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Budget\SD2\2BPSS\BUDGETAIRE\PLF\PLF 2024\1 - Conférences techniques\2023_circulaire conf. techniques\"/>
    </mc:Choice>
  </mc:AlternateContent>
  <bookViews>
    <workbookView xWindow="0" yWindow="0" windowWidth="21000" windowHeight="11670" tabRatio="755"/>
  </bookViews>
  <sheets>
    <sheet name="1. Exéc 2022_Prév. 2023 et FA" sheetId="1" r:id="rId1"/>
    <sheet name="2. Base titre 2 pour Prev 2023" sheetId="2" r:id="rId2"/>
    <sheet name="3. Evol MS" sheetId="6" r:id="rId3"/>
    <sheet name="4. Mesures Catégo." sheetId="8" r:id="rId4"/>
    <sheet name="5. Coûts par catégorie" sheetId="10" r:id="rId5"/>
    <sheet name="6. Consommation plafond ETPT" sheetId="11" r:id="rId6"/>
    <sheet name="7. Flux d'effectifs" sheetId="9"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_______________EZ2" hidden="1">{#N/A,#N/A,TRUE,"Page de garde";#N/A,#N/A,TRUE,"Récap";#N/A,#N/A,TRUE,"2001";#N/A,#N/A,TRUE,"2002";#N/A,#N/A,TRUE,"MN";#N/A,#N/A,TRUE,"CB-CN ";#N/A,#N/A,TRUE,"Point TVA (avec ES)"}</definedName>
    <definedName name="________________EZ2" hidden="1">{#N/A,#N/A,TRUE,"Page de garde";#N/A,#N/A,TRUE,"Récap";#N/A,#N/A,TRUE,"2001";#N/A,#N/A,TRUE,"2002";#N/A,#N/A,TRUE,"MN";#N/A,#N/A,TRUE,"CB-CN ";#N/A,#N/A,TRUE,"Point TVA (avec ES)"}</definedName>
    <definedName name="_______________EZ2" hidden="1">{#N/A,#N/A,TRUE,"Page de garde";#N/A,#N/A,TRUE,"Récap";#N/A,#N/A,TRUE,"2001";#N/A,#N/A,TRUE,"2002";#N/A,#N/A,TRUE,"MN";#N/A,#N/A,TRUE,"CB-CN ";#N/A,#N/A,TRUE,"Point TVA (avec ES)"}</definedName>
    <definedName name="______________EZ2" hidden="1">{#N/A,#N/A,TRUE,"Page de garde";#N/A,#N/A,TRUE,"Récap";#N/A,#N/A,TRUE,"2001";#N/A,#N/A,TRUE,"2002";#N/A,#N/A,TRUE,"MN";#N/A,#N/A,TRUE,"CB-CN ";#N/A,#N/A,TRUE,"Point TVA (avec ES)"}</definedName>
    <definedName name="_____________EZ2" hidden="1">{#N/A,#N/A,TRUE,"Page de garde";#N/A,#N/A,TRUE,"Récap";#N/A,#N/A,TRUE,"2001";#N/A,#N/A,TRUE,"2002";#N/A,#N/A,TRUE,"MN";#N/A,#N/A,TRUE,"CB-CN ";#N/A,#N/A,TRUE,"Point TVA (avec ES)"}</definedName>
    <definedName name="___________EZ2" hidden="1">{#N/A,#N/A,TRUE,"Page de garde";#N/A,#N/A,TRUE,"Récap";#N/A,#N/A,TRUE,"2001";#N/A,#N/A,TRUE,"2002";#N/A,#N/A,TRUE,"MN";#N/A,#N/A,TRUE,"CB-CN ";#N/A,#N/A,TRUE,"Point TVA (avec ES)"}</definedName>
    <definedName name="__________EZ2" hidden="1">{#N/A,#N/A,TRUE,"Page de garde";#N/A,#N/A,TRUE,"Récap";#N/A,#N/A,TRUE,"2001";#N/A,#N/A,TRUE,"2002";#N/A,#N/A,TRUE,"MN";#N/A,#N/A,TRUE,"CB-CN ";#N/A,#N/A,TRUE,"Point TVA (avec ES)"}</definedName>
    <definedName name="_________EZ2" hidden="1">{#N/A,#N/A,TRUE,"Page de garde";#N/A,#N/A,TRUE,"Récap";#N/A,#N/A,TRUE,"2001";#N/A,#N/A,TRUE,"2002";#N/A,#N/A,TRUE,"MN";#N/A,#N/A,TRUE,"CB-CN ";#N/A,#N/A,TRUE,"Point TVA (avec ES)"}</definedName>
    <definedName name="________EZ2" hidden="1">{#N/A,#N/A,TRUE,"Page de garde";#N/A,#N/A,TRUE,"Récap";#N/A,#N/A,TRUE,"2001";#N/A,#N/A,TRUE,"2002";#N/A,#N/A,TRUE,"MN";#N/A,#N/A,TRUE,"CB-CN ";#N/A,#N/A,TRUE,"Point TVA (avec ES)"}</definedName>
    <definedName name="_______EZ2" hidden="1">{#N/A,#N/A,TRUE,"Page de garde";#N/A,#N/A,TRUE,"Récap";#N/A,#N/A,TRUE,"2001";#N/A,#N/A,TRUE,"2002";#N/A,#N/A,TRUE,"MN";#N/A,#N/A,TRUE,"CB-CN ";#N/A,#N/A,TRUE,"Point TVA (avec ES)"}</definedName>
    <definedName name="______EZ2" hidden="1">{#N/A,#N/A,TRUE,"Page de garde";#N/A,#N/A,TRUE,"Récap";#N/A,#N/A,TRUE,"2001";#N/A,#N/A,TRUE,"2002";#N/A,#N/A,TRUE,"MN";#N/A,#N/A,TRUE,"CB-CN ";#N/A,#N/A,TRUE,"Point TVA (avec ES)"}</definedName>
    <definedName name="_____EZ2" hidden="1">{#N/A,#N/A,TRUE,"Page de garde";#N/A,#N/A,TRUE,"Récap";#N/A,#N/A,TRUE,"2001";#N/A,#N/A,TRUE,"2002";#N/A,#N/A,TRUE,"MN";#N/A,#N/A,TRUE,"CB-CN ";#N/A,#N/A,TRUE,"Point TVA (avec ES)"}</definedName>
    <definedName name="____EZ2" hidden="1">{#N/A,#N/A,TRUE,"Page de garde";#N/A,#N/A,TRUE,"Récap";#N/A,#N/A,TRUE,"2001";#N/A,#N/A,TRUE,"2002";#N/A,#N/A,TRUE,"MN";#N/A,#N/A,TRUE,"CB-CN ";#N/A,#N/A,TRUE,"Point TVA (avec ES)"}</definedName>
    <definedName name="___EZ2" hidden="1">{#N/A,#N/A,TRUE,"Page de garde";#N/A,#N/A,TRUE,"Récap";#N/A,#N/A,TRUE,"2001";#N/A,#N/A,TRUE,"2002";#N/A,#N/A,TRUE,"MN";#N/A,#N/A,TRUE,"CB-CN ";#N/A,#N/A,TRUE,"Point TVA (avec ES)"}</definedName>
    <definedName name="__cat1">'[1]I - Données de base'!$C$34</definedName>
    <definedName name="__cat2">'[1]I - Données de base'!$C$35</definedName>
    <definedName name="__cat3">'[1]I - Données de base'!$C$36</definedName>
    <definedName name="__cat4">'[1]I - Données de base'!$C$37</definedName>
    <definedName name="__cat5">'[1]I - Données de base'!$C$39</definedName>
    <definedName name="__cat6">'[1]I - Données de base'!$C$38</definedName>
    <definedName name="__EZ2" hidden="1">{#N/A,#N/A,TRUE,"Page de garde";#N/A,#N/A,TRUE,"Récap";#N/A,#N/A,TRUE,"2001";#N/A,#N/A,TRUE,"2002";#N/A,#N/A,TRUE,"MN";#N/A,#N/A,TRUE,"CB-CN ";#N/A,#N/A,TRUE,"Point TVA (avec ES)"}</definedName>
    <definedName name="_AMO_UniqueIdentifier" hidden="1">"'35abcbed-ce66-4273-988e-4b45b2365168'"</definedName>
    <definedName name="_cat1">[2]Accueil!$C$58</definedName>
    <definedName name="_cat10">[2]Accueil!$C$67</definedName>
    <definedName name="_cat11">[2]Accueil!$C$68</definedName>
    <definedName name="_cat12">[2]Accueil!$C$69</definedName>
    <definedName name="_cat2">[2]Accueil!$C$59</definedName>
    <definedName name="_cat3">[2]Accueil!$C$60</definedName>
    <definedName name="_cat4">[2]Accueil!$C$61</definedName>
    <definedName name="_cat5">[2]Accueil!$C$62</definedName>
    <definedName name="_cat6">[2]Accueil!$C$63</definedName>
    <definedName name="_cat7">[2]Accueil!$C$64</definedName>
    <definedName name="_cat8">[2]Accueil!$C$65</definedName>
    <definedName name="_cat9">[2]Accueil!$C$66</definedName>
    <definedName name="_EZ2" hidden="1">{#N/A,#N/A,TRUE,"Page de garde";#N/A,#N/A,TRUE,"Récap";#N/A,#N/A,TRUE,"2001";#N/A,#N/A,TRUE,"2002";#N/A,#N/A,TRUE,"MN";#N/A,#N/A,TRUE,"CB-CN ";#N/A,#N/A,TRUE,"Point TVA (avec ES)"}</definedName>
    <definedName name="_ind2002" localSheetId="4">'[3]3- Base titre 2 pour Prev 2022'!#REF!</definedName>
    <definedName name="_ind2002" localSheetId="5">'[3]3- Base titre 2 pour Prev 2022'!#REF!</definedName>
    <definedName name="_ind2002" localSheetId="6">'[3]3- Base titre 2 pour Prev 2022'!#REF!</definedName>
    <definedName name="_ind2002">'2. Base titre 2 pour Prev 2023'!#REF!</definedName>
    <definedName name="_ind2003" localSheetId="4">'[1]I - Données de base'!#REF!</definedName>
    <definedName name="_ind2003" localSheetId="5">'[1]I - Données de base'!#REF!</definedName>
    <definedName name="_ind2003" localSheetId="6">'[1]I - Données de base'!#REF!</definedName>
    <definedName name="_ind2003">'[1]I - Données de base'!#REF!</definedName>
    <definedName name="aremu2002" localSheetId="4">'[3]3- Base titre 2 pour Prev 2022'!#REF!</definedName>
    <definedName name="aremu2002" localSheetId="5">'[3]3- Base titre 2 pour Prev 2022'!#REF!</definedName>
    <definedName name="aremu2002" localSheetId="6">'[3]3- Base titre 2 pour Prev 2022'!#REF!</definedName>
    <definedName name="aremu2002">'2. Base titre 2 pour Prev 2023'!#REF!</definedName>
    <definedName name="BACS_A21_AE_E_M">'[4]1.6.BA&amp;CS'!$AV:$AV</definedName>
    <definedName name="BACS_A21_AE_E_T">'[4]1.6.BA&amp;CS'!$AT:$AT</definedName>
    <definedName name="BACS_A21_CP_E_M">'[4]1.6.BA&amp;CS'!$AW:$AW</definedName>
    <definedName name="BACS_A21_CP_E_T">'[4]1.6.BA&amp;CS'!$AU:$AU</definedName>
    <definedName name="BACS_A22_AE_E_M">'[5]1.5.BA&amp;CS'!$AZ:$AZ</definedName>
    <definedName name="BACS_A22_AE_E_T">'[5]1.5.BA&amp;CS'!$AX:$AX</definedName>
    <definedName name="BACS_A22_CP_E_M">'[5]1.5.BA&amp;CS'!$BA:$BA</definedName>
    <definedName name="BACS_A22_CP_E_T">'[5]1.5.BA&amp;CS'!$AY:$AY</definedName>
    <definedName name="BACS_CLASS">'[5]1.5.BA&amp;CS'!$A:$A</definedName>
    <definedName name="BACS_DB21_AE_E_M">'[4]1.6.BA&amp;CS'!$AM:$AM</definedName>
    <definedName name="BACS_DB21_AE_E_T">'[4]1.6.BA&amp;CS'!$AK:$AK</definedName>
    <definedName name="BACS_DB21_CP_E_M">'[4]1.6.BA&amp;CS'!$AN:$AN</definedName>
    <definedName name="BACS_DB21_CP_E_T">'[4]1.6.BA&amp;CS'!$AL:$AL</definedName>
    <definedName name="BACS_DB22_AE_E_M">'[5]1.5.BA&amp;CS'!$AQ:$AQ</definedName>
    <definedName name="BACS_DB22_AE_E_T">'[5]1.5.BA&amp;CS'!$AO:$AO</definedName>
    <definedName name="BACS_DB22_CP_E_M">'[5]1.5.BA&amp;CS'!$AR:$AR</definedName>
    <definedName name="BACS_DB22_CP_E_T">'[5]1.5.BA&amp;CS'!$AP:$AP</definedName>
    <definedName name="BACS_EXE17_CP">'[5]1.5.BA&amp;CS'!$K:$K</definedName>
    <definedName name="BACS_EXE18_CP">'[5]1.5.BA&amp;CS'!$O:$O</definedName>
    <definedName name="BACS_EXE19_CP">'[5]1.5.BA&amp;CS'!$S:$S</definedName>
    <definedName name="BACS_EXE20_CP">'[5]1.5.BA&amp;CS'!$W:$W</definedName>
    <definedName name="BACS_LFI20_AE">'[4]1.6.BA&amp;CS'!$W:$W</definedName>
    <definedName name="BACS_LFI20_CP">'[4]1.6.BA&amp;CS'!$X:$X</definedName>
    <definedName name="BACS_LFI21_AE">'[5]1.5.BA&amp;CS'!$AA:$AA</definedName>
    <definedName name="BACS_LFI21_CP">'[5]1.5.BA&amp;CS'!$AB:$AB</definedName>
    <definedName name="BACS_M21_AE_E_M">'[4]1.6.BA&amp;CS'!$AD:$AD</definedName>
    <definedName name="BACS_M21_AE_E_T">'[4]1.6.BA&amp;CS'!$AB:$AB</definedName>
    <definedName name="BACS_M21_CP_E_M">'[4]1.6.BA&amp;CS'!$AE:$AE</definedName>
    <definedName name="BACS_M21_CP_E_T">'[4]1.6.BA&amp;CS'!$AC:$AC</definedName>
    <definedName name="BACS_M22_AE_E_M">'[5]1.5.BA&amp;CS'!$AH:$AH</definedName>
    <definedName name="BACS_M22_AE_E_T">'[5]1.5.BA&amp;CS'!$AF:$AF</definedName>
    <definedName name="BACS_M22_CP_E_M">'[5]1.5.BA&amp;CS'!$AI:$AI</definedName>
    <definedName name="BACS_M22_CP_E_T">'[5]1.5.BA&amp;CS'!$AG:$AG</definedName>
    <definedName name="BACS_MIS">'[5]1.5.BA&amp;CS'!$D:$D</definedName>
    <definedName name="BACS_P">'[5]1.5.BA&amp;CS'!$B:$B</definedName>
    <definedName name="beu" hidden="1">{#N/A,#N/A,TRUE,"Page de garde";#N/A,#N/A,TRUE,"Récap";#N/A,#N/A,TRUE,"2001";#N/A,#N/A,TRUE,"2002";#N/A,#N/A,TRUE,"MN";#N/A,#N/A,TRUE,"CB-CN ";#N/A,#N/A,TRUE,"Point TVA (avec ES)"}</definedName>
    <definedName name="bremu2002" localSheetId="4">'[3]3- Base titre 2 pour Prev 2022'!#REF!</definedName>
    <definedName name="bremu2002" localSheetId="5">'[3]3- Base titre 2 pour Prev 2022'!#REF!</definedName>
    <definedName name="bremu2002" localSheetId="6">'[3]3- Base titre 2 pour Prev 2022'!#REF!</definedName>
    <definedName name="bremu2002">'2. Base titre 2 pour Prev 2023'!#REF!</definedName>
    <definedName name="buiohno" hidden="1">{#N/A,#N/A,FALSE,"Synthèse";#N/A,#N/A,FALSE,"Evolution de la TVA";#N/A,#N/A,FALSE,"Ventilation DGI-Douanes";#N/A,#N/A,FALSE,"prévision hors constaté ";#N/A,#N/A,FALSE,"recettes et écart à la prévisio"}</definedName>
    <definedName name="cafe_validation_temp" hidden="1">[6]Cognos_Office_Connection_Cache!$B$2:$B$74</definedName>
    <definedName name="CB_A21_AE_E">'[4]1.3.CB_ECART'!$AN:$AN</definedName>
    <definedName name="CB_A21_CP">'[4]1.4.CB_NIVEAU'!$AB:$AB</definedName>
    <definedName name="CB_A21_CP_E">'[4]1.3.CB_ECART'!$AO:$AO</definedName>
    <definedName name="CB_A22_AE">'[5]1.3.CréditsBG'!$AY:$AY</definedName>
    <definedName name="CB_A22_AE_E">'[5]1.3.CréditsBG'!$AV:$AV</definedName>
    <definedName name="CB_A22_CP">'[5]1.3.CréditsBG'!$AZ:$AZ</definedName>
    <definedName name="CB_A22_CP_E">'[5]1.3.CréditsBG'!$AW:$AW</definedName>
    <definedName name="CB_CLASS">'[5]1.3.CréditsBG'!$A:$A</definedName>
    <definedName name="CB_DB21_AE_E">'[4]1.3.CB_ECART'!$AG:$AG</definedName>
    <definedName name="CB_DB21_CP">'[4]1.4.CB_NIVEAU'!$Y:$Y</definedName>
    <definedName name="CB_DB21_CP_E">'[4]1.3.CB_ECART'!$AH:$AH</definedName>
    <definedName name="CB_DB22_AE">'[5]1.3.CréditsBG'!$AP:$AP</definedName>
    <definedName name="CB_DB22_AE_E">'[5]1.3.CréditsBG'!$AM:$AM</definedName>
    <definedName name="CB_DB22_CP">'[5]1.3.CréditsBG'!$AQ:$AQ</definedName>
    <definedName name="CB_DB22_CP_E">'[5]1.3.CréditsBG'!$AN:$AN</definedName>
    <definedName name="CB_EXE17_CP" localSheetId="2">'[7]1.3.CréditsBG'!$M:$M</definedName>
    <definedName name="CB_EXE17_CP" localSheetId="3">'[7]1.3.CréditsBG'!$M:$M</definedName>
    <definedName name="CB_EXE17_CP">'[5]1.3.CréditsBG'!$M:$M</definedName>
    <definedName name="CB_EXE18_CP" localSheetId="2">'[7]1.3.CréditsBG'!$O:$O</definedName>
    <definedName name="CB_EXE18_CP" localSheetId="3">'[7]1.3.CréditsBG'!$O:$O</definedName>
    <definedName name="CB_EXE18_CP">'[5]1.3.CréditsBG'!$O:$O</definedName>
    <definedName name="CB_EXE19_CP" localSheetId="2">'[7]1.3.CréditsBG'!$Q:$Q</definedName>
    <definedName name="CB_EXE19_CP" localSheetId="3">'[7]1.3.CréditsBG'!$Q:$Q</definedName>
    <definedName name="CB_EXE19_CP">'[5]1.3.CréditsBG'!$Q:$Q</definedName>
    <definedName name="CB_EXE20_CP" localSheetId="2">'[7]1.3.CréditsBG'!$S:$S</definedName>
    <definedName name="CB_EXE20_CP" localSheetId="3">'[7]1.3.CréditsBG'!$S:$S</definedName>
    <definedName name="CB_EXE20_CP">'[5]1.3.CréditsBG'!$S:$S</definedName>
    <definedName name="CB_EXE21_CP">'[7]1.3.CréditsBG'!$U:$U</definedName>
    <definedName name="CB_LFI20_AE">'[4]1.3.CB_ECART'!$R:$R</definedName>
    <definedName name="CB_LFI20_CP">'[4]1.3.CB_ECART'!$S:$S</definedName>
    <definedName name="CB_LFI21_AE">'[5]1.3.CréditsBG'!$U:$U</definedName>
    <definedName name="CB_LFI21_CP">'[5]1.3.CréditsBG'!$V:$V</definedName>
    <definedName name="CB_LFI22_AE">'[7]1.3.CréditsBG'!$W:$W</definedName>
    <definedName name="CB_LFI22_CP">'[7]1.3.CréditsBG'!$X:$X</definedName>
    <definedName name="CB_M21_AE_E">'[4]1.3.CB_ECART'!$Z:$Z</definedName>
    <definedName name="CB_M21_CP">'[4]1.4.CB_NIVEAU'!$V:$V</definedName>
    <definedName name="CB_M21_CP_E">'[4]1.3.CB_ECART'!$AA:$AA</definedName>
    <definedName name="CB_M22_AE">'[5]1.3.CréditsBG'!$AG:$AG</definedName>
    <definedName name="CB_M22_AE_E">'[5]1.3.CréditsBG'!$AD:$AD</definedName>
    <definedName name="CB_M22_CP">'[5]1.3.CréditsBG'!$AH:$AH</definedName>
    <definedName name="CB_M22_CP_E">'[5]1.3.CréditsBG'!$AE:$AE</definedName>
    <definedName name="CB_MIN" localSheetId="2">'[7]1.3.CréditsBG'!$E:$E</definedName>
    <definedName name="CB_MIN" localSheetId="3">'[7]1.3.CréditsBG'!$E:$E</definedName>
    <definedName name="CB_MIN">'[5]1.3.CréditsBG'!$E:$E</definedName>
    <definedName name="CB_MIS" localSheetId="2">'[7]1.3.CréditsBG'!$F:$F</definedName>
    <definedName name="CB_MIS" localSheetId="3">'[7]1.3.CréditsBG'!$F:$F</definedName>
    <definedName name="CB_MIS">'[5]1.3.CréditsBG'!$F:$F</definedName>
    <definedName name="CB_P">'[5]1.3.CréditsBG'!$B:$B</definedName>
    <definedName name="CB_T" localSheetId="2">'[7]1.3.CréditsBG'!$C:$C</definedName>
    <definedName name="CB_T" localSheetId="3">'[7]1.3.CréditsBG'!$C:$C</definedName>
    <definedName name="CB_T">'[5]1.3.CréditsBG'!$C:$C</definedName>
    <definedName name="cdcssssssssssss" hidden="1">{#N/A,#N/A,FALSE,"couv";#N/A,#N/A,FALSE,"A1";#N/A,#N/A,FALSE,"B1";#N/A,#N/A,FALSE,"B2";#N/A,#N/A,FALSE,"C1";#N/A,#N/A,FALSE,"C3";#N/A,#N/A,FALSE,"C4";#N/A,#N/A,FALSE,"D1";#N/A,#N/A,FALSE,"D2";#N/A,#N/A,FALSE,"D3";#N/A,#N/A,FALSE,"E";#N/A,#N/A,FALSE,"E1A";#N/A,#N/A,FALSE,"E1B";#N/A,#N/A,FALSE,"E2";#N/A,#N/A,FALSE,"E3A ";#N/A,#N/A,FALSE,"E3B";#N/A,#N/A,FALSE,"E4";#N/A,#N/A,FALSE,"F1"}</definedName>
    <definedName name="COPIE" hidden="1">{#N/A,#N/A,TRUE,"Page de garde";#N/A,#N/A,TRUE,"Récap";#N/A,#N/A,TRUE,"2001";#N/A,#N/A,TRUE,"2002";#N/A,#N/A,TRUE,"MN";#N/A,#N/A,TRUE,"CB-CN ";#N/A,#N/A,TRUE,"Point TVA (avec ES)"}</definedName>
    <definedName name="COURANT" hidden="1">{#N/A,#N/A,FALSE,"Synthèse";#N/A,#N/A,FALSE,"Evolution de la TVA";#N/A,#N/A,FALSE,"Ventilation DGI-Douanes";#N/A,#N/A,FALSE,"prévision hors constaté ";#N/A,#N/A,FALSE,"recettes et écart à la prévisio"}</definedName>
    <definedName name="CPER" localSheetId="4">#REF!</definedName>
    <definedName name="CPER" localSheetId="5">#REF!</definedName>
    <definedName name="CPER" localSheetId="6">#REF!</definedName>
    <definedName name="CPER">#REF!</definedName>
    <definedName name="cremu2002" localSheetId="4">'[3]3- Base titre 2 pour Prev 2022'!#REF!</definedName>
    <definedName name="cremu2002" localSheetId="5">'[3]3- Base titre 2 pour Prev 2022'!#REF!</definedName>
    <definedName name="cremu2002" localSheetId="6">'[3]3- Base titre 2 pour Prev 2022'!#REF!</definedName>
    <definedName name="cremu2002">'2. Base titre 2 pour Prev 2023'!#REF!</definedName>
    <definedName name="d" hidden="1">{#N/A,#N/A,TRUE,"Page de garde";#N/A,#N/A,TRUE,"Récap";#N/A,#N/A,TRUE,"2001";#N/A,#N/A,TRUE,"2002";#N/A,#N/A,TRUE,"MN";#N/A,#N/A,TRUE,"CB-CN ";#N/A,#N/A,TRUE,"Point TVA (avec ES)"}</definedName>
    <definedName name="dqfqq" hidden="1">{#N/A,#N/A,TRUE,"Page de garde";#N/A,#N/A,TRUE,"Récap";#N/A,#N/A,TRUE,"2001";#N/A,#N/A,TRUE,"2002";#N/A,#N/A,TRUE,"MN";#N/A,#N/A,TRUE,"CB-CN ";#N/A,#N/A,TRUE,"Point TVA (avec ES)"}</definedName>
    <definedName name="dremu2002" localSheetId="4">'[3]3- Base titre 2 pour Prev 2022'!#REF!</definedName>
    <definedName name="dremu2002" localSheetId="5">'[3]3- Base titre 2 pour Prev 2022'!#REF!</definedName>
    <definedName name="dremu2002" localSheetId="6">'[3]3- Base titre 2 pour Prev 2022'!#REF!</definedName>
    <definedName name="dremu2002">'2. Base titre 2 pour Prev 2023'!#REF!</definedName>
    <definedName name="E2FUT" hidden="1">{#N/A,#N/A,FALSE,"couv";#N/A,#N/A,FALSE,"A1";#N/A,#N/A,FALSE,"B1";#N/A,#N/A,FALSE,"B2";#N/A,#N/A,FALSE,"C1";#N/A,#N/A,FALSE,"C3";#N/A,#N/A,FALSE,"C4";#N/A,#N/A,FALSE,"D1";#N/A,#N/A,FALSE,"D2";#N/A,#N/A,FALSE,"D3";#N/A,#N/A,FALSE,"E";#N/A,#N/A,FALSE,"E1A";#N/A,#N/A,FALSE,"E1B";#N/A,#N/A,FALSE,"E2";#N/A,#N/A,FALSE,"E3A ";#N/A,#N/A,FALSE,"E3B";#N/A,#N/A,FALSE,"E4";#N/A,#N/A,FALSE,"F1"}</definedName>
    <definedName name="E3FUT" hidden="1">{#N/A,#N/A,FALSE,"couv";#N/A,#N/A,FALSE,"A1";#N/A,#N/A,FALSE,"B1";#N/A,#N/A,FALSE,"B2";#N/A,#N/A,FALSE,"C1";#N/A,#N/A,FALSE,"C3";#N/A,#N/A,FALSE,"C4";#N/A,#N/A,FALSE,"D1";#N/A,#N/A,FALSE,"D2";#N/A,#N/A,FALSE,"D3";#N/A,#N/A,FALSE,"E";#N/A,#N/A,FALSE,"E1A";#N/A,#N/A,FALSE,"E1B";#N/A,#N/A,FALSE,"E2";#N/A,#N/A,FALSE,"E3A ";#N/A,#N/A,FALSE,"E3B";#N/A,#N/A,FALSE,"E4";#N/A,#N/A,FALSE,"F1"}</definedName>
    <definedName name="efqsd" hidden="1">{#N/A,#N/A,TRUE,"Page de garde";#N/A,#N/A,TRUE,"Récap";#N/A,#N/A,TRUE,"2001";#N/A,#N/A,TRUE,"2002";#N/A,#N/A,TRUE,"MN";#N/A,#N/A,TRUE,"CB-CN ";#N/A,#N/A,TRUE,"Point TVA (avec ES)"}</definedName>
    <definedName name="EXECUTION" localSheetId="4">#REF!</definedName>
    <definedName name="EXECUTION" localSheetId="5">#REF!</definedName>
    <definedName name="EXECUTION" localSheetId="6">#REF!</definedName>
    <definedName name="EXECUTION">#REF!</definedName>
    <definedName name="EZ" hidden="1">{#N/A,#N/A,TRUE,"Page de garde";#N/A,#N/A,TRUE,"Récap";#N/A,#N/A,TRUE,"2001";#N/A,#N/A,TRUE,"2002";#N/A,#N/A,TRUE,"MN";#N/A,#N/A,TRUE,"CB-CN ";#N/A,#N/A,TRUE,"Point TVA (avec ES)"}</definedName>
    <definedName name="fd" hidden="1">{#N/A,#N/A,FALSE,"couv";#N/A,#N/A,FALSE,"A1";#N/A,#N/A,FALSE,"B1";#N/A,#N/A,FALSE,"B2";#N/A,#N/A,FALSE,"C1";#N/A,#N/A,FALSE,"C3";#N/A,#N/A,FALSE,"C4";#N/A,#N/A,FALSE,"D1";#N/A,#N/A,FALSE,"D2";#N/A,#N/A,FALSE,"D3";#N/A,#N/A,FALSE,"E";#N/A,#N/A,FALSE,"E1A";#N/A,#N/A,FALSE,"E1B";#N/A,#N/A,FALSE,"E2";#N/A,#N/A,FALSE,"E3A ";#N/A,#N/A,FALSE,"E3B";#N/A,#N/A,FALSE,"E4";#N/A,#N/A,FALSE,"F1"}</definedName>
    <definedName name="fvr" hidden="1">{#N/A,#N/A,TRUE,"Page de garde";#N/A,#N/A,TRUE,"Récap";#N/A,#N/A,TRUE,"2001";#N/A,#N/A,TRUE,"2002";#N/A,#N/A,TRUE,"MN";#N/A,#N/A,TRUE,"CB-CN ";#N/A,#N/A,TRUE,"Point TVA (avec ES)"}</definedName>
    <definedName name="gfq" hidden="1">{#N/A,#N/A,TRUE,"Page de garde";#N/A,#N/A,TRUE,"Récap";#N/A,#N/A,TRUE,"2001";#N/A,#N/A,TRUE,"2002";#N/A,#N/A,TRUE,"MN";#N/A,#N/A,TRUE,"CB-CN ";#N/A,#N/A,TRUE,"Point TVA (avec ES)"}</definedName>
    <definedName name="ghcfyhj" hidden="1">{#N/A,#N/A,TRUE,"Page de garde";#N/A,#N/A,TRUE,"Récap";#N/A,#N/A,TRUE,"2001";#N/A,#N/A,TRUE,"2002";#N/A,#N/A,TRUE,"MN";#N/A,#N/A,TRUE,"CB-CN ";#N/A,#N/A,TRUE,"Point TVA (avec ES)"}</definedName>
    <definedName name="GRT" hidden="1">{#N/A,#N/A,FALSE,"Synthèse";#N/A,#N/A,FALSE,"Evolution de la TVA";#N/A,#N/A,FALSE,"Ventilation DGI-Douanes";#N/A,#N/A,FALSE,"prévision hors constaté ";#N/A,#N/A,FALSE,"recettes et écart à la prévisio"}</definedName>
    <definedName name="gvq" hidden="1">{#N/A,#N/A,TRUE,"Page de garde";#N/A,#N/A,TRUE,"Récap";#N/A,#N/A,TRUE,"2001";#N/A,#N/A,TRUE,"2002";#N/A,#N/A,TRUE,"MN";#N/A,#N/A,TRUE,"CB-CN ";#N/A,#N/A,TRUE,"Point TVA (avec ES)"}</definedName>
    <definedName name="hjdf" hidden="1">{#N/A,#N/A,FALSE,"couv";#N/A,#N/A,FALSE,"A1";#N/A,#N/A,FALSE,"B1";#N/A,#N/A,FALSE,"B2";#N/A,#N/A,FALSE,"C1";#N/A,#N/A,FALSE,"C3";#N/A,#N/A,FALSE,"C4";#N/A,#N/A,FALSE,"D1";#N/A,#N/A,FALSE,"D2";#N/A,#N/A,FALSE,"D3";#N/A,#N/A,FALSE,"E";#N/A,#N/A,FALSE,"E1A";#N/A,#N/A,FALSE,"E1B";#N/A,#N/A,FALSE,"E2";#N/A,#N/A,FALSE,"E3A ";#N/A,#N/A,FALSE,"E3B";#N/A,#N/A,FALSE,"E4";#N/A,#N/A,FALSE,"F1"}</definedName>
    <definedName name="HTML_CodePage" hidden="1">1252</definedName>
    <definedName name="HTML_Control" localSheetId="1" hidden="1">{"'TBADMI (Annexe 3)'!$B$164:$G$189"}</definedName>
    <definedName name="HTML_Control" localSheetId="2" hidden="1">{"'TBADMI (Annexe 3)'!$B$164:$G$189"}</definedName>
    <definedName name="HTML_Control" localSheetId="3" hidden="1">{"'TBADMI (Annexe 3)'!$B$164:$G$189"}</definedName>
    <definedName name="HTML_Control" localSheetId="4" hidden="1">{"'TBADMI (Annexe 3)'!$B$164:$G$189"}</definedName>
    <definedName name="HTML_Control" localSheetId="5" hidden="1">{"'TBADMI (Annexe 3)'!$B$164:$G$189"}</definedName>
    <definedName name="HTML_Control" localSheetId="6" hidden="1">{"'TBADMI (Annexe 3)'!$B$164:$G$189"}</definedName>
    <definedName name="HTML_Control" hidden="1">{"'TBADMI (Annexe 3)'!$B$164:$G$189"}</definedName>
    <definedName name="HTML_Description" hidden="1">""</definedName>
    <definedName name="HTML_Email" hidden="1">""</definedName>
    <definedName name="HTML_Header" hidden="1">"TBADMI (Annexe 3)"</definedName>
    <definedName name="HTML_LastUpdate" hidden="1">"22/09/2000"</definedName>
    <definedName name="HTML_LineAfter" hidden="1">FALSE</definedName>
    <definedName name="HTML_LineBefore" hidden="1">FALSE</definedName>
    <definedName name="HTML_Name" hidden="1">"Alain NICOLAS"</definedName>
    <definedName name="HTML_OBDlg2" hidden="1">TRUE</definedName>
    <definedName name="HTML_OBDlg4" hidden="1">TRUE</definedName>
    <definedName name="HTML_OS" hidden="1">0</definedName>
    <definedName name="HTML_PathFile" hidden="1">"D:\Mes documents\MonHTML.htm"</definedName>
    <definedName name="HTML_Title" hidden="1">"DSG - TBADMI_V2"</definedName>
    <definedName name="ib" hidden="1">{#N/A,#N/A,TRUE,"Page de garde";#N/A,#N/A,TRUE,"Récap";#N/A,#N/A,TRUE,"2001";#N/A,#N/A,TRUE,"2002";#N/A,#N/A,TRUE,"MN";#N/A,#N/A,TRUE,"CB-CN ";#N/A,#N/A,TRUE,"Point TVA (avec ES)"}</definedName>
    <definedName name="ID" localSheetId="0" hidden="1">"af6e4afe-b30d-4547-a224-968bb1cc295c"</definedName>
    <definedName name="ID_1" localSheetId="0" hidden="1">"51a9f7cd-314a-4bd4-ab78-763c4fd73466"</definedName>
    <definedName name="_xlnm.Print_Titles" localSheetId="0">'1. Exéc 2022_Prév. 2023 et FA'!$D:$F,'1. Exéc 2022_Prév. 2023 et FA'!$4:$9</definedName>
    <definedName name="_xlnm.Print_Titles" localSheetId="6">'7. Flux d''effectifs'!$1:$4</definedName>
    <definedName name="jdgj" hidden="1">{#N/A,#N/A,FALSE,"A2C";#N/A,#N/A,FALSE,"A3C";#N/A,#N/A,FALSE,"A4C";#N/A,#N/A,FALSE,"A5C";#N/A,#N/A,FALSE,"A3PRIVAT";#N/A,#N/A,FALSE,"A4LFI";#N/A,#N/A,FALSE,"A5LFI";#N/A,#N/A,FALSE,"C2C"}</definedName>
    <definedName name="LABEL" localSheetId="2">'[7]1.3.CréditsBG'!$D:$D</definedName>
    <definedName name="LABEL" localSheetId="3">'[7]1.3.CréditsBG'!$D:$D</definedName>
    <definedName name="LABEL">'[5]1.3.CréditsBG'!$D:$D</definedName>
    <definedName name="MES_A">'[5]1.0.Mesures'!$Q:$Q</definedName>
    <definedName name="MES_ARB">'[7]1.0.Mesures Dépenses'!$Q:$Q</definedName>
    <definedName name="MES_B">'[5]1.0.Mesures'!$I:$I</definedName>
    <definedName name="MES_BRIQ">'[7]1.0.Mesures Dépenses'!$I:$I</definedName>
    <definedName name="MES_DB" localSheetId="2">'[7]1.0.Mesures Dépenses'!$P:$P</definedName>
    <definedName name="MES_DB" localSheetId="3">'[7]1.0.Mesures Dépenses'!$P:$P</definedName>
    <definedName name="MES_DB">'[5]1.0.Mesures'!$P:$P</definedName>
    <definedName name="MES_HT2T2">'[5]1.0.Mesures'!$D:$D</definedName>
    <definedName name="MES_LABEL">'[7]1.0.Mesures Dépenses'!$D:$D</definedName>
    <definedName name="MES_MIN" localSheetId="2">'[7]1.0.Mesures Dépenses'!$O:$O</definedName>
    <definedName name="MES_MIN" localSheetId="3">'[7]1.0.Mesures Dépenses'!$O:$O</definedName>
    <definedName name="MES_MIN">'[5]1.0.Mesures'!$O:$O</definedName>
    <definedName name="MES_P">'[5]1.0.Mesures'!$G:$G</definedName>
    <definedName name="MES_PROG">'[7]1.0.Mesures Dépenses'!$G:$G</definedName>
    <definedName name="MES_TYPE" localSheetId="2">'[7]1.0.Mesures Dépenses'!$K:$K</definedName>
    <definedName name="MES_TYPE" localSheetId="3">'[7]1.0.Mesures Dépenses'!$K:$K</definedName>
    <definedName name="MES_TYPE">'[5]1.0.Mesures'!$K:$K</definedName>
    <definedName name="MES21_AE">'[4]1.0.2021'!$Q:$Q</definedName>
    <definedName name="MES21_CP">'[4]1.0.2021'!$R:$R</definedName>
    <definedName name="MES22_AE">'[5]1.0.Mesures'!$R:$R</definedName>
    <definedName name="MES22_CP">'[5]1.0.Mesures'!$S:$S</definedName>
    <definedName name="MES23_AE">'[7]1.0.Mesures Dépenses'!$R:$R</definedName>
    <definedName name="MES23_CP">'[7]1.0.Mesures Dépenses'!$S:$S</definedName>
    <definedName name="MES24_AE">'[7]1.0.Mesures Dépenses'!$T:$T</definedName>
    <definedName name="MES24_CP">'[7]1.0.Mesures Dépenses'!$U:$U</definedName>
    <definedName name="MES25_AE">'[7]1.0.Mesures Dépenses'!$V:$V</definedName>
    <definedName name="MES25_CP">'[7]1.0.Mesures Dépenses'!$W:$W</definedName>
    <definedName name="MES26_AE">'[7]1.0.Mesures Dépenses'!$X:$X</definedName>
    <definedName name="MES26_CP">'[7]1.0.Mesures Dépenses'!$Y:$Y</definedName>
    <definedName name="MES27_AE">'[7]1.0.Mesures Dépenses'!$Z:$Z</definedName>
    <definedName name="MES27_CP">'[7]1.0.Mesures Dépenses'!$AA:$AA</definedName>
    <definedName name="mm" hidden="1">{#N/A,#N/A,TRUE,"Page de garde";#N/A,#N/A,TRUE,"Récap";#N/A,#N/A,TRUE,"2001";#N/A,#N/A,TRUE,"2002";#N/A,#N/A,TRUE,"MN";#N/A,#N/A,TRUE,"CB-CN ";#N/A,#N/A,TRUE,"Point TVA (avec ES)"}</definedName>
    <definedName name="mmmmm" hidden="1">{#N/A,#N/A,FALSE,"Synthèse";#N/A,#N/A,FALSE,"Evolution de la TVA";#N/A,#N/A,FALSE,"Ventilation DGI-Douanes";#N/A,#N/A,FALSE,"prévision hors constaté ";#N/A,#N/A,FALSE,"recettes et écart à la prévisio"}</definedName>
    <definedName name="ojkiyjtnybvgsrvcs" hidden="1">{#N/A,#N/A,FALSE,"Synthèse";#N/A,#N/A,FALSE,"Evolution de la TVA";#N/A,#N/A,FALSE,"Ventilation DGI-Douanes";#N/A,#N/A,FALSE,"prévision hors constaté ";#N/A,#N/A,FALSE,"recettes et écart à la prévisio"}</definedName>
    <definedName name="qs" hidden="1">{#N/A,#N/A,TRUE,"Page de garde";#N/A,#N/A,TRUE,"Récap";#N/A,#N/A,TRUE,"2001";#N/A,#N/A,TRUE,"2002";#N/A,#N/A,TRUE,"MN";#N/A,#N/A,TRUE,"CB-CN ";#N/A,#N/A,TRUE,"Point TVA (avec ES)"}</definedName>
    <definedName name="RECETTES_22">'[7]1.1.Mesures Recettes'!$M:$M</definedName>
    <definedName name="RECETTES_23">'[7]1.1.Mesures Recettes'!$Q:$Q</definedName>
    <definedName name="RECETTES_24">'[7]1.1.Mesures Recettes'!$R:$R</definedName>
    <definedName name="RECETTES_25">'[7]1.1.Mesures Recettes'!$S:$S</definedName>
    <definedName name="RECETTES_26">'[7]1.1.Mesures Recettes'!$T:$T</definedName>
    <definedName name="RECETTES_27">'[7]1.1.Mesures Recettes'!$U:$U</definedName>
    <definedName name="RECETTES_ARB">'[7]1.1.Mesures Recettes'!$P:$P</definedName>
    <definedName name="RECETTES_DB">'[7]1.1.Mesures Recettes'!$O:$O</definedName>
    <definedName name="RECETTES_MIN">'[7]1.1.Mesures Recettes'!$N:$N</definedName>
    <definedName name="RECETTES_PROG">'[7]1.1.Mesures Recettes'!$D:$D</definedName>
    <definedName name="remu2002" localSheetId="4">'[3]3- Base titre 2 pour Prev 2022'!#REF!</definedName>
    <definedName name="remu2002" localSheetId="5">'[3]3- Base titre 2 pour Prev 2022'!#REF!</definedName>
    <definedName name="remu2002" localSheetId="6">'[3]3- Base titre 2 pour Prev 2022'!#REF!</definedName>
    <definedName name="remu2002">'2. Base titre 2 pour Prev 2023'!#REF!</definedName>
    <definedName name="remu2003" localSheetId="4">'[1]I - Données de base'!#REF!</definedName>
    <definedName name="remu2003" localSheetId="5">'[1]I - Données de base'!#REF!</definedName>
    <definedName name="remu2003" localSheetId="6">'[1]I - Données de base'!#REF!</definedName>
    <definedName name="remu2003">'[1]I - Données de base'!#REF!</definedName>
    <definedName name="s" hidden="1">{#N/A,#N/A,FALSE,"couv";#N/A,#N/A,FALSE,"A1";#N/A,#N/A,FALSE,"B1";#N/A,#N/A,FALSE,"B2";#N/A,#N/A,FALSE,"C1";#N/A,#N/A,FALSE,"C3";#N/A,#N/A,FALSE,"C4";#N/A,#N/A,FALSE,"D1";#N/A,#N/A,FALSE,"D2";#N/A,#N/A,FALSE,"D3";#N/A,#N/A,FALSE,"E";#N/A,#N/A,FALSE,"E1A";#N/A,#N/A,FALSE,"E1B";#N/A,#N/A,FALSE,"E2";#N/A,#N/A,FALSE,"E3A ";#N/A,#N/A,FALSE,"E3B";#N/A,#N/A,FALSE,"E4";#N/A,#N/A,FALSE,"F1"}</definedName>
    <definedName name="sdqv" hidden="1">{#N/A,#N/A,TRUE,"Page de garde";#N/A,#N/A,TRUE,"Récap";#N/A,#N/A,TRUE,"2001";#N/A,#N/A,TRUE,"2002";#N/A,#N/A,TRUE,"MN";#N/A,#N/A,TRUE,"CB-CN ";#N/A,#N/A,TRUE,"Point TVA (avec ES)"}</definedName>
    <definedName name="Solde" hidden="1">{#N/A,#N/A,TRUE,"Page de garde";#N/A,#N/A,TRUE,"Récap";#N/A,#N/A,TRUE,"2001";#N/A,#N/A,TRUE,"2002";#N/A,#N/A,TRUE,"MN";#N/A,#N/A,TRUE,"CB-CN ";#N/A,#N/A,TRUE,"Point TVA (avec ES)"}</definedName>
    <definedName name="sqdf" hidden="1">{#N/A,#N/A,FALSE,"couv";#N/A,#N/A,FALSE,"A1";#N/A,#N/A,FALSE,"B1";#N/A,#N/A,FALSE,"B2";#N/A,#N/A,FALSE,"C1";#N/A,#N/A,FALSE,"C3";#N/A,#N/A,FALSE,"C4";#N/A,#N/A,FALSE,"D1";#N/A,#N/A,FALSE,"D2";#N/A,#N/A,FALSE,"D3";#N/A,#N/A,FALSE,"E";#N/A,#N/A,FALSE,"E1A";#N/A,#N/A,FALSE,"E1B";#N/A,#N/A,FALSE,"E2";#N/A,#N/A,FALSE,"E3A ";#N/A,#N/A,FALSE,"E3B";#N/A,#N/A,FALSE,"E4";#N/A,#N/A,FALSE,"F1"}</definedName>
    <definedName name="sss" hidden="1">{#N/A,#N/A,TRUE,"Page de garde";#N/A,#N/A,TRUE,"Récap";#N/A,#N/A,TRUE,"2001";#N/A,#N/A,TRUE,"2002";#N/A,#N/A,TRUE,"MN";#N/A,#N/A,TRUE,"CB-CN ";#N/A,#N/A,TRUE,"Point TVA (avec ES)"}</definedName>
    <definedName name="suivi" hidden="1">{#N/A,#N/A,FALSE,"Synthèse";#N/A,#N/A,FALSE,"Evolution de la TVA";#N/A,#N/A,FALSE,"Ventilation DGI-Douanes";#N/A,#N/A,FALSE,"prévision hors constaté ";#N/A,#N/A,FALSE,"recettes et écart à la prévisio"}</definedName>
    <definedName name="TA_A21_E">'[4]1.5.TAXES'!$AJ:$AJ</definedName>
    <definedName name="TA_A22_E">'[5]1.4.Taxes'!$AG:$AG</definedName>
    <definedName name="TA_CLASS">'[5]1.4.Taxes'!$A:$A</definedName>
    <definedName name="TA_DB21_E">'[4]1.5.TAXES'!$AD:$AD</definedName>
    <definedName name="TA_DB22_E">'[5]1.4.Taxes'!$AA:$AA</definedName>
    <definedName name="TA_EXE17">'[5]1.4.Taxes'!$M:$M</definedName>
    <definedName name="TA_EXE18">'[5]1.4.Taxes'!$N:$N</definedName>
    <definedName name="TA_EXE19">'[5]1.4.Taxes'!$O:$O</definedName>
    <definedName name="TA_EXE20">'[5]1.4.Taxes'!$P:$P</definedName>
    <definedName name="TA_LFI20">'[4]1.5.TAXES'!$T:$T</definedName>
    <definedName name="TA_LFI21">'[5]1.4.Taxes'!$R:$R</definedName>
    <definedName name="TA_M21_E">'[4]1.5.TAXES'!$X:$X</definedName>
    <definedName name="TA_M22_E">'[5]1.4.Taxes'!$U:$U</definedName>
    <definedName name="TA_MIN">'[5]1.4.Taxes'!$C:$C</definedName>
    <definedName name="TA_MIS">'[5]1.4.Taxes'!$D:$D</definedName>
    <definedName name="TA_P">'[5]1.4.Taxes'!$B:$B</definedName>
    <definedName name="tableauventil">'[8]0 - Ventilation du socle'!$C$5:$E$28</definedName>
    <definedName name="TEMP" hidden="1">{#N/A,#N/A,TRUE,"Page de garde";#N/A,#N/A,TRUE,"Récap";#N/A,#N/A,TRUE,"2001";#N/A,#N/A,TRUE,"2002";#N/A,#N/A,TRUE,"MN";#N/A,#N/A,TRUE,"CB-CN ";#N/A,#N/A,TRUE,"Point TVA (avec ES)"}</definedName>
    <definedName name="tghth" localSheetId="1" hidden="1">{"'TBADMI (Annexe 3)'!$B$164:$G$189"}</definedName>
    <definedName name="tghth" localSheetId="2" hidden="1">{"'TBADMI (Annexe 3)'!$B$164:$G$189"}</definedName>
    <definedName name="tghth" localSheetId="3" hidden="1">{"'TBADMI (Annexe 3)'!$B$164:$G$189"}</definedName>
    <definedName name="tghth" localSheetId="4" hidden="1">{"'TBADMI (Annexe 3)'!$B$164:$G$189"}</definedName>
    <definedName name="tghth" localSheetId="5" hidden="1">{"'TBADMI (Annexe 3)'!$B$164:$G$189"}</definedName>
    <definedName name="tghth" localSheetId="6" hidden="1">{"'TBADMI (Annexe 3)'!$B$164:$G$189"}</definedName>
    <definedName name="tghth" hidden="1">{"'TBADMI (Annexe 3)'!$B$164:$G$189"}</definedName>
    <definedName name="TM1RPTDATARNG867195" localSheetId="0">'1. Exéc 2022_Prév. 2023 et FA'!$14:$15</definedName>
    <definedName name="TM1RPTFMTIDCOL867195" localSheetId="0">'1. Exéc 2022_Prév. 2023 et FA'!#REF!</definedName>
    <definedName name="TM1RPTFMTRNG867195" localSheetId="0">'1. Exéc 2022_Prév. 2023 et FA'!#REF!</definedName>
    <definedName name="TM1RPTQRYRNG867195" localSheetId="0">'1. Exéc 2022_Prév. 2023 et FA'!#REF!</definedName>
    <definedName name="TM1RPTVIEWRNG867195" localSheetId="0">'1. Exéc 2022_Prév. 2023 et FA'!#REF!</definedName>
    <definedName name="transf2002">'[1]I - Données de base'!#REF!</definedName>
    <definedName name="wrn.Dossier." hidden="1">{#N/A,#N/A,FALSE,"couv";#N/A,#N/A,FALSE,"A1";#N/A,#N/A,FALSE,"B1";#N/A,#N/A,FALSE,"B2";#N/A,#N/A,FALSE,"C1";#N/A,#N/A,FALSE,"C3";#N/A,#N/A,FALSE,"C4";#N/A,#N/A,FALSE,"D1";#N/A,#N/A,FALSE,"D2";#N/A,#N/A,FALSE,"D3";#N/A,#N/A,FALSE,"E";#N/A,#N/A,FALSE,"E1A";#N/A,#N/A,FALSE,"E1B";#N/A,#N/A,FALSE,"E2";#N/A,#N/A,FALSE,"E3A ";#N/A,#N/A,FALSE,"E3B";#N/A,#N/A,FALSE,"E4";#N/A,#N/A,FALSE,"F1"}</definedName>
    <definedName name="wrn.Dossier._.BEH._.2000." hidden="1">{#N/A,#N/A,TRUE,"Page de garde";#N/A,#N/A,TRUE,"Récap";#N/A,#N/A,TRUE,"2001";#N/A,#N/A,TRUE,"2002";#N/A,#N/A,TRUE,"MN";#N/A,#N/A,TRUE,"CB-CN ";#N/A,#N/A,TRUE,"Point TVA (avec ES)"}</definedName>
    <definedName name="wrn.Dossier._.janvier." hidden="1">{#N/A,#N/A,FALSE,"c_janv";#N/A,#N/A,FALSE,"A1";#N/A,#N/A,FALSE,"B1";#N/A,#N/A,FALSE,"B2";#N/A,#N/A,FALSE,"C1";#N/A,#N/A,FALSE,"C3";#N/A,#N/A,FALSE,"C4";#N/A,#N/A,FALSE,"D1";#N/A,#N/A,FALSE,"D2";#N/A,#N/A,FALSE,"D3";#N/A,#N/A,FALSE,"E1A";#N/A,#N/A,FALSE,"E1B";#N/A,#N/A,FALSE,"E2";#N/A,#N/A,FALSE,"E3A ";#N/A,#N/A,FALSE,"E3B";#N/A,#N/A,FALSE,"E4";#N/A,#N/A,FALSE,"F1"}</definedName>
    <definedName name="wrn.Dossier._.Sénat." hidden="1">{#N/A,#N/A,FALSE,"c_sénat";#N/A,#N/A,FALSE,"A1";#N/A,#N/A,FALSE,"B1";#N/A,#N/A,FALSE,"B2";#N/A,#N/A,FALSE,"C1";#N/A,#N/A,FALSE,"C3";#N/A,#N/A,FALSE,"C4";#N/A,#N/A,FALSE,"D1";#N/A,#N/A,FALSE,"D2";#N/A,#N/A,FALSE,"D3";#N/A,#N/A,FALSE,"E1A";#N/A,#N/A,FALSE,"E1B";#N/A,#N/A,FALSE,"E2";#N/A,#N/A,FALSE,"E3A ";#N/A,#N/A,FALSE,"E3B";#N/A,#N/A,FALSE,"E4";#N/A,#N/A,FALSE,"F1"}</definedName>
    <definedName name="wrn.sh_coul." hidden="1">{#N/A,#N/A,FALSE,"A2C";#N/A,#N/A,FALSE,"A3C";#N/A,#N/A,FALSE,"A4C";#N/A,#N/A,FALSE,"A5C";#N/A,#N/A,FALSE,"A3PRIVAT";#N/A,#N/A,FALSE,"A4LFI";#N/A,#N/A,FALSE,"A5LFI";#N/A,#N/A,FALSE,"C2C"}</definedName>
    <definedName name="wrn.sh_nb." hidden="1">{#N/A,#N/A,FALSE,"A2";#N/A,#N/A,FALSE,"A3";#N/A,#N/A,FALSE,"A4";#N/A,#N/A,FALSE,"A5";#N/A,#N/A,FALSE,"C2"}</definedName>
    <definedName name="wrn.Suivi._.mensuel." hidden="1">{#N/A,#N/A,FALSE,"Synthèse";#N/A,#N/A,FALSE,"Evolution de la TVA";#N/A,#N/A,FALSE,"Ventilation DGI-Douanes";#N/A,#N/A,FALSE,"prévision hors constaté ";#N/A,#N/A,FALSE,"recettes et écart à la prévisio"}</definedName>
    <definedName name="_xlnm.Print_Area" localSheetId="1">'2. Base titre 2 pour Prev 2023'!$A$1:$G$79</definedName>
    <definedName name="_xlnm.Print_Area" localSheetId="4">'5. Coûts par catégorie'!$A$1:$F$52</definedName>
    <definedName name="_xlnm.Print_Area" localSheetId="5">'6. Consommation plafond ETPT'!$B$2:$H$42</definedName>
    <definedName name="_xlnm.Print_Area" localSheetId="6">'7. Flux d''effectifs'!$A$1:$T$224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8" l="1"/>
  <c r="P12" i="8"/>
  <c r="T12" i="8"/>
  <c r="U12" i="8"/>
  <c r="K65" i="8"/>
  <c r="L65" i="8"/>
  <c r="M65" i="8"/>
  <c r="N65" i="8"/>
  <c r="O65" i="8"/>
  <c r="P65" i="8"/>
  <c r="Q65" i="8"/>
  <c r="R65" i="8"/>
  <c r="S65" i="8"/>
  <c r="T65" i="8"/>
  <c r="U65" i="8"/>
  <c r="J65" i="8"/>
  <c r="Q479" i="6"/>
  <c r="R473" i="6"/>
  <c r="R479" i="6" s="1"/>
  <c r="Q473" i="6"/>
  <c r="P473" i="6"/>
  <c r="P479" i="6" s="1"/>
  <c r="O473" i="6"/>
  <c r="O479" i="6" s="1"/>
  <c r="N473" i="6"/>
  <c r="N479" i="6" s="1"/>
  <c r="R463" i="6"/>
  <c r="Q463" i="6"/>
  <c r="Q468" i="6" s="1"/>
  <c r="P463" i="6"/>
  <c r="O463" i="6"/>
  <c r="O468" i="6" s="1"/>
  <c r="N463" i="6"/>
  <c r="R458" i="6"/>
  <c r="Q458" i="6"/>
  <c r="P458" i="6"/>
  <c r="O458" i="6"/>
  <c r="N458" i="6"/>
  <c r="R454" i="6"/>
  <c r="Q454" i="6"/>
  <c r="P454" i="6"/>
  <c r="O454" i="6"/>
  <c r="N454" i="6"/>
  <c r="R448" i="6"/>
  <c r="Q448" i="6"/>
  <c r="P448" i="6"/>
  <c r="P468" i="6" s="1"/>
  <c r="O448" i="6"/>
  <c r="N448" i="6"/>
  <c r="R442" i="6"/>
  <c r="Q442" i="6"/>
  <c r="P442" i="6"/>
  <c r="O442" i="6"/>
  <c r="N442" i="6"/>
  <c r="R436" i="6"/>
  <c r="R432" i="6" s="1"/>
  <c r="Q436" i="6"/>
  <c r="P436" i="6"/>
  <c r="O436" i="6"/>
  <c r="N436" i="6"/>
  <c r="N432" i="6" s="1"/>
  <c r="Q432" i="6"/>
  <c r="P432" i="6"/>
  <c r="O432" i="6"/>
  <c r="R420" i="6"/>
  <c r="R426" i="6" s="1"/>
  <c r="Q420" i="6"/>
  <c r="Q426" i="6" s="1"/>
  <c r="P420" i="6"/>
  <c r="P426" i="6" s="1"/>
  <c r="O420" i="6"/>
  <c r="O426" i="6" s="1"/>
  <c r="N420" i="6"/>
  <c r="N426" i="6" s="1"/>
  <c r="R410" i="6"/>
  <c r="R415" i="6" s="1"/>
  <c r="Q410" i="6"/>
  <c r="Q415" i="6" s="1"/>
  <c r="P410" i="6"/>
  <c r="P415" i="6" s="1"/>
  <c r="O410" i="6"/>
  <c r="O415" i="6" s="1"/>
  <c r="N410" i="6"/>
  <c r="N415" i="6" s="1"/>
  <c r="R405" i="6"/>
  <c r="Q405" i="6"/>
  <c r="P405" i="6"/>
  <c r="O405" i="6"/>
  <c r="N405" i="6"/>
  <c r="R401" i="6"/>
  <c r="Q401" i="6"/>
  <c r="P401" i="6"/>
  <c r="O401" i="6"/>
  <c r="N401" i="6"/>
  <c r="R395" i="6"/>
  <c r="Q395" i="6"/>
  <c r="P395" i="6"/>
  <c r="O395" i="6"/>
  <c r="N395" i="6"/>
  <c r="R389" i="6"/>
  <c r="Q389" i="6"/>
  <c r="P389" i="6"/>
  <c r="O389" i="6"/>
  <c r="N389" i="6"/>
  <c r="R383" i="6"/>
  <c r="Q383" i="6"/>
  <c r="P383" i="6"/>
  <c r="O383" i="6"/>
  <c r="N383" i="6"/>
  <c r="R379" i="6"/>
  <c r="Q379" i="6"/>
  <c r="P379" i="6"/>
  <c r="O379" i="6"/>
  <c r="N379" i="6"/>
  <c r="R367" i="6"/>
  <c r="R373" i="6" s="1"/>
  <c r="Q367" i="6"/>
  <c r="Q373" i="6" s="1"/>
  <c r="P367" i="6"/>
  <c r="P373" i="6" s="1"/>
  <c r="O367" i="6"/>
  <c r="O373" i="6" s="1"/>
  <c r="N367" i="6"/>
  <c r="N373" i="6" s="1"/>
  <c r="R357" i="6"/>
  <c r="R362" i="6" s="1"/>
  <c r="Q357" i="6"/>
  <c r="Q362" i="6" s="1"/>
  <c r="P357" i="6"/>
  <c r="P362" i="6" s="1"/>
  <c r="O357" i="6"/>
  <c r="O362" i="6" s="1"/>
  <c r="N357" i="6"/>
  <c r="N362" i="6" s="1"/>
  <c r="R352" i="6"/>
  <c r="Q352" i="6"/>
  <c r="P352" i="6"/>
  <c r="O352" i="6"/>
  <c r="N352" i="6"/>
  <c r="R348" i="6"/>
  <c r="Q348" i="6"/>
  <c r="P348" i="6"/>
  <c r="O348" i="6"/>
  <c r="N348" i="6"/>
  <c r="R342" i="6"/>
  <c r="Q342" i="6"/>
  <c r="P342" i="6"/>
  <c r="O342" i="6"/>
  <c r="N342" i="6"/>
  <c r="R336" i="6"/>
  <c r="Q336" i="6"/>
  <c r="P336" i="6"/>
  <c r="O336" i="6"/>
  <c r="N336" i="6"/>
  <c r="R330" i="6"/>
  <c r="Q330" i="6"/>
  <c r="P330" i="6"/>
  <c r="O330" i="6"/>
  <c r="N330" i="6"/>
  <c r="R326" i="6"/>
  <c r="Q326" i="6"/>
  <c r="P326" i="6"/>
  <c r="O326" i="6"/>
  <c r="N326" i="6"/>
  <c r="Q320" i="6"/>
  <c r="R314" i="6"/>
  <c r="R320" i="6" s="1"/>
  <c r="Q314" i="6"/>
  <c r="P314" i="6"/>
  <c r="P320" i="6" s="1"/>
  <c r="O314" i="6"/>
  <c r="O320" i="6" s="1"/>
  <c r="N314" i="6"/>
  <c r="N320" i="6" s="1"/>
  <c r="R304" i="6"/>
  <c r="Q304" i="6"/>
  <c r="Q309" i="6" s="1"/>
  <c r="P304" i="6"/>
  <c r="O304" i="6"/>
  <c r="O309" i="6" s="1"/>
  <c r="N304" i="6"/>
  <c r="R299" i="6"/>
  <c r="Q299" i="6"/>
  <c r="P299" i="6"/>
  <c r="O299" i="6"/>
  <c r="N299" i="6"/>
  <c r="R295" i="6"/>
  <c r="Q295" i="6"/>
  <c r="P295" i="6"/>
  <c r="O295" i="6"/>
  <c r="N295" i="6"/>
  <c r="R289" i="6"/>
  <c r="Q289" i="6"/>
  <c r="P289" i="6"/>
  <c r="P309" i="6" s="1"/>
  <c r="O289" i="6"/>
  <c r="N289" i="6"/>
  <c r="R283" i="6"/>
  <c r="Q283" i="6"/>
  <c r="P283" i="6"/>
  <c r="O283" i="6"/>
  <c r="N283" i="6"/>
  <c r="R277" i="6"/>
  <c r="R273" i="6" s="1"/>
  <c r="Q277" i="6"/>
  <c r="P277" i="6"/>
  <c r="P273" i="6" s="1"/>
  <c r="O277" i="6"/>
  <c r="N277" i="6"/>
  <c r="N273" i="6" s="1"/>
  <c r="Q273" i="6"/>
  <c r="O273" i="6"/>
  <c r="Q267" i="6"/>
  <c r="R261" i="6"/>
  <c r="R267" i="6" s="1"/>
  <c r="Q261" i="6"/>
  <c r="P261" i="6"/>
  <c r="P267" i="6" s="1"/>
  <c r="O261" i="6"/>
  <c r="O267" i="6" s="1"/>
  <c r="N261" i="6"/>
  <c r="N267" i="6" s="1"/>
  <c r="R251" i="6"/>
  <c r="Q251" i="6"/>
  <c r="Q256" i="6" s="1"/>
  <c r="P251" i="6"/>
  <c r="O251" i="6"/>
  <c r="O256" i="6" s="1"/>
  <c r="N251" i="6"/>
  <c r="R246" i="6"/>
  <c r="Q246" i="6"/>
  <c r="P246" i="6"/>
  <c r="O246" i="6"/>
  <c r="N246" i="6"/>
  <c r="R242" i="6"/>
  <c r="Q242" i="6"/>
  <c r="P242" i="6"/>
  <c r="O242" i="6"/>
  <c r="N242" i="6"/>
  <c r="R236" i="6"/>
  <c r="Q236" i="6"/>
  <c r="P236" i="6"/>
  <c r="P256" i="6" s="1"/>
  <c r="O236" i="6"/>
  <c r="N236" i="6"/>
  <c r="R230" i="6"/>
  <c r="Q230" i="6"/>
  <c r="P230" i="6"/>
  <c r="O230" i="6"/>
  <c r="N230" i="6"/>
  <c r="R224" i="6"/>
  <c r="R220" i="6" s="1"/>
  <c r="Q224" i="6"/>
  <c r="P224" i="6"/>
  <c r="O224" i="6"/>
  <c r="N224" i="6"/>
  <c r="N220" i="6" s="1"/>
  <c r="Q220" i="6"/>
  <c r="P220" i="6"/>
  <c r="O220" i="6"/>
  <c r="Q214" i="6"/>
  <c r="R208" i="6"/>
  <c r="R214" i="6" s="1"/>
  <c r="Q208" i="6"/>
  <c r="P208" i="6"/>
  <c r="P214" i="6" s="1"/>
  <c r="O208" i="6"/>
  <c r="O214" i="6" s="1"/>
  <c r="N208" i="6"/>
  <c r="N214" i="6" s="1"/>
  <c r="R198" i="6"/>
  <c r="Q198" i="6"/>
  <c r="Q203" i="6" s="1"/>
  <c r="P198" i="6"/>
  <c r="O198" i="6"/>
  <c r="O203" i="6" s="1"/>
  <c r="N198" i="6"/>
  <c r="R193" i="6"/>
  <c r="Q193" i="6"/>
  <c r="P193" i="6"/>
  <c r="O193" i="6"/>
  <c r="N193" i="6"/>
  <c r="R189" i="6"/>
  <c r="Q189" i="6"/>
  <c r="P189" i="6"/>
  <c r="O189" i="6"/>
  <c r="N189" i="6"/>
  <c r="R183" i="6"/>
  <c r="Q183" i="6"/>
  <c r="P183" i="6"/>
  <c r="P203" i="6" s="1"/>
  <c r="O183" i="6"/>
  <c r="N183" i="6"/>
  <c r="R177" i="6"/>
  <c r="Q177" i="6"/>
  <c r="P177" i="6"/>
  <c r="O177" i="6"/>
  <c r="N177" i="6"/>
  <c r="R171" i="6"/>
  <c r="R167" i="6" s="1"/>
  <c r="Q171" i="6"/>
  <c r="P171" i="6"/>
  <c r="O171" i="6"/>
  <c r="N171" i="6"/>
  <c r="N167" i="6" s="1"/>
  <c r="Q167" i="6"/>
  <c r="P167" i="6"/>
  <c r="O167" i="6"/>
  <c r="Q161" i="6"/>
  <c r="R155" i="6"/>
  <c r="R161" i="6" s="1"/>
  <c r="Q155" i="6"/>
  <c r="P155" i="6"/>
  <c r="P161" i="6" s="1"/>
  <c r="O155" i="6"/>
  <c r="O161" i="6" s="1"/>
  <c r="N155" i="6"/>
  <c r="N161" i="6" s="1"/>
  <c r="R145" i="6"/>
  <c r="Q145" i="6"/>
  <c r="Q150" i="6" s="1"/>
  <c r="P145" i="6"/>
  <c r="O145" i="6"/>
  <c r="O150" i="6" s="1"/>
  <c r="N145" i="6"/>
  <c r="R140" i="6"/>
  <c r="Q140" i="6"/>
  <c r="P140" i="6"/>
  <c r="O140" i="6"/>
  <c r="N140" i="6"/>
  <c r="R136" i="6"/>
  <c r="Q136" i="6"/>
  <c r="P136" i="6"/>
  <c r="O136" i="6"/>
  <c r="N136" i="6"/>
  <c r="R130" i="6"/>
  <c r="Q130" i="6"/>
  <c r="P130" i="6"/>
  <c r="P150" i="6" s="1"/>
  <c r="O130" i="6"/>
  <c r="N130" i="6"/>
  <c r="R124" i="6"/>
  <c r="Q124" i="6"/>
  <c r="P124" i="6"/>
  <c r="O124" i="6"/>
  <c r="N124" i="6"/>
  <c r="R118" i="6"/>
  <c r="R114" i="6" s="1"/>
  <c r="Q118" i="6"/>
  <c r="P118" i="6"/>
  <c r="O118" i="6"/>
  <c r="N118" i="6"/>
  <c r="N114" i="6" s="1"/>
  <c r="Q114" i="6"/>
  <c r="P114" i="6"/>
  <c r="O114" i="6"/>
  <c r="N102" i="6"/>
  <c r="N108" i="6" s="1"/>
  <c r="N92" i="6"/>
  <c r="N87" i="6"/>
  <c r="N83" i="6"/>
  <c r="N77" i="6"/>
  <c r="N71" i="6"/>
  <c r="N65" i="6"/>
  <c r="N61" i="6" s="1"/>
  <c r="P471" i="6" l="1"/>
  <c r="P483" i="6" s="1"/>
  <c r="P481" i="6"/>
  <c r="Q471" i="6"/>
  <c r="Q483" i="6" s="1"/>
  <c r="Q481" i="6"/>
  <c r="N468" i="6"/>
  <c r="R468" i="6"/>
  <c r="O481" i="6"/>
  <c r="O471" i="6"/>
  <c r="O483" i="6" s="1"/>
  <c r="Q418" i="6"/>
  <c r="Q430" i="6" s="1"/>
  <c r="Q428" i="6"/>
  <c r="O428" i="6"/>
  <c r="O418" i="6"/>
  <c r="O430" i="6" s="1"/>
  <c r="P418" i="6"/>
  <c r="P430" i="6" s="1"/>
  <c r="P428" i="6"/>
  <c r="N418" i="6"/>
  <c r="N430" i="6" s="1"/>
  <c r="N428" i="6"/>
  <c r="R418" i="6"/>
  <c r="R430" i="6" s="1"/>
  <c r="R428" i="6"/>
  <c r="Q365" i="6"/>
  <c r="Q377" i="6" s="1"/>
  <c r="Q375" i="6"/>
  <c r="N365" i="6"/>
  <c r="N377" i="6" s="1"/>
  <c r="N375" i="6"/>
  <c r="R365" i="6"/>
  <c r="R377" i="6" s="1"/>
  <c r="R375" i="6"/>
  <c r="P365" i="6"/>
  <c r="P377" i="6" s="1"/>
  <c r="P375" i="6"/>
  <c r="O375" i="6"/>
  <c r="O365" i="6"/>
  <c r="O377" i="6" s="1"/>
  <c r="P322" i="6"/>
  <c r="P312" i="6"/>
  <c r="P324" i="6" s="1"/>
  <c r="R309" i="6"/>
  <c r="O322" i="6"/>
  <c r="O312" i="6"/>
  <c r="O324" i="6" s="1"/>
  <c r="Q312" i="6"/>
  <c r="Q324" i="6" s="1"/>
  <c r="Q322" i="6"/>
  <c r="N309" i="6"/>
  <c r="P269" i="6"/>
  <c r="P259" i="6"/>
  <c r="P271" i="6" s="1"/>
  <c r="Q259" i="6"/>
  <c r="Q271" i="6" s="1"/>
  <c r="Q269" i="6"/>
  <c r="N256" i="6"/>
  <c r="R256" i="6"/>
  <c r="O269" i="6"/>
  <c r="O259" i="6"/>
  <c r="O271" i="6" s="1"/>
  <c r="P216" i="6"/>
  <c r="P206" i="6"/>
  <c r="P218" i="6" s="1"/>
  <c r="N203" i="6"/>
  <c r="R203" i="6"/>
  <c r="Q206" i="6"/>
  <c r="Q218" i="6" s="1"/>
  <c r="Q216" i="6"/>
  <c r="O216" i="6"/>
  <c r="O206" i="6"/>
  <c r="O218" i="6" s="1"/>
  <c r="P163" i="6"/>
  <c r="P153" i="6"/>
  <c r="P165" i="6" s="1"/>
  <c r="R150" i="6"/>
  <c r="Q153" i="6"/>
  <c r="Q165" i="6" s="1"/>
  <c r="Q163" i="6"/>
  <c r="N150" i="6"/>
  <c r="O163" i="6"/>
  <c r="O153" i="6"/>
  <c r="O165" i="6" s="1"/>
  <c r="N97" i="6"/>
  <c r="R471" i="6" l="1"/>
  <c r="R483" i="6" s="1"/>
  <c r="R481" i="6"/>
  <c r="N471" i="6"/>
  <c r="N483" i="6" s="1"/>
  <c r="N481" i="6"/>
  <c r="N312" i="6"/>
  <c r="N324" i="6" s="1"/>
  <c r="N322" i="6"/>
  <c r="R312" i="6"/>
  <c r="R324" i="6" s="1"/>
  <c r="R322" i="6"/>
  <c r="R259" i="6"/>
  <c r="R271" i="6" s="1"/>
  <c r="R269" i="6"/>
  <c r="N259" i="6"/>
  <c r="N271" i="6" s="1"/>
  <c r="N269" i="6"/>
  <c r="R206" i="6"/>
  <c r="R218" i="6" s="1"/>
  <c r="R216" i="6"/>
  <c r="N206" i="6"/>
  <c r="N218" i="6" s="1"/>
  <c r="N216" i="6"/>
  <c r="R153" i="6"/>
  <c r="R165" i="6" s="1"/>
  <c r="R163" i="6"/>
  <c r="N153" i="6"/>
  <c r="N165" i="6" s="1"/>
  <c r="N163" i="6"/>
  <c r="N100" i="6"/>
  <c r="N112" i="6" s="1"/>
  <c r="N110" i="6"/>
  <c r="AU77" i="2"/>
  <c r="AT77" i="2"/>
  <c r="AU76" i="2"/>
  <c r="AT76" i="2"/>
  <c r="AT74" i="2"/>
  <c r="AT75" i="2" s="1"/>
  <c r="AS8" i="2" s="1"/>
  <c r="AS7" i="2" s="1"/>
  <c r="AS70" i="2"/>
  <c r="AS68" i="2"/>
  <c r="AS67" i="2"/>
  <c r="AS66" i="2"/>
  <c r="AU65" i="2"/>
  <c r="AU74" i="2" s="1"/>
  <c r="AT65" i="2"/>
  <c r="AS65" i="2"/>
  <c r="AS63" i="2"/>
  <c r="AS62" i="2"/>
  <c r="AS61" i="2"/>
  <c r="AU60" i="2"/>
  <c r="AT60" i="2"/>
  <c r="AS60" i="2"/>
  <c r="AS58" i="2"/>
  <c r="AS57" i="2"/>
  <c r="AS56" i="2"/>
  <c r="AS55" i="2"/>
  <c r="AS54" i="2"/>
  <c r="AS53" i="2"/>
  <c r="AS52" i="2"/>
  <c r="AU51" i="2"/>
  <c r="AT51" i="2"/>
  <c r="AS51" i="2"/>
  <c r="AS49" i="2"/>
  <c r="AS48" i="2"/>
  <c r="AS47" i="2"/>
  <c r="AS46" i="2"/>
  <c r="AS45" i="2"/>
  <c r="AS44" i="2"/>
  <c r="AS77" i="2" s="1"/>
  <c r="AS43" i="2"/>
  <c r="AS76" i="2" s="1"/>
  <c r="AS42" i="2"/>
  <c r="AS41" i="2" s="1"/>
  <c r="AU41" i="2"/>
  <c r="AT41" i="2"/>
  <c r="AV34" i="2"/>
  <c r="AU34" i="2"/>
  <c r="AT34" i="2"/>
  <c r="AS34" i="2"/>
  <c r="AS11" i="2"/>
  <c r="AO77" i="2"/>
  <c r="AN77" i="2"/>
  <c r="AO76" i="2"/>
  <c r="AN76" i="2"/>
  <c r="AN74" i="2"/>
  <c r="AN75" i="2" s="1"/>
  <c r="AM8" i="2" s="1"/>
  <c r="AM7" i="2" s="1"/>
  <c r="AM70" i="2"/>
  <c r="AM68" i="2"/>
  <c r="AM67" i="2"/>
  <c r="AM66" i="2"/>
  <c r="AO65" i="2"/>
  <c r="AO74" i="2" s="1"/>
  <c r="AN65" i="2"/>
  <c r="AM65" i="2"/>
  <c r="AM63" i="2"/>
  <c r="AM62" i="2"/>
  <c r="AM61" i="2"/>
  <c r="AO60" i="2"/>
  <c r="AN60" i="2"/>
  <c r="AM60" i="2"/>
  <c r="AM58" i="2"/>
  <c r="AM57" i="2"/>
  <c r="AM56" i="2"/>
  <c r="AM55" i="2"/>
  <c r="AM54" i="2"/>
  <c r="AM53" i="2"/>
  <c r="AM76" i="2" s="1"/>
  <c r="AM52" i="2"/>
  <c r="AO51" i="2"/>
  <c r="AN51" i="2"/>
  <c r="AM51" i="2"/>
  <c r="AM49" i="2"/>
  <c r="AM48" i="2"/>
  <c r="AM47" i="2"/>
  <c r="AM46" i="2"/>
  <c r="AM45" i="2"/>
  <c r="AM44" i="2"/>
  <c r="AM77" i="2" s="1"/>
  <c r="AM43" i="2"/>
  <c r="AM42" i="2"/>
  <c r="AM41" i="2" s="1"/>
  <c r="AO41" i="2"/>
  <c r="AN41" i="2"/>
  <c r="AP34" i="2"/>
  <c r="AO34" i="2"/>
  <c r="AN34" i="2"/>
  <c r="AM34" i="2"/>
  <c r="AM11" i="2"/>
  <c r="AI77" i="2"/>
  <c r="AH77" i="2"/>
  <c r="AI76" i="2"/>
  <c r="AH76" i="2"/>
  <c r="AH75" i="2"/>
  <c r="AG8" i="2" s="1"/>
  <c r="AG7" i="2" s="1"/>
  <c r="AH74" i="2"/>
  <c r="AG70" i="2"/>
  <c r="AG68" i="2"/>
  <c r="AG67" i="2"/>
  <c r="AG66" i="2"/>
  <c r="AI65" i="2"/>
  <c r="AH65" i="2"/>
  <c r="AG65" i="2"/>
  <c r="AG63" i="2"/>
  <c r="AG62" i="2"/>
  <c r="AG61" i="2"/>
  <c r="AG60" i="2" s="1"/>
  <c r="AI60" i="2"/>
  <c r="AI74" i="2" s="1"/>
  <c r="AH60" i="2"/>
  <c r="AG58" i="2"/>
  <c r="AG57" i="2"/>
  <c r="AG56" i="2"/>
  <c r="AG55" i="2"/>
  <c r="AG54" i="2"/>
  <c r="AG53" i="2"/>
  <c r="AG52" i="2"/>
  <c r="AI51" i="2"/>
  <c r="AH51" i="2"/>
  <c r="AG51" i="2"/>
  <c r="AG49" i="2"/>
  <c r="AG48" i="2"/>
  <c r="AG47" i="2"/>
  <c r="AG46" i="2"/>
  <c r="AG45" i="2"/>
  <c r="AG44" i="2"/>
  <c r="AG77" i="2" s="1"/>
  <c r="AG43" i="2"/>
  <c r="AG76" i="2" s="1"/>
  <c r="AG42" i="2"/>
  <c r="AG41" i="2" s="1"/>
  <c r="AI41" i="2"/>
  <c r="AH41" i="2"/>
  <c r="AJ34" i="2"/>
  <c r="AI34" i="2"/>
  <c r="AH34" i="2"/>
  <c r="AG34" i="2"/>
  <c r="AG11" i="2"/>
  <c r="AC77" i="2"/>
  <c r="AB77" i="2"/>
  <c r="AC76" i="2"/>
  <c r="AB76" i="2"/>
  <c r="AB74" i="2"/>
  <c r="AB75" i="2" s="1"/>
  <c r="AA8" i="2" s="1"/>
  <c r="AA7" i="2" s="1"/>
  <c r="AA70" i="2"/>
  <c r="AA68" i="2"/>
  <c r="AA67" i="2"/>
  <c r="AA66" i="2"/>
  <c r="AC65" i="2"/>
  <c r="AC74" i="2" s="1"/>
  <c r="AB65" i="2"/>
  <c r="AA65" i="2"/>
  <c r="AA63" i="2"/>
  <c r="AA62" i="2"/>
  <c r="AA61" i="2"/>
  <c r="AC60" i="2"/>
  <c r="AB60" i="2"/>
  <c r="AA60" i="2"/>
  <c r="AA58" i="2"/>
  <c r="AA57" i="2"/>
  <c r="AA56" i="2"/>
  <c r="AA55" i="2"/>
  <c r="AA54" i="2"/>
  <c r="AA53" i="2"/>
  <c r="AA76" i="2" s="1"/>
  <c r="AA52" i="2"/>
  <c r="AC51" i="2"/>
  <c r="AB51" i="2"/>
  <c r="AA51" i="2"/>
  <c r="AA49" i="2"/>
  <c r="AA48" i="2"/>
  <c r="AA47" i="2"/>
  <c r="AA46" i="2"/>
  <c r="AA45" i="2"/>
  <c r="AA44" i="2"/>
  <c r="AA77" i="2" s="1"/>
  <c r="AA43" i="2"/>
  <c r="AA42" i="2"/>
  <c r="AA41" i="2" s="1"/>
  <c r="AC41" i="2"/>
  <c r="AB41" i="2"/>
  <c r="AD34" i="2"/>
  <c r="AC34" i="2"/>
  <c r="AB34" i="2"/>
  <c r="AA34" i="2"/>
  <c r="AA11" i="2"/>
  <c r="W77" i="2"/>
  <c r="V77" i="2"/>
  <c r="W76" i="2"/>
  <c r="V76" i="2"/>
  <c r="V74" i="2"/>
  <c r="V75" i="2" s="1"/>
  <c r="U8" i="2" s="1"/>
  <c r="U7" i="2" s="1"/>
  <c r="U70" i="2"/>
  <c r="U68" i="2"/>
  <c r="U67" i="2"/>
  <c r="U66" i="2"/>
  <c r="W65" i="2"/>
  <c r="W74" i="2" s="1"/>
  <c r="V65" i="2"/>
  <c r="U65" i="2"/>
  <c r="U63" i="2"/>
  <c r="U62" i="2"/>
  <c r="U61" i="2"/>
  <c r="W60" i="2"/>
  <c r="V60" i="2"/>
  <c r="U60" i="2"/>
  <c r="U58" i="2"/>
  <c r="U57" i="2"/>
  <c r="U56" i="2"/>
  <c r="U55" i="2"/>
  <c r="U54" i="2"/>
  <c r="U53" i="2"/>
  <c r="U52" i="2"/>
  <c r="W51" i="2"/>
  <c r="V51" i="2"/>
  <c r="U51" i="2"/>
  <c r="U49" i="2"/>
  <c r="U48" i="2"/>
  <c r="U47" i="2"/>
  <c r="U46" i="2"/>
  <c r="U45" i="2"/>
  <c r="U44" i="2"/>
  <c r="U77" i="2" s="1"/>
  <c r="U43" i="2"/>
  <c r="U76" i="2" s="1"/>
  <c r="U42" i="2"/>
  <c r="U41" i="2" s="1"/>
  <c r="W41" i="2"/>
  <c r="V41" i="2"/>
  <c r="X34" i="2"/>
  <c r="W34" i="2"/>
  <c r="V34" i="2"/>
  <c r="U34" i="2"/>
  <c r="U11" i="2"/>
  <c r="Q77" i="2"/>
  <c r="P77" i="2"/>
  <c r="Q76" i="2"/>
  <c r="P76" i="2"/>
  <c r="P74" i="2"/>
  <c r="P75" i="2" s="1"/>
  <c r="O8" i="2" s="1"/>
  <c r="O7" i="2" s="1"/>
  <c r="O70" i="2"/>
  <c r="O68" i="2"/>
  <c r="O67" i="2"/>
  <c r="O66" i="2"/>
  <c r="Q65" i="2"/>
  <c r="Q74" i="2" s="1"/>
  <c r="P65" i="2"/>
  <c r="O65" i="2"/>
  <c r="O74" i="2" s="1"/>
  <c r="O75" i="2" s="1"/>
  <c r="O63" i="2"/>
  <c r="O62" i="2"/>
  <c r="O61" i="2"/>
  <c r="O60" i="2" s="1"/>
  <c r="Q60" i="2"/>
  <c r="P60" i="2"/>
  <c r="O58" i="2"/>
  <c r="O57" i="2"/>
  <c r="O56" i="2"/>
  <c r="O55" i="2"/>
  <c r="O54" i="2"/>
  <c r="O53" i="2"/>
  <c r="O52" i="2"/>
  <c r="Q51" i="2"/>
  <c r="P51" i="2"/>
  <c r="O51" i="2"/>
  <c r="O49" i="2"/>
  <c r="O48" i="2"/>
  <c r="O47" i="2"/>
  <c r="O46" i="2"/>
  <c r="O45" i="2"/>
  <c r="O44" i="2"/>
  <c r="O77" i="2" s="1"/>
  <c r="O43" i="2"/>
  <c r="O76" i="2" s="1"/>
  <c r="O42" i="2"/>
  <c r="O41" i="2" s="1"/>
  <c r="Q41" i="2"/>
  <c r="P41" i="2"/>
  <c r="R34" i="2"/>
  <c r="Q34" i="2"/>
  <c r="P34" i="2"/>
  <c r="O34" i="2"/>
  <c r="O11" i="2"/>
  <c r="K77" i="2"/>
  <c r="J77" i="2"/>
  <c r="K76" i="2"/>
  <c r="J76" i="2"/>
  <c r="J75" i="2"/>
  <c r="I8" i="2" s="1"/>
  <c r="I7" i="2" s="1"/>
  <c r="J74" i="2"/>
  <c r="I70" i="2"/>
  <c r="I68" i="2"/>
  <c r="I67" i="2"/>
  <c r="I66" i="2"/>
  <c r="K65" i="2"/>
  <c r="J65" i="2"/>
  <c r="I65" i="2"/>
  <c r="I63" i="2"/>
  <c r="I62" i="2"/>
  <c r="I61" i="2"/>
  <c r="I60" i="2" s="1"/>
  <c r="K60" i="2"/>
  <c r="K74" i="2" s="1"/>
  <c r="J60" i="2"/>
  <c r="I58" i="2"/>
  <c r="I57" i="2"/>
  <c r="I56" i="2"/>
  <c r="I55" i="2"/>
  <c r="I54" i="2"/>
  <c r="I77" i="2" s="1"/>
  <c r="I53" i="2"/>
  <c r="I52" i="2"/>
  <c r="K51" i="2"/>
  <c r="J51" i="2"/>
  <c r="I51" i="2"/>
  <c r="I49" i="2"/>
  <c r="I48" i="2"/>
  <c r="I47" i="2"/>
  <c r="I46" i="2"/>
  <c r="I45" i="2"/>
  <c r="I44" i="2"/>
  <c r="I43" i="2"/>
  <c r="I76" i="2" s="1"/>
  <c r="I42" i="2"/>
  <c r="I41" i="2" s="1"/>
  <c r="K41" i="2"/>
  <c r="J41" i="2"/>
  <c r="L34" i="2"/>
  <c r="K34" i="2"/>
  <c r="J34" i="2"/>
  <c r="I34" i="2"/>
  <c r="I11" i="2"/>
  <c r="AU75" i="2" l="1"/>
  <c r="AV74" i="2" s="1"/>
  <c r="AS74" i="2"/>
  <c r="AS75" i="2" s="1"/>
  <c r="AO75" i="2"/>
  <c r="AP74" i="2" s="1"/>
  <c r="AM74" i="2"/>
  <c r="AM75" i="2" s="1"/>
  <c r="AG74" i="2"/>
  <c r="AG75" i="2" s="1"/>
  <c r="AI75" i="2"/>
  <c r="AJ74" i="2" s="1"/>
  <c r="AC75" i="2"/>
  <c r="AD74" i="2" s="1"/>
  <c r="AA74" i="2"/>
  <c r="AA75" i="2" s="1"/>
  <c r="W75" i="2"/>
  <c r="X74" i="2" s="1"/>
  <c r="U74" i="2"/>
  <c r="U75" i="2" s="1"/>
  <c r="R74" i="2"/>
  <c r="Q75" i="2"/>
  <c r="I74" i="2"/>
  <c r="I75" i="2" s="1"/>
  <c r="K75" i="2"/>
  <c r="L74" i="2"/>
  <c r="D242" i="11"/>
  <c r="D229" i="11"/>
  <c r="D231" i="11" s="1"/>
  <c r="D244" i="11" s="1"/>
  <c r="D201" i="11"/>
  <c r="D188" i="11"/>
  <c r="D190" i="11" s="1"/>
  <c r="D203" i="11" s="1"/>
  <c r="D160" i="11"/>
  <c r="D147" i="11"/>
  <c r="D149" i="11" s="1"/>
  <c r="D162" i="11" s="1"/>
  <c r="D118" i="11"/>
  <c r="D105" i="11"/>
  <c r="D107" i="11" s="1"/>
  <c r="D120" i="11" s="1"/>
  <c r="D77" i="11"/>
  <c r="D64" i="11"/>
  <c r="D66" i="11" s="1"/>
  <c r="D79" i="11" s="1"/>
  <c r="D35" i="11"/>
  <c r="D22" i="11"/>
  <c r="D24" i="11" s="1"/>
  <c r="D37" i="11" s="1"/>
  <c r="AN46" i="10"/>
  <c r="AM46" i="10"/>
  <c r="AL46" i="10"/>
  <c r="AN43" i="10"/>
  <c r="AM43" i="10"/>
  <c r="AL43" i="10"/>
  <c r="AN41" i="10"/>
  <c r="AM41" i="10"/>
  <c r="AL41" i="10"/>
  <c r="AN38" i="10"/>
  <c r="AM38" i="10"/>
  <c r="AL38" i="10"/>
  <c r="AN36" i="10"/>
  <c r="AM36" i="10"/>
  <c r="AL36" i="10"/>
  <c r="AN33" i="10"/>
  <c r="AM33" i="10"/>
  <c r="AL33" i="10"/>
  <c r="AN31" i="10"/>
  <c r="AM31" i="10"/>
  <c r="AL31" i="10"/>
  <c r="AN28" i="10"/>
  <c r="AM28" i="10"/>
  <c r="AL28" i="10"/>
  <c r="AN26" i="10"/>
  <c r="AM26" i="10"/>
  <c r="AL26" i="10"/>
  <c r="AN23" i="10"/>
  <c r="AM23" i="10"/>
  <c r="AL23" i="10"/>
  <c r="AN21" i="10"/>
  <c r="AM21" i="10"/>
  <c r="AL21" i="10"/>
  <c r="AN18" i="10"/>
  <c r="AM18" i="10"/>
  <c r="AL18" i="10"/>
  <c r="AN16" i="10"/>
  <c r="AM16" i="10"/>
  <c r="AL16" i="10"/>
  <c r="AN13" i="10"/>
  <c r="AN7" i="10" s="1"/>
  <c r="AM13" i="10"/>
  <c r="AL13" i="10"/>
  <c r="AN11" i="10"/>
  <c r="AM11" i="10"/>
  <c r="AL11" i="10"/>
  <c r="AN8" i="10"/>
  <c r="AM8" i="10"/>
  <c r="AL8" i="10"/>
  <c r="AL7" i="10" s="1"/>
  <c r="AM7" i="10"/>
  <c r="AI46" i="10"/>
  <c r="AH46" i="10"/>
  <c r="AG46" i="10"/>
  <c r="AI43" i="10"/>
  <c r="AH43" i="10"/>
  <c r="AG43" i="10"/>
  <c r="AI41" i="10"/>
  <c r="AH41" i="10"/>
  <c r="AG41" i="10"/>
  <c r="AI38" i="10"/>
  <c r="AH38" i="10"/>
  <c r="AG38" i="10"/>
  <c r="AI36" i="10"/>
  <c r="AH36" i="10"/>
  <c r="AG36" i="10"/>
  <c r="AI33" i="10"/>
  <c r="AH33" i="10"/>
  <c r="AG33" i="10"/>
  <c r="AI31" i="10"/>
  <c r="AH31" i="10"/>
  <c r="AG31" i="10"/>
  <c r="AI28" i="10"/>
  <c r="AH28" i="10"/>
  <c r="AG28" i="10"/>
  <c r="AI26" i="10"/>
  <c r="AH26" i="10"/>
  <c r="AG26" i="10"/>
  <c r="AI23" i="10"/>
  <c r="AH23" i="10"/>
  <c r="AG23" i="10"/>
  <c r="AI21" i="10"/>
  <c r="AH21" i="10"/>
  <c r="AG21" i="10"/>
  <c r="AI18" i="10"/>
  <c r="AH18" i="10"/>
  <c r="AG18" i="10"/>
  <c r="AI16" i="10"/>
  <c r="AH16" i="10"/>
  <c r="AG16" i="10"/>
  <c r="AI13" i="10"/>
  <c r="AI7" i="10" s="1"/>
  <c r="AH13" i="10"/>
  <c r="AG13" i="10"/>
  <c r="AI11" i="10"/>
  <c r="AH11" i="10"/>
  <c r="AG11" i="10"/>
  <c r="AI8" i="10"/>
  <c r="AH8" i="10"/>
  <c r="AG8" i="10"/>
  <c r="AG7" i="10" s="1"/>
  <c r="AH7" i="10"/>
  <c r="AD46" i="10"/>
  <c r="AC46" i="10"/>
  <c r="AB46" i="10"/>
  <c r="AD43" i="10"/>
  <c r="AC43" i="10"/>
  <c r="AB43" i="10"/>
  <c r="AD41" i="10"/>
  <c r="AC41" i="10"/>
  <c r="AB41" i="10"/>
  <c r="AD38" i="10"/>
  <c r="AC38" i="10"/>
  <c r="AB38" i="10"/>
  <c r="AD36" i="10"/>
  <c r="AC36" i="10"/>
  <c r="AB36" i="10"/>
  <c r="AD33" i="10"/>
  <c r="AC33" i="10"/>
  <c r="AB33" i="10"/>
  <c r="AD31" i="10"/>
  <c r="AC31" i="10"/>
  <c r="AB31" i="10"/>
  <c r="AD28" i="10"/>
  <c r="AC28" i="10"/>
  <c r="AB28" i="10"/>
  <c r="AD26" i="10"/>
  <c r="AC26" i="10"/>
  <c r="AB26" i="10"/>
  <c r="AD23" i="10"/>
  <c r="AC23" i="10"/>
  <c r="AB23" i="10"/>
  <c r="AD21" i="10"/>
  <c r="AC21" i="10"/>
  <c r="AB21" i="10"/>
  <c r="AD18" i="10"/>
  <c r="AC18" i="10"/>
  <c r="AB18" i="10"/>
  <c r="AD16" i="10"/>
  <c r="AC16" i="10"/>
  <c r="AB16" i="10"/>
  <c r="AD13" i="10"/>
  <c r="AD7" i="10" s="1"/>
  <c r="AC13" i="10"/>
  <c r="AB13" i="10"/>
  <c r="AD11" i="10"/>
  <c r="AC11" i="10"/>
  <c r="AB11" i="10"/>
  <c r="AD8" i="10"/>
  <c r="AC8" i="10"/>
  <c r="AB8" i="10"/>
  <c r="AB7" i="10" s="1"/>
  <c r="AC7" i="10"/>
  <c r="Y46" i="10"/>
  <c r="X46" i="10"/>
  <c r="W46" i="10"/>
  <c r="Y43" i="10"/>
  <c r="X43" i="10"/>
  <c r="W43" i="10"/>
  <c r="Y41" i="10"/>
  <c r="X41" i="10"/>
  <c r="W41" i="10"/>
  <c r="Y38" i="10"/>
  <c r="X38" i="10"/>
  <c r="W38" i="10"/>
  <c r="Y36" i="10"/>
  <c r="X36" i="10"/>
  <c r="W36" i="10"/>
  <c r="Y33" i="10"/>
  <c r="X33" i="10"/>
  <c r="W33" i="10"/>
  <c r="Y31" i="10"/>
  <c r="X31" i="10"/>
  <c r="W31" i="10"/>
  <c r="Y28" i="10"/>
  <c r="X28" i="10"/>
  <c r="W28" i="10"/>
  <c r="Y26" i="10"/>
  <c r="X26" i="10"/>
  <c r="W26" i="10"/>
  <c r="Y23" i="10"/>
  <c r="X23" i="10"/>
  <c r="W23" i="10"/>
  <c r="Y21" i="10"/>
  <c r="X21" i="10"/>
  <c r="W21" i="10"/>
  <c r="Y18" i="10"/>
  <c r="X18" i="10"/>
  <c r="W18" i="10"/>
  <c r="Y16" i="10"/>
  <c r="X16" i="10"/>
  <c r="W16" i="10"/>
  <c r="Y13" i="10"/>
  <c r="X13" i="10"/>
  <c r="W13" i="10"/>
  <c r="Y11" i="10"/>
  <c r="X11" i="10"/>
  <c r="W11" i="10"/>
  <c r="Y8" i="10"/>
  <c r="X8" i="10"/>
  <c r="W8" i="10"/>
  <c r="Y7" i="10"/>
  <c r="X7" i="10"/>
  <c r="W7" i="10"/>
  <c r="T46" i="10"/>
  <c r="S46" i="10"/>
  <c r="R46" i="10"/>
  <c r="T43" i="10"/>
  <c r="S43" i="10"/>
  <c r="R43" i="10"/>
  <c r="T41" i="10"/>
  <c r="S41" i="10"/>
  <c r="R41" i="10"/>
  <c r="T38" i="10"/>
  <c r="S38" i="10"/>
  <c r="R38" i="10"/>
  <c r="T36" i="10"/>
  <c r="S36" i="10"/>
  <c r="R36" i="10"/>
  <c r="T33" i="10"/>
  <c r="S33" i="10"/>
  <c r="R33" i="10"/>
  <c r="T31" i="10"/>
  <c r="S31" i="10"/>
  <c r="R31" i="10"/>
  <c r="T28" i="10"/>
  <c r="S28" i="10"/>
  <c r="R28" i="10"/>
  <c r="T26" i="10"/>
  <c r="S26" i="10"/>
  <c r="R26" i="10"/>
  <c r="T23" i="10"/>
  <c r="S23" i="10"/>
  <c r="R23" i="10"/>
  <c r="T21" i="10"/>
  <c r="S21" i="10"/>
  <c r="R21" i="10"/>
  <c r="T18" i="10"/>
  <c r="S18" i="10"/>
  <c r="R18" i="10"/>
  <c r="T16" i="10"/>
  <c r="S16" i="10"/>
  <c r="R16" i="10"/>
  <c r="T13" i="10"/>
  <c r="T7" i="10" s="1"/>
  <c r="S13" i="10"/>
  <c r="R13" i="10"/>
  <c r="T11" i="10"/>
  <c r="S11" i="10"/>
  <c r="R11" i="10"/>
  <c r="T8" i="10"/>
  <c r="S8" i="10"/>
  <c r="R8" i="10"/>
  <c r="R7" i="10" s="1"/>
  <c r="S7" i="10"/>
  <c r="O46" i="10"/>
  <c r="N46" i="10"/>
  <c r="M46" i="10"/>
  <c r="O43" i="10"/>
  <c r="N43" i="10"/>
  <c r="M43" i="10"/>
  <c r="O41" i="10"/>
  <c r="N41" i="10"/>
  <c r="M41" i="10"/>
  <c r="O38" i="10"/>
  <c r="N38" i="10"/>
  <c r="M38" i="10"/>
  <c r="O36" i="10"/>
  <c r="N36" i="10"/>
  <c r="M36" i="10"/>
  <c r="O33" i="10"/>
  <c r="N33" i="10"/>
  <c r="M33" i="10"/>
  <c r="O31" i="10"/>
  <c r="N31" i="10"/>
  <c r="M31" i="10"/>
  <c r="O28" i="10"/>
  <c r="N28" i="10"/>
  <c r="M28" i="10"/>
  <c r="O26" i="10"/>
  <c r="N26" i="10"/>
  <c r="M26" i="10"/>
  <c r="O23" i="10"/>
  <c r="N23" i="10"/>
  <c r="M23" i="10"/>
  <c r="O21" i="10"/>
  <c r="N21" i="10"/>
  <c r="M21" i="10"/>
  <c r="O18" i="10"/>
  <c r="N18" i="10"/>
  <c r="M18" i="10"/>
  <c r="O16" i="10"/>
  <c r="N16" i="10"/>
  <c r="M16" i="10"/>
  <c r="O13" i="10"/>
  <c r="O7" i="10" s="1"/>
  <c r="N13" i="10"/>
  <c r="M13" i="10"/>
  <c r="O11" i="10"/>
  <c r="N11" i="10"/>
  <c r="M11" i="10"/>
  <c r="O8" i="10"/>
  <c r="N8" i="10"/>
  <c r="M8" i="10"/>
  <c r="M7" i="10" s="1"/>
  <c r="N7" i="10"/>
  <c r="J46" i="10"/>
  <c r="I46" i="10"/>
  <c r="H46" i="10"/>
  <c r="J43" i="10"/>
  <c r="I43" i="10"/>
  <c r="H43" i="10"/>
  <c r="J41" i="10"/>
  <c r="I41" i="10"/>
  <c r="H41" i="10"/>
  <c r="J38" i="10"/>
  <c r="I38" i="10"/>
  <c r="H38" i="10"/>
  <c r="J36" i="10"/>
  <c r="I36" i="10"/>
  <c r="H36" i="10"/>
  <c r="J33" i="10"/>
  <c r="I33" i="10"/>
  <c r="H33" i="10"/>
  <c r="J31" i="10"/>
  <c r="I31" i="10"/>
  <c r="H31" i="10"/>
  <c r="J28" i="10"/>
  <c r="I28" i="10"/>
  <c r="H28" i="10"/>
  <c r="J26" i="10"/>
  <c r="I26" i="10"/>
  <c r="H26" i="10"/>
  <c r="J23" i="10"/>
  <c r="I23" i="10"/>
  <c r="H23" i="10"/>
  <c r="J21" i="10"/>
  <c r="I21" i="10"/>
  <c r="H21" i="10"/>
  <c r="J18" i="10"/>
  <c r="I18" i="10"/>
  <c r="H18" i="10"/>
  <c r="J16" i="10"/>
  <c r="I16" i="10"/>
  <c r="H16" i="10"/>
  <c r="J13" i="10"/>
  <c r="I13" i="10"/>
  <c r="H13" i="10"/>
  <c r="J11" i="10"/>
  <c r="I11" i="10"/>
  <c r="H11" i="10"/>
  <c r="J8" i="10"/>
  <c r="I8" i="10"/>
  <c r="I7" i="10" s="1"/>
  <c r="H8" i="10"/>
  <c r="H7" i="10" s="1"/>
  <c r="E46" i="10"/>
  <c r="D46" i="10"/>
  <c r="C46" i="10"/>
  <c r="E43" i="10"/>
  <c r="D43" i="10"/>
  <c r="C43" i="10"/>
  <c r="E41" i="10"/>
  <c r="D41" i="10"/>
  <c r="C41" i="10"/>
  <c r="E38" i="10"/>
  <c r="D38" i="10"/>
  <c r="C38" i="10"/>
  <c r="E36" i="10"/>
  <c r="D36" i="10"/>
  <c r="C36" i="10"/>
  <c r="E33" i="10"/>
  <c r="D33" i="10"/>
  <c r="C33" i="10"/>
  <c r="E31" i="10"/>
  <c r="D31" i="10"/>
  <c r="C31" i="10"/>
  <c r="E28" i="10"/>
  <c r="D28" i="10"/>
  <c r="C28" i="10"/>
  <c r="E26" i="10"/>
  <c r="D26" i="10"/>
  <c r="C26" i="10"/>
  <c r="E23" i="10"/>
  <c r="D23" i="10"/>
  <c r="C23" i="10"/>
  <c r="E21" i="10"/>
  <c r="D21" i="10"/>
  <c r="C21" i="10"/>
  <c r="E18" i="10"/>
  <c r="D18" i="10"/>
  <c r="C18" i="10"/>
  <c r="E16" i="10"/>
  <c r="D16" i="10"/>
  <c r="C16" i="10"/>
  <c r="E13" i="10"/>
  <c r="E7" i="10" s="1"/>
  <c r="D13" i="10"/>
  <c r="C13" i="10"/>
  <c r="E11" i="10"/>
  <c r="D11" i="10"/>
  <c r="C11" i="10"/>
  <c r="E8" i="10"/>
  <c r="D8" i="10"/>
  <c r="C8" i="10"/>
  <c r="C7" i="10" s="1"/>
  <c r="D7" i="10"/>
  <c r="J1560" i="9"/>
  <c r="J1561" i="9" s="1"/>
  <c r="I1560" i="9"/>
  <c r="I1561" i="9" s="1"/>
  <c r="H1560" i="9"/>
  <c r="H1561" i="9" s="1"/>
  <c r="G1560" i="9"/>
  <c r="G1561" i="9" s="1"/>
  <c r="F1560" i="9"/>
  <c r="F1561" i="9" s="1"/>
  <c r="E1560" i="9"/>
  <c r="E1561" i="9" s="1"/>
  <c r="D1560" i="9"/>
  <c r="D1561" i="9" s="1"/>
  <c r="J1558" i="9"/>
  <c r="J1559" i="9" s="1"/>
  <c r="I1558" i="9"/>
  <c r="I1559" i="9" s="1"/>
  <c r="H1558" i="9"/>
  <c r="H1559" i="9" s="1"/>
  <c r="G1558" i="9"/>
  <c r="G1559" i="9" s="1"/>
  <c r="F1558" i="9"/>
  <c r="F1559" i="9" s="1"/>
  <c r="E1558" i="9"/>
  <c r="E1559" i="9" s="1"/>
  <c r="D1558" i="9"/>
  <c r="D1559" i="9" s="1"/>
  <c r="G1338" i="9"/>
  <c r="J1337" i="9"/>
  <c r="J1338" i="9" s="1"/>
  <c r="I1337" i="9"/>
  <c r="I1338" i="9" s="1"/>
  <c r="H1337" i="9"/>
  <c r="H1338" i="9" s="1"/>
  <c r="G1337" i="9"/>
  <c r="F1337" i="9"/>
  <c r="F1338" i="9" s="1"/>
  <c r="E1337" i="9"/>
  <c r="E1338" i="9" s="1"/>
  <c r="D1337" i="9"/>
  <c r="D1338" i="9" s="1"/>
  <c r="J1335" i="9"/>
  <c r="J1336" i="9" s="1"/>
  <c r="I1335" i="9"/>
  <c r="I1336" i="9" s="1"/>
  <c r="H1335" i="9"/>
  <c r="H1336" i="9" s="1"/>
  <c r="G1335" i="9"/>
  <c r="G1336" i="9" s="1"/>
  <c r="F1335" i="9"/>
  <c r="F1336" i="9" s="1"/>
  <c r="E1335" i="9"/>
  <c r="E1336" i="9" s="1"/>
  <c r="D1335" i="9"/>
  <c r="D1336" i="9" s="1"/>
  <c r="G1116" i="9"/>
  <c r="J1115" i="9"/>
  <c r="J1116" i="9" s="1"/>
  <c r="I1115" i="9"/>
  <c r="I1116" i="9" s="1"/>
  <c r="H1115" i="9"/>
  <c r="H1116" i="9" s="1"/>
  <c r="G1115" i="9"/>
  <c r="F1115" i="9"/>
  <c r="F1116" i="9" s="1"/>
  <c r="E1115" i="9"/>
  <c r="E1116" i="9" s="1"/>
  <c r="D1115" i="9"/>
  <c r="D1116" i="9" s="1"/>
  <c r="J1113" i="9"/>
  <c r="J1114" i="9" s="1"/>
  <c r="I1113" i="9"/>
  <c r="I1114" i="9" s="1"/>
  <c r="H1113" i="9"/>
  <c r="H1114" i="9" s="1"/>
  <c r="G1113" i="9"/>
  <c r="G1114" i="9" s="1"/>
  <c r="F1113" i="9"/>
  <c r="F1114" i="9" s="1"/>
  <c r="E1113" i="9"/>
  <c r="E1114" i="9" s="1"/>
  <c r="D1113" i="9"/>
  <c r="D1114" i="9" s="1"/>
  <c r="G894" i="9"/>
  <c r="J893" i="9"/>
  <c r="J894" i="9" s="1"/>
  <c r="I893" i="9"/>
  <c r="I894" i="9" s="1"/>
  <c r="H893" i="9"/>
  <c r="H894" i="9" s="1"/>
  <c r="G893" i="9"/>
  <c r="F893" i="9"/>
  <c r="F894" i="9" s="1"/>
  <c r="E893" i="9"/>
  <c r="E894" i="9" s="1"/>
  <c r="D893" i="9"/>
  <c r="D894" i="9" s="1"/>
  <c r="J891" i="9"/>
  <c r="J892" i="9" s="1"/>
  <c r="I891" i="9"/>
  <c r="I892" i="9" s="1"/>
  <c r="H891" i="9"/>
  <c r="H892" i="9" s="1"/>
  <c r="G891" i="9"/>
  <c r="G892" i="9" s="1"/>
  <c r="F891" i="9"/>
  <c r="F892" i="9" s="1"/>
  <c r="E891" i="9"/>
  <c r="E892" i="9" s="1"/>
  <c r="D891" i="9"/>
  <c r="D892" i="9" s="1"/>
  <c r="J672" i="9"/>
  <c r="J673" i="9" s="1"/>
  <c r="I672" i="9"/>
  <c r="I673" i="9" s="1"/>
  <c r="H672" i="9"/>
  <c r="H673" i="9" s="1"/>
  <c r="G672" i="9"/>
  <c r="G673" i="9" s="1"/>
  <c r="F672" i="9"/>
  <c r="F673" i="9" s="1"/>
  <c r="E672" i="9"/>
  <c r="E673" i="9" s="1"/>
  <c r="D672" i="9"/>
  <c r="D673" i="9" s="1"/>
  <c r="J670" i="9"/>
  <c r="J671" i="9" s="1"/>
  <c r="I670" i="9"/>
  <c r="I671" i="9" s="1"/>
  <c r="H670" i="9"/>
  <c r="H671" i="9" s="1"/>
  <c r="G670" i="9"/>
  <c r="G671" i="9" s="1"/>
  <c r="F670" i="9"/>
  <c r="F671" i="9" s="1"/>
  <c r="E670" i="9"/>
  <c r="E671" i="9" s="1"/>
  <c r="D670" i="9"/>
  <c r="D671" i="9" s="1"/>
  <c r="G452" i="9"/>
  <c r="J451" i="9"/>
  <c r="J452" i="9" s="1"/>
  <c r="I451" i="9"/>
  <c r="I452" i="9" s="1"/>
  <c r="H451" i="9"/>
  <c r="H452" i="9" s="1"/>
  <c r="G451" i="9"/>
  <c r="F451" i="9"/>
  <c r="F452" i="9" s="1"/>
  <c r="E451" i="9"/>
  <c r="E452" i="9" s="1"/>
  <c r="D451" i="9"/>
  <c r="D452" i="9" s="1"/>
  <c r="J449" i="9"/>
  <c r="J450" i="9" s="1"/>
  <c r="I449" i="9"/>
  <c r="I450" i="9" s="1"/>
  <c r="H449" i="9"/>
  <c r="H450" i="9" s="1"/>
  <c r="G449" i="9"/>
  <c r="G450" i="9" s="1"/>
  <c r="F449" i="9"/>
  <c r="F450" i="9" s="1"/>
  <c r="E449" i="9"/>
  <c r="E450" i="9" s="1"/>
  <c r="D449" i="9"/>
  <c r="D450" i="9" s="1"/>
  <c r="G231" i="9"/>
  <c r="J230" i="9"/>
  <c r="J231" i="9" s="1"/>
  <c r="I230" i="9"/>
  <c r="I231" i="9" s="1"/>
  <c r="H230" i="9"/>
  <c r="H231" i="9" s="1"/>
  <c r="G230" i="9"/>
  <c r="F230" i="9"/>
  <c r="F231" i="9" s="1"/>
  <c r="E230" i="9"/>
  <c r="E231" i="9" s="1"/>
  <c r="D230" i="9"/>
  <c r="D231" i="9" s="1"/>
  <c r="J228" i="9"/>
  <c r="J229" i="9" s="1"/>
  <c r="I228" i="9"/>
  <c r="I229" i="9" s="1"/>
  <c r="H228" i="9"/>
  <c r="H229" i="9" s="1"/>
  <c r="G228" i="9"/>
  <c r="G229" i="9" s="1"/>
  <c r="F228" i="9"/>
  <c r="F229" i="9" s="1"/>
  <c r="E228" i="9"/>
  <c r="E229" i="9" s="1"/>
  <c r="D228" i="9"/>
  <c r="D229" i="9" s="1"/>
  <c r="I9" i="9"/>
  <c r="H9" i="9"/>
  <c r="H10" i="9" s="1"/>
  <c r="G9" i="9"/>
  <c r="F9" i="9"/>
  <c r="E9" i="9"/>
  <c r="E10" i="9" s="1"/>
  <c r="J9" i="9"/>
  <c r="J10" i="9" s="1"/>
  <c r="J7" i="9"/>
  <c r="J8" i="9" s="1"/>
  <c r="I7" i="9"/>
  <c r="I8" i="9" s="1"/>
  <c r="H7" i="9"/>
  <c r="H8" i="9" s="1"/>
  <c r="G7" i="9"/>
  <c r="G8" i="9" s="1"/>
  <c r="F7" i="9"/>
  <c r="F8" i="9" s="1"/>
  <c r="E7" i="9"/>
  <c r="E8" i="9" s="1"/>
  <c r="G10" i="9"/>
  <c r="I10" i="9"/>
  <c r="F10" i="9"/>
  <c r="D9" i="9"/>
  <c r="D7" i="9"/>
  <c r="D8" i="9" s="1"/>
  <c r="J1775" i="9"/>
  <c r="I1775" i="9"/>
  <c r="H1775" i="9"/>
  <c r="G1775" i="9"/>
  <c r="F1775" i="9"/>
  <c r="E1775" i="9"/>
  <c r="D1775" i="9"/>
  <c r="C1775" i="9"/>
  <c r="J1774" i="9"/>
  <c r="I1774" i="9"/>
  <c r="H1774" i="9"/>
  <c r="G1774" i="9"/>
  <c r="F1774" i="9"/>
  <c r="E1774" i="9"/>
  <c r="D1774" i="9"/>
  <c r="J1773" i="9"/>
  <c r="I1773" i="9"/>
  <c r="H1773" i="9"/>
  <c r="G1773" i="9"/>
  <c r="F1773" i="9"/>
  <c r="E1773" i="9"/>
  <c r="D1773" i="9"/>
  <c r="C1773" i="9"/>
  <c r="S1769" i="9"/>
  <c r="Q1769" i="9"/>
  <c r="O1769" i="9"/>
  <c r="J1769" i="9"/>
  <c r="S1768" i="9" s="1"/>
  <c r="S1767" i="9" s="1"/>
  <c r="I1769" i="9"/>
  <c r="H1769" i="9"/>
  <c r="R1769" i="9" s="1"/>
  <c r="G1769" i="9"/>
  <c r="F1769" i="9"/>
  <c r="O1768" i="9" s="1"/>
  <c r="O1767" i="9" s="1"/>
  <c r="E1769" i="9"/>
  <c r="D1769" i="9"/>
  <c r="N1769" i="9" s="1"/>
  <c r="R1768" i="9"/>
  <c r="R1767" i="9" s="1"/>
  <c r="P1768" i="9"/>
  <c r="N1768" i="9"/>
  <c r="N1767" i="9" s="1"/>
  <c r="S1766" i="9"/>
  <c r="R1766" i="9"/>
  <c r="Q1766" i="9"/>
  <c r="P1766" i="9"/>
  <c r="O1766" i="9"/>
  <c r="N1766" i="9"/>
  <c r="M1766" i="9"/>
  <c r="L1765" i="9"/>
  <c r="J1765" i="9"/>
  <c r="I1765" i="9"/>
  <c r="H1765" i="9"/>
  <c r="G1765" i="9"/>
  <c r="F1765" i="9"/>
  <c r="E1765" i="9"/>
  <c r="D1765" i="9"/>
  <c r="J1758" i="9"/>
  <c r="I1758" i="9"/>
  <c r="H1758" i="9"/>
  <c r="G1758" i="9"/>
  <c r="F1758" i="9"/>
  <c r="E1758" i="9"/>
  <c r="D1758" i="9"/>
  <c r="C1758" i="9"/>
  <c r="J1757" i="9"/>
  <c r="I1757" i="9"/>
  <c r="H1757" i="9"/>
  <c r="G1757" i="9"/>
  <c r="F1757" i="9"/>
  <c r="E1757" i="9"/>
  <c r="D1757" i="9"/>
  <c r="J1756" i="9"/>
  <c r="I1756" i="9"/>
  <c r="H1756" i="9"/>
  <c r="G1756" i="9"/>
  <c r="F1756" i="9"/>
  <c r="E1756" i="9"/>
  <c r="D1756" i="9"/>
  <c r="C1756" i="9"/>
  <c r="S1752" i="9"/>
  <c r="Q1752" i="9"/>
  <c r="O1752" i="9"/>
  <c r="J1752" i="9"/>
  <c r="S1751" i="9" s="1"/>
  <c r="S1750" i="9" s="1"/>
  <c r="I1752" i="9"/>
  <c r="H1752" i="9"/>
  <c r="R1752" i="9" s="1"/>
  <c r="G1752" i="9"/>
  <c r="F1752" i="9"/>
  <c r="O1751" i="9" s="1"/>
  <c r="O1750" i="9" s="1"/>
  <c r="E1752" i="9"/>
  <c r="D1752" i="9"/>
  <c r="N1752" i="9" s="1"/>
  <c r="R1751" i="9"/>
  <c r="P1751" i="9"/>
  <c r="N1751" i="9"/>
  <c r="S1749" i="9"/>
  <c r="R1749" i="9"/>
  <c r="Q1749" i="9"/>
  <c r="P1749" i="9"/>
  <c r="O1749" i="9"/>
  <c r="N1749" i="9"/>
  <c r="M1749" i="9"/>
  <c r="L1748" i="9"/>
  <c r="J1748" i="9"/>
  <c r="I1748" i="9"/>
  <c r="H1748" i="9"/>
  <c r="G1748" i="9"/>
  <c r="F1748" i="9"/>
  <c r="E1748" i="9"/>
  <c r="D1748" i="9"/>
  <c r="J1741" i="9"/>
  <c r="I1741" i="9"/>
  <c r="H1741" i="9"/>
  <c r="G1741" i="9"/>
  <c r="F1741" i="9"/>
  <c r="E1741" i="9"/>
  <c r="D1741" i="9"/>
  <c r="C1741" i="9"/>
  <c r="J1740" i="9"/>
  <c r="I1740" i="9"/>
  <c r="H1740" i="9"/>
  <c r="G1740" i="9"/>
  <c r="F1740" i="9"/>
  <c r="E1740" i="9"/>
  <c r="D1740" i="9"/>
  <c r="J1739" i="9"/>
  <c r="I1739" i="9"/>
  <c r="H1739" i="9"/>
  <c r="G1739" i="9"/>
  <c r="F1739" i="9"/>
  <c r="E1739" i="9"/>
  <c r="D1739" i="9"/>
  <c r="C1739" i="9"/>
  <c r="S1735" i="9"/>
  <c r="Q1735" i="9"/>
  <c r="O1735" i="9"/>
  <c r="J1735" i="9"/>
  <c r="S1734" i="9" s="1"/>
  <c r="S1733" i="9" s="1"/>
  <c r="I1735" i="9"/>
  <c r="H1735" i="9"/>
  <c r="R1735" i="9" s="1"/>
  <c r="G1735" i="9"/>
  <c r="F1735" i="9"/>
  <c r="O1734" i="9" s="1"/>
  <c r="O1733" i="9" s="1"/>
  <c r="E1735" i="9"/>
  <c r="D1735" i="9"/>
  <c r="N1735" i="9" s="1"/>
  <c r="R1734" i="9"/>
  <c r="R1733" i="9" s="1"/>
  <c r="P1734" i="9"/>
  <c r="N1734" i="9"/>
  <c r="S1732" i="9"/>
  <c r="R1732" i="9"/>
  <c r="Q1732" i="9"/>
  <c r="P1732" i="9"/>
  <c r="O1732" i="9"/>
  <c r="N1732" i="9"/>
  <c r="M1732" i="9"/>
  <c r="L1731" i="9"/>
  <c r="J1731" i="9"/>
  <c r="I1731" i="9"/>
  <c r="H1731" i="9"/>
  <c r="G1731" i="9"/>
  <c r="F1731" i="9"/>
  <c r="E1731" i="9"/>
  <c r="D1731" i="9"/>
  <c r="J1724" i="9"/>
  <c r="I1724" i="9"/>
  <c r="H1724" i="9"/>
  <c r="G1724" i="9"/>
  <c r="F1724" i="9"/>
  <c r="E1724" i="9"/>
  <c r="D1724" i="9"/>
  <c r="C1724" i="9"/>
  <c r="J1723" i="9"/>
  <c r="I1723" i="9"/>
  <c r="H1723" i="9"/>
  <c r="G1723" i="9"/>
  <c r="F1723" i="9"/>
  <c r="E1723" i="9"/>
  <c r="D1723" i="9"/>
  <c r="J1722" i="9"/>
  <c r="I1722" i="9"/>
  <c r="H1722" i="9"/>
  <c r="G1722" i="9"/>
  <c r="F1722" i="9"/>
  <c r="E1722" i="9"/>
  <c r="D1722" i="9"/>
  <c r="C1722" i="9"/>
  <c r="S1718" i="9"/>
  <c r="Q1718" i="9"/>
  <c r="O1718" i="9"/>
  <c r="J1718" i="9"/>
  <c r="S1717" i="9" s="1"/>
  <c r="S1716" i="9" s="1"/>
  <c r="I1718" i="9"/>
  <c r="H1718" i="9"/>
  <c r="R1718" i="9" s="1"/>
  <c r="G1718" i="9"/>
  <c r="F1718" i="9"/>
  <c r="O1717" i="9" s="1"/>
  <c r="O1716" i="9" s="1"/>
  <c r="E1718" i="9"/>
  <c r="D1718" i="9"/>
  <c r="N1718" i="9" s="1"/>
  <c r="R1717" i="9"/>
  <c r="R1716" i="9" s="1"/>
  <c r="P1717" i="9"/>
  <c r="N1717" i="9"/>
  <c r="S1715" i="9"/>
  <c r="R1715" i="9"/>
  <c r="Q1715" i="9"/>
  <c r="P1715" i="9"/>
  <c r="O1715" i="9"/>
  <c r="N1715" i="9"/>
  <c r="M1715" i="9"/>
  <c r="L1714" i="9"/>
  <c r="J1714" i="9"/>
  <c r="I1714" i="9"/>
  <c r="H1714" i="9"/>
  <c r="G1714" i="9"/>
  <c r="F1714" i="9"/>
  <c r="E1714" i="9"/>
  <c r="D1714" i="9"/>
  <c r="J1707" i="9"/>
  <c r="I1707" i="9"/>
  <c r="H1707" i="9"/>
  <c r="G1707" i="9"/>
  <c r="F1707" i="9"/>
  <c r="E1707" i="9"/>
  <c r="D1707" i="9"/>
  <c r="C1707" i="9"/>
  <c r="J1706" i="9"/>
  <c r="I1706" i="9"/>
  <c r="H1706" i="9"/>
  <c r="G1706" i="9"/>
  <c r="F1706" i="9"/>
  <c r="E1706" i="9"/>
  <c r="D1706" i="9"/>
  <c r="J1705" i="9"/>
  <c r="I1705" i="9"/>
  <c r="H1705" i="9"/>
  <c r="G1705" i="9"/>
  <c r="F1705" i="9"/>
  <c r="E1705" i="9"/>
  <c r="D1705" i="9"/>
  <c r="C1705" i="9"/>
  <c r="S1701" i="9"/>
  <c r="Q1701" i="9"/>
  <c r="O1701" i="9"/>
  <c r="J1701" i="9"/>
  <c r="S1700" i="9" s="1"/>
  <c r="S1699" i="9" s="1"/>
  <c r="I1701" i="9"/>
  <c r="H1701" i="9"/>
  <c r="R1701" i="9" s="1"/>
  <c r="G1701" i="9"/>
  <c r="F1701" i="9"/>
  <c r="O1700" i="9" s="1"/>
  <c r="O1699" i="9" s="1"/>
  <c r="E1701" i="9"/>
  <c r="D1701" i="9"/>
  <c r="N1701" i="9" s="1"/>
  <c r="R1700" i="9"/>
  <c r="R1699" i="9" s="1"/>
  <c r="P1700" i="9"/>
  <c r="N1700" i="9"/>
  <c r="N1699" i="9" s="1"/>
  <c r="S1698" i="9"/>
  <c r="R1698" i="9"/>
  <c r="Q1698" i="9"/>
  <c r="P1698" i="9"/>
  <c r="O1698" i="9"/>
  <c r="N1698" i="9"/>
  <c r="M1698" i="9"/>
  <c r="L1697" i="9"/>
  <c r="J1697" i="9"/>
  <c r="I1697" i="9"/>
  <c r="H1697" i="9"/>
  <c r="G1697" i="9"/>
  <c r="F1697" i="9"/>
  <c r="E1697" i="9"/>
  <c r="D1697" i="9"/>
  <c r="J1690" i="9"/>
  <c r="I1690" i="9"/>
  <c r="H1690" i="9"/>
  <c r="G1690" i="9"/>
  <c r="F1690" i="9"/>
  <c r="E1690" i="9"/>
  <c r="D1690" i="9"/>
  <c r="C1690" i="9"/>
  <c r="J1689" i="9"/>
  <c r="I1689" i="9"/>
  <c r="H1689" i="9"/>
  <c r="G1689" i="9"/>
  <c r="F1689" i="9"/>
  <c r="E1689" i="9"/>
  <c r="D1689" i="9"/>
  <c r="J1688" i="9"/>
  <c r="I1688" i="9"/>
  <c r="H1688" i="9"/>
  <c r="G1688" i="9"/>
  <c r="F1688" i="9"/>
  <c r="E1688" i="9"/>
  <c r="D1688" i="9"/>
  <c r="C1688" i="9"/>
  <c r="S1684" i="9"/>
  <c r="Q1684" i="9"/>
  <c r="O1684" i="9"/>
  <c r="J1684" i="9"/>
  <c r="S1683" i="9" s="1"/>
  <c r="S1682" i="9" s="1"/>
  <c r="I1684" i="9"/>
  <c r="H1684" i="9"/>
  <c r="R1684" i="9" s="1"/>
  <c r="G1684" i="9"/>
  <c r="F1684" i="9"/>
  <c r="O1683" i="9" s="1"/>
  <c r="O1682" i="9" s="1"/>
  <c r="E1684" i="9"/>
  <c r="D1684" i="9"/>
  <c r="N1684" i="9" s="1"/>
  <c r="R1683" i="9"/>
  <c r="P1683" i="9"/>
  <c r="N1683" i="9"/>
  <c r="S1681" i="9"/>
  <c r="R1681" i="9"/>
  <c r="Q1681" i="9"/>
  <c r="P1681" i="9"/>
  <c r="O1681" i="9"/>
  <c r="N1681" i="9"/>
  <c r="M1681" i="9"/>
  <c r="L1680" i="9"/>
  <c r="J1680" i="9"/>
  <c r="I1680" i="9"/>
  <c r="H1680" i="9"/>
  <c r="G1680" i="9"/>
  <c r="F1680" i="9"/>
  <c r="E1680" i="9"/>
  <c r="D1680" i="9"/>
  <c r="J1673" i="9"/>
  <c r="I1673" i="9"/>
  <c r="H1673" i="9"/>
  <c r="G1673" i="9"/>
  <c r="F1673" i="9"/>
  <c r="E1673" i="9"/>
  <c r="D1673" i="9"/>
  <c r="C1673" i="9"/>
  <c r="J1672" i="9"/>
  <c r="I1672" i="9"/>
  <c r="H1672" i="9"/>
  <c r="G1672" i="9"/>
  <c r="F1672" i="9"/>
  <c r="E1672" i="9"/>
  <c r="D1672" i="9"/>
  <c r="J1671" i="9"/>
  <c r="I1671" i="9"/>
  <c r="H1671" i="9"/>
  <c r="G1671" i="9"/>
  <c r="F1671" i="9"/>
  <c r="E1671" i="9"/>
  <c r="D1671" i="9"/>
  <c r="C1671" i="9"/>
  <c r="S1667" i="9"/>
  <c r="Q1667" i="9"/>
  <c r="O1667" i="9"/>
  <c r="J1667" i="9"/>
  <c r="S1666" i="9" s="1"/>
  <c r="S1665" i="9" s="1"/>
  <c r="I1667" i="9"/>
  <c r="H1667" i="9"/>
  <c r="R1667" i="9" s="1"/>
  <c r="G1667" i="9"/>
  <c r="F1667" i="9"/>
  <c r="O1666" i="9" s="1"/>
  <c r="E1667" i="9"/>
  <c r="D1667" i="9"/>
  <c r="N1667" i="9" s="1"/>
  <c r="R1666" i="9"/>
  <c r="R1665" i="9" s="1"/>
  <c r="P1666" i="9"/>
  <c r="N1666" i="9"/>
  <c r="O1665" i="9"/>
  <c r="S1664" i="9"/>
  <c r="R1664" i="9"/>
  <c r="Q1664" i="9"/>
  <c r="P1664" i="9"/>
  <c r="O1664" i="9"/>
  <c r="N1664" i="9"/>
  <c r="M1664" i="9"/>
  <c r="L1663" i="9"/>
  <c r="J1663" i="9"/>
  <c r="I1663" i="9"/>
  <c r="H1663" i="9"/>
  <c r="G1663" i="9"/>
  <c r="F1663" i="9"/>
  <c r="E1663" i="9"/>
  <c r="D1663" i="9"/>
  <c r="J1656" i="9"/>
  <c r="I1656" i="9"/>
  <c r="H1656" i="9"/>
  <c r="G1656" i="9"/>
  <c r="F1656" i="9"/>
  <c r="E1656" i="9"/>
  <c r="D1656" i="9"/>
  <c r="C1656" i="9"/>
  <c r="J1655" i="9"/>
  <c r="I1655" i="9"/>
  <c r="H1655" i="9"/>
  <c r="G1655" i="9"/>
  <c r="F1655" i="9"/>
  <c r="E1655" i="9"/>
  <c r="D1655" i="9"/>
  <c r="J1654" i="9"/>
  <c r="I1654" i="9"/>
  <c r="H1654" i="9"/>
  <c r="G1654" i="9"/>
  <c r="F1654" i="9"/>
  <c r="E1654" i="9"/>
  <c r="D1654" i="9"/>
  <c r="C1654" i="9"/>
  <c r="S1650" i="9"/>
  <c r="Q1650" i="9"/>
  <c r="O1650" i="9"/>
  <c r="J1650" i="9"/>
  <c r="I1650" i="9"/>
  <c r="H1650" i="9"/>
  <c r="G1650" i="9"/>
  <c r="F1650" i="9"/>
  <c r="E1650" i="9"/>
  <c r="D1650" i="9"/>
  <c r="R1649" i="9"/>
  <c r="P1649" i="9"/>
  <c r="N1649" i="9"/>
  <c r="S1647" i="9"/>
  <c r="R1647" i="9"/>
  <c r="Q1647" i="9"/>
  <c r="P1647" i="9"/>
  <c r="O1647" i="9"/>
  <c r="N1647" i="9"/>
  <c r="M1647" i="9"/>
  <c r="L1646" i="9"/>
  <c r="J1646" i="9"/>
  <c r="I1646" i="9"/>
  <c r="H1646" i="9"/>
  <c r="G1646" i="9"/>
  <c r="F1646" i="9"/>
  <c r="E1646" i="9"/>
  <c r="D1646" i="9"/>
  <c r="J1639" i="9"/>
  <c r="I1639" i="9"/>
  <c r="H1639" i="9"/>
  <c r="G1639" i="9"/>
  <c r="F1639" i="9"/>
  <c r="E1639" i="9"/>
  <c r="D1639" i="9"/>
  <c r="C1639" i="9"/>
  <c r="J1638" i="9"/>
  <c r="I1638" i="9"/>
  <c r="H1638" i="9"/>
  <c r="G1638" i="9"/>
  <c r="F1638" i="9"/>
  <c r="E1638" i="9"/>
  <c r="D1638" i="9"/>
  <c r="J1637" i="9"/>
  <c r="I1637" i="9"/>
  <c r="H1637" i="9"/>
  <c r="G1637" i="9"/>
  <c r="F1637" i="9"/>
  <c r="E1637" i="9"/>
  <c r="D1637" i="9"/>
  <c r="C1637" i="9"/>
  <c r="S1633" i="9"/>
  <c r="Q1633" i="9"/>
  <c r="O1633" i="9"/>
  <c r="J1633" i="9"/>
  <c r="I1633" i="9"/>
  <c r="H1633" i="9"/>
  <c r="G1633" i="9"/>
  <c r="F1633" i="9"/>
  <c r="E1633" i="9"/>
  <c r="D1633" i="9"/>
  <c r="R1632" i="9"/>
  <c r="P1632" i="9"/>
  <c r="N1632" i="9"/>
  <c r="S1630" i="9"/>
  <c r="R1630" i="9"/>
  <c r="Q1630" i="9"/>
  <c r="Q1558" i="9" s="1"/>
  <c r="P1630" i="9"/>
  <c r="O1630" i="9"/>
  <c r="N1630" i="9"/>
  <c r="M1630" i="9"/>
  <c r="M1558" i="9" s="1"/>
  <c r="L1629" i="9"/>
  <c r="J1629" i="9"/>
  <c r="I1629" i="9"/>
  <c r="H1629" i="9"/>
  <c r="G1629" i="9"/>
  <c r="F1629" i="9"/>
  <c r="E1629" i="9"/>
  <c r="D1629" i="9"/>
  <c r="J1622" i="9"/>
  <c r="I1622" i="9"/>
  <c r="H1622" i="9"/>
  <c r="G1622" i="9"/>
  <c r="F1622" i="9"/>
  <c r="E1622" i="9"/>
  <c r="D1622" i="9"/>
  <c r="C1622" i="9"/>
  <c r="J1621" i="9"/>
  <c r="I1621" i="9"/>
  <c r="H1621" i="9"/>
  <c r="G1621" i="9"/>
  <c r="F1621" i="9"/>
  <c r="E1621" i="9"/>
  <c r="D1621" i="9"/>
  <c r="J1620" i="9"/>
  <c r="I1620" i="9"/>
  <c r="H1620" i="9"/>
  <c r="G1620" i="9"/>
  <c r="F1620" i="9"/>
  <c r="E1620" i="9"/>
  <c r="D1620" i="9"/>
  <c r="C1620" i="9"/>
  <c r="S1616" i="9"/>
  <c r="Q1616" i="9"/>
  <c r="O1616" i="9"/>
  <c r="J1616" i="9"/>
  <c r="I1616" i="9"/>
  <c r="H1616" i="9"/>
  <c r="G1616" i="9"/>
  <c r="F1616" i="9"/>
  <c r="E1616" i="9"/>
  <c r="D1616" i="9"/>
  <c r="R1615" i="9"/>
  <c r="P1615" i="9"/>
  <c r="N1615" i="9"/>
  <c r="S1613" i="9"/>
  <c r="R1613" i="9"/>
  <c r="Q1613" i="9"/>
  <c r="P1613" i="9"/>
  <c r="O1613" i="9"/>
  <c r="N1613" i="9"/>
  <c r="M1613" i="9"/>
  <c r="L1612" i="9"/>
  <c r="J1612" i="9"/>
  <c r="I1612" i="9"/>
  <c r="H1612" i="9"/>
  <c r="G1612" i="9"/>
  <c r="F1612" i="9"/>
  <c r="E1612" i="9"/>
  <c r="D1612" i="9"/>
  <c r="J1605" i="9"/>
  <c r="I1605" i="9"/>
  <c r="H1605" i="9"/>
  <c r="G1605" i="9"/>
  <c r="F1605" i="9"/>
  <c r="E1605" i="9"/>
  <c r="D1605" i="9"/>
  <c r="C1605" i="9"/>
  <c r="J1604" i="9"/>
  <c r="I1604" i="9"/>
  <c r="H1604" i="9"/>
  <c r="G1604" i="9"/>
  <c r="F1604" i="9"/>
  <c r="E1604" i="9"/>
  <c r="D1604" i="9"/>
  <c r="J1603" i="9"/>
  <c r="I1603" i="9"/>
  <c r="H1603" i="9"/>
  <c r="G1603" i="9"/>
  <c r="F1603" i="9"/>
  <c r="E1603" i="9"/>
  <c r="D1603" i="9"/>
  <c r="C1603" i="9"/>
  <c r="S1599" i="9"/>
  <c r="Q1599" i="9"/>
  <c r="O1599" i="9"/>
  <c r="J1599" i="9"/>
  <c r="S1598" i="9" s="1"/>
  <c r="S1597" i="9" s="1"/>
  <c r="I1599" i="9"/>
  <c r="H1599" i="9"/>
  <c r="G1599" i="9"/>
  <c r="F1599" i="9"/>
  <c r="O1598" i="9" s="1"/>
  <c r="O1597" i="9" s="1"/>
  <c r="E1599" i="9"/>
  <c r="D1599" i="9"/>
  <c r="R1598" i="9"/>
  <c r="P1598" i="9"/>
  <c r="N1598" i="9"/>
  <c r="S1596" i="9"/>
  <c r="R1596" i="9"/>
  <c r="Q1596" i="9"/>
  <c r="P1596" i="9"/>
  <c r="O1596" i="9"/>
  <c r="N1596" i="9"/>
  <c r="M1596" i="9"/>
  <c r="L1595" i="9"/>
  <c r="J1595" i="9"/>
  <c r="I1595" i="9"/>
  <c r="H1595" i="9"/>
  <c r="G1595" i="9"/>
  <c r="F1595" i="9"/>
  <c r="E1595" i="9"/>
  <c r="D1595" i="9"/>
  <c r="J1588" i="9"/>
  <c r="I1588" i="9"/>
  <c r="H1588" i="9"/>
  <c r="G1588" i="9"/>
  <c r="F1588" i="9"/>
  <c r="E1588" i="9"/>
  <c r="D1588" i="9"/>
  <c r="C1588" i="9"/>
  <c r="J1587" i="9"/>
  <c r="I1587" i="9"/>
  <c r="H1587" i="9"/>
  <c r="G1587" i="9"/>
  <c r="F1587" i="9"/>
  <c r="E1587" i="9"/>
  <c r="D1587" i="9"/>
  <c r="J1586" i="9"/>
  <c r="I1586" i="9"/>
  <c r="H1586" i="9"/>
  <c r="G1586" i="9"/>
  <c r="F1586" i="9"/>
  <c r="E1586" i="9"/>
  <c r="D1586" i="9"/>
  <c r="C1586" i="9"/>
  <c r="S1582" i="9"/>
  <c r="Q1582" i="9"/>
  <c r="O1582" i="9"/>
  <c r="O1561" i="9" s="1"/>
  <c r="J1582" i="9"/>
  <c r="I1582" i="9"/>
  <c r="H1582" i="9"/>
  <c r="G1582" i="9"/>
  <c r="F1582" i="9"/>
  <c r="E1582" i="9"/>
  <c r="D1582" i="9"/>
  <c r="R1581" i="9"/>
  <c r="P1581" i="9"/>
  <c r="N1581" i="9"/>
  <c r="S1579" i="9"/>
  <c r="R1579" i="9"/>
  <c r="Q1579" i="9"/>
  <c r="P1579" i="9"/>
  <c r="O1579" i="9"/>
  <c r="N1579" i="9"/>
  <c r="M1579" i="9"/>
  <c r="L1578" i="9"/>
  <c r="J1578" i="9"/>
  <c r="I1578" i="9"/>
  <c r="H1578" i="9"/>
  <c r="G1578" i="9"/>
  <c r="F1578" i="9"/>
  <c r="E1578" i="9"/>
  <c r="D1578" i="9"/>
  <c r="C1576" i="9"/>
  <c r="Q1561" i="9"/>
  <c r="R1560" i="9"/>
  <c r="N1560" i="9"/>
  <c r="S1558" i="9"/>
  <c r="R1558" i="9"/>
  <c r="P1558" i="9"/>
  <c r="O1558" i="9"/>
  <c r="N1558" i="9"/>
  <c r="L1557" i="9"/>
  <c r="J1552" i="9"/>
  <c r="I1552" i="9"/>
  <c r="H1552" i="9"/>
  <c r="G1552" i="9"/>
  <c r="F1552" i="9"/>
  <c r="E1552" i="9"/>
  <c r="D1552" i="9"/>
  <c r="C1552" i="9"/>
  <c r="J1551" i="9"/>
  <c r="I1551" i="9"/>
  <c r="H1551" i="9"/>
  <c r="G1551" i="9"/>
  <c r="F1551" i="9"/>
  <c r="E1551" i="9"/>
  <c r="D1551" i="9"/>
  <c r="J1550" i="9"/>
  <c r="S1545" i="9" s="1"/>
  <c r="S1544" i="9" s="1"/>
  <c r="I1550" i="9"/>
  <c r="H1550" i="9"/>
  <c r="G1550" i="9"/>
  <c r="F1550" i="9"/>
  <c r="E1550" i="9"/>
  <c r="D1550" i="9"/>
  <c r="C1550" i="9"/>
  <c r="S1546" i="9"/>
  <c r="O1546" i="9"/>
  <c r="J1546" i="9"/>
  <c r="I1546" i="9"/>
  <c r="R1545" i="9" s="1"/>
  <c r="H1546" i="9"/>
  <c r="G1546" i="9"/>
  <c r="Q1546" i="9" s="1"/>
  <c r="F1546" i="9"/>
  <c r="E1546" i="9"/>
  <c r="N1545" i="9" s="1"/>
  <c r="D1546" i="9"/>
  <c r="P1545" i="9"/>
  <c r="S1543" i="9"/>
  <c r="R1543" i="9"/>
  <c r="Q1543" i="9"/>
  <c r="P1543" i="9"/>
  <c r="O1543" i="9"/>
  <c r="N1543" i="9"/>
  <c r="M1543" i="9"/>
  <c r="L1542" i="9"/>
  <c r="J1542" i="9"/>
  <c r="I1542" i="9"/>
  <c r="H1542" i="9"/>
  <c r="G1542" i="9"/>
  <c r="F1542" i="9"/>
  <c r="E1542" i="9"/>
  <c r="D1542" i="9"/>
  <c r="J1535" i="9"/>
  <c r="I1535" i="9"/>
  <c r="H1535" i="9"/>
  <c r="G1535" i="9"/>
  <c r="F1535" i="9"/>
  <c r="E1535" i="9"/>
  <c r="D1535" i="9"/>
  <c r="C1535" i="9"/>
  <c r="J1534" i="9"/>
  <c r="I1534" i="9"/>
  <c r="H1534" i="9"/>
  <c r="G1534" i="9"/>
  <c r="F1534" i="9"/>
  <c r="E1534" i="9"/>
  <c r="D1534" i="9"/>
  <c r="J1533" i="9"/>
  <c r="S1528" i="9" s="1"/>
  <c r="I1533" i="9"/>
  <c r="H1533" i="9"/>
  <c r="G1533" i="9"/>
  <c r="F1533" i="9"/>
  <c r="E1533" i="9"/>
  <c r="D1533" i="9"/>
  <c r="C1533" i="9"/>
  <c r="S1529" i="9"/>
  <c r="O1529" i="9"/>
  <c r="J1529" i="9"/>
  <c r="I1529" i="9"/>
  <c r="R1528" i="9" s="1"/>
  <c r="H1529" i="9"/>
  <c r="R1529" i="9" s="1"/>
  <c r="G1529" i="9"/>
  <c r="Q1529" i="9" s="1"/>
  <c r="F1529" i="9"/>
  <c r="E1529" i="9"/>
  <c r="N1528" i="9" s="1"/>
  <c r="D1529" i="9"/>
  <c r="N1529" i="9" s="1"/>
  <c r="Q1528" i="9"/>
  <c r="Q1527" i="9" s="1"/>
  <c r="P1528" i="9"/>
  <c r="S1527" i="9"/>
  <c r="S1526" i="9"/>
  <c r="R1526" i="9"/>
  <c r="Q1526" i="9"/>
  <c r="P1526" i="9"/>
  <c r="O1526" i="9"/>
  <c r="N1526" i="9"/>
  <c r="M1526" i="9"/>
  <c r="L1525" i="9"/>
  <c r="J1525" i="9"/>
  <c r="I1525" i="9"/>
  <c r="H1525" i="9"/>
  <c r="G1525" i="9"/>
  <c r="F1525" i="9"/>
  <c r="E1525" i="9"/>
  <c r="D1525" i="9"/>
  <c r="J1518" i="9"/>
  <c r="I1518" i="9"/>
  <c r="H1518" i="9"/>
  <c r="G1518" i="9"/>
  <c r="F1518" i="9"/>
  <c r="E1518" i="9"/>
  <c r="D1518" i="9"/>
  <c r="C1518" i="9"/>
  <c r="J1517" i="9"/>
  <c r="I1517" i="9"/>
  <c r="H1517" i="9"/>
  <c r="G1517" i="9"/>
  <c r="F1517" i="9"/>
  <c r="E1517" i="9"/>
  <c r="D1517" i="9"/>
  <c r="J1516" i="9"/>
  <c r="S1511" i="9" s="1"/>
  <c r="I1516" i="9"/>
  <c r="H1516" i="9"/>
  <c r="G1516" i="9"/>
  <c r="F1516" i="9"/>
  <c r="O1511" i="9" s="1"/>
  <c r="E1516" i="9"/>
  <c r="D1516" i="9"/>
  <c r="C1516" i="9"/>
  <c r="P1512" i="9"/>
  <c r="J1512" i="9"/>
  <c r="I1512" i="9"/>
  <c r="R1511" i="9" s="1"/>
  <c r="H1512" i="9"/>
  <c r="R1512" i="9" s="1"/>
  <c r="G1512" i="9"/>
  <c r="F1512" i="9"/>
  <c r="E1512" i="9"/>
  <c r="N1511" i="9" s="1"/>
  <c r="D1512" i="9"/>
  <c r="N1512" i="9" s="1"/>
  <c r="P1511" i="9"/>
  <c r="P1510" i="9" s="1"/>
  <c r="S1509" i="9"/>
  <c r="R1509" i="9"/>
  <c r="Q1509" i="9"/>
  <c r="P1509" i="9"/>
  <c r="O1509" i="9"/>
  <c r="N1509" i="9"/>
  <c r="M1509" i="9"/>
  <c r="L1508" i="9"/>
  <c r="J1508" i="9"/>
  <c r="I1508" i="9"/>
  <c r="H1508" i="9"/>
  <c r="G1508" i="9"/>
  <c r="F1508" i="9"/>
  <c r="E1508" i="9"/>
  <c r="D1508" i="9"/>
  <c r="J1501" i="9"/>
  <c r="I1501" i="9"/>
  <c r="H1501" i="9"/>
  <c r="G1501" i="9"/>
  <c r="F1501" i="9"/>
  <c r="E1501" i="9"/>
  <c r="D1501" i="9"/>
  <c r="C1501" i="9"/>
  <c r="J1500" i="9"/>
  <c r="I1500" i="9"/>
  <c r="H1500" i="9"/>
  <c r="G1500" i="9"/>
  <c r="F1500" i="9"/>
  <c r="E1500" i="9"/>
  <c r="D1500" i="9"/>
  <c r="J1499" i="9"/>
  <c r="S1494" i="9" s="1"/>
  <c r="I1499" i="9"/>
  <c r="H1499" i="9"/>
  <c r="G1499" i="9"/>
  <c r="F1499" i="9"/>
  <c r="O1494" i="9" s="1"/>
  <c r="E1499" i="9"/>
  <c r="D1499" i="9"/>
  <c r="C1499" i="9"/>
  <c r="P1495" i="9"/>
  <c r="O1495" i="9"/>
  <c r="J1495" i="9"/>
  <c r="I1495" i="9"/>
  <c r="R1494" i="9" s="1"/>
  <c r="H1495" i="9"/>
  <c r="R1495" i="9" s="1"/>
  <c r="G1495" i="9"/>
  <c r="F1495" i="9"/>
  <c r="E1495" i="9"/>
  <c r="N1494" i="9" s="1"/>
  <c r="D1495" i="9"/>
  <c r="N1495" i="9" s="1"/>
  <c r="Q1494" i="9"/>
  <c r="P1494" i="9"/>
  <c r="P1493" i="9" s="1"/>
  <c r="O1493" i="9"/>
  <c r="S1492" i="9"/>
  <c r="R1492" i="9"/>
  <c r="Q1492" i="9"/>
  <c r="P1492" i="9"/>
  <c r="O1492" i="9"/>
  <c r="N1492" i="9"/>
  <c r="M1492" i="9"/>
  <c r="L1491" i="9"/>
  <c r="J1491" i="9"/>
  <c r="I1491" i="9"/>
  <c r="H1491" i="9"/>
  <c r="G1491" i="9"/>
  <c r="F1491" i="9"/>
  <c r="E1491" i="9"/>
  <c r="D1491" i="9"/>
  <c r="J1484" i="9"/>
  <c r="I1484" i="9"/>
  <c r="H1484" i="9"/>
  <c r="G1484" i="9"/>
  <c r="F1484" i="9"/>
  <c r="E1484" i="9"/>
  <c r="D1484" i="9"/>
  <c r="C1484" i="9"/>
  <c r="J1483" i="9"/>
  <c r="I1483" i="9"/>
  <c r="H1483" i="9"/>
  <c r="G1483" i="9"/>
  <c r="F1483" i="9"/>
  <c r="E1483" i="9"/>
  <c r="D1483" i="9"/>
  <c r="J1482" i="9"/>
  <c r="S1477" i="9" s="1"/>
  <c r="I1482" i="9"/>
  <c r="H1482" i="9"/>
  <c r="G1482" i="9"/>
  <c r="F1482" i="9"/>
  <c r="O1477" i="9" s="1"/>
  <c r="E1482" i="9"/>
  <c r="D1482" i="9"/>
  <c r="C1482" i="9"/>
  <c r="P1478" i="9"/>
  <c r="J1478" i="9"/>
  <c r="I1478" i="9"/>
  <c r="R1477" i="9" s="1"/>
  <c r="H1478" i="9"/>
  <c r="R1478" i="9" s="1"/>
  <c r="G1478" i="9"/>
  <c r="F1478" i="9"/>
  <c r="E1478" i="9"/>
  <c r="N1477" i="9" s="1"/>
  <c r="D1478" i="9"/>
  <c r="N1478" i="9" s="1"/>
  <c r="P1477" i="9"/>
  <c r="P1476" i="9" s="1"/>
  <c r="S1475" i="9"/>
  <c r="R1475" i="9"/>
  <c r="Q1475" i="9"/>
  <c r="P1475" i="9"/>
  <c r="O1475" i="9"/>
  <c r="N1475" i="9"/>
  <c r="M1475" i="9"/>
  <c r="L1474" i="9"/>
  <c r="J1474" i="9"/>
  <c r="I1474" i="9"/>
  <c r="H1474" i="9"/>
  <c r="G1474" i="9"/>
  <c r="F1474" i="9"/>
  <c r="E1474" i="9"/>
  <c r="D1474" i="9"/>
  <c r="J1467" i="9"/>
  <c r="I1467" i="9"/>
  <c r="H1467" i="9"/>
  <c r="G1467" i="9"/>
  <c r="F1467" i="9"/>
  <c r="E1467" i="9"/>
  <c r="D1467" i="9"/>
  <c r="C1467" i="9"/>
  <c r="J1466" i="9"/>
  <c r="I1466" i="9"/>
  <c r="H1466" i="9"/>
  <c r="G1466" i="9"/>
  <c r="F1466" i="9"/>
  <c r="E1466" i="9"/>
  <c r="D1466" i="9"/>
  <c r="J1465" i="9"/>
  <c r="S1460" i="9" s="1"/>
  <c r="I1465" i="9"/>
  <c r="H1465" i="9"/>
  <c r="G1465" i="9"/>
  <c r="F1465" i="9"/>
  <c r="O1460" i="9" s="1"/>
  <c r="E1465" i="9"/>
  <c r="D1465" i="9"/>
  <c r="C1465" i="9"/>
  <c r="P1461" i="9"/>
  <c r="O1461" i="9"/>
  <c r="J1461" i="9"/>
  <c r="I1461" i="9"/>
  <c r="R1460" i="9" s="1"/>
  <c r="H1461" i="9"/>
  <c r="R1461" i="9" s="1"/>
  <c r="G1461" i="9"/>
  <c r="F1461" i="9"/>
  <c r="E1461" i="9"/>
  <c r="N1460" i="9" s="1"/>
  <c r="D1461" i="9"/>
  <c r="N1461" i="9" s="1"/>
  <c r="Q1460" i="9"/>
  <c r="P1460" i="9"/>
  <c r="P1459" i="9" s="1"/>
  <c r="O1459" i="9"/>
  <c r="S1458" i="9"/>
  <c r="R1458" i="9"/>
  <c r="Q1458" i="9"/>
  <c r="P1458" i="9"/>
  <c r="O1458" i="9"/>
  <c r="N1458" i="9"/>
  <c r="M1458" i="9"/>
  <c r="L1457" i="9"/>
  <c r="J1457" i="9"/>
  <c r="I1457" i="9"/>
  <c r="H1457" i="9"/>
  <c r="G1457" i="9"/>
  <c r="F1457" i="9"/>
  <c r="E1457" i="9"/>
  <c r="D1457" i="9"/>
  <c r="J1450" i="9"/>
  <c r="I1450" i="9"/>
  <c r="H1450" i="9"/>
  <c r="G1450" i="9"/>
  <c r="F1450" i="9"/>
  <c r="E1450" i="9"/>
  <c r="D1450" i="9"/>
  <c r="C1450" i="9"/>
  <c r="J1449" i="9"/>
  <c r="I1449" i="9"/>
  <c r="H1449" i="9"/>
  <c r="G1449" i="9"/>
  <c r="F1449" i="9"/>
  <c r="E1449" i="9"/>
  <c r="D1449" i="9"/>
  <c r="J1448" i="9"/>
  <c r="S1443" i="9" s="1"/>
  <c r="I1448" i="9"/>
  <c r="H1448" i="9"/>
  <c r="G1448" i="9"/>
  <c r="F1448" i="9"/>
  <c r="O1443" i="9" s="1"/>
  <c r="E1448" i="9"/>
  <c r="D1448" i="9"/>
  <c r="C1448" i="9"/>
  <c r="P1444" i="9"/>
  <c r="J1444" i="9"/>
  <c r="I1444" i="9"/>
  <c r="R1443" i="9" s="1"/>
  <c r="H1444" i="9"/>
  <c r="R1444" i="9" s="1"/>
  <c r="G1444" i="9"/>
  <c r="F1444" i="9"/>
  <c r="E1444" i="9"/>
  <c r="N1443" i="9" s="1"/>
  <c r="D1444" i="9"/>
  <c r="N1444" i="9" s="1"/>
  <c r="P1443" i="9"/>
  <c r="P1442" i="9" s="1"/>
  <c r="S1441" i="9"/>
  <c r="R1441" i="9"/>
  <c r="Q1441" i="9"/>
  <c r="P1441" i="9"/>
  <c r="O1441" i="9"/>
  <c r="N1441" i="9"/>
  <c r="M1441" i="9"/>
  <c r="L1440" i="9"/>
  <c r="J1440" i="9"/>
  <c r="I1440" i="9"/>
  <c r="H1440" i="9"/>
  <c r="G1440" i="9"/>
  <c r="F1440" i="9"/>
  <c r="E1440" i="9"/>
  <c r="D1440" i="9"/>
  <c r="J1433" i="9"/>
  <c r="I1433" i="9"/>
  <c r="H1433" i="9"/>
  <c r="G1433" i="9"/>
  <c r="F1433" i="9"/>
  <c r="E1433" i="9"/>
  <c r="D1433" i="9"/>
  <c r="C1433" i="9"/>
  <c r="J1432" i="9"/>
  <c r="I1432" i="9"/>
  <c r="H1432" i="9"/>
  <c r="G1432" i="9"/>
  <c r="F1432" i="9"/>
  <c r="E1432" i="9"/>
  <c r="D1432" i="9"/>
  <c r="J1431" i="9"/>
  <c r="S1426" i="9" s="1"/>
  <c r="I1431" i="9"/>
  <c r="H1431" i="9"/>
  <c r="G1431" i="9"/>
  <c r="F1431" i="9"/>
  <c r="O1426" i="9" s="1"/>
  <c r="E1431" i="9"/>
  <c r="D1431" i="9"/>
  <c r="C1431" i="9"/>
  <c r="P1427" i="9"/>
  <c r="O1427" i="9"/>
  <c r="J1427" i="9"/>
  <c r="I1427" i="9"/>
  <c r="R1426" i="9" s="1"/>
  <c r="H1427" i="9"/>
  <c r="R1427" i="9" s="1"/>
  <c r="G1427" i="9"/>
  <c r="F1427" i="9"/>
  <c r="E1427" i="9"/>
  <c r="N1426" i="9" s="1"/>
  <c r="D1427" i="9"/>
  <c r="N1427" i="9" s="1"/>
  <c r="Q1426" i="9"/>
  <c r="P1426" i="9"/>
  <c r="P1425" i="9" s="1"/>
  <c r="O1425" i="9"/>
  <c r="S1424" i="9"/>
  <c r="R1424" i="9"/>
  <c r="Q1424" i="9"/>
  <c r="P1424" i="9"/>
  <c r="O1424" i="9"/>
  <c r="N1424" i="9"/>
  <c r="M1424" i="9"/>
  <c r="L1423" i="9"/>
  <c r="J1423" i="9"/>
  <c r="I1423" i="9"/>
  <c r="H1423" i="9"/>
  <c r="G1423" i="9"/>
  <c r="F1423" i="9"/>
  <c r="E1423" i="9"/>
  <c r="D1423" i="9"/>
  <c r="J1416" i="9"/>
  <c r="I1416" i="9"/>
  <c r="H1416" i="9"/>
  <c r="G1416" i="9"/>
  <c r="F1416" i="9"/>
  <c r="E1416" i="9"/>
  <c r="D1416" i="9"/>
  <c r="C1416" i="9"/>
  <c r="J1415" i="9"/>
  <c r="I1415" i="9"/>
  <c r="H1415" i="9"/>
  <c r="G1415" i="9"/>
  <c r="F1415" i="9"/>
  <c r="E1415" i="9"/>
  <c r="D1415" i="9"/>
  <c r="J1414" i="9"/>
  <c r="S1409" i="9" s="1"/>
  <c r="I1414" i="9"/>
  <c r="H1414" i="9"/>
  <c r="G1414" i="9"/>
  <c r="F1414" i="9"/>
  <c r="O1409" i="9" s="1"/>
  <c r="E1414" i="9"/>
  <c r="D1414" i="9"/>
  <c r="C1414" i="9"/>
  <c r="P1410" i="9"/>
  <c r="J1410" i="9"/>
  <c r="I1410" i="9"/>
  <c r="R1409" i="9" s="1"/>
  <c r="H1410" i="9"/>
  <c r="R1410" i="9" s="1"/>
  <c r="G1410" i="9"/>
  <c r="F1410" i="9"/>
  <c r="E1410" i="9"/>
  <c r="N1409" i="9" s="1"/>
  <c r="D1410" i="9"/>
  <c r="N1410" i="9" s="1"/>
  <c r="P1409" i="9"/>
  <c r="P1408" i="9" s="1"/>
  <c r="S1407" i="9"/>
  <c r="R1407" i="9"/>
  <c r="Q1407" i="9"/>
  <c r="P1407" i="9"/>
  <c r="O1407" i="9"/>
  <c r="N1407" i="9"/>
  <c r="M1407" i="9"/>
  <c r="L1406" i="9"/>
  <c r="J1406" i="9"/>
  <c r="I1406" i="9"/>
  <c r="H1406" i="9"/>
  <c r="G1406" i="9"/>
  <c r="F1406" i="9"/>
  <c r="E1406" i="9"/>
  <c r="D1406" i="9"/>
  <c r="J1399" i="9"/>
  <c r="I1399" i="9"/>
  <c r="H1399" i="9"/>
  <c r="G1399" i="9"/>
  <c r="F1399" i="9"/>
  <c r="E1399" i="9"/>
  <c r="D1399" i="9"/>
  <c r="C1399" i="9"/>
  <c r="J1398" i="9"/>
  <c r="I1398" i="9"/>
  <c r="H1398" i="9"/>
  <c r="G1398" i="9"/>
  <c r="F1398" i="9"/>
  <c r="E1398" i="9"/>
  <c r="D1398" i="9"/>
  <c r="J1397" i="9"/>
  <c r="S1392" i="9" s="1"/>
  <c r="I1397" i="9"/>
  <c r="H1397" i="9"/>
  <c r="G1397" i="9"/>
  <c r="F1397" i="9"/>
  <c r="O1392" i="9" s="1"/>
  <c r="E1397" i="9"/>
  <c r="D1397" i="9"/>
  <c r="C1397" i="9"/>
  <c r="P1393" i="9"/>
  <c r="O1393" i="9"/>
  <c r="J1393" i="9"/>
  <c r="I1393" i="9"/>
  <c r="R1392" i="9" s="1"/>
  <c r="H1393" i="9"/>
  <c r="R1393" i="9" s="1"/>
  <c r="G1393" i="9"/>
  <c r="F1393" i="9"/>
  <c r="E1393" i="9"/>
  <c r="N1392" i="9" s="1"/>
  <c r="D1393" i="9"/>
  <c r="N1393" i="9" s="1"/>
  <c r="Q1392" i="9"/>
  <c r="P1392" i="9"/>
  <c r="P1391" i="9" s="1"/>
  <c r="O1391" i="9"/>
  <c r="S1390" i="9"/>
  <c r="R1390" i="9"/>
  <c r="Q1390" i="9"/>
  <c r="P1390" i="9"/>
  <c r="O1390" i="9"/>
  <c r="N1390" i="9"/>
  <c r="M1390" i="9"/>
  <c r="L1389" i="9"/>
  <c r="J1389" i="9"/>
  <c r="I1389" i="9"/>
  <c r="H1389" i="9"/>
  <c r="G1389" i="9"/>
  <c r="F1389" i="9"/>
  <c r="E1389" i="9"/>
  <c r="D1389" i="9"/>
  <c r="J1382" i="9"/>
  <c r="I1382" i="9"/>
  <c r="H1382" i="9"/>
  <c r="G1382" i="9"/>
  <c r="F1382" i="9"/>
  <c r="E1382" i="9"/>
  <c r="D1382" i="9"/>
  <c r="C1382" i="9"/>
  <c r="J1381" i="9"/>
  <c r="I1381" i="9"/>
  <c r="H1381" i="9"/>
  <c r="G1381" i="9"/>
  <c r="F1381" i="9"/>
  <c r="E1381" i="9"/>
  <c r="D1381" i="9"/>
  <c r="J1380" i="9"/>
  <c r="S1375" i="9" s="1"/>
  <c r="I1380" i="9"/>
  <c r="H1380" i="9"/>
  <c r="G1380" i="9"/>
  <c r="F1380" i="9"/>
  <c r="O1375" i="9" s="1"/>
  <c r="E1380" i="9"/>
  <c r="D1380" i="9"/>
  <c r="C1380" i="9"/>
  <c r="P1376" i="9"/>
  <c r="J1376" i="9"/>
  <c r="I1376" i="9"/>
  <c r="R1375" i="9" s="1"/>
  <c r="H1376" i="9"/>
  <c r="R1376" i="9" s="1"/>
  <c r="G1376" i="9"/>
  <c r="F1376" i="9"/>
  <c r="E1376" i="9"/>
  <c r="N1375" i="9" s="1"/>
  <c r="D1376" i="9"/>
  <c r="N1376" i="9" s="1"/>
  <c r="P1375" i="9"/>
  <c r="P1374" i="9" s="1"/>
  <c r="S1373" i="9"/>
  <c r="R1373" i="9"/>
  <c r="Q1373" i="9"/>
  <c r="P1373" i="9"/>
  <c r="O1373" i="9"/>
  <c r="N1373" i="9"/>
  <c r="M1373" i="9"/>
  <c r="L1372" i="9"/>
  <c r="J1372" i="9"/>
  <c r="I1372" i="9"/>
  <c r="H1372" i="9"/>
  <c r="G1372" i="9"/>
  <c r="F1372" i="9"/>
  <c r="E1372" i="9"/>
  <c r="D1372" i="9"/>
  <c r="J1365" i="9"/>
  <c r="I1365" i="9"/>
  <c r="H1365" i="9"/>
  <c r="G1365" i="9"/>
  <c r="F1365" i="9"/>
  <c r="E1365" i="9"/>
  <c r="D1365" i="9"/>
  <c r="C1365" i="9"/>
  <c r="J1364" i="9"/>
  <c r="I1364" i="9"/>
  <c r="H1364" i="9"/>
  <c r="G1364" i="9"/>
  <c r="F1364" i="9"/>
  <c r="E1364" i="9"/>
  <c r="D1364" i="9"/>
  <c r="J1363" i="9"/>
  <c r="S1358" i="9" s="1"/>
  <c r="I1363" i="9"/>
  <c r="H1363" i="9"/>
  <c r="G1363" i="9"/>
  <c r="F1363" i="9"/>
  <c r="O1358" i="9" s="1"/>
  <c r="E1363" i="9"/>
  <c r="D1363" i="9"/>
  <c r="C1363" i="9"/>
  <c r="P1359" i="9"/>
  <c r="O1359" i="9"/>
  <c r="J1359" i="9"/>
  <c r="I1359" i="9"/>
  <c r="R1358" i="9" s="1"/>
  <c r="H1359" i="9"/>
  <c r="R1359" i="9" s="1"/>
  <c r="G1359" i="9"/>
  <c r="F1359" i="9"/>
  <c r="E1359" i="9"/>
  <c r="N1358" i="9" s="1"/>
  <c r="D1359" i="9"/>
  <c r="N1359" i="9" s="1"/>
  <c r="Q1358" i="9"/>
  <c r="P1358" i="9"/>
  <c r="P1337" i="9" s="1"/>
  <c r="O1357" i="9"/>
  <c r="S1356" i="9"/>
  <c r="R1356" i="9"/>
  <c r="R1335" i="9" s="1"/>
  <c r="Q1356" i="9"/>
  <c r="Q1335" i="9" s="1"/>
  <c r="P1356" i="9"/>
  <c r="O1356" i="9"/>
  <c r="N1356" i="9"/>
  <c r="N1335" i="9" s="1"/>
  <c r="M1356" i="9"/>
  <c r="M1335" i="9" s="1"/>
  <c r="L1355" i="9"/>
  <c r="J1355" i="9"/>
  <c r="I1355" i="9"/>
  <c r="H1355" i="9"/>
  <c r="G1355" i="9"/>
  <c r="F1355" i="9"/>
  <c r="E1355" i="9"/>
  <c r="D1355" i="9"/>
  <c r="C1353" i="9"/>
  <c r="R1337" i="9"/>
  <c r="S1335" i="9"/>
  <c r="P1335" i="9"/>
  <c r="O1335" i="9"/>
  <c r="L1334" i="9"/>
  <c r="J1330" i="9"/>
  <c r="I1330" i="9"/>
  <c r="H1330" i="9"/>
  <c r="G1330" i="9"/>
  <c r="F1330" i="9"/>
  <c r="E1330" i="9"/>
  <c r="D1330" i="9"/>
  <c r="C1330" i="9"/>
  <c r="J1329" i="9"/>
  <c r="I1329" i="9"/>
  <c r="H1329" i="9"/>
  <c r="G1329" i="9"/>
  <c r="F1329" i="9"/>
  <c r="E1329" i="9"/>
  <c r="D1329" i="9"/>
  <c r="J1328" i="9"/>
  <c r="I1328" i="9"/>
  <c r="H1328" i="9"/>
  <c r="G1328" i="9"/>
  <c r="F1328" i="9"/>
  <c r="E1328" i="9"/>
  <c r="D1328" i="9"/>
  <c r="C1328" i="9"/>
  <c r="S1324" i="9"/>
  <c r="Q1324" i="9"/>
  <c r="O1324" i="9"/>
  <c r="J1324" i="9"/>
  <c r="S1323" i="9" s="1"/>
  <c r="S1322" i="9" s="1"/>
  <c r="I1324" i="9"/>
  <c r="H1324" i="9"/>
  <c r="R1324" i="9" s="1"/>
  <c r="G1324" i="9"/>
  <c r="F1324" i="9"/>
  <c r="O1323" i="9" s="1"/>
  <c r="O1322" i="9" s="1"/>
  <c r="E1324" i="9"/>
  <c r="D1324" i="9"/>
  <c r="N1324" i="9" s="1"/>
  <c r="R1323" i="9"/>
  <c r="P1323" i="9"/>
  <c r="N1323" i="9"/>
  <c r="N1322" i="9" s="1"/>
  <c r="S1321" i="9"/>
  <c r="R1321" i="9"/>
  <c r="Q1321" i="9"/>
  <c r="P1321" i="9"/>
  <c r="O1321" i="9"/>
  <c r="N1321" i="9"/>
  <c r="M1321" i="9"/>
  <c r="L1320" i="9"/>
  <c r="J1320" i="9"/>
  <c r="I1320" i="9"/>
  <c r="H1320" i="9"/>
  <c r="G1320" i="9"/>
  <c r="F1320" i="9"/>
  <c r="E1320" i="9"/>
  <c r="D1320" i="9"/>
  <c r="J1313" i="9"/>
  <c r="I1313" i="9"/>
  <c r="H1313" i="9"/>
  <c r="G1313" i="9"/>
  <c r="F1313" i="9"/>
  <c r="E1313" i="9"/>
  <c r="D1313" i="9"/>
  <c r="C1313" i="9"/>
  <c r="J1312" i="9"/>
  <c r="I1312" i="9"/>
  <c r="H1312" i="9"/>
  <c r="G1312" i="9"/>
  <c r="F1312" i="9"/>
  <c r="E1312" i="9"/>
  <c r="D1312" i="9"/>
  <c r="J1311" i="9"/>
  <c r="I1311" i="9"/>
  <c r="H1311" i="9"/>
  <c r="G1311" i="9"/>
  <c r="F1311" i="9"/>
  <c r="E1311" i="9"/>
  <c r="D1311" i="9"/>
  <c r="C1311" i="9"/>
  <c r="S1307" i="9"/>
  <c r="Q1307" i="9"/>
  <c r="O1307" i="9"/>
  <c r="J1307" i="9"/>
  <c r="S1306" i="9" s="1"/>
  <c r="S1305" i="9" s="1"/>
  <c r="I1307" i="9"/>
  <c r="H1307" i="9"/>
  <c r="R1307" i="9" s="1"/>
  <c r="G1307" i="9"/>
  <c r="F1307" i="9"/>
  <c r="O1306" i="9" s="1"/>
  <c r="O1305" i="9" s="1"/>
  <c r="E1307" i="9"/>
  <c r="D1307" i="9"/>
  <c r="N1307" i="9" s="1"/>
  <c r="R1306" i="9"/>
  <c r="P1306" i="9"/>
  <c r="N1306" i="9"/>
  <c r="S1304" i="9"/>
  <c r="R1304" i="9"/>
  <c r="Q1304" i="9"/>
  <c r="P1304" i="9"/>
  <c r="O1304" i="9"/>
  <c r="N1304" i="9"/>
  <c r="M1304" i="9"/>
  <c r="L1303" i="9"/>
  <c r="J1303" i="9"/>
  <c r="I1303" i="9"/>
  <c r="H1303" i="9"/>
  <c r="G1303" i="9"/>
  <c r="F1303" i="9"/>
  <c r="E1303" i="9"/>
  <c r="D1303" i="9"/>
  <c r="J1296" i="9"/>
  <c r="I1296" i="9"/>
  <c r="H1296" i="9"/>
  <c r="G1296" i="9"/>
  <c r="F1296" i="9"/>
  <c r="E1296" i="9"/>
  <c r="D1296" i="9"/>
  <c r="C1296" i="9"/>
  <c r="J1295" i="9"/>
  <c r="I1295" i="9"/>
  <c r="H1295" i="9"/>
  <c r="G1295" i="9"/>
  <c r="F1295" i="9"/>
  <c r="E1295" i="9"/>
  <c r="D1295" i="9"/>
  <c r="J1294" i="9"/>
  <c r="I1294" i="9"/>
  <c r="H1294" i="9"/>
  <c r="G1294" i="9"/>
  <c r="F1294" i="9"/>
  <c r="E1294" i="9"/>
  <c r="D1294" i="9"/>
  <c r="C1294" i="9"/>
  <c r="S1290" i="9"/>
  <c r="Q1290" i="9"/>
  <c r="O1290" i="9"/>
  <c r="J1290" i="9"/>
  <c r="S1289" i="9" s="1"/>
  <c r="S1288" i="9" s="1"/>
  <c r="I1290" i="9"/>
  <c r="H1290" i="9"/>
  <c r="R1290" i="9" s="1"/>
  <c r="G1290" i="9"/>
  <c r="F1290" i="9"/>
  <c r="O1289" i="9" s="1"/>
  <c r="O1288" i="9" s="1"/>
  <c r="E1290" i="9"/>
  <c r="D1290" i="9"/>
  <c r="N1290" i="9" s="1"/>
  <c r="R1289" i="9"/>
  <c r="R1288" i="9" s="1"/>
  <c r="P1289" i="9"/>
  <c r="N1289" i="9"/>
  <c r="N1288" i="9" s="1"/>
  <c r="S1287" i="9"/>
  <c r="R1287" i="9"/>
  <c r="Q1287" i="9"/>
  <c r="P1287" i="9"/>
  <c r="O1287" i="9"/>
  <c r="N1287" i="9"/>
  <c r="M1287" i="9"/>
  <c r="L1286" i="9"/>
  <c r="J1286" i="9"/>
  <c r="I1286" i="9"/>
  <c r="H1286" i="9"/>
  <c r="G1286" i="9"/>
  <c r="F1286" i="9"/>
  <c r="E1286" i="9"/>
  <c r="D1286" i="9"/>
  <c r="J1279" i="9"/>
  <c r="I1279" i="9"/>
  <c r="H1279" i="9"/>
  <c r="G1279" i="9"/>
  <c r="F1279" i="9"/>
  <c r="E1279" i="9"/>
  <c r="D1279" i="9"/>
  <c r="C1279" i="9"/>
  <c r="J1278" i="9"/>
  <c r="I1278" i="9"/>
  <c r="H1278" i="9"/>
  <c r="G1278" i="9"/>
  <c r="F1278" i="9"/>
  <c r="E1278" i="9"/>
  <c r="D1278" i="9"/>
  <c r="J1277" i="9"/>
  <c r="I1277" i="9"/>
  <c r="H1277" i="9"/>
  <c r="G1277" i="9"/>
  <c r="F1277" i="9"/>
  <c r="E1277" i="9"/>
  <c r="D1277" i="9"/>
  <c r="C1277" i="9"/>
  <c r="S1273" i="9"/>
  <c r="Q1273" i="9"/>
  <c r="O1273" i="9"/>
  <c r="J1273" i="9"/>
  <c r="S1272" i="9" s="1"/>
  <c r="S1271" i="9" s="1"/>
  <c r="I1273" i="9"/>
  <c r="H1273" i="9"/>
  <c r="R1273" i="9" s="1"/>
  <c r="G1273" i="9"/>
  <c r="F1273" i="9"/>
  <c r="O1272" i="9" s="1"/>
  <c r="O1271" i="9" s="1"/>
  <c r="E1273" i="9"/>
  <c r="D1273" i="9"/>
  <c r="N1273" i="9" s="1"/>
  <c r="R1272" i="9"/>
  <c r="P1272" i="9"/>
  <c r="N1272" i="9"/>
  <c r="S1270" i="9"/>
  <c r="R1270" i="9"/>
  <c r="Q1270" i="9"/>
  <c r="P1270" i="9"/>
  <c r="O1270" i="9"/>
  <c r="N1270" i="9"/>
  <c r="M1270" i="9"/>
  <c r="L1269" i="9"/>
  <c r="J1269" i="9"/>
  <c r="I1269" i="9"/>
  <c r="H1269" i="9"/>
  <c r="G1269" i="9"/>
  <c r="F1269" i="9"/>
  <c r="E1269" i="9"/>
  <c r="D1269" i="9"/>
  <c r="J1262" i="9"/>
  <c r="I1262" i="9"/>
  <c r="H1262" i="9"/>
  <c r="G1262" i="9"/>
  <c r="F1262" i="9"/>
  <c r="E1262" i="9"/>
  <c r="D1262" i="9"/>
  <c r="C1262" i="9"/>
  <c r="J1261" i="9"/>
  <c r="I1261" i="9"/>
  <c r="H1261" i="9"/>
  <c r="G1261" i="9"/>
  <c r="F1261" i="9"/>
  <c r="E1261" i="9"/>
  <c r="D1261" i="9"/>
  <c r="J1260" i="9"/>
  <c r="I1260" i="9"/>
  <c r="H1260" i="9"/>
  <c r="G1260" i="9"/>
  <c r="F1260" i="9"/>
  <c r="E1260" i="9"/>
  <c r="D1260" i="9"/>
  <c r="C1260" i="9"/>
  <c r="S1256" i="9"/>
  <c r="Q1256" i="9"/>
  <c r="O1256" i="9"/>
  <c r="J1256" i="9"/>
  <c r="S1255" i="9" s="1"/>
  <c r="S1254" i="9" s="1"/>
  <c r="I1256" i="9"/>
  <c r="H1256" i="9"/>
  <c r="R1256" i="9" s="1"/>
  <c r="G1256" i="9"/>
  <c r="F1256" i="9"/>
  <c r="O1255" i="9" s="1"/>
  <c r="O1254" i="9" s="1"/>
  <c r="E1256" i="9"/>
  <c r="D1256" i="9"/>
  <c r="N1256" i="9" s="1"/>
  <c r="R1255" i="9"/>
  <c r="P1255" i="9"/>
  <c r="N1255" i="9"/>
  <c r="N1254" i="9" s="1"/>
  <c r="S1253" i="9"/>
  <c r="R1253" i="9"/>
  <c r="Q1253" i="9"/>
  <c r="P1253" i="9"/>
  <c r="O1253" i="9"/>
  <c r="N1253" i="9"/>
  <c r="M1253" i="9"/>
  <c r="L1252" i="9"/>
  <c r="J1252" i="9"/>
  <c r="I1252" i="9"/>
  <c r="H1252" i="9"/>
  <c r="G1252" i="9"/>
  <c r="F1252" i="9"/>
  <c r="E1252" i="9"/>
  <c r="D1252" i="9"/>
  <c r="J1245" i="9"/>
  <c r="I1245" i="9"/>
  <c r="H1245" i="9"/>
  <c r="G1245" i="9"/>
  <c r="F1245" i="9"/>
  <c r="E1245" i="9"/>
  <c r="D1245" i="9"/>
  <c r="C1245" i="9"/>
  <c r="J1244" i="9"/>
  <c r="I1244" i="9"/>
  <c r="H1244" i="9"/>
  <c r="G1244" i="9"/>
  <c r="F1244" i="9"/>
  <c r="E1244" i="9"/>
  <c r="D1244" i="9"/>
  <c r="J1243" i="9"/>
  <c r="I1243" i="9"/>
  <c r="H1243" i="9"/>
  <c r="G1243" i="9"/>
  <c r="F1243" i="9"/>
  <c r="E1243" i="9"/>
  <c r="D1243" i="9"/>
  <c r="C1243" i="9"/>
  <c r="S1239" i="9"/>
  <c r="Q1239" i="9"/>
  <c r="O1239" i="9"/>
  <c r="J1239" i="9"/>
  <c r="S1238" i="9" s="1"/>
  <c r="S1237" i="9" s="1"/>
  <c r="I1239" i="9"/>
  <c r="H1239" i="9"/>
  <c r="R1239" i="9" s="1"/>
  <c r="G1239" i="9"/>
  <c r="F1239" i="9"/>
  <c r="O1238" i="9" s="1"/>
  <c r="O1237" i="9" s="1"/>
  <c r="E1239" i="9"/>
  <c r="D1239" i="9"/>
  <c r="N1239" i="9" s="1"/>
  <c r="R1238" i="9"/>
  <c r="P1238" i="9"/>
  <c r="N1238" i="9"/>
  <c r="S1236" i="9"/>
  <c r="R1236" i="9"/>
  <c r="Q1236" i="9"/>
  <c r="P1236" i="9"/>
  <c r="O1236" i="9"/>
  <c r="N1236" i="9"/>
  <c r="M1236" i="9"/>
  <c r="L1235" i="9"/>
  <c r="J1235" i="9"/>
  <c r="I1235" i="9"/>
  <c r="H1235" i="9"/>
  <c r="G1235" i="9"/>
  <c r="F1235" i="9"/>
  <c r="E1235" i="9"/>
  <c r="D1235" i="9"/>
  <c r="J1228" i="9"/>
  <c r="I1228" i="9"/>
  <c r="H1228" i="9"/>
  <c r="G1228" i="9"/>
  <c r="F1228" i="9"/>
  <c r="E1228" i="9"/>
  <c r="D1228" i="9"/>
  <c r="C1228" i="9"/>
  <c r="J1227" i="9"/>
  <c r="I1227" i="9"/>
  <c r="H1227" i="9"/>
  <c r="G1227" i="9"/>
  <c r="F1227" i="9"/>
  <c r="E1227" i="9"/>
  <c r="D1227" i="9"/>
  <c r="J1226" i="9"/>
  <c r="I1226" i="9"/>
  <c r="H1226" i="9"/>
  <c r="G1226" i="9"/>
  <c r="F1226" i="9"/>
  <c r="E1226" i="9"/>
  <c r="D1226" i="9"/>
  <c r="C1226" i="9"/>
  <c r="S1222" i="9"/>
  <c r="Q1222" i="9"/>
  <c r="O1222" i="9"/>
  <c r="J1222" i="9"/>
  <c r="I1222" i="9"/>
  <c r="H1222" i="9"/>
  <c r="G1222" i="9"/>
  <c r="F1222" i="9"/>
  <c r="E1222" i="9"/>
  <c r="D1222" i="9"/>
  <c r="R1221" i="9"/>
  <c r="P1221" i="9"/>
  <c r="N1221" i="9"/>
  <c r="S1219" i="9"/>
  <c r="R1219" i="9"/>
  <c r="Q1219" i="9"/>
  <c r="P1219" i="9"/>
  <c r="O1219" i="9"/>
  <c r="N1219" i="9"/>
  <c r="M1219" i="9"/>
  <c r="L1218" i="9"/>
  <c r="J1218" i="9"/>
  <c r="I1218" i="9"/>
  <c r="H1218" i="9"/>
  <c r="G1218" i="9"/>
  <c r="F1218" i="9"/>
  <c r="E1218" i="9"/>
  <c r="D1218" i="9"/>
  <c r="J1211" i="9"/>
  <c r="I1211" i="9"/>
  <c r="H1211" i="9"/>
  <c r="G1211" i="9"/>
  <c r="F1211" i="9"/>
  <c r="E1211" i="9"/>
  <c r="D1211" i="9"/>
  <c r="C1211" i="9"/>
  <c r="J1210" i="9"/>
  <c r="I1210" i="9"/>
  <c r="H1210" i="9"/>
  <c r="G1210" i="9"/>
  <c r="F1210" i="9"/>
  <c r="E1210" i="9"/>
  <c r="D1210" i="9"/>
  <c r="J1209" i="9"/>
  <c r="I1209" i="9"/>
  <c r="H1209" i="9"/>
  <c r="G1209" i="9"/>
  <c r="F1209" i="9"/>
  <c r="E1209" i="9"/>
  <c r="D1209" i="9"/>
  <c r="C1209" i="9"/>
  <c r="S1205" i="9"/>
  <c r="Q1205" i="9"/>
  <c r="O1205" i="9"/>
  <c r="J1205" i="9"/>
  <c r="S1204" i="9" s="1"/>
  <c r="I1205" i="9"/>
  <c r="H1205" i="9"/>
  <c r="G1205" i="9"/>
  <c r="F1205" i="9"/>
  <c r="O1204" i="9" s="1"/>
  <c r="O1203" i="9" s="1"/>
  <c r="E1205" i="9"/>
  <c r="D1205" i="9"/>
  <c r="R1204" i="9"/>
  <c r="P1204" i="9"/>
  <c r="N1204" i="9"/>
  <c r="S1203" i="9"/>
  <c r="S1202" i="9"/>
  <c r="R1202" i="9"/>
  <c r="Q1202" i="9"/>
  <c r="P1202" i="9"/>
  <c r="O1202" i="9"/>
  <c r="N1202" i="9"/>
  <c r="M1202" i="9"/>
  <c r="L1201" i="9"/>
  <c r="J1201" i="9"/>
  <c r="I1201" i="9"/>
  <c r="H1201" i="9"/>
  <c r="G1201" i="9"/>
  <c r="F1201" i="9"/>
  <c r="E1201" i="9"/>
  <c r="D1201" i="9"/>
  <c r="J1194" i="9"/>
  <c r="I1194" i="9"/>
  <c r="H1194" i="9"/>
  <c r="G1194" i="9"/>
  <c r="F1194" i="9"/>
  <c r="E1194" i="9"/>
  <c r="D1194" i="9"/>
  <c r="C1194" i="9"/>
  <c r="J1193" i="9"/>
  <c r="I1193" i="9"/>
  <c r="H1193" i="9"/>
  <c r="G1193" i="9"/>
  <c r="F1193" i="9"/>
  <c r="E1193" i="9"/>
  <c r="D1193" i="9"/>
  <c r="J1192" i="9"/>
  <c r="I1192" i="9"/>
  <c r="H1192" i="9"/>
  <c r="G1192" i="9"/>
  <c r="F1192" i="9"/>
  <c r="E1192" i="9"/>
  <c r="D1192" i="9"/>
  <c r="C1192" i="9"/>
  <c r="S1188" i="9"/>
  <c r="Q1188" i="9"/>
  <c r="O1188" i="9"/>
  <c r="J1188" i="9"/>
  <c r="I1188" i="9"/>
  <c r="H1188" i="9"/>
  <c r="G1188" i="9"/>
  <c r="F1188" i="9"/>
  <c r="E1188" i="9"/>
  <c r="D1188" i="9"/>
  <c r="R1187" i="9"/>
  <c r="P1187" i="9"/>
  <c r="N1187" i="9"/>
  <c r="S1185" i="9"/>
  <c r="R1185" i="9"/>
  <c r="Q1185" i="9"/>
  <c r="P1185" i="9"/>
  <c r="O1185" i="9"/>
  <c r="N1185" i="9"/>
  <c r="M1185" i="9"/>
  <c r="L1184" i="9"/>
  <c r="J1184" i="9"/>
  <c r="I1184" i="9"/>
  <c r="H1184" i="9"/>
  <c r="G1184" i="9"/>
  <c r="F1184" i="9"/>
  <c r="E1184" i="9"/>
  <c r="D1184" i="9"/>
  <c r="J1177" i="9"/>
  <c r="I1177" i="9"/>
  <c r="H1177" i="9"/>
  <c r="G1177" i="9"/>
  <c r="F1177" i="9"/>
  <c r="E1177" i="9"/>
  <c r="D1177" i="9"/>
  <c r="C1177" i="9"/>
  <c r="J1176" i="9"/>
  <c r="I1176" i="9"/>
  <c r="H1176" i="9"/>
  <c r="G1176" i="9"/>
  <c r="F1176" i="9"/>
  <c r="E1176" i="9"/>
  <c r="D1176" i="9"/>
  <c r="J1175" i="9"/>
  <c r="I1175" i="9"/>
  <c r="H1175" i="9"/>
  <c r="G1175" i="9"/>
  <c r="F1175" i="9"/>
  <c r="E1175" i="9"/>
  <c r="D1175" i="9"/>
  <c r="C1175" i="9"/>
  <c r="S1171" i="9"/>
  <c r="Q1171" i="9"/>
  <c r="O1171" i="9"/>
  <c r="J1171" i="9"/>
  <c r="S1170" i="9" s="1"/>
  <c r="S1169" i="9" s="1"/>
  <c r="I1171" i="9"/>
  <c r="H1171" i="9"/>
  <c r="G1171" i="9"/>
  <c r="F1171" i="9"/>
  <c r="O1170" i="9" s="1"/>
  <c r="O1169" i="9" s="1"/>
  <c r="E1171" i="9"/>
  <c r="D1171" i="9"/>
  <c r="R1170" i="9"/>
  <c r="P1170" i="9"/>
  <c r="N1170" i="9"/>
  <c r="S1168" i="9"/>
  <c r="R1168" i="9"/>
  <c r="Q1168" i="9"/>
  <c r="P1168" i="9"/>
  <c r="O1168" i="9"/>
  <c r="N1168" i="9"/>
  <c r="M1168" i="9"/>
  <c r="L1167" i="9"/>
  <c r="J1167" i="9"/>
  <c r="I1167" i="9"/>
  <c r="H1167" i="9"/>
  <c r="G1167" i="9"/>
  <c r="F1167" i="9"/>
  <c r="E1167" i="9"/>
  <c r="D1167" i="9"/>
  <c r="J1160" i="9"/>
  <c r="I1160" i="9"/>
  <c r="H1160" i="9"/>
  <c r="G1160" i="9"/>
  <c r="F1160" i="9"/>
  <c r="E1160" i="9"/>
  <c r="D1160" i="9"/>
  <c r="C1160" i="9"/>
  <c r="J1159" i="9"/>
  <c r="I1159" i="9"/>
  <c r="H1159" i="9"/>
  <c r="G1159" i="9"/>
  <c r="F1159" i="9"/>
  <c r="E1159" i="9"/>
  <c r="D1159" i="9"/>
  <c r="J1158" i="9"/>
  <c r="I1158" i="9"/>
  <c r="H1158" i="9"/>
  <c r="G1158" i="9"/>
  <c r="F1158" i="9"/>
  <c r="E1158" i="9"/>
  <c r="D1158" i="9"/>
  <c r="C1158" i="9"/>
  <c r="S1154" i="9"/>
  <c r="Q1154" i="9"/>
  <c r="O1154" i="9"/>
  <c r="J1154" i="9"/>
  <c r="I1154" i="9"/>
  <c r="H1154" i="9"/>
  <c r="G1154" i="9"/>
  <c r="F1154" i="9"/>
  <c r="E1154" i="9"/>
  <c r="D1154" i="9"/>
  <c r="R1153" i="9"/>
  <c r="P1153" i="9"/>
  <c r="N1153" i="9"/>
  <c r="S1151" i="9"/>
  <c r="R1151" i="9"/>
  <c r="Q1151" i="9"/>
  <c r="P1151" i="9"/>
  <c r="O1151" i="9"/>
  <c r="N1151" i="9"/>
  <c r="M1151" i="9"/>
  <c r="L1150" i="9"/>
  <c r="J1150" i="9"/>
  <c r="I1150" i="9"/>
  <c r="H1150" i="9"/>
  <c r="G1150" i="9"/>
  <c r="F1150" i="9"/>
  <c r="E1150" i="9"/>
  <c r="D1150" i="9"/>
  <c r="J1143" i="9"/>
  <c r="I1143" i="9"/>
  <c r="H1143" i="9"/>
  <c r="G1143" i="9"/>
  <c r="F1143" i="9"/>
  <c r="E1143" i="9"/>
  <c r="D1143" i="9"/>
  <c r="C1143" i="9"/>
  <c r="J1142" i="9"/>
  <c r="I1142" i="9"/>
  <c r="H1142" i="9"/>
  <c r="G1142" i="9"/>
  <c r="F1142" i="9"/>
  <c r="E1142" i="9"/>
  <c r="D1142" i="9"/>
  <c r="J1141" i="9"/>
  <c r="I1141" i="9"/>
  <c r="H1141" i="9"/>
  <c r="G1141" i="9"/>
  <c r="F1141" i="9"/>
  <c r="E1141" i="9"/>
  <c r="D1141" i="9"/>
  <c r="C1141" i="9"/>
  <c r="S1137" i="9"/>
  <c r="Q1137" i="9"/>
  <c r="O1137" i="9"/>
  <c r="J1137" i="9"/>
  <c r="S1136" i="9" s="1"/>
  <c r="I1137" i="9"/>
  <c r="H1137" i="9"/>
  <c r="G1137" i="9"/>
  <c r="F1137" i="9"/>
  <c r="O1136" i="9" s="1"/>
  <c r="E1137" i="9"/>
  <c r="D1137" i="9"/>
  <c r="R1136" i="9"/>
  <c r="P1136" i="9"/>
  <c r="N1136" i="9"/>
  <c r="S1135" i="9"/>
  <c r="S1134" i="9"/>
  <c r="R1134" i="9"/>
  <c r="Q1134" i="9"/>
  <c r="Q1113" i="9" s="1"/>
  <c r="P1134" i="9"/>
  <c r="O1134" i="9"/>
  <c r="N1134" i="9"/>
  <c r="M1134" i="9"/>
  <c r="M1113" i="9" s="1"/>
  <c r="L1133" i="9"/>
  <c r="J1133" i="9"/>
  <c r="I1133" i="9"/>
  <c r="H1133" i="9"/>
  <c r="G1133" i="9"/>
  <c r="F1133" i="9"/>
  <c r="E1133" i="9"/>
  <c r="D1133" i="9"/>
  <c r="C1131" i="9"/>
  <c r="Q1116" i="9"/>
  <c r="R1115" i="9"/>
  <c r="N1115" i="9"/>
  <c r="S1113" i="9"/>
  <c r="R1113" i="9"/>
  <c r="P1113" i="9"/>
  <c r="O1113" i="9"/>
  <c r="N1113" i="9"/>
  <c r="L1112" i="9"/>
  <c r="J1108" i="9"/>
  <c r="I1108" i="9"/>
  <c r="H1108" i="9"/>
  <c r="G1108" i="9"/>
  <c r="F1108" i="9"/>
  <c r="E1108" i="9"/>
  <c r="D1108" i="9"/>
  <c r="C1108" i="9"/>
  <c r="J1107" i="9"/>
  <c r="I1107" i="9"/>
  <c r="H1107" i="9"/>
  <c r="G1107" i="9"/>
  <c r="F1107" i="9"/>
  <c r="E1107" i="9"/>
  <c r="D1107" i="9"/>
  <c r="J1106" i="9"/>
  <c r="S1101" i="9" s="1"/>
  <c r="S1100" i="9" s="1"/>
  <c r="I1106" i="9"/>
  <c r="H1106" i="9"/>
  <c r="G1106" i="9"/>
  <c r="F1106" i="9"/>
  <c r="E1106" i="9"/>
  <c r="D1106" i="9"/>
  <c r="C1106" i="9"/>
  <c r="S1102" i="9"/>
  <c r="O1102" i="9"/>
  <c r="J1102" i="9"/>
  <c r="I1102" i="9"/>
  <c r="R1101" i="9" s="1"/>
  <c r="H1102" i="9"/>
  <c r="G1102" i="9"/>
  <c r="Q1102" i="9" s="1"/>
  <c r="F1102" i="9"/>
  <c r="E1102" i="9"/>
  <c r="N1101" i="9" s="1"/>
  <c r="D1102" i="9"/>
  <c r="P1101" i="9"/>
  <c r="S1099" i="9"/>
  <c r="R1099" i="9"/>
  <c r="Q1099" i="9"/>
  <c r="P1099" i="9"/>
  <c r="O1099" i="9"/>
  <c r="N1099" i="9"/>
  <c r="M1099" i="9"/>
  <c r="L1098" i="9"/>
  <c r="J1098" i="9"/>
  <c r="I1098" i="9"/>
  <c r="H1098" i="9"/>
  <c r="G1098" i="9"/>
  <c r="F1098" i="9"/>
  <c r="E1098" i="9"/>
  <c r="D1098" i="9"/>
  <c r="J1091" i="9"/>
  <c r="I1091" i="9"/>
  <c r="H1091" i="9"/>
  <c r="G1091" i="9"/>
  <c r="F1091" i="9"/>
  <c r="E1091" i="9"/>
  <c r="D1091" i="9"/>
  <c r="C1091" i="9"/>
  <c r="J1090" i="9"/>
  <c r="I1090" i="9"/>
  <c r="H1090" i="9"/>
  <c r="G1090" i="9"/>
  <c r="F1090" i="9"/>
  <c r="E1090" i="9"/>
  <c r="D1090" i="9"/>
  <c r="J1089" i="9"/>
  <c r="S1084" i="9" s="1"/>
  <c r="I1089" i="9"/>
  <c r="H1089" i="9"/>
  <c r="G1089" i="9"/>
  <c r="F1089" i="9"/>
  <c r="E1089" i="9"/>
  <c r="D1089" i="9"/>
  <c r="C1089" i="9"/>
  <c r="S1085" i="9"/>
  <c r="O1085" i="9"/>
  <c r="J1085" i="9"/>
  <c r="I1085" i="9"/>
  <c r="R1084" i="9" s="1"/>
  <c r="H1085" i="9"/>
  <c r="G1085" i="9"/>
  <c r="Q1085" i="9" s="1"/>
  <c r="F1085" i="9"/>
  <c r="E1085" i="9"/>
  <c r="N1084" i="9" s="1"/>
  <c r="D1085" i="9"/>
  <c r="P1084" i="9"/>
  <c r="S1083" i="9"/>
  <c r="S1082" i="9"/>
  <c r="R1082" i="9"/>
  <c r="Q1082" i="9"/>
  <c r="P1082" i="9"/>
  <c r="O1082" i="9"/>
  <c r="N1082" i="9"/>
  <c r="M1082" i="9"/>
  <c r="L1081" i="9"/>
  <c r="J1081" i="9"/>
  <c r="I1081" i="9"/>
  <c r="H1081" i="9"/>
  <c r="G1081" i="9"/>
  <c r="F1081" i="9"/>
  <c r="E1081" i="9"/>
  <c r="D1081" i="9"/>
  <c r="J1074" i="9"/>
  <c r="I1074" i="9"/>
  <c r="H1074" i="9"/>
  <c r="G1074" i="9"/>
  <c r="F1074" i="9"/>
  <c r="E1074" i="9"/>
  <c r="D1074" i="9"/>
  <c r="C1074" i="9"/>
  <c r="J1073" i="9"/>
  <c r="I1073" i="9"/>
  <c r="H1073" i="9"/>
  <c r="G1073" i="9"/>
  <c r="F1073" i="9"/>
  <c r="E1073" i="9"/>
  <c r="D1073" i="9"/>
  <c r="J1072" i="9"/>
  <c r="S1067" i="9" s="1"/>
  <c r="I1072" i="9"/>
  <c r="H1072" i="9"/>
  <c r="G1072" i="9"/>
  <c r="F1072" i="9"/>
  <c r="O1067" i="9" s="1"/>
  <c r="E1072" i="9"/>
  <c r="D1072" i="9"/>
  <c r="C1072" i="9"/>
  <c r="J1068" i="9"/>
  <c r="I1068" i="9"/>
  <c r="R1067" i="9" s="1"/>
  <c r="R1066" i="9" s="1"/>
  <c r="H1068" i="9"/>
  <c r="R1068" i="9" s="1"/>
  <c r="G1068" i="9"/>
  <c r="F1068" i="9"/>
  <c r="E1068" i="9"/>
  <c r="N1067" i="9" s="1"/>
  <c r="N1066" i="9" s="1"/>
  <c r="D1068" i="9"/>
  <c r="N1068" i="9" s="1"/>
  <c r="Q1067" i="9"/>
  <c r="P1067" i="9"/>
  <c r="M1067" i="9"/>
  <c r="S1065" i="9"/>
  <c r="R1065" i="9"/>
  <c r="Q1065" i="9"/>
  <c r="P1065" i="9"/>
  <c r="O1065" i="9"/>
  <c r="N1065" i="9"/>
  <c r="M1065" i="9"/>
  <c r="L1064" i="9"/>
  <c r="J1064" i="9"/>
  <c r="I1064" i="9"/>
  <c r="H1064" i="9"/>
  <c r="G1064" i="9"/>
  <c r="F1064" i="9"/>
  <c r="E1064" i="9"/>
  <c r="D1064" i="9"/>
  <c r="J1057" i="9"/>
  <c r="I1057" i="9"/>
  <c r="H1057" i="9"/>
  <c r="G1057" i="9"/>
  <c r="F1057" i="9"/>
  <c r="E1057" i="9"/>
  <c r="D1057" i="9"/>
  <c r="C1057" i="9"/>
  <c r="J1056" i="9"/>
  <c r="I1056" i="9"/>
  <c r="H1056" i="9"/>
  <c r="G1056" i="9"/>
  <c r="F1056" i="9"/>
  <c r="E1056" i="9"/>
  <c r="D1056" i="9"/>
  <c r="J1055" i="9"/>
  <c r="S1050" i="9" s="1"/>
  <c r="I1055" i="9"/>
  <c r="H1055" i="9"/>
  <c r="G1055" i="9"/>
  <c r="F1055" i="9"/>
  <c r="O1050" i="9" s="1"/>
  <c r="O1049" i="9" s="1"/>
  <c r="E1055" i="9"/>
  <c r="D1055" i="9"/>
  <c r="C1055" i="9"/>
  <c r="O1051" i="9"/>
  <c r="J1051" i="9"/>
  <c r="I1051" i="9"/>
  <c r="R1050" i="9" s="1"/>
  <c r="R1049" i="9" s="1"/>
  <c r="H1051" i="9"/>
  <c r="R1051" i="9" s="1"/>
  <c r="G1051" i="9"/>
  <c r="Q1051" i="9" s="1"/>
  <c r="F1051" i="9"/>
  <c r="E1051" i="9"/>
  <c r="N1050" i="9" s="1"/>
  <c r="N1049" i="9" s="1"/>
  <c r="D1051" i="9"/>
  <c r="N1051" i="9" s="1"/>
  <c r="Q1050" i="9"/>
  <c r="Q1049" i="9" s="1"/>
  <c r="P1050" i="9"/>
  <c r="M1050" i="9"/>
  <c r="S1048" i="9"/>
  <c r="R1048" i="9"/>
  <c r="Q1048" i="9"/>
  <c r="P1048" i="9"/>
  <c r="O1048" i="9"/>
  <c r="N1048" i="9"/>
  <c r="M1048" i="9"/>
  <c r="L1047" i="9"/>
  <c r="J1047" i="9"/>
  <c r="I1047" i="9"/>
  <c r="H1047" i="9"/>
  <c r="G1047" i="9"/>
  <c r="F1047" i="9"/>
  <c r="E1047" i="9"/>
  <c r="D1047" i="9"/>
  <c r="J1040" i="9"/>
  <c r="I1040" i="9"/>
  <c r="H1040" i="9"/>
  <c r="G1040" i="9"/>
  <c r="F1040" i="9"/>
  <c r="E1040" i="9"/>
  <c r="D1040" i="9"/>
  <c r="C1040" i="9"/>
  <c r="J1039" i="9"/>
  <c r="I1039" i="9"/>
  <c r="H1039" i="9"/>
  <c r="G1039" i="9"/>
  <c r="F1039" i="9"/>
  <c r="E1039" i="9"/>
  <c r="D1039" i="9"/>
  <c r="J1038" i="9"/>
  <c r="S1033" i="9" s="1"/>
  <c r="I1038" i="9"/>
  <c r="H1038" i="9"/>
  <c r="G1038" i="9"/>
  <c r="F1038" i="9"/>
  <c r="O1033" i="9" s="1"/>
  <c r="E1038" i="9"/>
  <c r="D1038" i="9"/>
  <c r="C1038" i="9"/>
  <c r="J1034" i="9"/>
  <c r="I1034" i="9"/>
  <c r="R1033" i="9" s="1"/>
  <c r="R1032" i="9" s="1"/>
  <c r="H1034" i="9"/>
  <c r="R1034" i="9" s="1"/>
  <c r="G1034" i="9"/>
  <c r="F1034" i="9"/>
  <c r="E1034" i="9"/>
  <c r="N1033" i="9" s="1"/>
  <c r="N1032" i="9" s="1"/>
  <c r="D1034" i="9"/>
  <c r="N1034" i="9" s="1"/>
  <c r="Q1033" i="9"/>
  <c r="P1033" i="9"/>
  <c r="M1033" i="9"/>
  <c r="S1031" i="9"/>
  <c r="R1031" i="9"/>
  <c r="Q1031" i="9"/>
  <c r="P1031" i="9"/>
  <c r="O1031" i="9"/>
  <c r="N1031" i="9"/>
  <c r="M1031" i="9"/>
  <c r="L1030" i="9"/>
  <c r="J1030" i="9"/>
  <c r="I1030" i="9"/>
  <c r="H1030" i="9"/>
  <c r="G1030" i="9"/>
  <c r="F1030" i="9"/>
  <c r="E1030" i="9"/>
  <c r="D1030" i="9"/>
  <c r="J1023" i="9"/>
  <c r="I1023" i="9"/>
  <c r="H1023" i="9"/>
  <c r="G1023" i="9"/>
  <c r="F1023" i="9"/>
  <c r="E1023" i="9"/>
  <c r="D1023" i="9"/>
  <c r="C1023" i="9"/>
  <c r="J1022" i="9"/>
  <c r="I1022" i="9"/>
  <c r="H1022" i="9"/>
  <c r="G1022" i="9"/>
  <c r="F1022" i="9"/>
  <c r="E1022" i="9"/>
  <c r="D1022" i="9"/>
  <c r="J1021" i="9"/>
  <c r="S1016" i="9" s="1"/>
  <c r="I1021" i="9"/>
  <c r="H1021" i="9"/>
  <c r="G1021" i="9"/>
  <c r="F1021" i="9"/>
  <c r="O1016" i="9" s="1"/>
  <c r="O1015" i="9" s="1"/>
  <c r="E1021" i="9"/>
  <c r="D1021" i="9"/>
  <c r="C1021" i="9"/>
  <c r="O1017" i="9"/>
  <c r="J1017" i="9"/>
  <c r="I1017" i="9"/>
  <c r="R1016" i="9" s="1"/>
  <c r="R1015" i="9" s="1"/>
  <c r="H1017" i="9"/>
  <c r="R1017" i="9" s="1"/>
  <c r="G1017" i="9"/>
  <c r="Q1017" i="9" s="1"/>
  <c r="F1017" i="9"/>
  <c r="E1017" i="9"/>
  <c r="N1016" i="9" s="1"/>
  <c r="N1015" i="9" s="1"/>
  <c r="D1017" i="9"/>
  <c r="N1017" i="9" s="1"/>
  <c r="Q1016" i="9"/>
  <c r="P1016" i="9"/>
  <c r="M1016" i="9"/>
  <c r="S1014" i="9"/>
  <c r="R1014" i="9"/>
  <c r="Q1014" i="9"/>
  <c r="P1014" i="9"/>
  <c r="O1014" i="9"/>
  <c r="N1014" i="9"/>
  <c r="M1014" i="9"/>
  <c r="L1013" i="9"/>
  <c r="J1013" i="9"/>
  <c r="I1013" i="9"/>
  <c r="H1013" i="9"/>
  <c r="G1013" i="9"/>
  <c r="F1013" i="9"/>
  <c r="E1013" i="9"/>
  <c r="D1013" i="9"/>
  <c r="J1006" i="9"/>
  <c r="I1006" i="9"/>
  <c r="H1006" i="9"/>
  <c r="G1006" i="9"/>
  <c r="F1006" i="9"/>
  <c r="E1006" i="9"/>
  <c r="D1006" i="9"/>
  <c r="C1006" i="9"/>
  <c r="J1005" i="9"/>
  <c r="I1005" i="9"/>
  <c r="H1005" i="9"/>
  <c r="G1005" i="9"/>
  <c r="F1005" i="9"/>
  <c r="E1005" i="9"/>
  <c r="D1005" i="9"/>
  <c r="J1004" i="9"/>
  <c r="S999" i="9" s="1"/>
  <c r="I1004" i="9"/>
  <c r="H1004" i="9"/>
  <c r="G1004" i="9"/>
  <c r="F1004" i="9"/>
  <c r="O999" i="9" s="1"/>
  <c r="E1004" i="9"/>
  <c r="D1004" i="9"/>
  <c r="C1004" i="9"/>
  <c r="J1000" i="9"/>
  <c r="I1000" i="9"/>
  <c r="R999" i="9" s="1"/>
  <c r="R998" i="9" s="1"/>
  <c r="H1000" i="9"/>
  <c r="R1000" i="9" s="1"/>
  <c r="G1000" i="9"/>
  <c r="Q1000" i="9" s="1"/>
  <c r="F1000" i="9"/>
  <c r="E1000" i="9"/>
  <c r="N999" i="9" s="1"/>
  <c r="N998" i="9" s="1"/>
  <c r="D1000" i="9"/>
  <c r="N1000" i="9" s="1"/>
  <c r="Q999" i="9"/>
  <c r="Q998" i="9" s="1"/>
  <c r="P999" i="9"/>
  <c r="M999" i="9"/>
  <c r="S997" i="9"/>
  <c r="R997" i="9"/>
  <c r="Q997" i="9"/>
  <c r="P997" i="9"/>
  <c r="O997" i="9"/>
  <c r="N997" i="9"/>
  <c r="M997" i="9"/>
  <c r="L996" i="9"/>
  <c r="J996" i="9"/>
  <c r="I996" i="9"/>
  <c r="H996" i="9"/>
  <c r="G996" i="9"/>
  <c r="F996" i="9"/>
  <c r="E996" i="9"/>
  <c r="D996" i="9"/>
  <c r="J989" i="9"/>
  <c r="I989" i="9"/>
  <c r="H989" i="9"/>
  <c r="G989" i="9"/>
  <c r="F989" i="9"/>
  <c r="E989" i="9"/>
  <c r="D989" i="9"/>
  <c r="C989" i="9"/>
  <c r="J988" i="9"/>
  <c r="I988" i="9"/>
  <c r="H988" i="9"/>
  <c r="G988" i="9"/>
  <c r="F988" i="9"/>
  <c r="E988" i="9"/>
  <c r="D988" i="9"/>
  <c r="J987" i="9"/>
  <c r="S982" i="9" s="1"/>
  <c r="I987" i="9"/>
  <c r="H987" i="9"/>
  <c r="G987" i="9"/>
  <c r="F987" i="9"/>
  <c r="O982" i="9" s="1"/>
  <c r="O981" i="9" s="1"/>
  <c r="E987" i="9"/>
  <c r="D987" i="9"/>
  <c r="C987" i="9"/>
  <c r="O983" i="9"/>
  <c r="J983" i="9"/>
  <c r="I983" i="9"/>
  <c r="R982" i="9" s="1"/>
  <c r="R981" i="9" s="1"/>
  <c r="H983" i="9"/>
  <c r="R983" i="9" s="1"/>
  <c r="G983" i="9"/>
  <c r="Q983" i="9" s="1"/>
  <c r="F983" i="9"/>
  <c r="E983" i="9"/>
  <c r="N982" i="9" s="1"/>
  <c r="N981" i="9" s="1"/>
  <c r="D983" i="9"/>
  <c r="N983" i="9" s="1"/>
  <c r="Q982" i="9"/>
  <c r="P982" i="9"/>
  <c r="M982" i="9"/>
  <c r="S980" i="9"/>
  <c r="R980" i="9"/>
  <c r="Q980" i="9"/>
  <c r="P980" i="9"/>
  <c r="O980" i="9"/>
  <c r="N980" i="9"/>
  <c r="M980" i="9"/>
  <c r="L979" i="9"/>
  <c r="J979" i="9"/>
  <c r="I979" i="9"/>
  <c r="H979" i="9"/>
  <c r="G979" i="9"/>
  <c r="F979" i="9"/>
  <c r="E979" i="9"/>
  <c r="D979" i="9"/>
  <c r="J972" i="9"/>
  <c r="I972" i="9"/>
  <c r="H972" i="9"/>
  <c r="G972" i="9"/>
  <c r="F972" i="9"/>
  <c r="E972" i="9"/>
  <c r="D972" i="9"/>
  <c r="C972" i="9"/>
  <c r="J971" i="9"/>
  <c r="I971" i="9"/>
  <c r="H971" i="9"/>
  <c r="G971" i="9"/>
  <c r="F971" i="9"/>
  <c r="E971" i="9"/>
  <c r="D971" i="9"/>
  <c r="J970" i="9"/>
  <c r="S965" i="9" s="1"/>
  <c r="I970" i="9"/>
  <c r="H970" i="9"/>
  <c r="G970" i="9"/>
  <c r="F970" i="9"/>
  <c r="O965" i="9" s="1"/>
  <c r="E970" i="9"/>
  <c r="D970" i="9"/>
  <c r="C970" i="9"/>
  <c r="J966" i="9"/>
  <c r="I966" i="9"/>
  <c r="R965" i="9" s="1"/>
  <c r="R964" i="9" s="1"/>
  <c r="H966" i="9"/>
  <c r="R966" i="9" s="1"/>
  <c r="G966" i="9"/>
  <c r="Q966" i="9" s="1"/>
  <c r="F966" i="9"/>
  <c r="E966" i="9"/>
  <c r="N965" i="9" s="1"/>
  <c r="N964" i="9" s="1"/>
  <c r="D966" i="9"/>
  <c r="N966" i="9" s="1"/>
  <c r="Q965" i="9"/>
  <c r="Q964" i="9" s="1"/>
  <c r="P965" i="9"/>
  <c r="M965" i="9"/>
  <c r="S963" i="9"/>
  <c r="R963" i="9"/>
  <c r="Q963" i="9"/>
  <c r="P963" i="9"/>
  <c r="O963" i="9"/>
  <c r="N963" i="9"/>
  <c r="M963" i="9"/>
  <c r="L962" i="9"/>
  <c r="J962" i="9"/>
  <c r="I962" i="9"/>
  <c r="H962" i="9"/>
  <c r="G962" i="9"/>
  <c r="F962" i="9"/>
  <c r="E962" i="9"/>
  <c r="D962" i="9"/>
  <c r="J955" i="9"/>
  <c r="I955" i="9"/>
  <c r="H955" i="9"/>
  <c r="G955" i="9"/>
  <c r="F955" i="9"/>
  <c r="E955" i="9"/>
  <c r="D955" i="9"/>
  <c r="C955" i="9"/>
  <c r="J954" i="9"/>
  <c r="I954" i="9"/>
  <c r="H954" i="9"/>
  <c r="G954" i="9"/>
  <c r="F954" i="9"/>
  <c r="E954" i="9"/>
  <c r="D954" i="9"/>
  <c r="J953" i="9"/>
  <c r="S948" i="9" s="1"/>
  <c r="I953" i="9"/>
  <c r="H953" i="9"/>
  <c r="G953" i="9"/>
  <c r="F953" i="9"/>
  <c r="O948" i="9" s="1"/>
  <c r="O947" i="9" s="1"/>
  <c r="E953" i="9"/>
  <c r="D953" i="9"/>
  <c r="C953" i="9"/>
  <c r="O949" i="9"/>
  <c r="J949" i="9"/>
  <c r="I949" i="9"/>
  <c r="R948" i="9" s="1"/>
  <c r="R947" i="9" s="1"/>
  <c r="H949" i="9"/>
  <c r="R949" i="9" s="1"/>
  <c r="G949" i="9"/>
  <c r="Q949" i="9" s="1"/>
  <c r="F949" i="9"/>
  <c r="E949" i="9"/>
  <c r="N948" i="9" s="1"/>
  <c r="N947" i="9" s="1"/>
  <c r="D949" i="9"/>
  <c r="N949" i="9" s="1"/>
  <c r="Q948" i="9"/>
  <c r="P948" i="9"/>
  <c r="M948" i="9"/>
  <c r="S946" i="9"/>
  <c r="R946" i="9"/>
  <c r="Q946" i="9"/>
  <c r="P946" i="9"/>
  <c r="O946" i="9"/>
  <c r="N946" i="9"/>
  <c r="M946" i="9"/>
  <c r="L945" i="9"/>
  <c r="J945" i="9"/>
  <c r="I945" i="9"/>
  <c r="H945" i="9"/>
  <c r="G945" i="9"/>
  <c r="F945" i="9"/>
  <c r="E945" i="9"/>
  <c r="D945" i="9"/>
  <c r="J938" i="9"/>
  <c r="I938" i="9"/>
  <c r="H938" i="9"/>
  <c r="G938" i="9"/>
  <c r="F938" i="9"/>
  <c r="E938" i="9"/>
  <c r="D938" i="9"/>
  <c r="C938" i="9"/>
  <c r="J937" i="9"/>
  <c r="I937" i="9"/>
  <c r="H937" i="9"/>
  <c r="G937" i="9"/>
  <c r="F937" i="9"/>
  <c r="E937" i="9"/>
  <c r="D937" i="9"/>
  <c r="J936" i="9"/>
  <c r="S931" i="9" s="1"/>
  <c r="I936" i="9"/>
  <c r="H936" i="9"/>
  <c r="G936" i="9"/>
  <c r="F936" i="9"/>
  <c r="O931" i="9" s="1"/>
  <c r="E936" i="9"/>
  <c r="D936" i="9"/>
  <c r="C936" i="9"/>
  <c r="J932" i="9"/>
  <c r="I932" i="9"/>
  <c r="R931" i="9" s="1"/>
  <c r="R930" i="9" s="1"/>
  <c r="H932" i="9"/>
  <c r="R932" i="9" s="1"/>
  <c r="G932" i="9"/>
  <c r="Q932" i="9" s="1"/>
  <c r="F932" i="9"/>
  <c r="E932" i="9"/>
  <c r="N931" i="9" s="1"/>
  <c r="N930" i="9" s="1"/>
  <c r="D932" i="9"/>
  <c r="N932" i="9" s="1"/>
  <c r="Q931" i="9"/>
  <c r="Q930" i="9" s="1"/>
  <c r="P931" i="9"/>
  <c r="M931" i="9"/>
  <c r="S929" i="9"/>
  <c r="R929" i="9"/>
  <c r="Q929" i="9"/>
  <c r="P929" i="9"/>
  <c r="O929" i="9"/>
  <c r="N929" i="9"/>
  <c r="M929" i="9"/>
  <c r="L928" i="9"/>
  <c r="J928" i="9"/>
  <c r="I928" i="9"/>
  <c r="H928" i="9"/>
  <c r="G928" i="9"/>
  <c r="F928" i="9"/>
  <c r="E928" i="9"/>
  <c r="D928" i="9"/>
  <c r="J921" i="9"/>
  <c r="I921" i="9"/>
  <c r="H921" i="9"/>
  <c r="G921" i="9"/>
  <c r="F921" i="9"/>
  <c r="E921" i="9"/>
  <c r="D921" i="9"/>
  <c r="C921" i="9"/>
  <c r="J920" i="9"/>
  <c r="I920" i="9"/>
  <c r="H920" i="9"/>
  <c r="G920" i="9"/>
  <c r="F920" i="9"/>
  <c r="E920" i="9"/>
  <c r="D920" i="9"/>
  <c r="J919" i="9"/>
  <c r="S914" i="9" s="1"/>
  <c r="I919" i="9"/>
  <c r="H919" i="9"/>
  <c r="G919" i="9"/>
  <c r="F919" i="9"/>
  <c r="O914" i="9" s="1"/>
  <c r="O913" i="9" s="1"/>
  <c r="E919" i="9"/>
  <c r="D919" i="9"/>
  <c r="C919" i="9"/>
  <c r="O915" i="9"/>
  <c r="J915" i="9"/>
  <c r="I915" i="9"/>
  <c r="R914" i="9" s="1"/>
  <c r="R913" i="9" s="1"/>
  <c r="H915" i="9"/>
  <c r="R915" i="9" s="1"/>
  <c r="G915" i="9"/>
  <c r="Q915" i="9" s="1"/>
  <c r="F915" i="9"/>
  <c r="E915" i="9"/>
  <c r="N914" i="9" s="1"/>
  <c r="N913" i="9" s="1"/>
  <c r="D915" i="9"/>
  <c r="N915" i="9" s="1"/>
  <c r="Q914" i="9"/>
  <c r="P914" i="9"/>
  <c r="P893" i="9" s="1"/>
  <c r="M914" i="9"/>
  <c r="S912" i="9"/>
  <c r="R912" i="9"/>
  <c r="Q912" i="9"/>
  <c r="Q891" i="9" s="1"/>
  <c r="P912" i="9"/>
  <c r="O912" i="9"/>
  <c r="N912" i="9"/>
  <c r="M912" i="9"/>
  <c r="M891" i="9" s="1"/>
  <c r="L911" i="9"/>
  <c r="J911" i="9"/>
  <c r="I911" i="9"/>
  <c r="H911" i="9"/>
  <c r="G911" i="9"/>
  <c r="F911" i="9"/>
  <c r="E911" i="9"/>
  <c r="D911" i="9"/>
  <c r="C909" i="9"/>
  <c r="S893" i="9"/>
  <c r="S891" i="9"/>
  <c r="R891" i="9"/>
  <c r="P891" i="9"/>
  <c r="O891" i="9"/>
  <c r="N891" i="9"/>
  <c r="L890" i="9"/>
  <c r="J887" i="9"/>
  <c r="I887" i="9"/>
  <c r="H887" i="9"/>
  <c r="G887" i="9"/>
  <c r="F887" i="9"/>
  <c r="E887" i="9"/>
  <c r="D887" i="9"/>
  <c r="C887" i="9"/>
  <c r="J886" i="9"/>
  <c r="I886" i="9"/>
  <c r="H886" i="9"/>
  <c r="G886" i="9"/>
  <c r="F886" i="9"/>
  <c r="E886" i="9"/>
  <c r="D886" i="9"/>
  <c r="J885" i="9"/>
  <c r="S880" i="9" s="1"/>
  <c r="S879" i="9" s="1"/>
  <c r="I885" i="9"/>
  <c r="H885" i="9"/>
  <c r="G885" i="9"/>
  <c r="F885" i="9"/>
  <c r="O880" i="9" s="1"/>
  <c r="O879" i="9" s="1"/>
  <c r="E885" i="9"/>
  <c r="D885" i="9"/>
  <c r="C885" i="9"/>
  <c r="S881" i="9"/>
  <c r="O881" i="9"/>
  <c r="J881" i="9"/>
  <c r="I881" i="9"/>
  <c r="H881" i="9"/>
  <c r="R881" i="9" s="1"/>
  <c r="R879" i="9" s="1"/>
  <c r="G881" i="9"/>
  <c r="Q881" i="9" s="1"/>
  <c r="F881" i="9"/>
  <c r="P881" i="9" s="1"/>
  <c r="E881" i="9"/>
  <c r="D881" i="9"/>
  <c r="N881" i="9" s="1"/>
  <c r="R880" i="9"/>
  <c r="P880" i="9"/>
  <c r="P879" i="9" s="1"/>
  <c r="N880" i="9"/>
  <c r="S878" i="9"/>
  <c r="R878" i="9"/>
  <c r="Q878" i="9"/>
  <c r="P878" i="9"/>
  <c r="O878" i="9"/>
  <c r="N878" i="9"/>
  <c r="M878" i="9"/>
  <c r="L877" i="9"/>
  <c r="J877" i="9"/>
  <c r="I877" i="9"/>
  <c r="H877" i="9"/>
  <c r="G877" i="9"/>
  <c r="F877" i="9"/>
  <c r="E877" i="9"/>
  <c r="D877" i="9"/>
  <c r="J870" i="9"/>
  <c r="I870" i="9"/>
  <c r="H870" i="9"/>
  <c r="G870" i="9"/>
  <c r="F870" i="9"/>
  <c r="E870" i="9"/>
  <c r="D870" i="9"/>
  <c r="C870" i="9"/>
  <c r="J869" i="9"/>
  <c r="I869" i="9"/>
  <c r="H869" i="9"/>
  <c r="G869" i="9"/>
  <c r="F869" i="9"/>
  <c r="E869" i="9"/>
  <c r="D869" i="9"/>
  <c r="J868" i="9"/>
  <c r="S863" i="9" s="1"/>
  <c r="S862" i="9" s="1"/>
  <c r="I868" i="9"/>
  <c r="R863" i="9" s="1"/>
  <c r="H868" i="9"/>
  <c r="G868" i="9"/>
  <c r="F868" i="9"/>
  <c r="O863" i="9" s="1"/>
  <c r="O862" i="9" s="1"/>
  <c r="E868" i="9"/>
  <c r="N863" i="9" s="1"/>
  <c r="D868" i="9"/>
  <c r="C868" i="9"/>
  <c r="S864" i="9"/>
  <c r="O864" i="9"/>
  <c r="J864" i="9"/>
  <c r="I864" i="9"/>
  <c r="H864" i="9"/>
  <c r="R864" i="9" s="1"/>
  <c r="G864" i="9"/>
  <c r="Q864" i="9" s="1"/>
  <c r="F864" i="9"/>
  <c r="P864" i="9" s="1"/>
  <c r="E864" i="9"/>
  <c r="D864" i="9"/>
  <c r="N864" i="9" s="1"/>
  <c r="P863" i="9"/>
  <c r="S861" i="9"/>
  <c r="R861" i="9"/>
  <c r="Q861" i="9"/>
  <c r="P861" i="9"/>
  <c r="O861" i="9"/>
  <c r="N861" i="9"/>
  <c r="M861" i="9"/>
  <c r="L860" i="9"/>
  <c r="J860" i="9"/>
  <c r="I860" i="9"/>
  <c r="H860" i="9"/>
  <c r="G860" i="9"/>
  <c r="F860" i="9"/>
  <c r="E860" i="9"/>
  <c r="D860" i="9"/>
  <c r="J853" i="9"/>
  <c r="I853" i="9"/>
  <c r="H853" i="9"/>
  <c r="G853" i="9"/>
  <c r="F853" i="9"/>
  <c r="E853" i="9"/>
  <c r="D853" i="9"/>
  <c r="C853" i="9"/>
  <c r="J852" i="9"/>
  <c r="I852" i="9"/>
  <c r="H852" i="9"/>
  <c r="G852" i="9"/>
  <c r="F852" i="9"/>
  <c r="E852" i="9"/>
  <c r="D852" i="9"/>
  <c r="J851" i="9"/>
  <c r="S846" i="9" s="1"/>
  <c r="S845" i="9" s="1"/>
  <c r="I851" i="9"/>
  <c r="R846" i="9" s="1"/>
  <c r="H851" i="9"/>
  <c r="G851" i="9"/>
  <c r="F851" i="9"/>
  <c r="O846" i="9" s="1"/>
  <c r="O845" i="9" s="1"/>
  <c r="E851" i="9"/>
  <c r="N846" i="9" s="1"/>
  <c r="D851" i="9"/>
  <c r="C851" i="9"/>
  <c r="S847" i="9"/>
  <c r="O847" i="9"/>
  <c r="J847" i="9"/>
  <c r="I847" i="9"/>
  <c r="H847" i="9"/>
  <c r="R847" i="9" s="1"/>
  <c r="G847" i="9"/>
  <c r="Q847" i="9" s="1"/>
  <c r="F847" i="9"/>
  <c r="P847" i="9" s="1"/>
  <c r="E847" i="9"/>
  <c r="D847" i="9"/>
  <c r="N847" i="9" s="1"/>
  <c r="P846" i="9"/>
  <c r="S844" i="9"/>
  <c r="R844" i="9"/>
  <c r="Q844" i="9"/>
  <c r="P844" i="9"/>
  <c r="O844" i="9"/>
  <c r="N844" i="9"/>
  <c r="M844" i="9"/>
  <c r="L843" i="9"/>
  <c r="J843" i="9"/>
  <c r="I843" i="9"/>
  <c r="H843" i="9"/>
  <c r="G843" i="9"/>
  <c r="F843" i="9"/>
  <c r="E843" i="9"/>
  <c r="D843" i="9"/>
  <c r="J836" i="9"/>
  <c r="I836" i="9"/>
  <c r="H836" i="9"/>
  <c r="G836" i="9"/>
  <c r="F836" i="9"/>
  <c r="E836" i="9"/>
  <c r="D836" i="9"/>
  <c r="C836" i="9"/>
  <c r="J835" i="9"/>
  <c r="I835" i="9"/>
  <c r="H835" i="9"/>
  <c r="G835" i="9"/>
  <c r="F835" i="9"/>
  <c r="E835" i="9"/>
  <c r="D835" i="9"/>
  <c r="J834" i="9"/>
  <c r="S829" i="9" s="1"/>
  <c r="S828" i="9" s="1"/>
  <c r="I834" i="9"/>
  <c r="R829" i="9" s="1"/>
  <c r="H834" i="9"/>
  <c r="G834" i="9"/>
  <c r="F834" i="9"/>
  <c r="O829" i="9" s="1"/>
  <c r="O828" i="9" s="1"/>
  <c r="E834" i="9"/>
  <c r="N829" i="9" s="1"/>
  <c r="D834" i="9"/>
  <c r="C834" i="9"/>
  <c r="S830" i="9"/>
  <c r="O830" i="9"/>
  <c r="J830" i="9"/>
  <c r="I830" i="9"/>
  <c r="H830" i="9"/>
  <c r="R830" i="9" s="1"/>
  <c r="G830" i="9"/>
  <c r="Q830" i="9" s="1"/>
  <c r="F830" i="9"/>
  <c r="P830" i="9" s="1"/>
  <c r="E830" i="9"/>
  <c r="D830" i="9"/>
  <c r="N830" i="9" s="1"/>
  <c r="P829" i="9"/>
  <c r="S827" i="9"/>
  <c r="R827" i="9"/>
  <c r="Q827" i="9"/>
  <c r="P827" i="9"/>
  <c r="O827" i="9"/>
  <c r="N827" i="9"/>
  <c r="M827" i="9"/>
  <c r="L826" i="9"/>
  <c r="J826" i="9"/>
  <c r="I826" i="9"/>
  <c r="H826" i="9"/>
  <c r="G826" i="9"/>
  <c r="F826" i="9"/>
  <c r="E826" i="9"/>
  <c r="D826" i="9"/>
  <c r="J819" i="9"/>
  <c r="I819" i="9"/>
  <c r="H819" i="9"/>
  <c r="G819" i="9"/>
  <c r="F819" i="9"/>
  <c r="E819" i="9"/>
  <c r="D819" i="9"/>
  <c r="C819" i="9"/>
  <c r="J818" i="9"/>
  <c r="I818" i="9"/>
  <c r="H818" i="9"/>
  <c r="G818" i="9"/>
  <c r="F818" i="9"/>
  <c r="E818" i="9"/>
  <c r="D818" i="9"/>
  <c r="J817" i="9"/>
  <c r="S812" i="9" s="1"/>
  <c r="S811" i="9" s="1"/>
  <c r="I817" i="9"/>
  <c r="R812" i="9" s="1"/>
  <c r="H817" i="9"/>
  <c r="G817" i="9"/>
  <c r="F817" i="9"/>
  <c r="O812" i="9" s="1"/>
  <c r="O811" i="9" s="1"/>
  <c r="E817" i="9"/>
  <c r="N812" i="9" s="1"/>
  <c r="D817" i="9"/>
  <c r="C817" i="9"/>
  <c r="S813" i="9"/>
  <c r="O813" i="9"/>
  <c r="J813" i="9"/>
  <c r="I813" i="9"/>
  <c r="H813" i="9"/>
  <c r="R813" i="9" s="1"/>
  <c r="G813" i="9"/>
  <c r="Q813" i="9" s="1"/>
  <c r="F813" i="9"/>
  <c r="P813" i="9" s="1"/>
  <c r="E813" i="9"/>
  <c r="D813" i="9"/>
  <c r="N813" i="9" s="1"/>
  <c r="P812" i="9"/>
  <c r="S810" i="9"/>
  <c r="R810" i="9"/>
  <c r="Q810" i="9"/>
  <c r="P810" i="9"/>
  <c r="O810" i="9"/>
  <c r="N810" i="9"/>
  <c r="M810" i="9"/>
  <c r="L809" i="9"/>
  <c r="J809" i="9"/>
  <c r="I809" i="9"/>
  <c r="H809" i="9"/>
  <c r="G809" i="9"/>
  <c r="F809" i="9"/>
  <c r="E809" i="9"/>
  <c r="D809" i="9"/>
  <c r="J802" i="9"/>
  <c r="I802" i="9"/>
  <c r="H802" i="9"/>
  <c r="G802" i="9"/>
  <c r="F802" i="9"/>
  <c r="E802" i="9"/>
  <c r="D802" i="9"/>
  <c r="C802" i="9"/>
  <c r="J801" i="9"/>
  <c r="I801" i="9"/>
  <c r="H801" i="9"/>
  <c r="G801" i="9"/>
  <c r="F801" i="9"/>
  <c r="E801" i="9"/>
  <c r="D801" i="9"/>
  <c r="J800" i="9"/>
  <c r="S795" i="9" s="1"/>
  <c r="S794" i="9" s="1"/>
  <c r="I800" i="9"/>
  <c r="R795" i="9" s="1"/>
  <c r="H800" i="9"/>
  <c r="G800" i="9"/>
  <c r="F800" i="9"/>
  <c r="O795" i="9" s="1"/>
  <c r="O794" i="9" s="1"/>
  <c r="E800" i="9"/>
  <c r="N795" i="9" s="1"/>
  <c r="D800" i="9"/>
  <c r="C800" i="9"/>
  <c r="S796" i="9"/>
  <c r="O796" i="9"/>
  <c r="J796" i="9"/>
  <c r="I796" i="9"/>
  <c r="H796" i="9"/>
  <c r="R796" i="9" s="1"/>
  <c r="G796" i="9"/>
  <c r="Q796" i="9" s="1"/>
  <c r="F796" i="9"/>
  <c r="P796" i="9" s="1"/>
  <c r="E796" i="9"/>
  <c r="D796" i="9"/>
  <c r="N796" i="9" s="1"/>
  <c r="P795" i="9"/>
  <c r="S793" i="9"/>
  <c r="R793" i="9"/>
  <c r="Q793" i="9"/>
  <c r="P793" i="9"/>
  <c r="O793" i="9"/>
  <c r="N793" i="9"/>
  <c r="M793" i="9"/>
  <c r="L792" i="9"/>
  <c r="J792" i="9"/>
  <c r="I792" i="9"/>
  <c r="H792" i="9"/>
  <c r="G792" i="9"/>
  <c r="F792" i="9"/>
  <c r="E792" i="9"/>
  <c r="D792" i="9"/>
  <c r="J785" i="9"/>
  <c r="I785" i="9"/>
  <c r="H785" i="9"/>
  <c r="G785" i="9"/>
  <c r="F785" i="9"/>
  <c r="E785" i="9"/>
  <c r="D785" i="9"/>
  <c r="C785" i="9"/>
  <c r="J784" i="9"/>
  <c r="I784" i="9"/>
  <c r="H784" i="9"/>
  <c r="G784" i="9"/>
  <c r="F784" i="9"/>
  <c r="E784" i="9"/>
  <c r="D784" i="9"/>
  <c r="J783" i="9"/>
  <c r="S778" i="9" s="1"/>
  <c r="S777" i="9" s="1"/>
  <c r="I783" i="9"/>
  <c r="R778" i="9" s="1"/>
  <c r="H783" i="9"/>
  <c r="G783" i="9"/>
  <c r="F783" i="9"/>
  <c r="O778" i="9" s="1"/>
  <c r="O777" i="9" s="1"/>
  <c r="E783" i="9"/>
  <c r="N778" i="9" s="1"/>
  <c r="D783" i="9"/>
  <c r="C783" i="9"/>
  <c r="S779" i="9"/>
  <c r="O779" i="9"/>
  <c r="J779" i="9"/>
  <c r="I779" i="9"/>
  <c r="H779" i="9"/>
  <c r="R779" i="9" s="1"/>
  <c r="G779" i="9"/>
  <c r="Q779" i="9" s="1"/>
  <c r="F779" i="9"/>
  <c r="P779" i="9" s="1"/>
  <c r="E779" i="9"/>
  <c r="D779" i="9"/>
  <c r="N779" i="9" s="1"/>
  <c r="P778" i="9"/>
  <c r="S776" i="9"/>
  <c r="R776" i="9"/>
  <c r="Q776" i="9"/>
  <c r="P776" i="9"/>
  <c r="O776" i="9"/>
  <c r="N776" i="9"/>
  <c r="M776" i="9"/>
  <c r="L775" i="9"/>
  <c r="J775" i="9"/>
  <c r="I775" i="9"/>
  <c r="H775" i="9"/>
  <c r="G775" i="9"/>
  <c r="F775" i="9"/>
  <c r="E775" i="9"/>
  <c r="D775" i="9"/>
  <c r="J768" i="9"/>
  <c r="I768" i="9"/>
  <c r="H768" i="9"/>
  <c r="G768" i="9"/>
  <c r="F768" i="9"/>
  <c r="E768" i="9"/>
  <c r="D768" i="9"/>
  <c r="C768" i="9"/>
  <c r="J767" i="9"/>
  <c r="I767" i="9"/>
  <c r="H767" i="9"/>
  <c r="G767" i="9"/>
  <c r="F767" i="9"/>
  <c r="E767" i="9"/>
  <c r="D767" i="9"/>
  <c r="J766" i="9"/>
  <c r="S761" i="9" s="1"/>
  <c r="S760" i="9" s="1"/>
  <c r="I766" i="9"/>
  <c r="R761" i="9" s="1"/>
  <c r="H766" i="9"/>
  <c r="G766" i="9"/>
  <c r="F766" i="9"/>
  <c r="O761" i="9" s="1"/>
  <c r="O760" i="9" s="1"/>
  <c r="E766" i="9"/>
  <c r="N761" i="9" s="1"/>
  <c r="D766" i="9"/>
  <c r="C766" i="9"/>
  <c r="S762" i="9"/>
  <c r="O762" i="9"/>
  <c r="J762" i="9"/>
  <c r="I762" i="9"/>
  <c r="H762" i="9"/>
  <c r="R762" i="9" s="1"/>
  <c r="G762" i="9"/>
  <c r="Q762" i="9" s="1"/>
  <c r="F762" i="9"/>
  <c r="P762" i="9" s="1"/>
  <c r="E762" i="9"/>
  <c r="D762" i="9"/>
  <c r="N762" i="9" s="1"/>
  <c r="P761" i="9"/>
  <c r="S759" i="9"/>
  <c r="R759" i="9"/>
  <c r="Q759" i="9"/>
  <c r="P759" i="9"/>
  <c r="O759" i="9"/>
  <c r="N759" i="9"/>
  <c r="M759" i="9"/>
  <c r="L758" i="9"/>
  <c r="J758" i="9"/>
  <c r="I758" i="9"/>
  <c r="H758" i="9"/>
  <c r="G758" i="9"/>
  <c r="F758" i="9"/>
  <c r="E758" i="9"/>
  <c r="D758" i="9"/>
  <c r="J751" i="9"/>
  <c r="I751" i="9"/>
  <c r="H751" i="9"/>
  <c r="G751" i="9"/>
  <c r="F751" i="9"/>
  <c r="E751" i="9"/>
  <c r="D751" i="9"/>
  <c r="C751" i="9"/>
  <c r="J750" i="9"/>
  <c r="I750" i="9"/>
  <c r="H750" i="9"/>
  <c r="G750" i="9"/>
  <c r="F750" i="9"/>
  <c r="E750" i="9"/>
  <c r="D750" i="9"/>
  <c r="J749" i="9"/>
  <c r="S744" i="9" s="1"/>
  <c r="I749" i="9"/>
  <c r="R744" i="9" s="1"/>
  <c r="H749" i="9"/>
  <c r="G749" i="9"/>
  <c r="F749" i="9"/>
  <c r="O744" i="9" s="1"/>
  <c r="O743" i="9" s="1"/>
  <c r="E749" i="9"/>
  <c r="N744" i="9" s="1"/>
  <c r="D749" i="9"/>
  <c r="C749" i="9"/>
  <c r="S745" i="9"/>
  <c r="O745" i="9"/>
  <c r="J745" i="9"/>
  <c r="I745" i="9"/>
  <c r="H745" i="9"/>
  <c r="G745" i="9"/>
  <c r="Q745" i="9" s="1"/>
  <c r="F745" i="9"/>
  <c r="P745" i="9" s="1"/>
  <c r="E745" i="9"/>
  <c r="D745" i="9"/>
  <c r="P744" i="9"/>
  <c r="S743" i="9"/>
  <c r="S742" i="9"/>
  <c r="R742" i="9"/>
  <c r="Q742" i="9"/>
  <c r="P742" i="9"/>
  <c r="O742" i="9"/>
  <c r="N742" i="9"/>
  <c r="M742" i="9"/>
  <c r="L741" i="9"/>
  <c r="J741" i="9"/>
  <c r="I741" i="9"/>
  <c r="H741" i="9"/>
  <c r="G741" i="9"/>
  <c r="F741" i="9"/>
  <c r="E741" i="9"/>
  <c r="D741" i="9"/>
  <c r="J734" i="9"/>
  <c r="I734" i="9"/>
  <c r="H734" i="9"/>
  <c r="G734" i="9"/>
  <c r="F734" i="9"/>
  <c r="E734" i="9"/>
  <c r="D734" i="9"/>
  <c r="C734" i="9"/>
  <c r="J733" i="9"/>
  <c r="I733" i="9"/>
  <c r="H733" i="9"/>
  <c r="G733" i="9"/>
  <c r="F733" i="9"/>
  <c r="E733" i="9"/>
  <c r="D733" i="9"/>
  <c r="J732" i="9"/>
  <c r="S727" i="9" s="1"/>
  <c r="S726" i="9" s="1"/>
  <c r="I732" i="9"/>
  <c r="R727" i="9" s="1"/>
  <c r="H732" i="9"/>
  <c r="G732" i="9"/>
  <c r="F732" i="9"/>
  <c r="O727" i="9" s="1"/>
  <c r="O726" i="9" s="1"/>
  <c r="E732" i="9"/>
  <c r="N727" i="9" s="1"/>
  <c r="D732" i="9"/>
  <c r="C732" i="9"/>
  <c r="S728" i="9"/>
  <c r="O728" i="9"/>
  <c r="J728" i="9"/>
  <c r="I728" i="9"/>
  <c r="H728" i="9"/>
  <c r="G728" i="9"/>
  <c r="Q728" i="9" s="1"/>
  <c r="F728" i="9"/>
  <c r="E728" i="9"/>
  <c r="D728" i="9"/>
  <c r="P727" i="9"/>
  <c r="S725" i="9"/>
  <c r="R725" i="9"/>
  <c r="Q725" i="9"/>
  <c r="P725" i="9"/>
  <c r="O725" i="9"/>
  <c r="N725" i="9"/>
  <c r="M725" i="9"/>
  <c r="L724" i="9"/>
  <c r="J724" i="9"/>
  <c r="I724" i="9"/>
  <c r="H724" i="9"/>
  <c r="G724" i="9"/>
  <c r="F724" i="9"/>
  <c r="E724" i="9"/>
  <c r="D724" i="9"/>
  <c r="J717" i="9"/>
  <c r="I717" i="9"/>
  <c r="H717" i="9"/>
  <c r="G717" i="9"/>
  <c r="F717" i="9"/>
  <c r="E717" i="9"/>
  <c r="D717" i="9"/>
  <c r="C717" i="9"/>
  <c r="J716" i="9"/>
  <c r="I716" i="9"/>
  <c r="H716" i="9"/>
  <c r="G716" i="9"/>
  <c r="F716" i="9"/>
  <c r="E716" i="9"/>
  <c r="D716" i="9"/>
  <c r="J715" i="9"/>
  <c r="S710" i="9" s="1"/>
  <c r="I715" i="9"/>
  <c r="R710" i="9" s="1"/>
  <c r="H715" i="9"/>
  <c r="G715" i="9"/>
  <c r="F715" i="9"/>
  <c r="O710" i="9" s="1"/>
  <c r="O709" i="9" s="1"/>
  <c r="E715" i="9"/>
  <c r="N710" i="9" s="1"/>
  <c r="D715" i="9"/>
  <c r="C715" i="9"/>
  <c r="S711" i="9"/>
  <c r="O711" i="9"/>
  <c r="J711" i="9"/>
  <c r="I711" i="9"/>
  <c r="H711" i="9"/>
  <c r="G711" i="9"/>
  <c r="Q711" i="9" s="1"/>
  <c r="F711" i="9"/>
  <c r="P711" i="9" s="1"/>
  <c r="E711" i="9"/>
  <c r="D711" i="9"/>
  <c r="P710" i="9"/>
  <c r="S709" i="9"/>
  <c r="S708" i="9"/>
  <c r="R708" i="9"/>
  <c r="Q708" i="9"/>
  <c r="P708" i="9"/>
  <c r="O708" i="9"/>
  <c r="N708" i="9"/>
  <c r="M708" i="9"/>
  <c r="L707" i="9"/>
  <c r="J707" i="9"/>
  <c r="I707" i="9"/>
  <c r="H707" i="9"/>
  <c r="G707" i="9"/>
  <c r="F707" i="9"/>
  <c r="E707" i="9"/>
  <c r="D707" i="9"/>
  <c r="J700" i="9"/>
  <c r="I700" i="9"/>
  <c r="H700" i="9"/>
  <c r="G700" i="9"/>
  <c r="F700" i="9"/>
  <c r="E700" i="9"/>
  <c r="D700" i="9"/>
  <c r="C700" i="9"/>
  <c r="J699" i="9"/>
  <c r="I699" i="9"/>
  <c r="H699" i="9"/>
  <c r="G699" i="9"/>
  <c r="F699" i="9"/>
  <c r="E699" i="9"/>
  <c r="D699" i="9"/>
  <c r="J698" i="9"/>
  <c r="S693" i="9" s="1"/>
  <c r="S672" i="9" s="1"/>
  <c r="I698" i="9"/>
  <c r="R693" i="9" s="1"/>
  <c r="H698" i="9"/>
  <c r="G698" i="9"/>
  <c r="F698" i="9"/>
  <c r="O693" i="9" s="1"/>
  <c r="O672" i="9" s="1"/>
  <c r="E698" i="9"/>
  <c r="N693" i="9" s="1"/>
  <c r="D698" i="9"/>
  <c r="C698" i="9"/>
  <c r="S694" i="9"/>
  <c r="S673" i="9" s="1"/>
  <c r="O694" i="9"/>
  <c r="J694" i="9"/>
  <c r="I694" i="9"/>
  <c r="H694" i="9"/>
  <c r="G694" i="9"/>
  <c r="Q694" i="9" s="1"/>
  <c r="F694" i="9"/>
  <c r="E694" i="9"/>
  <c r="D694" i="9"/>
  <c r="P693" i="9"/>
  <c r="S691" i="9"/>
  <c r="R691" i="9"/>
  <c r="Q691" i="9"/>
  <c r="Q670" i="9" s="1"/>
  <c r="P691" i="9"/>
  <c r="O691" i="9"/>
  <c r="N691" i="9"/>
  <c r="M691" i="9"/>
  <c r="M670" i="9" s="1"/>
  <c r="L690" i="9"/>
  <c r="J690" i="9"/>
  <c r="I690" i="9"/>
  <c r="H690" i="9"/>
  <c r="G690" i="9"/>
  <c r="F690" i="9"/>
  <c r="E690" i="9"/>
  <c r="D690" i="9"/>
  <c r="C688" i="9"/>
  <c r="Q673" i="9"/>
  <c r="R672" i="9"/>
  <c r="N672" i="9"/>
  <c r="S670" i="9"/>
  <c r="R670" i="9"/>
  <c r="P670" i="9"/>
  <c r="O670" i="9"/>
  <c r="N670" i="9"/>
  <c r="L669" i="9"/>
  <c r="J666" i="9"/>
  <c r="I666" i="9"/>
  <c r="H666" i="9"/>
  <c r="G666" i="9"/>
  <c r="F666" i="9"/>
  <c r="E666" i="9"/>
  <c r="D666" i="9"/>
  <c r="C666" i="9"/>
  <c r="J665" i="9"/>
  <c r="I665" i="9"/>
  <c r="H665" i="9"/>
  <c r="G665" i="9"/>
  <c r="F665" i="9"/>
  <c r="E665" i="9"/>
  <c r="D665" i="9"/>
  <c r="J664" i="9"/>
  <c r="S659" i="9" s="1"/>
  <c r="S658" i="9" s="1"/>
  <c r="I664" i="9"/>
  <c r="H664" i="9"/>
  <c r="G664" i="9"/>
  <c r="F664" i="9"/>
  <c r="E664" i="9"/>
  <c r="D664" i="9"/>
  <c r="C664" i="9"/>
  <c r="S660" i="9"/>
  <c r="O660" i="9"/>
  <c r="J660" i="9"/>
  <c r="I660" i="9"/>
  <c r="R659" i="9" s="1"/>
  <c r="H660" i="9"/>
  <c r="G660" i="9"/>
  <c r="Q660" i="9" s="1"/>
  <c r="F660" i="9"/>
  <c r="E660" i="9"/>
  <c r="N659" i="9" s="1"/>
  <c r="D660" i="9"/>
  <c r="P659" i="9"/>
  <c r="S657" i="9"/>
  <c r="R657" i="9"/>
  <c r="Q657" i="9"/>
  <c r="P657" i="9"/>
  <c r="O657" i="9"/>
  <c r="N657" i="9"/>
  <c r="M657" i="9"/>
  <c r="L656" i="9"/>
  <c r="J656" i="9"/>
  <c r="I656" i="9"/>
  <c r="H656" i="9"/>
  <c r="G656" i="9"/>
  <c r="F656" i="9"/>
  <c r="E656" i="9"/>
  <c r="D656" i="9"/>
  <c r="J649" i="9"/>
  <c r="I649" i="9"/>
  <c r="H649" i="9"/>
  <c r="G649" i="9"/>
  <c r="F649" i="9"/>
  <c r="E649" i="9"/>
  <c r="D649" i="9"/>
  <c r="C649" i="9"/>
  <c r="J648" i="9"/>
  <c r="I648" i="9"/>
  <c r="H648" i="9"/>
  <c r="G648" i="9"/>
  <c r="F648" i="9"/>
  <c r="E648" i="9"/>
  <c r="D648" i="9"/>
  <c r="J647" i="9"/>
  <c r="S642" i="9" s="1"/>
  <c r="I647" i="9"/>
  <c r="H647" i="9"/>
  <c r="G647" i="9"/>
  <c r="F647" i="9"/>
  <c r="E647" i="9"/>
  <c r="D647" i="9"/>
  <c r="C647" i="9"/>
  <c r="S643" i="9"/>
  <c r="O643" i="9"/>
  <c r="J643" i="9"/>
  <c r="I643" i="9"/>
  <c r="R642" i="9" s="1"/>
  <c r="H643" i="9"/>
  <c r="G643" i="9"/>
  <c r="Q643" i="9" s="1"/>
  <c r="F643" i="9"/>
  <c r="E643" i="9"/>
  <c r="N642" i="9" s="1"/>
  <c r="D643" i="9"/>
  <c r="P642" i="9"/>
  <c r="S641" i="9"/>
  <c r="S640" i="9"/>
  <c r="R640" i="9"/>
  <c r="Q640" i="9"/>
  <c r="P640" i="9"/>
  <c r="O640" i="9"/>
  <c r="N640" i="9"/>
  <c r="M640" i="9"/>
  <c r="L639" i="9"/>
  <c r="J639" i="9"/>
  <c r="I639" i="9"/>
  <c r="H639" i="9"/>
  <c r="G639" i="9"/>
  <c r="F639" i="9"/>
  <c r="E639" i="9"/>
  <c r="D639" i="9"/>
  <c r="J632" i="9"/>
  <c r="I632" i="9"/>
  <c r="H632" i="9"/>
  <c r="G632" i="9"/>
  <c r="F632" i="9"/>
  <c r="E632" i="9"/>
  <c r="D632" i="9"/>
  <c r="C632" i="9"/>
  <c r="J631" i="9"/>
  <c r="I631" i="9"/>
  <c r="H631" i="9"/>
  <c r="G631" i="9"/>
  <c r="F631" i="9"/>
  <c r="E631" i="9"/>
  <c r="D631" i="9"/>
  <c r="J630" i="9"/>
  <c r="S625" i="9" s="1"/>
  <c r="S624" i="9" s="1"/>
  <c r="I630" i="9"/>
  <c r="H630" i="9"/>
  <c r="G630" i="9"/>
  <c r="F630" i="9"/>
  <c r="E630" i="9"/>
  <c r="D630" i="9"/>
  <c r="C630" i="9"/>
  <c r="S626" i="9"/>
  <c r="O626" i="9"/>
  <c r="J626" i="9"/>
  <c r="I626" i="9"/>
  <c r="R625" i="9" s="1"/>
  <c r="H626" i="9"/>
  <c r="G626" i="9"/>
  <c r="Q626" i="9" s="1"/>
  <c r="F626" i="9"/>
  <c r="E626" i="9"/>
  <c r="N625" i="9" s="1"/>
  <c r="D626" i="9"/>
  <c r="P625" i="9"/>
  <c r="S623" i="9"/>
  <c r="R623" i="9"/>
  <c r="Q623" i="9"/>
  <c r="P623" i="9"/>
  <c r="O623" i="9"/>
  <c r="N623" i="9"/>
  <c r="M623" i="9"/>
  <c r="L622" i="9"/>
  <c r="J622" i="9"/>
  <c r="I622" i="9"/>
  <c r="H622" i="9"/>
  <c r="G622" i="9"/>
  <c r="F622" i="9"/>
  <c r="E622" i="9"/>
  <c r="D622" i="9"/>
  <c r="J615" i="9"/>
  <c r="I615" i="9"/>
  <c r="H615" i="9"/>
  <c r="G615" i="9"/>
  <c r="F615" i="9"/>
  <c r="E615" i="9"/>
  <c r="D615" i="9"/>
  <c r="C615" i="9"/>
  <c r="J614" i="9"/>
  <c r="I614" i="9"/>
  <c r="H614" i="9"/>
  <c r="G614" i="9"/>
  <c r="F614" i="9"/>
  <c r="E614" i="9"/>
  <c r="D614" i="9"/>
  <c r="J613" i="9"/>
  <c r="S608" i="9" s="1"/>
  <c r="I613" i="9"/>
  <c r="H613" i="9"/>
  <c r="G613" i="9"/>
  <c r="F613" i="9"/>
  <c r="E613" i="9"/>
  <c r="D613" i="9"/>
  <c r="C613" i="9"/>
  <c r="S609" i="9"/>
  <c r="O609" i="9"/>
  <c r="J609" i="9"/>
  <c r="I609" i="9"/>
  <c r="R608" i="9" s="1"/>
  <c r="H609" i="9"/>
  <c r="G609" i="9"/>
  <c r="Q609" i="9" s="1"/>
  <c r="F609" i="9"/>
  <c r="E609" i="9"/>
  <c r="N608" i="9" s="1"/>
  <c r="D609" i="9"/>
  <c r="P608" i="9"/>
  <c r="S607" i="9"/>
  <c r="S606" i="9"/>
  <c r="R606" i="9"/>
  <c r="Q606" i="9"/>
  <c r="P606" i="9"/>
  <c r="O606" i="9"/>
  <c r="N606" i="9"/>
  <c r="M606" i="9"/>
  <c r="L605" i="9"/>
  <c r="J605" i="9"/>
  <c r="I605" i="9"/>
  <c r="H605" i="9"/>
  <c r="G605" i="9"/>
  <c r="F605" i="9"/>
  <c r="E605" i="9"/>
  <c r="D605" i="9"/>
  <c r="J598" i="9"/>
  <c r="I598" i="9"/>
  <c r="H598" i="9"/>
  <c r="G598" i="9"/>
  <c r="F598" i="9"/>
  <c r="E598" i="9"/>
  <c r="D598" i="9"/>
  <c r="C598" i="9"/>
  <c r="J597" i="9"/>
  <c r="I597" i="9"/>
  <c r="H597" i="9"/>
  <c r="G597" i="9"/>
  <c r="F597" i="9"/>
  <c r="E597" i="9"/>
  <c r="D597" i="9"/>
  <c r="J596" i="9"/>
  <c r="S591" i="9" s="1"/>
  <c r="S590" i="9" s="1"/>
  <c r="I596" i="9"/>
  <c r="H596" i="9"/>
  <c r="G596" i="9"/>
  <c r="F596" i="9"/>
  <c r="E596" i="9"/>
  <c r="D596" i="9"/>
  <c r="C596" i="9"/>
  <c r="S592" i="9"/>
  <c r="O592" i="9"/>
  <c r="J592" i="9"/>
  <c r="I592" i="9"/>
  <c r="R591" i="9" s="1"/>
  <c r="H592" i="9"/>
  <c r="G592" i="9"/>
  <c r="Q592" i="9" s="1"/>
  <c r="F592" i="9"/>
  <c r="E592" i="9"/>
  <c r="N591" i="9" s="1"/>
  <c r="D592" i="9"/>
  <c r="P591" i="9"/>
  <c r="S589" i="9"/>
  <c r="R589" i="9"/>
  <c r="Q589" i="9"/>
  <c r="P589" i="9"/>
  <c r="O589" i="9"/>
  <c r="N589" i="9"/>
  <c r="M589" i="9"/>
  <c r="L588" i="9"/>
  <c r="J588" i="9"/>
  <c r="I588" i="9"/>
  <c r="H588" i="9"/>
  <c r="G588" i="9"/>
  <c r="F588" i="9"/>
  <c r="E588" i="9"/>
  <c r="D588" i="9"/>
  <c r="J581" i="9"/>
  <c r="I581" i="9"/>
  <c r="H581" i="9"/>
  <c r="G581" i="9"/>
  <c r="F581" i="9"/>
  <c r="E581" i="9"/>
  <c r="D581" i="9"/>
  <c r="C581" i="9"/>
  <c r="J580" i="9"/>
  <c r="I580" i="9"/>
  <c r="H580" i="9"/>
  <c r="G580" i="9"/>
  <c r="F580" i="9"/>
  <c r="E580" i="9"/>
  <c r="D580" i="9"/>
  <c r="J579" i="9"/>
  <c r="S574" i="9" s="1"/>
  <c r="I579" i="9"/>
  <c r="H579" i="9"/>
  <c r="G579" i="9"/>
  <c r="F579" i="9"/>
  <c r="E579" i="9"/>
  <c r="D579" i="9"/>
  <c r="C579" i="9"/>
  <c r="S575" i="9"/>
  <c r="O575" i="9"/>
  <c r="J575" i="9"/>
  <c r="I575" i="9"/>
  <c r="R574" i="9" s="1"/>
  <c r="H575" i="9"/>
  <c r="G575" i="9"/>
  <c r="Q575" i="9" s="1"/>
  <c r="F575" i="9"/>
  <c r="E575" i="9"/>
  <c r="N574" i="9" s="1"/>
  <c r="D575" i="9"/>
  <c r="P574" i="9"/>
  <c r="S573" i="9"/>
  <c r="S572" i="9"/>
  <c r="R572" i="9"/>
  <c r="Q572" i="9"/>
  <c r="P572" i="9"/>
  <c r="O572" i="9"/>
  <c r="N572" i="9"/>
  <c r="M572" i="9"/>
  <c r="L571" i="9"/>
  <c r="J571" i="9"/>
  <c r="I571" i="9"/>
  <c r="H571" i="9"/>
  <c r="G571" i="9"/>
  <c r="F571" i="9"/>
  <c r="E571" i="9"/>
  <c r="D571" i="9"/>
  <c r="J564" i="9"/>
  <c r="I564" i="9"/>
  <c r="H564" i="9"/>
  <c r="G564" i="9"/>
  <c r="F564" i="9"/>
  <c r="E564" i="9"/>
  <c r="D564" i="9"/>
  <c r="C564" i="9"/>
  <c r="J563" i="9"/>
  <c r="I563" i="9"/>
  <c r="H563" i="9"/>
  <c r="G563" i="9"/>
  <c r="F563" i="9"/>
  <c r="E563" i="9"/>
  <c r="D563" i="9"/>
  <c r="J562" i="9"/>
  <c r="S557" i="9" s="1"/>
  <c r="S556" i="9" s="1"/>
  <c r="I562" i="9"/>
  <c r="H562" i="9"/>
  <c r="G562" i="9"/>
  <c r="F562" i="9"/>
  <c r="E562" i="9"/>
  <c r="D562" i="9"/>
  <c r="C562" i="9"/>
  <c r="S558" i="9"/>
  <c r="O558" i="9"/>
  <c r="J558" i="9"/>
  <c r="I558" i="9"/>
  <c r="R557" i="9" s="1"/>
  <c r="H558" i="9"/>
  <c r="G558" i="9"/>
  <c r="Q558" i="9" s="1"/>
  <c r="F558" i="9"/>
  <c r="E558" i="9"/>
  <c r="N557" i="9" s="1"/>
  <c r="D558" i="9"/>
  <c r="P557" i="9"/>
  <c r="S555" i="9"/>
  <c r="R555" i="9"/>
  <c r="Q555" i="9"/>
  <c r="P555" i="9"/>
  <c r="O555" i="9"/>
  <c r="N555" i="9"/>
  <c r="M555" i="9"/>
  <c r="L554" i="9"/>
  <c r="J554" i="9"/>
  <c r="I554" i="9"/>
  <c r="H554" i="9"/>
  <c r="G554" i="9"/>
  <c r="F554" i="9"/>
  <c r="E554" i="9"/>
  <c r="D554" i="9"/>
  <c r="J547" i="9"/>
  <c r="I547" i="9"/>
  <c r="H547" i="9"/>
  <c r="G547" i="9"/>
  <c r="F547" i="9"/>
  <c r="E547" i="9"/>
  <c r="D547" i="9"/>
  <c r="C547" i="9"/>
  <c r="J546" i="9"/>
  <c r="I546" i="9"/>
  <c r="H546" i="9"/>
  <c r="G546" i="9"/>
  <c r="F546" i="9"/>
  <c r="E546" i="9"/>
  <c r="D546" i="9"/>
  <c r="J545" i="9"/>
  <c r="S540" i="9" s="1"/>
  <c r="I545" i="9"/>
  <c r="H545" i="9"/>
  <c r="G545" i="9"/>
  <c r="F545" i="9"/>
  <c r="E545" i="9"/>
  <c r="D545" i="9"/>
  <c r="C545" i="9"/>
  <c r="S541" i="9"/>
  <c r="O541" i="9"/>
  <c r="J541" i="9"/>
  <c r="I541" i="9"/>
  <c r="R540" i="9" s="1"/>
  <c r="H541" i="9"/>
  <c r="R541" i="9" s="1"/>
  <c r="G541" i="9"/>
  <c r="Q541" i="9" s="1"/>
  <c r="F541" i="9"/>
  <c r="E541" i="9"/>
  <c r="N540" i="9" s="1"/>
  <c r="D541" i="9"/>
  <c r="N541" i="9" s="1"/>
  <c r="Q540" i="9"/>
  <c r="Q539" i="9" s="1"/>
  <c r="P540" i="9"/>
  <c r="S539" i="9"/>
  <c r="S538" i="9"/>
  <c r="R538" i="9"/>
  <c r="Q538" i="9"/>
  <c r="P538" i="9"/>
  <c r="O538" i="9"/>
  <c r="N538" i="9"/>
  <c r="M538" i="9"/>
  <c r="L537" i="9"/>
  <c r="J537" i="9"/>
  <c r="I537" i="9"/>
  <c r="H537" i="9"/>
  <c r="G537" i="9"/>
  <c r="F537" i="9"/>
  <c r="E537" i="9"/>
  <c r="D537" i="9"/>
  <c r="J530" i="9"/>
  <c r="I530" i="9"/>
  <c r="H530" i="9"/>
  <c r="G530" i="9"/>
  <c r="F530" i="9"/>
  <c r="E530" i="9"/>
  <c r="D530" i="9"/>
  <c r="C530" i="9"/>
  <c r="J529" i="9"/>
  <c r="I529" i="9"/>
  <c r="H529" i="9"/>
  <c r="G529" i="9"/>
  <c r="F529" i="9"/>
  <c r="E529" i="9"/>
  <c r="D529" i="9"/>
  <c r="J528" i="9"/>
  <c r="S523" i="9" s="1"/>
  <c r="I528" i="9"/>
  <c r="H528" i="9"/>
  <c r="G528" i="9"/>
  <c r="F528" i="9"/>
  <c r="O523" i="9" s="1"/>
  <c r="E528" i="9"/>
  <c r="D528" i="9"/>
  <c r="C528" i="9"/>
  <c r="P524" i="9"/>
  <c r="J524" i="9"/>
  <c r="I524" i="9"/>
  <c r="R523" i="9" s="1"/>
  <c r="H524" i="9"/>
  <c r="R524" i="9" s="1"/>
  <c r="G524" i="9"/>
  <c r="F524" i="9"/>
  <c r="E524" i="9"/>
  <c r="N523" i="9" s="1"/>
  <c r="D524" i="9"/>
  <c r="N524" i="9" s="1"/>
  <c r="P523" i="9"/>
  <c r="P522" i="9" s="1"/>
  <c r="S521" i="9"/>
  <c r="R521" i="9"/>
  <c r="Q521" i="9"/>
  <c r="P521" i="9"/>
  <c r="O521" i="9"/>
  <c r="N521" i="9"/>
  <c r="M521" i="9"/>
  <c r="L520" i="9"/>
  <c r="J520" i="9"/>
  <c r="I520" i="9"/>
  <c r="H520" i="9"/>
  <c r="G520" i="9"/>
  <c r="F520" i="9"/>
  <c r="E520" i="9"/>
  <c r="D520" i="9"/>
  <c r="J513" i="9"/>
  <c r="I513" i="9"/>
  <c r="H513" i="9"/>
  <c r="G513" i="9"/>
  <c r="F513" i="9"/>
  <c r="E513" i="9"/>
  <c r="D513" i="9"/>
  <c r="C513" i="9"/>
  <c r="J512" i="9"/>
  <c r="I512" i="9"/>
  <c r="H512" i="9"/>
  <c r="G512" i="9"/>
  <c r="F512" i="9"/>
  <c r="E512" i="9"/>
  <c r="D512" i="9"/>
  <c r="J511" i="9"/>
  <c r="S506" i="9" s="1"/>
  <c r="I511" i="9"/>
  <c r="H511" i="9"/>
  <c r="G511" i="9"/>
  <c r="F511" i="9"/>
  <c r="O506" i="9" s="1"/>
  <c r="E511" i="9"/>
  <c r="D511" i="9"/>
  <c r="C511" i="9"/>
  <c r="P507" i="9"/>
  <c r="O507" i="9"/>
  <c r="J507" i="9"/>
  <c r="I507" i="9"/>
  <c r="R506" i="9" s="1"/>
  <c r="H507" i="9"/>
  <c r="R507" i="9" s="1"/>
  <c r="G507" i="9"/>
  <c r="F507" i="9"/>
  <c r="E507" i="9"/>
  <c r="N506" i="9" s="1"/>
  <c r="D507" i="9"/>
  <c r="N507" i="9" s="1"/>
  <c r="Q506" i="9"/>
  <c r="P506" i="9"/>
  <c r="P505" i="9" s="1"/>
  <c r="O505" i="9"/>
  <c r="S504" i="9"/>
  <c r="R504" i="9"/>
  <c r="Q504" i="9"/>
  <c r="P504" i="9"/>
  <c r="O504" i="9"/>
  <c r="N504" i="9"/>
  <c r="M504" i="9"/>
  <c r="L503" i="9"/>
  <c r="J503" i="9"/>
  <c r="I503" i="9"/>
  <c r="H503" i="9"/>
  <c r="G503" i="9"/>
  <c r="F503" i="9"/>
  <c r="E503" i="9"/>
  <c r="D503" i="9"/>
  <c r="J496" i="9"/>
  <c r="I496" i="9"/>
  <c r="H496" i="9"/>
  <c r="G496" i="9"/>
  <c r="F496" i="9"/>
  <c r="E496" i="9"/>
  <c r="D496" i="9"/>
  <c r="C496" i="9"/>
  <c r="J495" i="9"/>
  <c r="I495" i="9"/>
  <c r="H495" i="9"/>
  <c r="G495" i="9"/>
  <c r="F495" i="9"/>
  <c r="E495" i="9"/>
  <c r="D495" i="9"/>
  <c r="J494" i="9"/>
  <c r="S489" i="9" s="1"/>
  <c r="I494" i="9"/>
  <c r="H494" i="9"/>
  <c r="G494" i="9"/>
  <c r="F494" i="9"/>
  <c r="O489" i="9" s="1"/>
  <c r="E494" i="9"/>
  <c r="D494" i="9"/>
  <c r="C494" i="9"/>
  <c r="P490" i="9"/>
  <c r="J490" i="9"/>
  <c r="I490" i="9"/>
  <c r="R489" i="9" s="1"/>
  <c r="H490" i="9"/>
  <c r="R490" i="9" s="1"/>
  <c r="G490" i="9"/>
  <c r="F490" i="9"/>
  <c r="E490" i="9"/>
  <c r="N489" i="9" s="1"/>
  <c r="D490" i="9"/>
  <c r="N490" i="9" s="1"/>
  <c r="P489" i="9"/>
  <c r="P488" i="9" s="1"/>
  <c r="S487" i="9"/>
  <c r="R487" i="9"/>
  <c r="R449" i="9" s="1"/>
  <c r="Q487" i="9"/>
  <c r="P487" i="9"/>
  <c r="O487" i="9"/>
  <c r="N487" i="9"/>
  <c r="N449" i="9" s="1"/>
  <c r="M487" i="9"/>
  <c r="L486" i="9"/>
  <c r="J486" i="9"/>
  <c r="I486" i="9"/>
  <c r="H486" i="9"/>
  <c r="G486" i="9"/>
  <c r="F486" i="9"/>
  <c r="E486" i="9"/>
  <c r="D486" i="9"/>
  <c r="J479" i="9"/>
  <c r="I479" i="9"/>
  <c r="H479" i="9"/>
  <c r="G479" i="9"/>
  <c r="F479" i="9"/>
  <c r="E479" i="9"/>
  <c r="D479" i="9"/>
  <c r="C479" i="9"/>
  <c r="J478" i="9"/>
  <c r="I478" i="9"/>
  <c r="H478" i="9"/>
  <c r="G478" i="9"/>
  <c r="F478" i="9"/>
  <c r="E478" i="9"/>
  <c r="D478" i="9"/>
  <c r="J477" i="9"/>
  <c r="S472" i="9" s="1"/>
  <c r="I477" i="9"/>
  <c r="H477" i="9"/>
  <c r="G477" i="9"/>
  <c r="F477" i="9"/>
  <c r="O472" i="9" s="1"/>
  <c r="E477" i="9"/>
  <c r="D477" i="9"/>
  <c r="C477" i="9"/>
  <c r="O473" i="9"/>
  <c r="J473" i="9"/>
  <c r="I473" i="9"/>
  <c r="R472" i="9" s="1"/>
  <c r="R471" i="9" s="1"/>
  <c r="H473" i="9"/>
  <c r="R473" i="9" s="1"/>
  <c r="G473" i="9"/>
  <c r="F473" i="9"/>
  <c r="E473" i="9"/>
  <c r="N472" i="9" s="1"/>
  <c r="N471" i="9" s="1"/>
  <c r="D473" i="9"/>
  <c r="N473" i="9" s="1"/>
  <c r="Q472" i="9"/>
  <c r="P472" i="9"/>
  <c r="P451" i="9" s="1"/>
  <c r="M472" i="9"/>
  <c r="O471" i="9"/>
  <c r="S470" i="9"/>
  <c r="R470" i="9"/>
  <c r="Q470" i="9"/>
  <c r="Q449" i="9" s="1"/>
  <c r="P470" i="9"/>
  <c r="O470" i="9"/>
  <c r="N470" i="9"/>
  <c r="M470" i="9"/>
  <c r="M449" i="9" s="1"/>
  <c r="L469" i="9"/>
  <c r="J469" i="9"/>
  <c r="I469" i="9"/>
  <c r="H469" i="9"/>
  <c r="G469" i="9"/>
  <c r="F469" i="9"/>
  <c r="E469" i="9"/>
  <c r="D469" i="9"/>
  <c r="C467" i="9"/>
  <c r="R451" i="9"/>
  <c r="S449" i="9"/>
  <c r="P449" i="9"/>
  <c r="O449" i="9"/>
  <c r="L448" i="9"/>
  <c r="J445" i="9"/>
  <c r="I445" i="9"/>
  <c r="H445" i="9"/>
  <c r="G445" i="9"/>
  <c r="F445" i="9"/>
  <c r="E445" i="9"/>
  <c r="D445" i="9"/>
  <c r="C445" i="9"/>
  <c r="J444" i="9"/>
  <c r="I444" i="9"/>
  <c r="H444" i="9"/>
  <c r="G444" i="9"/>
  <c r="F444" i="9"/>
  <c r="E444" i="9"/>
  <c r="D444" i="9"/>
  <c r="J443" i="9"/>
  <c r="S438" i="9" s="1"/>
  <c r="S437" i="9" s="1"/>
  <c r="I443" i="9"/>
  <c r="H443" i="9"/>
  <c r="G443" i="9"/>
  <c r="F443" i="9"/>
  <c r="E443" i="9"/>
  <c r="D443" i="9"/>
  <c r="C443" i="9"/>
  <c r="S439" i="9"/>
  <c r="O439" i="9"/>
  <c r="J439" i="9"/>
  <c r="I439" i="9"/>
  <c r="R438" i="9" s="1"/>
  <c r="H439" i="9"/>
  <c r="G439" i="9"/>
  <c r="Q439" i="9" s="1"/>
  <c r="F439" i="9"/>
  <c r="E439" i="9"/>
  <c r="N438" i="9" s="1"/>
  <c r="D439" i="9"/>
  <c r="P438" i="9"/>
  <c r="S436" i="9"/>
  <c r="R436" i="9"/>
  <c r="Q436" i="9"/>
  <c r="P436" i="9"/>
  <c r="O436" i="9"/>
  <c r="N436" i="9"/>
  <c r="M436" i="9"/>
  <c r="L435" i="9"/>
  <c r="J435" i="9"/>
  <c r="I435" i="9"/>
  <c r="H435" i="9"/>
  <c r="G435" i="9"/>
  <c r="F435" i="9"/>
  <c r="E435" i="9"/>
  <c r="D435" i="9"/>
  <c r="J428" i="9"/>
  <c r="I428" i="9"/>
  <c r="H428" i="9"/>
  <c r="G428" i="9"/>
  <c r="F428" i="9"/>
  <c r="E428" i="9"/>
  <c r="D428" i="9"/>
  <c r="C428" i="9"/>
  <c r="J427" i="9"/>
  <c r="I427" i="9"/>
  <c r="H427" i="9"/>
  <c r="G427" i="9"/>
  <c r="F427" i="9"/>
  <c r="E427" i="9"/>
  <c r="D427" i="9"/>
  <c r="J426" i="9"/>
  <c r="S421" i="9" s="1"/>
  <c r="I426" i="9"/>
  <c r="H426" i="9"/>
  <c r="G426" i="9"/>
  <c r="F426" i="9"/>
  <c r="E426" i="9"/>
  <c r="D426" i="9"/>
  <c r="C426" i="9"/>
  <c r="S422" i="9"/>
  <c r="O422" i="9"/>
  <c r="J422" i="9"/>
  <c r="I422" i="9"/>
  <c r="R421" i="9" s="1"/>
  <c r="H422" i="9"/>
  <c r="G422" i="9"/>
  <c r="Q422" i="9" s="1"/>
  <c r="F422" i="9"/>
  <c r="E422" i="9"/>
  <c r="N421" i="9" s="1"/>
  <c r="D422" i="9"/>
  <c r="P421" i="9"/>
  <c r="S420" i="9"/>
  <c r="S419" i="9"/>
  <c r="R419" i="9"/>
  <c r="Q419" i="9"/>
  <c r="P419" i="9"/>
  <c r="O419" i="9"/>
  <c r="N419" i="9"/>
  <c r="M419" i="9"/>
  <c r="L418" i="9"/>
  <c r="J418" i="9"/>
  <c r="I418" i="9"/>
  <c r="H418" i="9"/>
  <c r="G418" i="9"/>
  <c r="F418" i="9"/>
  <c r="E418" i="9"/>
  <c r="D418" i="9"/>
  <c r="J411" i="9"/>
  <c r="I411" i="9"/>
  <c r="H411" i="9"/>
  <c r="G411" i="9"/>
  <c r="F411" i="9"/>
  <c r="E411" i="9"/>
  <c r="D411" i="9"/>
  <c r="C411" i="9"/>
  <c r="J410" i="9"/>
  <c r="I410" i="9"/>
  <c r="H410" i="9"/>
  <c r="G410" i="9"/>
  <c r="F410" i="9"/>
  <c r="E410" i="9"/>
  <c r="D410" i="9"/>
  <c r="J409" i="9"/>
  <c r="S404" i="9" s="1"/>
  <c r="S403" i="9" s="1"/>
  <c r="I409" i="9"/>
  <c r="H409" i="9"/>
  <c r="G409" i="9"/>
  <c r="F409" i="9"/>
  <c r="O404" i="9" s="1"/>
  <c r="E409" i="9"/>
  <c r="D409" i="9"/>
  <c r="C409" i="9"/>
  <c r="S405" i="9"/>
  <c r="J405" i="9"/>
  <c r="I405" i="9"/>
  <c r="R404" i="9" s="1"/>
  <c r="R403" i="9" s="1"/>
  <c r="H405" i="9"/>
  <c r="R405" i="9" s="1"/>
  <c r="G405" i="9"/>
  <c r="F405" i="9"/>
  <c r="E405" i="9"/>
  <c r="N404" i="9" s="1"/>
  <c r="N403" i="9" s="1"/>
  <c r="D405" i="9"/>
  <c r="N405" i="9" s="1"/>
  <c r="Q404" i="9"/>
  <c r="P404" i="9"/>
  <c r="M404" i="9"/>
  <c r="S402" i="9"/>
  <c r="R402" i="9"/>
  <c r="Q402" i="9"/>
  <c r="P402" i="9"/>
  <c r="O402" i="9"/>
  <c r="N402" i="9"/>
  <c r="M402" i="9"/>
  <c r="L401" i="9"/>
  <c r="J401" i="9"/>
  <c r="I401" i="9"/>
  <c r="H401" i="9"/>
  <c r="G401" i="9"/>
  <c r="F401" i="9"/>
  <c r="E401" i="9"/>
  <c r="D401" i="9"/>
  <c r="J394" i="9"/>
  <c r="I394" i="9"/>
  <c r="H394" i="9"/>
  <c r="G394" i="9"/>
  <c r="F394" i="9"/>
  <c r="E394" i="9"/>
  <c r="D394" i="9"/>
  <c r="C394" i="9"/>
  <c r="J393" i="9"/>
  <c r="I393" i="9"/>
  <c r="H393" i="9"/>
  <c r="G393" i="9"/>
  <c r="F393" i="9"/>
  <c r="E393" i="9"/>
  <c r="D393" i="9"/>
  <c r="J392" i="9"/>
  <c r="S387" i="9" s="1"/>
  <c r="I392" i="9"/>
  <c r="H392" i="9"/>
  <c r="G392" i="9"/>
  <c r="F392" i="9"/>
  <c r="O387" i="9" s="1"/>
  <c r="O386" i="9" s="1"/>
  <c r="E392" i="9"/>
  <c r="D392" i="9"/>
  <c r="C392" i="9"/>
  <c r="P388" i="9"/>
  <c r="O388" i="9"/>
  <c r="J388" i="9"/>
  <c r="I388" i="9"/>
  <c r="R387" i="9" s="1"/>
  <c r="H388" i="9"/>
  <c r="R388" i="9" s="1"/>
  <c r="G388" i="9"/>
  <c r="Q388" i="9" s="1"/>
  <c r="F388" i="9"/>
  <c r="E388" i="9"/>
  <c r="N387" i="9" s="1"/>
  <c r="D388" i="9"/>
  <c r="N388" i="9" s="1"/>
  <c r="Q387" i="9"/>
  <c r="Q386" i="9" s="1"/>
  <c r="P387" i="9"/>
  <c r="P386" i="9"/>
  <c r="S385" i="9"/>
  <c r="R385" i="9"/>
  <c r="Q385" i="9"/>
  <c r="P385" i="9"/>
  <c r="O385" i="9"/>
  <c r="N385" i="9"/>
  <c r="M385" i="9"/>
  <c r="L384" i="9"/>
  <c r="J384" i="9"/>
  <c r="I384" i="9"/>
  <c r="H384" i="9"/>
  <c r="G384" i="9"/>
  <c r="F384" i="9"/>
  <c r="E384" i="9"/>
  <c r="D384" i="9"/>
  <c r="J377" i="9"/>
  <c r="I377" i="9"/>
  <c r="H377" i="9"/>
  <c r="G377" i="9"/>
  <c r="F377" i="9"/>
  <c r="E377" i="9"/>
  <c r="D377" i="9"/>
  <c r="C377" i="9"/>
  <c r="J376" i="9"/>
  <c r="I376" i="9"/>
  <c r="H376" i="9"/>
  <c r="G376" i="9"/>
  <c r="F376" i="9"/>
  <c r="E376" i="9"/>
  <c r="D376" i="9"/>
  <c r="J375" i="9"/>
  <c r="S370" i="9" s="1"/>
  <c r="I375" i="9"/>
  <c r="H375" i="9"/>
  <c r="G375" i="9"/>
  <c r="F375" i="9"/>
  <c r="O370" i="9" s="1"/>
  <c r="E375" i="9"/>
  <c r="D375" i="9"/>
  <c r="C375" i="9"/>
  <c r="J371" i="9"/>
  <c r="I371" i="9"/>
  <c r="R370" i="9" s="1"/>
  <c r="R369" i="9" s="1"/>
  <c r="H371" i="9"/>
  <c r="R371" i="9" s="1"/>
  <c r="G371" i="9"/>
  <c r="F371" i="9"/>
  <c r="E371" i="9"/>
  <c r="N370" i="9" s="1"/>
  <c r="N369" i="9" s="1"/>
  <c r="D371" i="9"/>
  <c r="N371" i="9" s="1"/>
  <c r="Q370" i="9"/>
  <c r="P370" i="9"/>
  <c r="M370" i="9"/>
  <c r="S368" i="9"/>
  <c r="R368" i="9"/>
  <c r="Q368" i="9"/>
  <c r="P368" i="9"/>
  <c r="O368" i="9"/>
  <c r="N368" i="9"/>
  <c r="M368" i="9"/>
  <c r="L367" i="9"/>
  <c r="J367" i="9"/>
  <c r="I367" i="9"/>
  <c r="H367" i="9"/>
  <c r="G367" i="9"/>
  <c r="F367" i="9"/>
  <c r="E367" i="9"/>
  <c r="D367" i="9"/>
  <c r="J360" i="9"/>
  <c r="I360" i="9"/>
  <c r="H360" i="9"/>
  <c r="G360" i="9"/>
  <c r="F360" i="9"/>
  <c r="E360" i="9"/>
  <c r="D360" i="9"/>
  <c r="C360" i="9"/>
  <c r="J359" i="9"/>
  <c r="I359" i="9"/>
  <c r="H359" i="9"/>
  <c r="G359" i="9"/>
  <c r="F359" i="9"/>
  <c r="E359" i="9"/>
  <c r="D359" i="9"/>
  <c r="J358" i="9"/>
  <c r="S353" i="9" s="1"/>
  <c r="I358" i="9"/>
  <c r="H358" i="9"/>
  <c r="G358" i="9"/>
  <c r="F358" i="9"/>
  <c r="O353" i="9" s="1"/>
  <c r="O352" i="9" s="1"/>
  <c r="E358" i="9"/>
  <c r="D358" i="9"/>
  <c r="C358" i="9"/>
  <c r="P354" i="9"/>
  <c r="O354" i="9"/>
  <c r="J354" i="9"/>
  <c r="I354" i="9"/>
  <c r="R353" i="9" s="1"/>
  <c r="H354" i="9"/>
  <c r="R354" i="9" s="1"/>
  <c r="G354" i="9"/>
  <c r="Q354" i="9" s="1"/>
  <c r="F354" i="9"/>
  <c r="E354" i="9"/>
  <c r="N353" i="9" s="1"/>
  <c r="D354" i="9"/>
  <c r="N354" i="9" s="1"/>
  <c r="Q353" i="9"/>
  <c r="Q352" i="9" s="1"/>
  <c r="P353" i="9"/>
  <c r="P352" i="9"/>
  <c r="S351" i="9"/>
  <c r="R351" i="9"/>
  <c r="Q351" i="9"/>
  <c r="P351" i="9"/>
  <c r="O351" i="9"/>
  <c r="N351" i="9"/>
  <c r="M351" i="9"/>
  <c r="L350" i="9"/>
  <c r="J350" i="9"/>
  <c r="I350" i="9"/>
  <c r="H350" i="9"/>
  <c r="G350" i="9"/>
  <c r="F350" i="9"/>
  <c r="E350" i="9"/>
  <c r="D350" i="9"/>
  <c r="J343" i="9"/>
  <c r="I343" i="9"/>
  <c r="H343" i="9"/>
  <c r="G343" i="9"/>
  <c r="F343" i="9"/>
  <c r="E343" i="9"/>
  <c r="D343" i="9"/>
  <c r="C343" i="9"/>
  <c r="J342" i="9"/>
  <c r="I342" i="9"/>
  <c r="H342" i="9"/>
  <c r="G342" i="9"/>
  <c r="F342" i="9"/>
  <c r="E342" i="9"/>
  <c r="D342" i="9"/>
  <c r="J341" i="9"/>
  <c r="S336" i="9" s="1"/>
  <c r="I341" i="9"/>
  <c r="H341" i="9"/>
  <c r="G341" i="9"/>
  <c r="F341" i="9"/>
  <c r="O336" i="9" s="1"/>
  <c r="E341" i="9"/>
  <c r="D341" i="9"/>
  <c r="C341" i="9"/>
  <c r="J337" i="9"/>
  <c r="I337" i="9"/>
  <c r="R336" i="9" s="1"/>
  <c r="R335" i="9" s="1"/>
  <c r="H337" i="9"/>
  <c r="R337" i="9" s="1"/>
  <c r="G337" i="9"/>
  <c r="F337" i="9"/>
  <c r="E337" i="9"/>
  <c r="N336" i="9" s="1"/>
  <c r="N335" i="9" s="1"/>
  <c r="D337" i="9"/>
  <c r="N337" i="9" s="1"/>
  <c r="Q336" i="9"/>
  <c r="P336" i="9"/>
  <c r="M336" i="9"/>
  <c r="S334" i="9"/>
  <c r="R334" i="9"/>
  <c r="Q334" i="9"/>
  <c r="P334" i="9"/>
  <c r="O334" i="9"/>
  <c r="N334" i="9"/>
  <c r="M334" i="9"/>
  <c r="L333" i="9"/>
  <c r="J333" i="9"/>
  <c r="I333" i="9"/>
  <c r="H333" i="9"/>
  <c r="G333" i="9"/>
  <c r="F333" i="9"/>
  <c r="E333" i="9"/>
  <c r="D333" i="9"/>
  <c r="J326" i="9"/>
  <c r="I326" i="9"/>
  <c r="H326" i="9"/>
  <c r="G326" i="9"/>
  <c r="F326" i="9"/>
  <c r="E326" i="9"/>
  <c r="D326" i="9"/>
  <c r="C326" i="9"/>
  <c r="J325" i="9"/>
  <c r="I325" i="9"/>
  <c r="H325" i="9"/>
  <c r="G325" i="9"/>
  <c r="F325" i="9"/>
  <c r="E325" i="9"/>
  <c r="D325" i="9"/>
  <c r="J324" i="9"/>
  <c r="S319" i="9" s="1"/>
  <c r="I324" i="9"/>
  <c r="H324" i="9"/>
  <c r="G324" i="9"/>
  <c r="F324" i="9"/>
  <c r="O319" i="9" s="1"/>
  <c r="E324" i="9"/>
  <c r="D324" i="9"/>
  <c r="C324" i="9"/>
  <c r="P320" i="9"/>
  <c r="O320" i="9"/>
  <c r="O318" i="9" s="1"/>
  <c r="J320" i="9"/>
  <c r="I320" i="9"/>
  <c r="R319" i="9" s="1"/>
  <c r="H320" i="9"/>
  <c r="R320" i="9" s="1"/>
  <c r="G320" i="9"/>
  <c r="Q320" i="9" s="1"/>
  <c r="F320" i="9"/>
  <c r="E320" i="9"/>
  <c r="N319" i="9" s="1"/>
  <c r="D320" i="9"/>
  <c r="N320" i="9" s="1"/>
  <c r="Q319" i="9"/>
  <c r="Q318" i="9" s="1"/>
  <c r="P319" i="9"/>
  <c r="P318" i="9"/>
  <c r="S317" i="9"/>
  <c r="R317" i="9"/>
  <c r="Q317" i="9"/>
  <c r="P317" i="9"/>
  <c r="O317" i="9"/>
  <c r="N317" i="9"/>
  <c r="M317" i="9"/>
  <c r="L316" i="9"/>
  <c r="J316" i="9"/>
  <c r="I316" i="9"/>
  <c r="H316" i="9"/>
  <c r="G316" i="9"/>
  <c r="F316" i="9"/>
  <c r="E316" i="9"/>
  <c r="D316" i="9"/>
  <c r="J309" i="9"/>
  <c r="I309" i="9"/>
  <c r="H309" i="9"/>
  <c r="G309" i="9"/>
  <c r="F309" i="9"/>
  <c r="E309" i="9"/>
  <c r="D309" i="9"/>
  <c r="C309" i="9"/>
  <c r="J308" i="9"/>
  <c r="I308" i="9"/>
  <c r="H308" i="9"/>
  <c r="G308" i="9"/>
  <c r="F308" i="9"/>
  <c r="E308" i="9"/>
  <c r="D308" i="9"/>
  <c r="J307" i="9"/>
  <c r="S302" i="9" s="1"/>
  <c r="I307" i="9"/>
  <c r="H307" i="9"/>
  <c r="G307" i="9"/>
  <c r="F307" i="9"/>
  <c r="O302" i="9" s="1"/>
  <c r="E307" i="9"/>
  <c r="D307" i="9"/>
  <c r="C307" i="9"/>
  <c r="J303" i="9"/>
  <c r="I303" i="9"/>
  <c r="R302" i="9" s="1"/>
  <c r="R301" i="9" s="1"/>
  <c r="H303" i="9"/>
  <c r="R303" i="9" s="1"/>
  <c r="G303" i="9"/>
  <c r="F303" i="9"/>
  <c r="E303" i="9"/>
  <c r="N302" i="9" s="1"/>
  <c r="N301" i="9" s="1"/>
  <c r="D303" i="9"/>
  <c r="N303" i="9" s="1"/>
  <c r="Q302" i="9"/>
  <c r="P302" i="9"/>
  <c r="M302" i="9"/>
  <c r="S300" i="9"/>
  <c r="R300" i="9"/>
  <c r="Q300" i="9"/>
  <c r="P300" i="9"/>
  <c r="O300" i="9"/>
  <c r="N300" i="9"/>
  <c r="M300" i="9"/>
  <c r="L299" i="9"/>
  <c r="J299" i="9"/>
  <c r="I299" i="9"/>
  <c r="H299" i="9"/>
  <c r="G299" i="9"/>
  <c r="F299" i="9"/>
  <c r="E299" i="9"/>
  <c r="D299" i="9"/>
  <c r="J292" i="9"/>
  <c r="I292" i="9"/>
  <c r="H292" i="9"/>
  <c r="G292" i="9"/>
  <c r="F292" i="9"/>
  <c r="E292" i="9"/>
  <c r="D292" i="9"/>
  <c r="C292" i="9"/>
  <c r="J291" i="9"/>
  <c r="I291" i="9"/>
  <c r="H291" i="9"/>
  <c r="G291" i="9"/>
  <c r="F291" i="9"/>
  <c r="E291" i="9"/>
  <c r="D291" i="9"/>
  <c r="J290" i="9"/>
  <c r="S285" i="9" s="1"/>
  <c r="I290" i="9"/>
  <c r="H290" i="9"/>
  <c r="G290" i="9"/>
  <c r="F290" i="9"/>
  <c r="O285" i="9" s="1"/>
  <c r="E290" i="9"/>
  <c r="D290" i="9"/>
  <c r="C290" i="9"/>
  <c r="P286" i="9"/>
  <c r="O286" i="9"/>
  <c r="O284" i="9" s="1"/>
  <c r="J286" i="9"/>
  <c r="I286" i="9"/>
  <c r="R285" i="9" s="1"/>
  <c r="H286" i="9"/>
  <c r="R286" i="9" s="1"/>
  <c r="G286" i="9"/>
  <c r="Q286" i="9" s="1"/>
  <c r="F286" i="9"/>
  <c r="E286" i="9"/>
  <c r="N285" i="9" s="1"/>
  <c r="D286" i="9"/>
  <c r="N286" i="9" s="1"/>
  <c r="Q285" i="9"/>
  <c r="Q284" i="9" s="1"/>
  <c r="P285" i="9"/>
  <c r="P284" i="9"/>
  <c r="S283" i="9"/>
  <c r="R283" i="9"/>
  <c r="Q283" i="9"/>
  <c r="P283" i="9"/>
  <c r="O283" i="9"/>
  <c r="N283" i="9"/>
  <c r="M283" i="9"/>
  <c r="L282" i="9"/>
  <c r="J282" i="9"/>
  <c r="I282" i="9"/>
  <c r="H282" i="9"/>
  <c r="G282" i="9"/>
  <c r="F282" i="9"/>
  <c r="E282" i="9"/>
  <c r="D282" i="9"/>
  <c r="J275" i="9"/>
  <c r="I275" i="9"/>
  <c r="H275" i="9"/>
  <c r="G275" i="9"/>
  <c r="F275" i="9"/>
  <c r="E275" i="9"/>
  <c r="D275" i="9"/>
  <c r="C275" i="9"/>
  <c r="J274" i="9"/>
  <c r="I274" i="9"/>
  <c r="H274" i="9"/>
  <c r="G274" i="9"/>
  <c r="F274" i="9"/>
  <c r="E274" i="9"/>
  <c r="D274" i="9"/>
  <c r="J273" i="9"/>
  <c r="S268" i="9" s="1"/>
  <c r="I273" i="9"/>
  <c r="H273" i="9"/>
  <c r="G273" i="9"/>
  <c r="F273" i="9"/>
  <c r="O268" i="9" s="1"/>
  <c r="E273" i="9"/>
  <c r="D273" i="9"/>
  <c r="C273" i="9"/>
  <c r="J269" i="9"/>
  <c r="I269" i="9"/>
  <c r="R268" i="9" s="1"/>
  <c r="R267" i="9" s="1"/>
  <c r="H269" i="9"/>
  <c r="R269" i="9" s="1"/>
  <c r="G269" i="9"/>
  <c r="F269" i="9"/>
  <c r="E269" i="9"/>
  <c r="N268" i="9" s="1"/>
  <c r="N267" i="9" s="1"/>
  <c r="D269" i="9"/>
  <c r="N269" i="9" s="1"/>
  <c r="Q268" i="9"/>
  <c r="P268" i="9"/>
  <c r="M268" i="9"/>
  <c r="S266" i="9"/>
  <c r="R266" i="9"/>
  <c r="Q266" i="9"/>
  <c r="P266" i="9"/>
  <c r="O266" i="9"/>
  <c r="N266" i="9"/>
  <c r="M266" i="9"/>
  <c r="L265" i="9"/>
  <c r="J265" i="9"/>
  <c r="I265" i="9"/>
  <c r="H265" i="9"/>
  <c r="G265" i="9"/>
  <c r="F265" i="9"/>
  <c r="E265" i="9"/>
  <c r="D265" i="9"/>
  <c r="J258" i="9"/>
  <c r="I258" i="9"/>
  <c r="H258" i="9"/>
  <c r="G258" i="9"/>
  <c r="F258" i="9"/>
  <c r="E258" i="9"/>
  <c r="D258" i="9"/>
  <c r="C258" i="9"/>
  <c r="J257" i="9"/>
  <c r="I257" i="9"/>
  <c r="H257" i="9"/>
  <c r="G257" i="9"/>
  <c r="F257" i="9"/>
  <c r="E257" i="9"/>
  <c r="D257" i="9"/>
  <c r="J256" i="9"/>
  <c r="S251" i="9" s="1"/>
  <c r="I256" i="9"/>
  <c r="H256" i="9"/>
  <c r="G256" i="9"/>
  <c r="F256" i="9"/>
  <c r="O251" i="9" s="1"/>
  <c r="E256" i="9"/>
  <c r="D256" i="9"/>
  <c r="C256" i="9"/>
  <c r="P252" i="9"/>
  <c r="O252" i="9"/>
  <c r="J252" i="9"/>
  <c r="I252" i="9"/>
  <c r="R251" i="9" s="1"/>
  <c r="H252" i="9"/>
  <c r="R252" i="9" s="1"/>
  <c r="G252" i="9"/>
  <c r="Q252" i="9" s="1"/>
  <c r="F252" i="9"/>
  <c r="E252" i="9"/>
  <c r="N251" i="9" s="1"/>
  <c r="D252" i="9"/>
  <c r="N252" i="9" s="1"/>
  <c r="Q251" i="9"/>
  <c r="P251" i="9"/>
  <c r="P250" i="9"/>
  <c r="S249" i="9"/>
  <c r="R249" i="9"/>
  <c r="R228" i="9" s="1"/>
  <c r="Q249" i="9"/>
  <c r="Q228" i="9" s="1"/>
  <c r="P249" i="9"/>
  <c r="O249" i="9"/>
  <c r="N249" i="9"/>
  <c r="N228" i="9" s="1"/>
  <c r="M249" i="9"/>
  <c r="M228" i="9" s="1"/>
  <c r="L248" i="9"/>
  <c r="J248" i="9"/>
  <c r="I248" i="9"/>
  <c r="H248" i="9"/>
  <c r="G248" i="9"/>
  <c r="F248" i="9"/>
  <c r="E248" i="9"/>
  <c r="D248" i="9"/>
  <c r="C246" i="9"/>
  <c r="S230" i="9"/>
  <c r="S228" i="9"/>
  <c r="P228" i="9"/>
  <c r="O228" i="9"/>
  <c r="L227" i="9"/>
  <c r="L214" i="9"/>
  <c r="L197" i="9"/>
  <c r="L180" i="9"/>
  <c r="L163" i="9"/>
  <c r="L146" i="9"/>
  <c r="L129" i="9"/>
  <c r="L112" i="9"/>
  <c r="L95" i="9"/>
  <c r="L78" i="9"/>
  <c r="L61" i="9"/>
  <c r="L44" i="9"/>
  <c r="L27" i="9"/>
  <c r="L6" i="9"/>
  <c r="A1558" i="9"/>
  <c r="A1559" i="9" s="1"/>
  <c r="A1560" i="9" s="1"/>
  <c r="A1561" i="9" s="1"/>
  <c r="A1562" i="9" s="1"/>
  <c r="A1563" i="9" s="1"/>
  <c r="A1564" i="9" s="1"/>
  <c r="A1565" i="9" s="1"/>
  <c r="A1566" i="9" s="1"/>
  <c r="A1567" i="9" s="1"/>
  <c r="A1568" i="9" s="1"/>
  <c r="A1569" i="9" s="1"/>
  <c r="A1570" i="9" s="1"/>
  <c r="A1571" i="9" s="1"/>
  <c r="A1572" i="9" s="1"/>
  <c r="A1573" i="9" s="1"/>
  <c r="A1574" i="9" s="1"/>
  <c r="A1575" i="9" s="1"/>
  <c r="A1576" i="9" s="1"/>
  <c r="A1577" i="9" s="1"/>
  <c r="A1578" i="9" s="1"/>
  <c r="A1579" i="9" s="1"/>
  <c r="A1580" i="9" s="1"/>
  <c r="A1581" i="9" s="1"/>
  <c r="A1582" i="9" s="1"/>
  <c r="A1583" i="9" s="1"/>
  <c r="A1584" i="9" s="1"/>
  <c r="A1585" i="9" s="1"/>
  <c r="A1586" i="9" s="1"/>
  <c r="A1587" i="9" s="1"/>
  <c r="A1588" i="9" s="1"/>
  <c r="A1589" i="9" s="1"/>
  <c r="A1590" i="9" s="1"/>
  <c r="A1591" i="9" s="1"/>
  <c r="A1592" i="9" s="1"/>
  <c r="A1593" i="9" s="1"/>
  <c r="A1594" i="9" s="1"/>
  <c r="A1595" i="9" s="1"/>
  <c r="A1596" i="9" s="1"/>
  <c r="A1597" i="9" s="1"/>
  <c r="A1598" i="9" s="1"/>
  <c r="A1599" i="9" s="1"/>
  <c r="A1600" i="9" s="1"/>
  <c r="A1601" i="9" s="1"/>
  <c r="A1602" i="9" s="1"/>
  <c r="A1603" i="9" s="1"/>
  <c r="A1604" i="9" s="1"/>
  <c r="A1605" i="9" s="1"/>
  <c r="A1606" i="9" s="1"/>
  <c r="A1607" i="9" s="1"/>
  <c r="A1608" i="9" s="1"/>
  <c r="A1609" i="9" s="1"/>
  <c r="A1610" i="9" s="1"/>
  <c r="A1611" i="9" s="1"/>
  <c r="A1612" i="9" s="1"/>
  <c r="A1613" i="9" s="1"/>
  <c r="A1614" i="9" s="1"/>
  <c r="A1615" i="9" s="1"/>
  <c r="A1616" i="9" s="1"/>
  <c r="A1617" i="9" s="1"/>
  <c r="A1618" i="9" s="1"/>
  <c r="A1619" i="9" s="1"/>
  <c r="A1620" i="9" s="1"/>
  <c r="A1621" i="9" s="1"/>
  <c r="A1622" i="9" s="1"/>
  <c r="A1623" i="9" s="1"/>
  <c r="A1624" i="9" s="1"/>
  <c r="A1625" i="9" s="1"/>
  <c r="A1626" i="9" s="1"/>
  <c r="A1627" i="9" s="1"/>
  <c r="A1628" i="9" s="1"/>
  <c r="A1629" i="9" s="1"/>
  <c r="A1630" i="9" s="1"/>
  <c r="A1631" i="9" s="1"/>
  <c r="A1632" i="9" s="1"/>
  <c r="A1633" i="9" s="1"/>
  <c r="A1634" i="9" s="1"/>
  <c r="A1635" i="9" s="1"/>
  <c r="A1636" i="9" s="1"/>
  <c r="A1637" i="9" s="1"/>
  <c r="A1638" i="9" s="1"/>
  <c r="A1639" i="9" s="1"/>
  <c r="A1640" i="9" s="1"/>
  <c r="A1641" i="9" s="1"/>
  <c r="A1642" i="9" s="1"/>
  <c r="A1643" i="9" s="1"/>
  <c r="A1644" i="9" s="1"/>
  <c r="A1645" i="9" s="1"/>
  <c r="A1646" i="9" s="1"/>
  <c r="A1647" i="9" s="1"/>
  <c r="A1648" i="9" s="1"/>
  <c r="A1649" i="9" s="1"/>
  <c r="A1650" i="9" s="1"/>
  <c r="A1651" i="9" s="1"/>
  <c r="A1652" i="9" s="1"/>
  <c r="A1653" i="9" s="1"/>
  <c r="A1654" i="9" s="1"/>
  <c r="A1655" i="9" s="1"/>
  <c r="A1656" i="9" s="1"/>
  <c r="A1657" i="9" s="1"/>
  <c r="A1658" i="9" s="1"/>
  <c r="A1659" i="9" s="1"/>
  <c r="A1660" i="9" s="1"/>
  <c r="A1661" i="9" s="1"/>
  <c r="A1662" i="9" s="1"/>
  <c r="A1663" i="9" s="1"/>
  <c r="A1664" i="9" s="1"/>
  <c r="A1665" i="9" s="1"/>
  <c r="A1666" i="9" s="1"/>
  <c r="A1667" i="9" s="1"/>
  <c r="A1668" i="9" s="1"/>
  <c r="A1669" i="9" s="1"/>
  <c r="A1670" i="9" s="1"/>
  <c r="A1671" i="9" s="1"/>
  <c r="A1672" i="9" s="1"/>
  <c r="A1673" i="9" s="1"/>
  <c r="A1674" i="9" s="1"/>
  <c r="A1675" i="9" s="1"/>
  <c r="A1676" i="9" s="1"/>
  <c r="A1677" i="9" s="1"/>
  <c r="A1678" i="9" s="1"/>
  <c r="A1679" i="9" s="1"/>
  <c r="A1680" i="9" s="1"/>
  <c r="A1681" i="9" s="1"/>
  <c r="A1682" i="9" s="1"/>
  <c r="A1683" i="9" s="1"/>
  <c r="A1684" i="9" s="1"/>
  <c r="A1685" i="9" s="1"/>
  <c r="A1686" i="9" s="1"/>
  <c r="A1687" i="9" s="1"/>
  <c r="A1688" i="9" s="1"/>
  <c r="A1689" i="9" s="1"/>
  <c r="A1690" i="9" s="1"/>
  <c r="A1691" i="9" s="1"/>
  <c r="A1692" i="9" s="1"/>
  <c r="A1693" i="9" s="1"/>
  <c r="A1694" i="9" s="1"/>
  <c r="A1695" i="9" s="1"/>
  <c r="A1696" i="9" s="1"/>
  <c r="A1697" i="9" s="1"/>
  <c r="A1698" i="9" s="1"/>
  <c r="A1699" i="9" s="1"/>
  <c r="A1700" i="9" s="1"/>
  <c r="A1701" i="9" s="1"/>
  <c r="A1702" i="9" s="1"/>
  <c r="A1703" i="9" s="1"/>
  <c r="A1704" i="9" s="1"/>
  <c r="A1705" i="9" s="1"/>
  <c r="A1706" i="9" s="1"/>
  <c r="A1707" i="9" s="1"/>
  <c r="A1708" i="9" s="1"/>
  <c r="A1709" i="9" s="1"/>
  <c r="A1710" i="9" s="1"/>
  <c r="A1711" i="9" s="1"/>
  <c r="A1712" i="9" s="1"/>
  <c r="A1713" i="9" s="1"/>
  <c r="A1714" i="9" s="1"/>
  <c r="A1715" i="9" s="1"/>
  <c r="A1716" i="9" s="1"/>
  <c r="A1717" i="9" s="1"/>
  <c r="A1718" i="9" s="1"/>
  <c r="A1719" i="9" s="1"/>
  <c r="A1720" i="9" s="1"/>
  <c r="A1721" i="9" s="1"/>
  <c r="A1722" i="9" s="1"/>
  <c r="A1723" i="9" s="1"/>
  <c r="A1724" i="9" s="1"/>
  <c r="A1725" i="9" s="1"/>
  <c r="A1726" i="9" s="1"/>
  <c r="A1727" i="9" s="1"/>
  <c r="A1728" i="9" s="1"/>
  <c r="A1729" i="9" s="1"/>
  <c r="A1730" i="9" s="1"/>
  <c r="A1731" i="9" s="1"/>
  <c r="A1732" i="9" s="1"/>
  <c r="A1733" i="9" s="1"/>
  <c r="A1734" i="9" s="1"/>
  <c r="A1735" i="9" s="1"/>
  <c r="A1736" i="9" s="1"/>
  <c r="A1737" i="9" s="1"/>
  <c r="A1738" i="9" s="1"/>
  <c r="A1739" i="9" s="1"/>
  <c r="A1740" i="9" s="1"/>
  <c r="A1741" i="9" s="1"/>
  <c r="A1742" i="9" s="1"/>
  <c r="A1743" i="9" s="1"/>
  <c r="A1744" i="9" s="1"/>
  <c r="A1745" i="9" s="1"/>
  <c r="A1746" i="9" s="1"/>
  <c r="A1747" i="9" s="1"/>
  <c r="A1748" i="9" s="1"/>
  <c r="A1749" i="9" s="1"/>
  <c r="A1750" i="9" s="1"/>
  <c r="A1751" i="9" s="1"/>
  <c r="A1752" i="9" s="1"/>
  <c r="A1753" i="9" s="1"/>
  <c r="A1754" i="9" s="1"/>
  <c r="A1755" i="9" s="1"/>
  <c r="A1756" i="9" s="1"/>
  <c r="A1757" i="9" s="1"/>
  <c r="A1758" i="9" s="1"/>
  <c r="A1759" i="9" s="1"/>
  <c r="A1760" i="9" s="1"/>
  <c r="A1761" i="9" s="1"/>
  <c r="A1762" i="9" s="1"/>
  <c r="A1763" i="9" s="1"/>
  <c r="A1764" i="9" s="1"/>
  <c r="A1765" i="9" s="1"/>
  <c r="A1766" i="9" s="1"/>
  <c r="A1767" i="9" s="1"/>
  <c r="A1768" i="9" s="1"/>
  <c r="A1769" i="9" s="1"/>
  <c r="A1770" i="9" s="1"/>
  <c r="A1771" i="9" s="1"/>
  <c r="A1772" i="9" s="1"/>
  <c r="A1773" i="9" s="1"/>
  <c r="A1774" i="9" s="1"/>
  <c r="A1775" i="9" s="1"/>
  <c r="A1335" i="9"/>
  <c r="A1336" i="9" s="1"/>
  <c r="A1337" i="9" s="1"/>
  <c r="A1338" i="9" s="1"/>
  <c r="A1339" i="9" s="1"/>
  <c r="A1340" i="9" s="1"/>
  <c r="A1341" i="9" s="1"/>
  <c r="A1342" i="9" s="1"/>
  <c r="A1343" i="9" s="1"/>
  <c r="A1344" i="9" s="1"/>
  <c r="A1345" i="9" s="1"/>
  <c r="A1346" i="9" s="1"/>
  <c r="A1347" i="9" s="1"/>
  <c r="A1348" i="9" s="1"/>
  <c r="A1349" i="9" s="1"/>
  <c r="A1350" i="9" s="1"/>
  <c r="A1351" i="9" s="1"/>
  <c r="A1352" i="9" s="1"/>
  <c r="A1353" i="9" s="1"/>
  <c r="A1354" i="9" s="1"/>
  <c r="A1355" i="9" s="1"/>
  <c r="A1356" i="9" s="1"/>
  <c r="A1357" i="9" s="1"/>
  <c r="A1358" i="9" s="1"/>
  <c r="A1359" i="9" s="1"/>
  <c r="A1360" i="9" s="1"/>
  <c r="A1361" i="9" s="1"/>
  <c r="A1362" i="9" s="1"/>
  <c r="A1363" i="9" s="1"/>
  <c r="A1364" i="9" s="1"/>
  <c r="A1365" i="9" s="1"/>
  <c r="A1366" i="9" s="1"/>
  <c r="A1367" i="9" s="1"/>
  <c r="A1368" i="9" s="1"/>
  <c r="A1369" i="9" s="1"/>
  <c r="A1370" i="9" s="1"/>
  <c r="A1371" i="9" s="1"/>
  <c r="A1372" i="9" s="1"/>
  <c r="A1373" i="9" s="1"/>
  <c r="A1374" i="9" s="1"/>
  <c r="A1375" i="9" s="1"/>
  <c r="A1376" i="9" s="1"/>
  <c r="A1377" i="9" s="1"/>
  <c r="A1378" i="9" s="1"/>
  <c r="A1379" i="9" s="1"/>
  <c r="A1380" i="9" s="1"/>
  <c r="A1381" i="9" s="1"/>
  <c r="A1382" i="9" s="1"/>
  <c r="A1383" i="9" s="1"/>
  <c r="A1384" i="9" s="1"/>
  <c r="A1385" i="9" s="1"/>
  <c r="A1386" i="9" s="1"/>
  <c r="A1387" i="9" s="1"/>
  <c r="A1388" i="9" s="1"/>
  <c r="A1389" i="9" s="1"/>
  <c r="A1390" i="9" s="1"/>
  <c r="A1391" i="9" s="1"/>
  <c r="A1392" i="9" s="1"/>
  <c r="A1393" i="9" s="1"/>
  <c r="A1394" i="9" s="1"/>
  <c r="A1395" i="9" s="1"/>
  <c r="A1396" i="9" s="1"/>
  <c r="A1397" i="9" s="1"/>
  <c r="A1398" i="9" s="1"/>
  <c r="A1399" i="9" s="1"/>
  <c r="A1400" i="9" s="1"/>
  <c r="A1401" i="9" s="1"/>
  <c r="A1402" i="9" s="1"/>
  <c r="A1403" i="9" s="1"/>
  <c r="A1404" i="9" s="1"/>
  <c r="A1405" i="9" s="1"/>
  <c r="A1406" i="9" s="1"/>
  <c r="A1407" i="9" s="1"/>
  <c r="A1408" i="9" s="1"/>
  <c r="A1409" i="9" s="1"/>
  <c r="A1410" i="9" s="1"/>
  <c r="A1411" i="9" s="1"/>
  <c r="A1412" i="9" s="1"/>
  <c r="A1413" i="9" s="1"/>
  <c r="A1414" i="9" s="1"/>
  <c r="A1415" i="9" s="1"/>
  <c r="A1416" i="9" s="1"/>
  <c r="A1417" i="9" s="1"/>
  <c r="A1418" i="9" s="1"/>
  <c r="A1419" i="9" s="1"/>
  <c r="A1420" i="9" s="1"/>
  <c r="A1421" i="9" s="1"/>
  <c r="A1422" i="9" s="1"/>
  <c r="A1423" i="9" s="1"/>
  <c r="A1424" i="9" s="1"/>
  <c r="A1425" i="9" s="1"/>
  <c r="A1426" i="9" s="1"/>
  <c r="A1427" i="9" s="1"/>
  <c r="A1428" i="9" s="1"/>
  <c r="A1429" i="9" s="1"/>
  <c r="A1430" i="9" s="1"/>
  <c r="A1431" i="9" s="1"/>
  <c r="A1432" i="9" s="1"/>
  <c r="A1433" i="9" s="1"/>
  <c r="A1434" i="9" s="1"/>
  <c r="A1435" i="9" s="1"/>
  <c r="A1436" i="9" s="1"/>
  <c r="A1437" i="9" s="1"/>
  <c r="A1438" i="9" s="1"/>
  <c r="A1439" i="9" s="1"/>
  <c r="A1440" i="9" s="1"/>
  <c r="A1441" i="9" s="1"/>
  <c r="A1442" i="9" s="1"/>
  <c r="A1443" i="9" s="1"/>
  <c r="A1444" i="9" s="1"/>
  <c r="A1445" i="9" s="1"/>
  <c r="A1446" i="9" s="1"/>
  <c r="A1447" i="9" s="1"/>
  <c r="A1448" i="9" s="1"/>
  <c r="A1449" i="9" s="1"/>
  <c r="A1450" i="9" s="1"/>
  <c r="A1451" i="9" s="1"/>
  <c r="A1452" i="9" s="1"/>
  <c r="A1453" i="9" s="1"/>
  <c r="A1454" i="9" s="1"/>
  <c r="A1455" i="9" s="1"/>
  <c r="A1456" i="9" s="1"/>
  <c r="A1457" i="9" s="1"/>
  <c r="A1458" i="9" s="1"/>
  <c r="A1459" i="9" s="1"/>
  <c r="A1460" i="9" s="1"/>
  <c r="A1461" i="9" s="1"/>
  <c r="A1462" i="9" s="1"/>
  <c r="A1463" i="9" s="1"/>
  <c r="A1464" i="9" s="1"/>
  <c r="A1465" i="9" s="1"/>
  <c r="A1466" i="9" s="1"/>
  <c r="A1467" i="9" s="1"/>
  <c r="A1468" i="9" s="1"/>
  <c r="A1469" i="9" s="1"/>
  <c r="A1470" i="9" s="1"/>
  <c r="A1471" i="9" s="1"/>
  <c r="A1472" i="9" s="1"/>
  <c r="A1473" i="9" s="1"/>
  <c r="A1474" i="9" s="1"/>
  <c r="A1475" i="9" s="1"/>
  <c r="A1476" i="9" s="1"/>
  <c r="A1477" i="9" s="1"/>
  <c r="A1478" i="9" s="1"/>
  <c r="A1479" i="9" s="1"/>
  <c r="A1480" i="9" s="1"/>
  <c r="A1481" i="9" s="1"/>
  <c r="A1482" i="9" s="1"/>
  <c r="A1483" i="9" s="1"/>
  <c r="A1484" i="9" s="1"/>
  <c r="A1485" i="9" s="1"/>
  <c r="A1486" i="9" s="1"/>
  <c r="A1487" i="9" s="1"/>
  <c r="A1488" i="9" s="1"/>
  <c r="A1489" i="9" s="1"/>
  <c r="A1490" i="9" s="1"/>
  <c r="A1491" i="9" s="1"/>
  <c r="A1492" i="9" s="1"/>
  <c r="A1493" i="9" s="1"/>
  <c r="A1494" i="9" s="1"/>
  <c r="A1495" i="9" s="1"/>
  <c r="A1496" i="9" s="1"/>
  <c r="A1497" i="9" s="1"/>
  <c r="A1498" i="9" s="1"/>
  <c r="A1499" i="9" s="1"/>
  <c r="A1500" i="9" s="1"/>
  <c r="A1501" i="9" s="1"/>
  <c r="A1502" i="9" s="1"/>
  <c r="A1503" i="9" s="1"/>
  <c r="A1504" i="9" s="1"/>
  <c r="A1505" i="9" s="1"/>
  <c r="A1506" i="9" s="1"/>
  <c r="A1507" i="9" s="1"/>
  <c r="A1508" i="9" s="1"/>
  <c r="A1509" i="9" s="1"/>
  <c r="A1510" i="9" s="1"/>
  <c r="A1511" i="9" s="1"/>
  <c r="A1512" i="9" s="1"/>
  <c r="A1513" i="9" s="1"/>
  <c r="A1514" i="9" s="1"/>
  <c r="A1515" i="9" s="1"/>
  <c r="A1516" i="9" s="1"/>
  <c r="A1517" i="9" s="1"/>
  <c r="A1518" i="9" s="1"/>
  <c r="A1519" i="9" s="1"/>
  <c r="A1520" i="9" s="1"/>
  <c r="A1521" i="9" s="1"/>
  <c r="A1522" i="9" s="1"/>
  <c r="A1523" i="9" s="1"/>
  <c r="A1524" i="9" s="1"/>
  <c r="A1525" i="9" s="1"/>
  <c r="A1526" i="9" s="1"/>
  <c r="A1527" i="9" s="1"/>
  <c r="A1528" i="9" s="1"/>
  <c r="A1529" i="9" s="1"/>
  <c r="A1530" i="9" s="1"/>
  <c r="A1531" i="9" s="1"/>
  <c r="A1532" i="9" s="1"/>
  <c r="A1533" i="9" s="1"/>
  <c r="A1534" i="9" s="1"/>
  <c r="A1535" i="9" s="1"/>
  <c r="A1536" i="9" s="1"/>
  <c r="A1537" i="9" s="1"/>
  <c r="A1538" i="9" s="1"/>
  <c r="A1539" i="9" s="1"/>
  <c r="A1540" i="9" s="1"/>
  <c r="A1541" i="9" s="1"/>
  <c r="A1542" i="9" s="1"/>
  <c r="A1543" i="9" s="1"/>
  <c r="A1544" i="9" s="1"/>
  <c r="A1545" i="9" s="1"/>
  <c r="A1546" i="9" s="1"/>
  <c r="A1547" i="9" s="1"/>
  <c r="A1548" i="9" s="1"/>
  <c r="A1549" i="9" s="1"/>
  <c r="A1550" i="9" s="1"/>
  <c r="A1551" i="9" s="1"/>
  <c r="A1552" i="9" s="1"/>
  <c r="A1113" i="9"/>
  <c r="A1114" i="9" s="1"/>
  <c r="A1115" i="9" s="1"/>
  <c r="A1116" i="9" s="1"/>
  <c r="A1117" i="9" s="1"/>
  <c r="A1118" i="9" s="1"/>
  <c r="A1119" i="9" s="1"/>
  <c r="A1120" i="9" s="1"/>
  <c r="A1121" i="9" s="1"/>
  <c r="A1122" i="9" s="1"/>
  <c r="A1123" i="9" s="1"/>
  <c r="A1124" i="9" s="1"/>
  <c r="A1125" i="9" s="1"/>
  <c r="A1126" i="9" s="1"/>
  <c r="A1127" i="9" s="1"/>
  <c r="A1128" i="9" s="1"/>
  <c r="A1129" i="9" s="1"/>
  <c r="A1130" i="9" s="1"/>
  <c r="A1131" i="9" s="1"/>
  <c r="A1132" i="9" s="1"/>
  <c r="A1133" i="9" s="1"/>
  <c r="A1134" i="9" s="1"/>
  <c r="A1135" i="9" s="1"/>
  <c r="A1136" i="9" s="1"/>
  <c r="A1137" i="9" s="1"/>
  <c r="A1138" i="9" s="1"/>
  <c r="A1139" i="9" s="1"/>
  <c r="A1140" i="9" s="1"/>
  <c r="A1141" i="9" s="1"/>
  <c r="A1142" i="9" s="1"/>
  <c r="A1143" i="9" s="1"/>
  <c r="A1144" i="9" s="1"/>
  <c r="A1145" i="9" s="1"/>
  <c r="A1146" i="9" s="1"/>
  <c r="A1147" i="9" s="1"/>
  <c r="A1148" i="9" s="1"/>
  <c r="A1149" i="9" s="1"/>
  <c r="A1150" i="9" s="1"/>
  <c r="A1151" i="9" s="1"/>
  <c r="A1152" i="9" s="1"/>
  <c r="A1153" i="9" s="1"/>
  <c r="A1154" i="9" s="1"/>
  <c r="A1155" i="9" s="1"/>
  <c r="A1156" i="9" s="1"/>
  <c r="A1157" i="9" s="1"/>
  <c r="A1158" i="9" s="1"/>
  <c r="A1159" i="9" s="1"/>
  <c r="A1160" i="9" s="1"/>
  <c r="A1161" i="9" s="1"/>
  <c r="A1162" i="9" s="1"/>
  <c r="A1163" i="9" s="1"/>
  <c r="A1164" i="9" s="1"/>
  <c r="A1165" i="9" s="1"/>
  <c r="A1166" i="9" s="1"/>
  <c r="A1167" i="9" s="1"/>
  <c r="A1168" i="9" s="1"/>
  <c r="A1169" i="9" s="1"/>
  <c r="A1170" i="9" s="1"/>
  <c r="A1171" i="9" s="1"/>
  <c r="A1172" i="9" s="1"/>
  <c r="A1173" i="9" s="1"/>
  <c r="A1174" i="9" s="1"/>
  <c r="A1175" i="9" s="1"/>
  <c r="A1176" i="9" s="1"/>
  <c r="A1177" i="9" s="1"/>
  <c r="A1178" i="9" s="1"/>
  <c r="A1179" i="9" s="1"/>
  <c r="A1180" i="9" s="1"/>
  <c r="A1181" i="9" s="1"/>
  <c r="A1182" i="9" s="1"/>
  <c r="A1183" i="9" s="1"/>
  <c r="A1184" i="9" s="1"/>
  <c r="A1185" i="9" s="1"/>
  <c r="A1186" i="9" s="1"/>
  <c r="A1187" i="9" s="1"/>
  <c r="A1188" i="9" s="1"/>
  <c r="A1189" i="9" s="1"/>
  <c r="A1190" i="9" s="1"/>
  <c r="A1191" i="9" s="1"/>
  <c r="A1192" i="9" s="1"/>
  <c r="A1193" i="9" s="1"/>
  <c r="A1194" i="9" s="1"/>
  <c r="A1195" i="9" s="1"/>
  <c r="A1196" i="9" s="1"/>
  <c r="A1197" i="9" s="1"/>
  <c r="A1198" i="9" s="1"/>
  <c r="A1199" i="9" s="1"/>
  <c r="A1200" i="9" s="1"/>
  <c r="A1201" i="9" s="1"/>
  <c r="A1202" i="9" s="1"/>
  <c r="A1203" i="9" s="1"/>
  <c r="A1204" i="9" s="1"/>
  <c r="A1205" i="9" s="1"/>
  <c r="A1206" i="9" s="1"/>
  <c r="A1207" i="9" s="1"/>
  <c r="A1208" i="9" s="1"/>
  <c r="A1209" i="9" s="1"/>
  <c r="A1210" i="9" s="1"/>
  <c r="A1211" i="9" s="1"/>
  <c r="A1212" i="9" s="1"/>
  <c r="A1213" i="9" s="1"/>
  <c r="A1214" i="9" s="1"/>
  <c r="A1215" i="9" s="1"/>
  <c r="A1216" i="9" s="1"/>
  <c r="A1217" i="9" s="1"/>
  <c r="A1218" i="9" s="1"/>
  <c r="A1219" i="9" s="1"/>
  <c r="A1220" i="9" s="1"/>
  <c r="A1221" i="9" s="1"/>
  <c r="A1222" i="9" s="1"/>
  <c r="A1223" i="9" s="1"/>
  <c r="A1224" i="9" s="1"/>
  <c r="A1225" i="9" s="1"/>
  <c r="A1226" i="9" s="1"/>
  <c r="A1227" i="9" s="1"/>
  <c r="A1228" i="9" s="1"/>
  <c r="A1229" i="9" s="1"/>
  <c r="A1230" i="9" s="1"/>
  <c r="A1231" i="9" s="1"/>
  <c r="A1232" i="9" s="1"/>
  <c r="A1233" i="9" s="1"/>
  <c r="A1234" i="9" s="1"/>
  <c r="A1235" i="9" s="1"/>
  <c r="A1236" i="9" s="1"/>
  <c r="A1237" i="9" s="1"/>
  <c r="A1238" i="9" s="1"/>
  <c r="A1239" i="9" s="1"/>
  <c r="A1240" i="9" s="1"/>
  <c r="A1241" i="9" s="1"/>
  <c r="A1242" i="9" s="1"/>
  <c r="A1243" i="9" s="1"/>
  <c r="A1244" i="9" s="1"/>
  <c r="A1245" i="9" s="1"/>
  <c r="A1246" i="9" s="1"/>
  <c r="A1247" i="9" s="1"/>
  <c r="A1248" i="9" s="1"/>
  <c r="A1249" i="9" s="1"/>
  <c r="A1250" i="9" s="1"/>
  <c r="A1251" i="9" s="1"/>
  <c r="A1252" i="9" s="1"/>
  <c r="A1253" i="9" s="1"/>
  <c r="A1254" i="9" s="1"/>
  <c r="A1255" i="9" s="1"/>
  <c r="A1256" i="9" s="1"/>
  <c r="A1257" i="9" s="1"/>
  <c r="A1258" i="9" s="1"/>
  <c r="A1259" i="9" s="1"/>
  <c r="A1260" i="9" s="1"/>
  <c r="A1261" i="9" s="1"/>
  <c r="A1262" i="9" s="1"/>
  <c r="A1263" i="9" s="1"/>
  <c r="A1264" i="9" s="1"/>
  <c r="A1265" i="9" s="1"/>
  <c r="A1266" i="9" s="1"/>
  <c r="A1267" i="9" s="1"/>
  <c r="A1268" i="9" s="1"/>
  <c r="A1269" i="9" s="1"/>
  <c r="A1270" i="9" s="1"/>
  <c r="A1271" i="9" s="1"/>
  <c r="A1272" i="9" s="1"/>
  <c r="A1273" i="9" s="1"/>
  <c r="A1274" i="9" s="1"/>
  <c r="A1275" i="9" s="1"/>
  <c r="A1276" i="9" s="1"/>
  <c r="A1277" i="9" s="1"/>
  <c r="A1278" i="9" s="1"/>
  <c r="A1279" i="9" s="1"/>
  <c r="A1280" i="9" s="1"/>
  <c r="A1281" i="9" s="1"/>
  <c r="A1282" i="9" s="1"/>
  <c r="A1283" i="9" s="1"/>
  <c r="A1284" i="9" s="1"/>
  <c r="A1285" i="9" s="1"/>
  <c r="A1286" i="9" s="1"/>
  <c r="A1287" i="9" s="1"/>
  <c r="A1288" i="9" s="1"/>
  <c r="A1289" i="9" s="1"/>
  <c r="A1290" i="9" s="1"/>
  <c r="A1291" i="9" s="1"/>
  <c r="A1292" i="9" s="1"/>
  <c r="A1293" i="9" s="1"/>
  <c r="A1294" i="9" s="1"/>
  <c r="A1295" i="9" s="1"/>
  <c r="A1296" i="9" s="1"/>
  <c r="A1297" i="9" s="1"/>
  <c r="A1298" i="9" s="1"/>
  <c r="A1299" i="9" s="1"/>
  <c r="A1300" i="9" s="1"/>
  <c r="A1301" i="9" s="1"/>
  <c r="A1302" i="9" s="1"/>
  <c r="A1303" i="9" s="1"/>
  <c r="A1304" i="9" s="1"/>
  <c r="A1305" i="9" s="1"/>
  <c r="A1306" i="9" s="1"/>
  <c r="A1307" i="9" s="1"/>
  <c r="A1308" i="9" s="1"/>
  <c r="A1309" i="9" s="1"/>
  <c r="A1310" i="9" s="1"/>
  <c r="A1311" i="9" s="1"/>
  <c r="A1312" i="9" s="1"/>
  <c r="A1313" i="9" s="1"/>
  <c r="A1314" i="9" s="1"/>
  <c r="A1315" i="9" s="1"/>
  <c r="A1316" i="9" s="1"/>
  <c r="A1317" i="9" s="1"/>
  <c r="A1318" i="9" s="1"/>
  <c r="A1319" i="9" s="1"/>
  <c r="A1320" i="9" s="1"/>
  <c r="A1321" i="9" s="1"/>
  <c r="A1322" i="9" s="1"/>
  <c r="A1323" i="9" s="1"/>
  <c r="A1324" i="9" s="1"/>
  <c r="A1325" i="9" s="1"/>
  <c r="A1326" i="9" s="1"/>
  <c r="A1327" i="9" s="1"/>
  <c r="A1328" i="9" s="1"/>
  <c r="A1329" i="9" s="1"/>
  <c r="A1330" i="9" s="1"/>
  <c r="A891" i="9"/>
  <c r="A892" i="9" s="1"/>
  <c r="A893" i="9" s="1"/>
  <c r="A894" i="9" s="1"/>
  <c r="A895" i="9" s="1"/>
  <c r="A896" i="9" s="1"/>
  <c r="A897" i="9" s="1"/>
  <c r="A898" i="9" s="1"/>
  <c r="A899" i="9" s="1"/>
  <c r="A900" i="9" s="1"/>
  <c r="A901" i="9" s="1"/>
  <c r="A902" i="9" s="1"/>
  <c r="A903" i="9" s="1"/>
  <c r="A904" i="9" s="1"/>
  <c r="A905" i="9" s="1"/>
  <c r="A906" i="9" s="1"/>
  <c r="A907" i="9" s="1"/>
  <c r="A908" i="9" s="1"/>
  <c r="A909" i="9" s="1"/>
  <c r="A910" i="9" s="1"/>
  <c r="A911" i="9" s="1"/>
  <c r="A912" i="9" s="1"/>
  <c r="A913" i="9" s="1"/>
  <c r="A914" i="9" s="1"/>
  <c r="A915" i="9" s="1"/>
  <c r="A916" i="9" s="1"/>
  <c r="A917" i="9" s="1"/>
  <c r="A918" i="9" s="1"/>
  <c r="A919" i="9" s="1"/>
  <c r="A920" i="9" s="1"/>
  <c r="A921" i="9" s="1"/>
  <c r="A922" i="9" s="1"/>
  <c r="A923" i="9" s="1"/>
  <c r="A924" i="9" s="1"/>
  <c r="A925" i="9" s="1"/>
  <c r="A926" i="9" s="1"/>
  <c r="A927" i="9" s="1"/>
  <c r="A928" i="9" s="1"/>
  <c r="A929" i="9" s="1"/>
  <c r="A930" i="9" s="1"/>
  <c r="A931" i="9" s="1"/>
  <c r="A932" i="9" s="1"/>
  <c r="A933" i="9" s="1"/>
  <c r="A934" i="9" s="1"/>
  <c r="A935" i="9" s="1"/>
  <c r="A936" i="9" s="1"/>
  <c r="A937" i="9" s="1"/>
  <c r="A938" i="9" s="1"/>
  <c r="A939" i="9" s="1"/>
  <c r="A940" i="9" s="1"/>
  <c r="A941" i="9" s="1"/>
  <c r="A942" i="9" s="1"/>
  <c r="A943" i="9" s="1"/>
  <c r="A944" i="9" s="1"/>
  <c r="A945" i="9" s="1"/>
  <c r="A946" i="9" s="1"/>
  <c r="A947" i="9" s="1"/>
  <c r="A948" i="9" s="1"/>
  <c r="A949" i="9" s="1"/>
  <c r="A950" i="9" s="1"/>
  <c r="A951" i="9" s="1"/>
  <c r="A952" i="9" s="1"/>
  <c r="A953" i="9" s="1"/>
  <c r="A954" i="9" s="1"/>
  <c r="A955" i="9" s="1"/>
  <c r="A956" i="9" s="1"/>
  <c r="A957" i="9" s="1"/>
  <c r="A958" i="9" s="1"/>
  <c r="A959" i="9" s="1"/>
  <c r="A960" i="9" s="1"/>
  <c r="A961" i="9" s="1"/>
  <c r="A962" i="9" s="1"/>
  <c r="A963" i="9" s="1"/>
  <c r="A964" i="9" s="1"/>
  <c r="A965" i="9" s="1"/>
  <c r="A966" i="9" s="1"/>
  <c r="A967" i="9" s="1"/>
  <c r="A968" i="9" s="1"/>
  <c r="A969" i="9" s="1"/>
  <c r="A970" i="9" s="1"/>
  <c r="A971" i="9" s="1"/>
  <c r="A972" i="9" s="1"/>
  <c r="A973" i="9" s="1"/>
  <c r="A974" i="9" s="1"/>
  <c r="A975" i="9" s="1"/>
  <c r="A976" i="9" s="1"/>
  <c r="A977" i="9" s="1"/>
  <c r="A978" i="9" s="1"/>
  <c r="A979" i="9" s="1"/>
  <c r="A980" i="9" s="1"/>
  <c r="A981" i="9" s="1"/>
  <c r="A982" i="9" s="1"/>
  <c r="A983" i="9" s="1"/>
  <c r="A984" i="9" s="1"/>
  <c r="A985" i="9" s="1"/>
  <c r="A986" i="9" s="1"/>
  <c r="A987" i="9" s="1"/>
  <c r="A988" i="9" s="1"/>
  <c r="A989" i="9" s="1"/>
  <c r="A990" i="9" s="1"/>
  <c r="A991" i="9" s="1"/>
  <c r="A992" i="9" s="1"/>
  <c r="A993" i="9" s="1"/>
  <c r="A994" i="9" s="1"/>
  <c r="A995" i="9" s="1"/>
  <c r="A996" i="9" s="1"/>
  <c r="A997" i="9" s="1"/>
  <c r="A998" i="9" s="1"/>
  <c r="A999" i="9" s="1"/>
  <c r="A1000" i="9" s="1"/>
  <c r="A1001" i="9" s="1"/>
  <c r="A1002" i="9" s="1"/>
  <c r="A1003" i="9" s="1"/>
  <c r="A1004" i="9" s="1"/>
  <c r="A1005" i="9" s="1"/>
  <c r="A1006" i="9" s="1"/>
  <c r="A1007" i="9" s="1"/>
  <c r="A1008" i="9" s="1"/>
  <c r="A1009" i="9" s="1"/>
  <c r="A1010" i="9" s="1"/>
  <c r="A1011" i="9" s="1"/>
  <c r="A1012" i="9" s="1"/>
  <c r="A1013" i="9" s="1"/>
  <c r="A1014" i="9" s="1"/>
  <c r="A1015" i="9" s="1"/>
  <c r="A1016" i="9" s="1"/>
  <c r="A1017" i="9" s="1"/>
  <c r="A1018" i="9" s="1"/>
  <c r="A1019" i="9" s="1"/>
  <c r="A1020" i="9" s="1"/>
  <c r="A1021" i="9" s="1"/>
  <c r="A1022" i="9" s="1"/>
  <c r="A1023" i="9" s="1"/>
  <c r="A1024" i="9" s="1"/>
  <c r="A1025" i="9" s="1"/>
  <c r="A1026" i="9" s="1"/>
  <c r="A1027" i="9" s="1"/>
  <c r="A1028" i="9" s="1"/>
  <c r="A1029" i="9" s="1"/>
  <c r="A1030" i="9" s="1"/>
  <c r="A1031" i="9" s="1"/>
  <c r="A1032" i="9" s="1"/>
  <c r="A1033" i="9" s="1"/>
  <c r="A1034" i="9" s="1"/>
  <c r="A1035" i="9" s="1"/>
  <c r="A1036" i="9" s="1"/>
  <c r="A1037" i="9" s="1"/>
  <c r="A1038" i="9" s="1"/>
  <c r="A1039" i="9" s="1"/>
  <c r="A1040" i="9" s="1"/>
  <c r="A1041" i="9" s="1"/>
  <c r="A1042" i="9" s="1"/>
  <c r="A1043" i="9" s="1"/>
  <c r="A1044" i="9" s="1"/>
  <c r="A1045" i="9" s="1"/>
  <c r="A1046" i="9" s="1"/>
  <c r="A1047" i="9" s="1"/>
  <c r="A1048" i="9" s="1"/>
  <c r="A1049" i="9" s="1"/>
  <c r="A1050" i="9" s="1"/>
  <c r="A1051" i="9" s="1"/>
  <c r="A1052" i="9" s="1"/>
  <c r="A1053" i="9" s="1"/>
  <c r="A1054" i="9" s="1"/>
  <c r="A1055" i="9" s="1"/>
  <c r="A1056" i="9" s="1"/>
  <c r="A1057" i="9" s="1"/>
  <c r="A1058" i="9" s="1"/>
  <c r="A1059" i="9" s="1"/>
  <c r="A1060" i="9" s="1"/>
  <c r="A1061" i="9" s="1"/>
  <c r="A1062" i="9" s="1"/>
  <c r="A1063" i="9" s="1"/>
  <c r="A1064" i="9" s="1"/>
  <c r="A1065" i="9" s="1"/>
  <c r="A1066" i="9" s="1"/>
  <c r="A1067" i="9" s="1"/>
  <c r="A1068" i="9" s="1"/>
  <c r="A1069" i="9" s="1"/>
  <c r="A1070" i="9" s="1"/>
  <c r="A1071" i="9" s="1"/>
  <c r="A1072" i="9" s="1"/>
  <c r="A1073" i="9" s="1"/>
  <c r="A1074" i="9" s="1"/>
  <c r="A1075" i="9" s="1"/>
  <c r="A1076" i="9" s="1"/>
  <c r="A1077" i="9" s="1"/>
  <c r="A1078" i="9" s="1"/>
  <c r="A1079" i="9" s="1"/>
  <c r="A1080" i="9" s="1"/>
  <c r="A1081" i="9" s="1"/>
  <c r="A1082" i="9" s="1"/>
  <c r="A1083" i="9" s="1"/>
  <c r="A1084" i="9" s="1"/>
  <c r="A1085" i="9" s="1"/>
  <c r="A1086" i="9" s="1"/>
  <c r="A1087" i="9" s="1"/>
  <c r="A1088" i="9" s="1"/>
  <c r="A1089" i="9" s="1"/>
  <c r="A1090" i="9" s="1"/>
  <c r="A1091" i="9" s="1"/>
  <c r="A1092" i="9" s="1"/>
  <c r="A1093" i="9" s="1"/>
  <c r="A1094" i="9" s="1"/>
  <c r="A1095" i="9" s="1"/>
  <c r="A1096" i="9" s="1"/>
  <c r="A1097" i="9" s="1"/>
  <c r="A1098" i="9" s="1"/>
  <c r="A1099" i="9" s="1"/>
  <c r="A1100" i="9" s="1"/>
  <c r="A1101" i="9" s="1"/>
  <c r="A1102" i="9" s="1"/>
  <c r="A1103" i="9" s="1"/>
  <c r="A1104" i="9" s="1"/>
  <c r="A1105" i="9" s="1"/>
  <c r="A1106" i="9" s="1"/>
  <c r="A1107" i="9" s="1"/>
  <c r="A1108" i="9" s="1"/>
  <c r="A670" i="9"/>
  <c r="A671" i="9" s="1"/>
  <c r="A672" i="9" s="1"/>
  <c r="A673" i="9" s="1"/>
  <c r="A674" i="9" s="1"/>
  <c r="A675" i="9" s="1"/>
  <c r="A676" i="9" s="1"/>
  <c r="A677" i="9" s="1"/>
  <c r="A678" i="9" s="1"/>
  <c r="A679" i="9" s="1"/>
  <c r="A680" i="9" s="1"/>
  <c r="A681" i="9" s="1"/>
  <c r="A682" i="9" s="1"/>
  <c r="A683" i="9" s="1"/>
  <c r="A684" i="9" s="1"/>
  <c r="A685" i="9" s="1"/>
  <c r="A686" i="9" s="1"/>
  <c r="A687" i="9" s="1"/>
  <c r="A688" i="9" s="1"/>
  <c r="A689" i="9" s="1"/>
  <c r="A690" i="9" s="1"/>
  <c r="A691" i="9" s="1"/>
  <c r="A692" i="9" s="1"/>
  <c r="A693" i="9" s="1"/>
  <c r="A694" i="9" s="1"/>
  <c r="A695" i="9" s="1"/>
  <c r="A696" i="9" s="1"/>
  <c r="A697" i="9" s="1"/>
  <c r="A698" i="9" s="1"/>
  <c r="A699" i="9" s="1"/>
  <c r="A700" i="9" s="1"/>
  <c r="A701" i="9" s="1"/>
  <c r="A702" i="9" s="1"/>
  <c r="A703" i="9" s="1"/>
  <c r="A704" i="9" s="1"/>
  <c r="A705" i="9" s="1"/>
  <c r="A706" i="9" s="1"/>
  <c r="A707" i="9" s="1"/>
  <c r="A708" i="9" s="1"/>
  <c r="A709" i="9" s="1"/>
  <c r="A710" i="9" s="1"/>
  <c r="A711" i="9" s="1"/>
  <c r="A712" i="9" s="1"/>
  <c r="A713" i="9" s="1"/>
  <c r="A714" i="9" s="1"/>
  <c r="A715" i="9" s="1"/>
  <c r="A716" i="9" s="1"/>
  <c r="A717" i="9" s="1"/>
  <c r="A718" i="9" s="1"/>
  <c r="A719" i="9" s="1"/>
  <c r="A720" i="9" s="1"/>
  <c r="A721" i="9" s="1"/>
  <c r="A722" i="9" s="1"/>
  <c r="A723" i="9" s="1"/>
  <c r="A724" i="9" s="1"/>
  <c r="A725" i="9" s="1"/>
  <c r="A726" i="9" s="1"/>
  <c r="A727" i="9" s="1"/>
  <c r="A728" i="9" s="1"/>
  <c r="A729" i="9" s="1"/>
  <c r="A730" i="9" s="1"/>
  <c r="A731" i="9" s="1"/>
  <c r="A732" i="9" s="1"/>
  <c r="A733" i="9" s="1"/>
  <c r="A734" i="9" s="1"/>
  <c r="A735" i="9" s="1"/>
  <c r="A736" i="9" s="1"/>
  <c r="A737" i="9" s="1"/>
  <c r="A738" i="9" s="1"/>
  <c r="A739" i="9" s="1"/>
  <c r="A740" i="9" s="1"/>
  <c r="A741" i="9" s="1"/>
  <c r="A742" i="9" s="1"/>
  <c r="A743" i="9" s="1"/>
  <c r="A744" i="9" s="1"/>
  <c r="A745" i="9" s="1"/>
  <c r="A746" i="9" s="1"/>
  <c r="A747" i="9" s="1"/>
  <c r="A748" i="9" s="1"/>
  <c r="A749" i="9" s="1"/>
  <c r="A750" i="9" s="1"/>
  <c r="A751" i="9" s="1"/>
  <c r="A752" i="9" s="1"/>
  <c r="A753" i="9" s="1"/>
  <c r="A754" i="9" s="1"/>
  <c r="A755" i="9" s="1"/>
  <c r="A756" i="9" s="1"/>
  <c r="A757" i="9" s="1"/>
  <c r="A758" i="9" s="1"/>
  <c r="A759" i="9" s="1"/>
  <c r="A760" i="9" s="1"/>
  <c r="A761" i="9" s="1"/>
  <c r="A762" i="9" s="1"/>
  <c r="A763" i="9" s="1"/>
  <c r="A764" i="9" s="1"/>
  <c r="A765" i="9" s="1"/>
  <c r="A766" i="9" s="1"/>
  <c r="A767" i="9" s="1"/>
  <c r="A768" i="9" s="1"/>
  <c r="A769" i="9" s="1"/>
  <c r="A770" i="9" s="1"/>
  <c r="A771" i="9" s="1"/>
  <c r="A772" i="9" s="1"/>
  <c r="A773" i="9" s="1"/>
  <c r="A774" i="9" s="1"/>
  <c r="A775" i="9" s="1"/>
  <c r="A776" i="9" s="1"/>
  <c r="A777" i="9" s="1"/>
  <c r="A778" i="9" s="1"/>
  <c r="A779" i="9" s="1"/>
  <c r="A780" i="9" s="1"/>
  <c r="A781" i="9" s="1"/>
  <c r="A782" i="9" s="1"/>
  <c r="A783" i="9" s="1"/>
  <c r="A784" i="9" s="1"/>
  <c r="A785" i="9" s="1"/>
  <c r="A786" i="9" s="1"/>
  <c r="A787" i="9" s="1"/>
  <c r="A788" i="9" s="1"/>
  <c r="A789" i="9" s="1"/>
  <c r="A790" i="9" s="1"/>
  <c r="A791" i="9" s="1"/>
  <c r="A792" i="9" s="1"/>
  <c r="A793" i="9" s="1"/>
  <c r="A794" i="9" s="1"/>
  <c r="A795" i="9" s="1"/>
  <c r="A796" i="9" s="1"/>
  <c r="A797" i="9" s="1"/>
  <c r="A798" i="9" s="1"/>
  <c r="A799" i="9" s="1"/>
  <c r="A800" i="9" s="1"/>
  <c r="A801" i="9" s="1"/>
  <c r="A802" i="9" s="1"/>
  <c r="A803" i="9" s="1"/>
  <c r="A804" i="9" s="1"/>
  <c r="A805" i="9" s="1"/>
  <c r="A806" i="9" s="1"/>
  <c r="A807" i="9" s="1"/>
  <c r="A808" i="9" s="1"/>
  <c r="A809" i="9" s="1"/>
  <c r="A810" i="9" s="1"/>
  <c r="A811" i="9" s="1"/>
  <c r="A812" i="9" s="1"/>
  <c r="A813" i="9" s="1"/>
  <c r="A814" i="9" s="1"/>
  <c r="A815" i="9" s="1"/>
  <c r="A816" i="9" s="1"/>
  <c r="A817" i="9" s="1"/>
  <c r="A818" i="9" s="1"/>
  <c r="A819" i="9" s="1"/>
  <c r="A820" i="9" s="1"/>
  <c r="A821" i="9" s="1"/>
  <c r="A822" i="9" s="1"/>
  <c r="A823" i="9" s="1"/>
  <c r="A824" i="9" s="1"/>
  <c r="A825" i="9" s="1"/>
  <c r="A826" i="9" s="1"/>
  <c r="A827" i="9" s="1"/>
  <c r="A828" i="9" s="1"/>
  <c r="A829" i="9" s="1"/>
  <c r="A830" i="9" s="1"/>
  <c r="A831" i="9" s="1"/>
  <c r="A832" i="9" s="1"/>
  <c r="A833" i="9" s="1"/>
  <c r="A834" i="9" s="1"/>
  <c r="A835" i="9" s="1"/>
  <c r="A836" i="9" s="1"/>
  <c r="A837" i="9" s="1"/>
  <c r="A838" i="9" s="1"/>
  <c r="A839" i="9" s="1"/>
  <c r="A840" i="9" s="1"/>
  <c r="A841" i="9" s="1"/>
  <c r="A842" i="9" s="1"/>
  <c r="A843" i="9" s="1"/>
  <c r="A844" i="9" s="1"/>
  <c r="A845" i="9" s="1"/>
  <c r="A846" i="9" s="1"/>
  <c r="A847" i="9" s="1"/>
  <c r="A848" i="9" s="1"/>
  <c r="A849" i="9" s="1"/>
  <c r="A850" i="9" s="1"/>
  <c r="A851" i="9" s="1"/>
  <c r="A852" i="9" s="1"/>
  <c r="A853" i="9" s="1"/>
  <c r="A854" i="9" s="1"/>
  <c r="A855" i="9" s="1"/>
  <c r="A856" i="9" s="1"/>
  <c r="A857" i="9" s="1"/>
  <c r="A858" i="9" s="1"/>
  <c r="A859" i="9" s="1"/>
  <c r="A860" i="9" s="1"/>
  <c r="A861" i="9" s="1"/>
  <c r="A862" i="9" s="1"/>
  <c r="A863" i="9" s="1"/>
  <c r="A864" i="9" s="1"/>
  <c r="A865" i="9" s="1"/>
  <c r="A866" i="9" s="1"/>
  <c r="A867" i="9" s="1"/>
  <c r="A868" i="9" s="1"/>
  <c r="A869" i="9" s="1"/>
  <c r="A870" i="9" s="1"/>
  <c r="A871" i="9" s="1"/>
  <c r="A872" i="9" s="1"/>
  <c r="A873" i="9" s="1"/>
  <c r="A874" i="9" s="1"/>
  <c r="A875" i="9" s="1"/>
  <c r="A876" i="9" s="1"/>
  <c r="A877" i="9" s="1"/>
  <c r="A878" i="9" s="1"/>
  <c r="A879" i="9" s="1"/>
  <c r="A880" i="9" s="1"/>
  <c r="A881" i="9" s="1"/>
  <c r="A882" i="9" s="1"/>
  <c r="A883" i="9" s="1"/>
  <c r="A884" i="9" s="1"/>
  <c r="A885" i="9" s="1"/>
  <c r="A886" i="9" s="1"/>
  <c r="A887" i="9" s="1"/>
  <c r="A449" i="9"/>
  <c r="A450" i="9" s="1"/>
  <c r="A451" i="9" s="1"/>
  <c r="A452" i="9" s="1"/>
  <c r="A453" i="9" s="1"/>
  <c r="A454" i="9" s="1"/>
  <c r="A455" i="9" s="1"/>
  <c r="A456" i="9" s="1"/>
  <c r="A457" i="9" s="1"/>
  <c r="A458" i="9" s="1"/>
  <c r="A459" i="9" s="1"/>
  <c r="A460" i="9" s="1"/>
  <c r="A461" i="9" s="1"/>
  <c r="A462" i="9" s="1"/>
  <c r="A463" i="9" s="1"/>
  <c r="A464" i="9" s="1"/>
  <c r="A465" i="9" s="1"/>
  <c r="A466" i="9" s="1"/>
  <c r="A467" i="9" s="1"/>
  <c r="A468" i="9" s="1"/>
  <c r="A469" i="9" s="1"/>
  <c r="A470" i="9" s="1"/>
  <c r="A471" i="9" s="1"/>
  <c r="A472" i="9" s="1"/>
  <c r="A473" i="9" s="1"/>
  <c r="A474" i="9" s="1"/>
  <c r="A475" i="9" s="1"/>
  <c r="A476" i="9" s="1"/>
  <c r="A477" i="9" s="1"/>
  <c r="A478" i="9" s="1"/>
  <c r="A479" i="9" s="1"/>
  <c r="A480" i="9" s="1"/>
  <c r="A481" i="9" s="1"/>
  <c r="A482" i="9" s="1"/>
  <c r="A483" i="9" s="1"/>
  <c r="A484" i="9" s="1"/>
  <c r="A485" i="9" s="1"/>
  <c r="A486" i="9" s="1"/>
  <c r="A487" i="9" s="1"/>
  <c r="A488" i="9" s="1"/>
  <c r="A489" i="9" s="1"/>
  <c r="A490" i="9" s="1"/>
  <c r="A491" i="9" s="1"/>
  <c r="A492" i="9" s="1"/>
  <c r="A493" i="9" s="1"/>
  <c r="A494" i="9" s="1"/>
  <c r="A495" i="9" s="1"/>
  <c r="A496" i="9" s="1"/>
  <c r="A497" i="9" s="1"/>
  <c r="A498" i="9" s="1"/>
  <c r="A499" i="9" s="1"/>
  <c r="A500" i="9" s="1"/>
  <c r="A501" i="9" s="1"/>
  <c r="A502" i="9" s="1"/>
  <c r="A503" i="9" s="1"/>
  <c r="A504" i="9" s="1"/>
  <c r="A505" i="9" s="1"/>
  <c r="A506" i="9" s="1"/>
  <c r="A507" i="9" s="1"/>
  <c r="A508" i="9" s="1"/>
  <c r="A509" i="9" s="1"/>
  <c r="A510" i="9" s="1"/>
  <c r="A511" i="9" s="1"/>
  <c r="A512" i="9" s="1"/>
  <c r="A513" i="9" s="1"/>
  <c r="A514" i="9" s="1"/>
  <c r="A515" i="9" s="1"/>
  <c r="A516" i="9" s="1"/>
  <c r="A517" i="9" s="1"/>
  <c r="A518" i="9" s="1"/>
  <c r="A519" i="9" s="1"/>
  <c r="A520" i="9" s="1"/>
  <c r="A521" i="9" s="1"/>
  <c r="A522" i="9" s="1"/>
  <c r="A523" i="9" s="1"/>
  <c r="A524" i="9" s="1"/>
  <c r="A525" i="9" s="1"/>
  <c r="A526" i="9" s="1"/>
  <c r="A527" i="9" s="1"/>
  <c r="A528" i="9" s="1"/>
  <c r="A529" i="9" s="1"/>
  <c r="A530" i="9" s="1"/>
  <c r="A531" i="9" s="1"/>
  <c r="A532" i="9" s="1"/>
  <c r="A533" i="9" s="1"/>
  <c r="A534" i="9" s="1"/>
  <c r="A535" i="9" s="1"/>
  <c r="A536" i="9" s="1"/>
  <c r="A537" i="9" s="1"/>
  <c r="A538" i="9" s="1"/>
  <c r="A539" i="9" s="1"/>
  <c r="A540" i="9" s="1"/>
  <c r="A541" i="9" s="1"/>
  <c r="A542" i="9" s="1"/>
  <c r="A543" i="9" s="1"/>
  <c r="A544" i="9" s="1"/>
  <c r="A545" i="9" s="1"/>
  <c r="A546" i="9" s="1"/>
  <c r="A547" i="9" s="1"/>
  <c r="A548" i="9" s="1"/>
  <c r="A549" i="9" s="1"/>
  <c r="A550" i="9" s="1"/>
  <c r="A551" i="9" s="1"/>
  <c r="A552" i="9" s="1"/>
  <c r="A553" i="9" s="1"/>
  <c r="A554" i="9" s="1"/>
  <c r="A555" i="9" s="1"/>
  <c r="A556" i="9" s="1"/>
  <c r="A557" i="9" s="1"/>
  <c r="A558" i="9" s="1"/>
  <c r="A559" i="9" s="1"/>
  <c r="A560" i="9" s="1"/>
  <c r="A561" i="9" s="1"/>
  <c r="A562" i="9" s="1"/>
  <c r="A563" i="9" s="1"/>
  <c r="A564" i="9" s="1"/>
  <c r="A565" i="9" s="1"/>
  <c r="A566" i="9" s="1"/>
  <c r="A567" i="9" s="1"/>
  <c r="A568" i="9" s="1"/>
  <c r="A569" i="9" s="1"/>
  <c r="A570" i="9" s="1"/>
  <c r="A571" i="9" s="1"/>
  <c r="A572" i="9" s="1"/>
  <c r="A573" i="9" s="1"/>
  <c r="A574" i="9" s="1"/>
  <c r="A575" i="9" s="1"/>
  <c r="A576" i="9" s="1"/>
  <c r="A577" i="9" s="1"/>
  <c r="A578" i="9" s="1"/>
  <c r="A579" i="9" s="1"/>
  <c r="A580" i="9" s="1"/>
  <c r="A581" i="9" s="1"/>
  <c r="A582" i="9" s="1"/>
  <c r="A583" i="9" s="1"/>
  <c r="A584" i="9" s="1"/>
  <c r="A585" i="9" s="1"/>
  <c r="A586" i="9" s="1"/>
  <c r="A587" i="9" s="1"/>
  <c r="A588" i="9" s="1"/>
  <c r="A589" i="9" s="1"/>
  <c r="A590" i="9" s="1"/>
  <c r="A591" i="9" s="1"/>
  <c r="A592" i="9" s="1"/>
  <c r="A593" i="9" s="1"/>
  <c r="A594" i="9" s="1"/>
  <c r="A595" i="9" s="1"/>
  <c r="A596" i="9" s="1"/>
  <c r="A597" i="9" s="1"/>
  <c r="A598" i="9" s="1"/>
  <c r="A599" i="9" s="1"/>
  <c r="A600" i="9" s="1"/>
  <c r="A601" i="9" s="1"/>
  <c r="A602" i="9" s="1"/>
  <c r="A603" i="9" s="1"/>
  <c r="A604" i="9" s="1"/>
  <c r="A605" i="9" s="1"/>
  <c r="A606" i="9" s="1"/>
  <c r="A607" i="9" s="1"/>
  <c r="A608" i="9" s="1"/>
  <c r="A609" i="9" s="1"/>
  <c r="A610" i="9" s="1"/>
  <c r="A611" i="9" s="1"/>
  <c r="A612" i="9" s="1"/>
  <c r="A613" i="9" s="1"/>
  <c r="A614" i="9" s="1"/>
  <c r="A615" i="9" s="1"/>
  <c r="A616" i="9" s="1"/>
  <c r="A617" i="9" s="1"/>
  <c r="A618" i="9" s="1"/>
  <c r="A619" i="9" s="1"/>
  <c r="A620" i="9" s="1"/>
  <c r="A621" i="9" s="1"/>
  <c r="A622" i="9" s="1"/>
  <c r="A623" i="9" s="1"/>
  <c r="A624" i="9" s="1"/>
  <c r="A625" i="9" s="1"/>
  <c r="A626" i="9" s="1"/>
  <c r="A627" i="9" s="1"/>
  <c r="A628" i="9" s="1"/>
  <c r="A629" i="9" s="1"/>
  <c r="A630" i="9" s="1"/>
  <c r="A631" i="9" s="1"/>
  <c r="A632" i="9" s="1"/>
  <c r="A633" i="9" s="1"/>
  <c r="A634" i="9" s="1"/>
  <c r="A635" i="9" s="1"/>
  <c r="A636" i="9" s="1"/>
  <c r="A637" i="9" s="1"/>
  <c r="A638" i="9" s="1"/>
  <c r="A639" i="9" s="1"/>
  <c r="A640" i="9" s="1"/>
  <c r="A641" i="9" s="1"/>
  <c r="A642" i="9" s="1"/>
  <c r="A643" i="9" s="1"/>
  <c r="A644" i="9" s="1"/>
  <c r="A645" i="9" s="1"/>
  <c r="A646" i="9" s="1"/>
  <c r="A647" i="9" s="1"/>
  <c r="A648" i="9" s="1"/>
  <c r="A649" i="9" s="1"/>
  <c r="A650" i="9" s="1"/>
  <c r="A651" i="9" s="1"/>
  <c r="A652" i="9" s="1"/>
  <c r="A653" i="9" s="1"/>
  <c r="A654" i="9" s="1"/>
  <c r="A655" i="9" s="1"/>
  <c r="A656" i="9" s="1"/>
  <c r="A657" i="9" s="1"/>
  <c r="A658" i="9" s="1"/>
  <c r="A659" i="9" s="1"/>
  <c r="A660" i="9" s="1"/>
  <c r="A661" i="9" s="1"/>
  <c r="A662" i="9" s="1"/>
  <c r="A663" i="9" s="1"/>
  <c r="A664" i="9" s="1"/>
  <c r="A665" i="9" s="1"/>
  <c r="A666" i="9" s="1"/>
  <c r="A228" i="9"/>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312" i="9" s="1"/>
  <c r="A313" i="9" s="1"/>
  <c r="A314" i="9" s="1"/>
  <c r="A315" i="9" s="1"/>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412" i="9" s="1"/>
  <c r="A413" i="9" s="1"/>
  <c r="A414" i="9" s="1"/>
  <c r="A415" i="9" s="1"/>
  <c r="A416" i="9" s="1"/>
  <c r="A417" i="9" s="1"/>
  <c r="A418" i="9" s="1"/>
  <c r="A419" i="9" s="1"/>
  <c r="A420" i="9" s="1"/>
  <c r="A421" i="9" s="1"/>
  <c r="A422" i="9" s="1"/>
  <c r="A423" i="9" s="1"/>
  <c r="A424" i="9" s="1"/>
  <c r="A425" i="9" s="1"/>
  <c r="A426" i="9" s="1"/>
  <c r="A427" i="9" s="1"/>
  <c r="A428" i="9" s="1"/>
  <c r="A429" i="9" s="1"/>
  <c r="A430" i="9" s="1"/>
  <c r="A431" i="9" s="1"/>
  <c r="A432" i="9" s="1"/>
  <c r="A433" i="9" s="1"/>
  <c r="A434" i="9" s="1"/>
  <c r="A435" i="9" s="1"/>
  <c r="A436" i="9" s="1"/>
  <c r="A437" i="9" s="1"/>
  <c r="A438" i="9" s="1"/>
  <c r="A439" i="9" s="1"/>
  <c r="A440" i="9" s="1"/>
  <c r="A441" i="9" s="1"/>
  <c r="A442" i="9" s="1"/>
  <c r="A443" i="9" s="1"/>
  <c r="A444" i="9" s="1"/>
  <c r="A445" i="9" s="1"/>
  <c r="A7" i="9"/>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J224" i="9"/>
  <c r="I224" i="9"/>
  <c r="H224" i="9"/>
  <c r="G224" i="9"/>
  <c r="F224" i="9"/>
  <c r="E224" i="9"/>
  <c r="D224" i="9"/>
  <c r="J223" i="9"/>
  <c r="I223" i="9"/>
  <c r="H223" i="9"/>
  <c r="G223" i="9"/>
  <c r="F223" i="9"/>
  <c r="E223" i="9"/>
  <c r="D223" i="9"/>
  <c r="J222" i="9"/>
  <c r="I222" i="9"/>
  <c r="H222" i="9"/>
  <c r="G222" i="9"/>
  <c r="F222" i="9"/>
  <c r="E222" i="9"/>
  <c r="D222" i="9"/>
  <c r="C222" i="9"/>
  <c r="J218" i="9"/>
  <c r="S217" i="9" s="1"/>
  <c r="I218" i="9"/>
  <c r="R217" i="9" s="1"/>
  <c r="H218" i="9"/>
  <c r="R218" i="9" s="1"/>
  <c r="G218" i="9"/>
  <c r="Q218" i="9" s="1"/>
  <c r="F218" i="9"/>
  <c r="O217" i="9" s="1"/>
  <c r="E218" i="9"/>
  <c r="N217" i="9" s="1"/>
  <c r="D218" i="9"/>
  <c r="N218" i="9" s="1"/>
  <c r="S215" i="9"/>
  <c r="R215" i="9"/>
  <c r="Q215" i="9"/>
  <c r="P215" i="9"/>
  <c r="O215" i="9"/>
  <c r="N215" i="9"/>
  <c r="M215" i="9"/>
  <c r="J214" i="9"/>
  <c r="I214" i="9"/>
  <c r="H214" i="9"/>
  <c r="G214" i="9"/>
  <c r="F214" i="9"/>
  <c r="E214" i="9"/>
  <c r="D214" i="9"/>
  <c r="J207" i="9"/>
  <c r="I207" i="9"/>
  <c r="H207" i="9"/>
  <c r="G207" i="9"/>
  <c r="F207" i="9"/>
  <c r="E207" i="9"/>
  <c r="D207" i="9"/>
  <c r="J206" i="9"/>
  <c r="I206" i="9"/>
  <c r="H206" i="9"/>
  <c r="G206" i="9"/>
  <c r="F206" i="9"/>
  <c r="E206" i="9"/>
  <c r="D206" i="9"/>
  <c r="J205" i="9"/>
  <c r="I205" i="9"/>
  <c r="H205" i="9"/>
  <c r="G205" i="9"/>
  <c r="F205" i="9"/>
  <c r="E205" i="9"/>
  <c r="D205" i="9"/>
  <c r="C205" i="9"/>
  <c r="J201" i="9"/>
  <c r="I201" i="9"/>
  <c r="H201" i="9"/>
  <c r="R201" i="9" s="1"/>
  <c r="G201" i="9"/>
  <c r="F201" i="9"/>
  <c r="P201" i="9" s="1"/>
  <c r="E201" i="9"/>
  <c r="D201" i="9"/>
  <c r="N201" i="9" s="1"/>
  <c r="S198" i="9"/>
  <c r="R198" i="9"/>
  <c r="Q198" i="9"/>
  <c r="P198" i="9"/>
  <c r="O198" i="9"/>
  <c r="N198" i="9"/>
  <c r="M198" i="9"/>
  <c r="J197" i="9"/>
  <c r="I197" i="9"/>
  <c r="H197" i="9"/>
  <c r="G197" i="9"/>
  <c r="F197" i="9"/>
  <c r="E197" i="9"/>
  <c r="D197" i="9"/>
  <c r="J190" i="9"/>
  <c r="I190" i="9"/>
  <c r="H190" i="9"/>
  <c r="G190" i="9"/>
  <c r="F190" i="9"/>
  <c r="E190" i="9"/>
  <c r="D190" i="9"/>
  <c r="J189" i="9"/>
  <c r="I189" i="9"/>
  <c r="H189" i="9"/>
  <c r="G189" i="9"/>
  <c r="F189" i="9"/>
  <c r="E189" i="9"/>
  <c r="D189" i="9"/>
  <c r="J188" i="9"/>
  <c r="I188" i="9"/>
  <c r="H188" i="9"/>
  <c r="G188" i="9"/>
  <c r="F188" i="9"/>
  <c r="E188" i="9"/>
  <c r="D188" i="9"/>
  <c r="C188" i="9"/>
  <c r="J184" i="9"/>
  <c r="I184" i="9"/>
  <c r="S184" i="9" s="1"/>
  <c r="H184" i="9"/>
  <c r="G184" i="9"/>
  <c r="F184" i="9"/>
  <c r="P184" i="9" s="1"/>
  <c r="E184" i="9"/>
  <c r="D184" i="9"/>
  <c r="S181" i="9"/>
  <c r="R181" i="9"/>
  <c r="Q181" i="9"/>
  <c r="P181" i="9"/>
  <c r="O181" i="9"/>
  <c r="N181" i="9"/>
  <c r="M181" i="9"/>
  <c r="J180" i="9"/>
  <c r="I180" i="9"/>
  <c r="H180" i="9"/>
  <c r="G180" i="9"/>
  <c r="F180" i="9"/>
  <c r="E180" i="9"/>
  <c r="D180" i="9"/>
  <c r="J173" i="9"/>
  <c r="I173" i="9"/>
  <c r="H173" i="9"/>
  <c r="G173" i="9"/>
  <c r="F173" i="9"/>
  <c r="E173" i="9"/>
  <c r="D173" i="9"/>
  <c r="J172" i="9"/>
  <c r="I172" i="9"/>
  <c r="H172" i="9"/>
  <c r="G172" i="9"/>
  <c r="F172" i="9"/>
  <c r="E172" i="9"/>
  <c r="D172" i="9"/>
  <c r="J171" i="9"/>
  <c r="I171" i="9"/>
  <c r="H171" i="9"/>
  <c r="G171" i="9"/>
  <c r="F171" i="9"/>
  <c r="E171" i="9"/>
  <c r="D171" i="9"/>
  <c r="C171" i="9"/>
  <c r="J167" i="9"/>
  <c r="S166" i="9" s="1"/>
  <c r="I167" i="9"/>
  <c r="S167" i="9" s="1"/>
  <c r="H167" i="9"/>
  <c r="G167" i="9"/>
  <c r="F167" i="9"/>
  <c r="E167" i="9"/>
  <c r="O167" i="9" s="1"/>
  <c r="D167" i="9"/>
  <c r="N167" i="9" s="1"/>
  <c r="S164" i="9"/>
  <c r="R164" i="9"/>
  <c r="Q164" i="9"/>
  <c r="P164" i="9"/>
  <c r="O164" i="9"/>
  <c r="N164" i="9"/>
  <c r="M164" i="9"/>
  <c r="J163" i="9"/>
  <c r="I163" i="9"/>
  <c r="H163" i="9"/>
  <c r="G163" i="9"/>
  <c r="F163" i="9"/>
  <c r="E163" i="9"/>
  <c r="D163" i="9"/>
  <c r="J156" i="9"/>
  <c r="I156" i="9"/>
  <c r="H156" i="9"/>
  <c r="G156" i="9"/>
  <c r="F156" i="9"/>
  <c r="E156" i="9"/>
  <c r="D156" i="9"/>
  <c r="J155" i="9"/>
  <c r="I155" i="9"/>
  <c r="H155" i="9"/>
  <c r="G155" i="9"/>
  <c r="F155" i="9"/>
  <c r="E155" i="9"/>
  <c r="D155" i="9"/>
  <c r="J154" i="9"/>
  <c r="I154" i="9"/>
  <c r="H154" i="9"/>
  <c r="G154" i="9"/>
  <c r="F154" i="9"/>
  <c r="E154" i="9"/>
  <c r="D154" i="9"/>
  <c r="C154" i="9"/>
  <c r="J150" i="9"/>
  <c r="I150" i="9"/>
  <c r="S150" i="9" s="1"/>
  <c r="H150" i="9"/>
  <c r="R150" i="9" s="1"/>
  <c r="G150" i="9"/>
  <c r="Q150" i="9" s="1"/>
  <c r="F150" i="9"/>
  <c r="E150" i="9"/>
  <c r="O150" i="9" s="1"/>
  <c r="D150" i="9"/>
  <c r="N150" i="9" s="1"/>
  <c r="S147" i="9"/>
  <c r="R147" i="9"/>
  <c r="Q147" i="9"/>
  <c r="P147" i="9"/>
  <c r="O147" i="9"/>
  <c r="N147" i="9"/>
  <c r="M147" i="9"/>
  <c r="J146" i="9"/>
  <c r="I146" i="9"/>
  <c r="H146" i="9"/>
  <c r="G146" i="9"/>
  <c r="F146" i="9"/>
  <c r="E146" i="9"/>
  <c r="D146" i="9"/>
  <c r="J139" i="9"/>
  <c r="I139" i="9"/>
  <c r="H139" i="9"/>
  <c r="G139" i="9"/>
  <c r="F139" i="9"/>
  <c r="E139" i="9"/>
  <c r="D139" i="9"/>
  <c r="J138" i="9"/>
  <c r="I138" i="9"/>
  <c r="H138" i="9"/>
  <c r="G138" i="9"/>
  <c r="F138" i="9"/>
  <c r="E138" i="9"/>
  <c r="D138" i="9"/>
  <c r="J137" i="9"/>
  <c r="I137" i="9"/>
  <c r="H137" i="9"/>
  <c r="G137" i="9"/>
  <c r="F137" i="9"/>
  <c r="E137" i="9"/>
  <c r="D137" i="9"/>
  <c r="C137" i="9"/>
  <c r="J133" i="9"/>
  <c r="I133" i="9"/>
  <c r="H133" i="9"/>
  <c r="G133" i="9"/>
  <c r="Q133" i="9" s="1"/>
  <c r="F133" i="9"/>
  <c r="P133" i="9" s="1"/>
  <c r="E133" i="9"/>
  <c r="D133" i="9"/>
  <c r="S130" i="9"/>
  <c r="R130" i="9"/>
  <c r="Q130" i="9"/>
  <c r="P130" i="9"/>
  <c r="O130" i="9"/>
  <c r="N130" i="9"/>
  <c r="M130" i="9"/>
  <c r="J129" i="9"/>
  <c r="I129" i="9"/>
  <c r="H129" i="9"/>
  <c r="G129" i="9"/>
  <c r="F129" i="9"/>
  <c r="E129" i="9"/>
  <c r="D129" i="9"/>
  <c r="J122" i="9"/>
  <c r="I122" i="9"/>
  <c r="H122" i="9"/>
  <c r="G122" i="9"/>
  <c r="F122" i="9"/>
  <c r="E122" i="9"/>
  <c r="D122" i="9"/>
  <c r="J121" i="9"/>
  <c r="I121" i="9"/>
  <c r="H121" i="9"/>
  <c r="G121" i="9"/>
  <c r="F121" i="9"/>
  <c r="E121" i="9"/>
  <c r="D121" i="9"/>
  <c r="J120" i="9"/>
  <c r="I120" i="9"/>
  <c r="H120" i="9"/>
  <c r="G120" i="9"/>
  <c r="F120" i="9"/>
  <c r="E120" i="9"/>
  <c r="D120" i="9"/>
  <c r="C120" i="9"/>
  <c r="J116" i="9"/>
  <c r="I116" i="9"/>
  <c r="H116" i="9"/>
  <c r="G116" i="9"/>
  <c r="F116" i="9"/>
  <c r="E116" i="9"/>
  <c r="D116" i="9"/>
  <c r="S113" i="9"/>
  <c r="R113" i="9"/>
  <c r="Q113" i="9"/>
  <c r="P113" i="9"/>
  <c r="O113" i="9"/>
  <c r="N113" i="9"/>
  <c r="M113" i="9"/>
  <c r="J112" i="9"/>
  <c r="I112" i="9"/>
  <c r="H112" i="9"/>
  <c r="G112" i="9"/>
  <c r="F112" i="9"/>
  <c r="E112" i="9"/>
  <c r="D112" i="9"/>
  <c r="J105" i="9"/>
  <c r="I105" i="9"/>
  <c r="H105" i="9"/>
  <c r="G105" i="9"/>
  <c r="F105" i="9"/>
  <c r="E105" i="9"/>
  <c r="D105" i="9"/>
  <c r="J104" i="9"/>
  <c r="I104" i="9"/>
  <c r="H104" i="9"/>
  <c r="G104" i="9"/>
  <c r="F104" i="9"/>
  <c r="E104" i="9"/>
  <c r="D104" i="9"/>
  <c r="J103" i="9"/>
  <c r="I103" i="9"/>
  <c r="H103" i="9"/>
  <c r="G103" i="9"/>
  <c r="F103" i="9"/>
  <c r="E103" i="9"/>
  <c r="D103" i="9"/>
  <c r="C103" i="9"/>
  <c r="J99" i="9"/>
  <c r="S98" i="9" s="1"/>
  <c r="I99" i="9"/>
  <c r="S99" i="9" s="1"/>
  <c r="H99" i="9"/>
  <c r="R99" i="9" s="1"/>
  <c r="G99" i="9"/>
  <c r="P98" i="9" s="1"/>
  <c r="F99" i="9"/>
  <c r="P99" i="9" s="1"/>
  <c r="E99" i="9"/>
  <c r="O99" i="9" s="1"/>
  <c r="D99" i="9"/>
  <c r="S96" i="9"/>
  <c r="R96" i="9"/>
  <c r="Q96" i="9"/>
  <c r="P96" i="9"/>
  <c r="O96" i="9"/>
  <c r="N96" i="9"/>
  <c r="M96" i="9"/>
  <c r="J95" i="9"/>
  <c r="I95" i="9"/>
  <c r="H95" i="9"/>
  <c r="G95" i="9"/>
  <c r="F95" i="9"/>
  <c r="E95" i="9"/>
  <c r="D95" i="9"/>
  <c r="J88" i="9"/>
  <c r="I88" i="9"/>
  <c r="H88" i="9"/>
  <c r="G88" i="9"/>
  <c r="F88" i="9"/>
  <c r="E88" i="9"/>
  <c r="D88" i="9"/>
  <c r="J87" i="9"/>
  <c r="I87" i="9"/>
  <c r="H87" i="9"/>
  <c r="G87" i="9"/>
  <c r="F87" i="9"/>
  <c r="E87" i="9"/>
  <c r="D87" i="9"/>
  <c r="J86" i="9"/>
  <c r="I86" i="9"/>
  <c r="H86" i="9"/>
  <c r="G86" i="9"/>
  <c r="F86" i="9"/>
  <c r="E86" i="9"/>
  <c r="D86" i="9"/>
  <c r="C86" i="9"/>
  <c r="J82" i="9"/>
  <c r="S81" i="9" s="1"/>
  <c r="I82" i="9"/>
  <c r="R81" i="9" s="1"/>
  <c r="H82" i="9"/>
  <c r="R82" i="9" s="1"/>
  <c r="G82" i="9"/>
  <c r="Q82" i="9" s="1"/>
  <c r="F82" i="9"/>
  <c r="O81" i="9" s="1"/>
  <c r="E82" i="9"/>
  <c r="N81" i="9" s="1"/>
  <c r="D82" i="9"/>
  <c r="N82" i="9" s="1"/>
  <c r="S79" i="9"/>
  <c r="R79" i="9"/>
  <c r="Q79" i="9"/>
  <c r="P79" i="9"/>
  <c r="O79" i="9"/>
  <c r="N79" i="9"/>
  <c r="M79" i="9"/>
  <c r="J78" i="9"/>
  <c r="I78" i="9"/>
  <c r="H78" i="9"/>
  <c r="G78" i="9"/>
  <c r="F78" i="9"/>
  <c r="E78" i="9"/>
  <c r="D78" i="9"/>
  <c r="J71" i="9"/>
  <c r="I71" i="9"/>
  <c r="H71" i="9"/>
  <c r="G71" i="9"/>
  <c r="F71" i="9"/>
  <c r="E71" i="9"/>
  <c r="D71" i="9"/>
  <c r="J70" i="9"/>
  <c r="I70" i="9"/>
  <c r="H70" i="9"/>
  <c r="G70" i="9"/>
  <c r="F70" i="9"/>
  <c r="E70" i="9"/>
  <c r="D70" i="9"/>
  <c r="J69" i="9"/>
  <c r="I69" i="9"/>
  <c r="H69" i="9"/>
  <c r="G69" i="9"/>
  <c r="F69" i="9"/>
  <c r="E69" i="9"/>
  <c r="D69" i="9"/>
  <c r="C69" i="9"/>
  <c r="J65" i="9"/>
  <c r="I65" i="9"/>
  <c r="R64" i="9" s="1"/>
  <c r="H65" i="9"/>
  <c r="G65" i="9"/>
  <c r="F65" i="9"/>
  <c r="P65" i="9" s="1"/>
  <c r="E65" i="9"/>
  <c r="N64" i="9" s="1"/>
  <c r="D65" i="9"/>
  <c r="S62" i="9"/>
  <c r="R62" i="9"/>
  <c r="Q62" i="9"/>
  <c r="P62" i="9"/>
  <c r="O62" i="9"/>
  <c r="N62" i="9"/>
  <c r="M62" i="9"/>
  <c r="J61" i="9"/>
  <c r="I61" i="9"/>
  <c r="H61" i="9"/>
  <c r="G61" i="9"/>
  <c r="F61" i="9"/>
  <c r="E61" i="9"/>
  <c r="D61" i="9"/>
  <c r="J54" i="9"/>
  <c r="I54" i="9"/>
  <c r="H54" i="9"/>
  <c r="G54" i="9"/>
  <c r="F54" i="9"/>
  <c r="E54" i="9"/>
  <c r="D54" i="9"/>
  <c r="J53" i="9"/>
  <c r="I53" i="9"/>
  <c r="H53" i="9"/>
  <c r="G53" i="9"/>
  <c r="F53" i="9"/>
  <c r="E53" i="9"/>
  <c r="D53" i="9"/>
  <c r="J52" i="9"/>
  <c r="I52" i="9"/>
  <c r="H52" i="9"/>
  <c r="G52" i="9"/>
  <c r="F52" i="9"/>
  <c r="E52" i="9"/>
  <c r="D52" i="9"/>
  <c r="C52" i="9"/>
  <c r="J48" i="9"/>
  <c r="I48" i="9"/>
  <c r="S48" i="9" s="1"/>
  <c r="H48" i="9"/>
  <c r="G48" i="9"/>
  <c r="F48" i="9"/>
  <c r="P48" i="9" s="1"/>
  <c r="E48" i="9"/>
  <c r="O48" i="9" s="1"/>
  <c r="D48" i="9"/>
  <c r="S45" i="9"/>
  <c r="R45" i="9"/>
  <c r="Q45" i="9"/>
  <c r="P45" i="9"/>
  <c r="O45" i="9"/>
  <c r="N45" i="9"/>
  <c r="M45" i="9"/>
  <c r="J44" i="9"/>
  <c r="I44" i="9"/>
  <c r="H44" i="9"/>
  <c r="G44" i="9"/>
  <c r="F44" i="9"/>
  <c r="E44" i="9"/>
  <c r="D44" i="9"/>
  <c r="J37" i="9"/>
  <c r="I37" i="9"/>
  <c r="H37" i="9"/>
  <c r="G37" i="9"/>
  <c r="F37" i="9"/>
  <c r="E37" i="9"/>
  <c r="D37" i="9"/>
  <c r="J36" i="9"/>
  <c r="I36" i="9"/>
  <c r="H36" i="9"/>
  <c r="G36" i="9"/>
  <c r="F36" i="9"/>
  <c r="E36" i="9"/>
  <c r="D36" i="9"/>
  <c r="J35" i="9"/>
  <c r="I35" i="9"/>
  <c r="H35" i="9"/>
  <c r="G35" i="9"/>
  <c r="F35" i="9"/>
  <c r="E35" i="9"/>
  <c r="D35" i="9"/>
  <c r="C35" i="9"/>
  <c r="J31" i="9"/>
  <c r="I31" i="9"/>
  <c r="S31" i="9" s="1"/>
  <c r="H31" i="9"/>
  <c r="R31" i="9" s="1"/>
  <c r="G31" i="9"/>
  <c r="F31" i="9"/>
  <c r="E31" i="9"/>
  <c r="O31" i="9" s="1"/>
  <c r="D31" i="9"/>
  <c r="N31" i="9" s="1"/>
  <c r="S28" i="9"/>
  <c r="R28" i="9"/>
  <c r="Q28" i="9"/>
  <c r="P28" i="9"/>
  <c r="O28" i="9"/>
  <c r="N28" i="9"/>
  <c r="M28" i="9"/>
  <c r="J27" i="9"/>
  <c r="I27" i="9"/>
  <c r="H27" i="9"/>
  <c r="G27" i="9"/>
  <c r="F27" i="9"/>
  <c r="E27" i="9"/>
  <c r="D27" i="9"/>
  <c r="C25" i="9"/>
  <c r="D10" i="9"/>
  <c r="J7" i="10" l="1"/>
  <c r="N1633" i="9"/>
  <c r="N1631" i="9" s="1"/>
  <c r="M1632" i="9"/>
  <c r="R1633" i="9"/>
  <c r="Q1632" i="9"/>
  <c r="Q1631" i="9" s="1"/>
  <c r="R1648" i="9"/>
  <c r="N1582" i="9"/>
  <c r="M1581" i="9"/>
  <c r="R1582" i="9"/>
  <c r="R1561" i="9" s="1"/>
  <c r="Q1581" i="9"/>
  <c r="O1615" i="9"/>
  <c r="O1614" i="9" s="1"/>
  <c r="S1615" i="9"/>
  <c r="S1614" i="9" s="1"/>
  <c r="N1650" i="9"/>
  <c r="N1648" i="9" s="1"/>
  <c r="M1649" i="9"/>
  <c r="R1650" i="9"/>
  <c r="Q1649" i="9"/>
  <c r="Q1648" i="9" s="1"/>
  <c r="N1682" i="9"/>
  <c r="P1699" i="9"/>
  <c r="N1750" i="9"/>
  <c r="N1580" i="9"/>
  <c r="S1561" i="9"/>
  <c r="N1599" i="9"/>
  <c r="M1598" i="9"/>
  <c r="R1599" i="9"/>
  <c r="R1597" i="9" s="1"/>
  <c r="Q1598" i="9"/>
  <c r="Q1597" i="9" s="1"/>
  <c r="O1632" i="9"/>
  <c r="O1631" i="9" s="1"/>
  <c r="S1632" i="9"/>
  <c r="S1631" i="9" s="1"/>
  <c r="N1665" i="9"/>
  <c r="N1733" i="9"/>
  <c r="P1560" i="9"/>
  <c r="O1581" i="9"/>
  <c r="S1581" i="9"/>
  <c r="N1597" i="9"/>
  <c r="N1616" i="9"/>
  <c r="N1614" i="9" s="1"/>
  <c r="M1615" i="9"/>
  <c r="R1616" i="9"/>
  <c r="R1614" i="9" s="1"/>
  <c r="Q1615" i="9"/>
  <c r="Q1614" i="9" s="1"/>
  <c r="R1631" i="9"/>
  <c r="O1649" i="9"/>
  <c r="O1648" i="9" s="1"/>
  <c r="S1649" i="9"/>
  <c r="S1648" i="9" s="1"/>
  <c r="R1682" i="9"/>
  <c r="N1716" i="9"/>
  <c r="R1750" i="9"/>
  <c r="P1582" i="9"/>
  <c r="P1599" i="9"/>
  <c r="P1597" i="9" s="1"/>
  <c r="P1616" i="9"/>
  <c r="P1614" i="9" s="1"/>
  <c r="P1633" i="9"/>
  <c r="P1631" i="9" s="1"/>
  <c r="P1650" i="9"/>
  <c r="P1648" i="9" s="1"/>
  <c r="M1666" i="9"/>
  <c r="Q1666" i="9"/>
  <c r="Q1665" i="9" s="1"/>
  <c r="P1667" i="9"/>
  <c r="P1665" i="9" s="1"/>
  <c r="M1683" i="9"/>
  <c r="Q1683" i="9"/>
  <c r="Q1682" i="9" s="1"/>
  <c r="P1684" i="9"/>
  <c r="P1682" i="9" s="1"/>
  <c r="M1700" i="9"/>
  <c r="Q1700" i="9"/>
  <c r="Q1699" i="9" s="1"/>
  <c r="P1701" i="9"/>
  <c r="M1717" i="9"/>
  <c r="Q1717" i="9"/>
  <c r="Q1716" i="9" s="1"/>
  <c r="P1718" i="9"/>
  <c r="P1716" i="9" s="1"/>
  <c r="M1734" i="9"/>
  <c r="Q1734" i="9"/>
  <c r="Q1733" i="9" s="1"/>
  <c r="P1735" i="9"/>
  <c r="P1733" i="9" s="1"/>
  <c r="M1751" i="9"/>
  <c r="Q1751" i="9"/>
  <c r="Q1750" i="9" s="1"/>
  <c r="P1752" i="9"/>
  <c r="P1750" i="9" s="1"/>
  <c r="M1768" i="9"/>
  <c r="Q1768" i="9"/>
  <c r="Q1767" i="9" s="1"/>
  <c r="P1769" i="9"/>
  <c r="P1767" i="9" s="1"/>
  <c r="O1510" i="9"/>
  <c r="O1408" i="9"/>
  <c r="Q1359" i="9"/>
  <c r="M1375" i="9"/>
  <c r="N1374" i="9"/>
  <c r="S1376" i="9"/>
  <c r="S1374" i="9" s="1"/>
  <c r="Q1393" i="9"/>
  <c r="Q1391" i="9" s="1"/>
  <c r="M1409" i="9"/>
  <c r="R1408" i="9"/>
  <c r="S1410" i="9"/>
  <c r="S1408" i="9" s="1"/>
  <c r="Q1425" i="9"/>
  <c r="N1442" i="9"/>
  <c r="R1442" i="9"/>
  <c r="S1444" i="9"/>
  <c r="S1442" i="9" s="1"/>
  <c r="Q1459" i="9"/>
  <c r="Q1461" i="9"/>
  <c r="M1477" i="9"/>
  <c r="N1476" i="9"/>
  <c r="R1476" i="9"/>
  <c r="S1478" i="9"/>
  <c r="S1476" i="9" s="1"/>
  <c r="Q1495" i="9"/>
  <c r="Q1493" i="9" s="1"/>
  <c r="M1511" i="9"/>
  <c r="N1510" i="9"/>
  <c r="R1510" i="9"/>
  <c r="S1512" i="9"/>
  <c r="S1510" i="9" s="1"/>
  <c r="N1544" i="9"/>
  <c r="N1546" i="9"/>
  <c r="N1338" i="9" s="1"/>
  <c r="M1545" i="9"/>
  <c r="R1546" i="9"/>
  <c r="R1544" i="9" s="1"/>
  <c r="Q1545" i="9"/>
  <c r="Q1544" i="9" s="1"/>
  <c r="O1545" i="9"/>
  <c r="O1544" i="9" s="1"/>
  <c r="P1546" i="9"/>
  <c r="S1337" i="9"/>
  <c r="P1357" i="9"/>
  <c r="R1374" i="9"/>
  <c r="N1408" i="9"/>
  <c r="Q1427" i="9"/>
  <c r="M1443" i="9"/>
  <c r="N1337" i="9"/>
  <c r="O1528" i="9"/>
  <c r="O1527" i="9" s="1"/>
  <c r="P1529" i="9"/>
  <c r="P1527" i="9" s="1"/>
  <c r="M1358" i="9"/>
  <c r="N1357" i="9"/>
  <c r="R1357" i="9"/>
  <c r="S1359" i="9"/>
  <c r="Q1375" i="9"/>
  <c r="Q1374" i="9" s="1"/>
  <c r="Q1376" i="9"/>
  <c r="O1376" i="9"/>
  <c r="O1374" i="9" s="1"/>
  <c r="O1336" i="9" s="1"/>
  <c r="M1392" i="9"/>
  <c r="N1391" i="9"/>
  <c r="R1391" i="9"/>
  <c r="S1393" i="9"/>
  <c r="S1391" i="9" s="1"/>
  <c r="Q1409" i="9"/>
  <c r="Q1408" i="9" s="1"/>
  <c r="Q1410" i="9"/>
  <c r="O1410" i="9"/>
  <c r="M1426" i="9"/>
  <c r="N1425" i="9"/>
  <c r="R1425" i="9"/>
  <c r="S1427" i="9"/>
  <c r="S1425" i="9" s="1"/>
  <c r="Q1443" i="9"/>
  <c r="Q1444" i="9"/>
  <c r="O1444" i="9"/>
  <c r="O1442" i="9" s="1"/>
  <c r="M1460" i="9"/>
  <c r="N1459" i="9"/>
  <c r="R1459" i="9"/>
  <c r="S1461" i="9"/>
  <c r="S1459" i="9" s="1"/>
  <c r="Q1477" i="9"/>
  <c r="Q1478" i="9"/>
  <c r="O1478" i="9"/>
  <c r="O1476" i="9" s="1"/>
  <c r="M1494" i="9"/>
  <c r="N1493" i="9"/>
  <c r="R1493" i="9"/>
  <c r="S1495" i="9"/>
  <c r="S1493" i="9" s="1"/>
  <c r="Q1511" i="9"/>
  <c r="Q1510" i="9" s="1"/>
  <c r="Q1512" i="9"/>
  <c r="O1512" i="9"/>
  <c r="M1528" i="9"/>
  <c r="N1527" i="9"/>
  <c r="R1527" i="9"/>
  <c r="P1544" i="9"/>
  <c r="S1116" i="9"/>
  <c r="N1154" i="9"/>
  <c r="N1152" i="9" s="1"/>
  <c r="M1153" i="9"/>
  <c r="R1154" i="9"/>
  <c r="Q1153" i="9"/>
  <c r="Q1152" i="9" s="1"/>
  <c r="R1169" i="9"/>
  <c r="O1187" i="9"/>
  <c r="O1186" i="9" s="1"/>
  <c r="S1187" i="9"/>
  <c r="S1186" i="9" s="1"/>
  <c r="N1203" i="9"/>
  <c r="N1222" i="9"/>
  <c r="M1221" i="9"/>
  <c r="R1222" i="9"/>
  <c r="Q1221" i="9"/>
  <c r="Q1220" i="9" s="1"/>
  <c r="N1237" i="9"/>
  <c r="R1271" i="9"/>
  <c r="N1305" i="9"/>
  <c r="N1137" i="9"/>
  <c r="M1136" i="9"/>
  <c r="R1152" i="9"/>
  <c r="N1205" i="9"/>
  <c r="M1204" i="9"/>
  <c r="R1220" i="9"/>
  <c r="P1115" i="9"/>
  <c r="N1171" i="9"/>
  <c r="N1169" i="9" s="1"/>
  <c r="M1170" i="9"/>
  <c r="R1171" i="9"/>
  <c r="Q1170" i="9"/>
  <c r="Q1169" i="9" s="1"/>
  <c r="P1203" i="9"/>
  <c r="N1220" i="9"/>
  <c r="R1254" i="9"/>
  <c r="P1305" i="9"/>
  <c r="R1322" i="9"/>
  <c r="R1137" i="9"/>
  <c r="Q1136" i="9"/>
  <c r="R1205" i="9"/>
  <c r="Q1204" i="9"/>
  <c r="Q1203" i="9" s="1"/>
  <c r="O1135" i="9"/>
  <c r="R1135" i="9"/>
  <c r="O1116" i="9"/>
  <c r="O1153" i="9"/>
  <c r="O1152" i="9" s="1"/>
  <c r="S1153" i="9"/>
  <c r="S1152" i="9" s="1"/>
  <c r="S1114" i="9" s="1"/>
  <c r="N1188" i="9"/>
  <c r="N1186" i="9" s="1"/>
  <c r="M1187" i="9"/>
  <c r="R1188" i="9"/>
  <c r="R1186" i="9" s="1"/>
  <c r="Q1187" i="9"/>
  <c r="Q1186" i="9" s="1"/>
  <c r="R1203" i="9"/>
  <c r="O1221" i="9"/>
  <c r="O1220" i="9" s="1"/>
  <c r="S1221" i="9"/>
  <c r="S1220" i="9" s="1"/>
  <c r="R1237" i="9"/>
  <c r="N1271" i="9"/>
  <c r="P1288" i="9"/>
  <c r="R1305" i="9"/>
  <c r="P1137" i="9"/>
  <c r="P1135" i="9" s="1"/>
  <c r="P1154" i="9"/>
  <c r="P1152" i="9" s="1"/>
  <c r="P1171" i="9"/>
  <c r="P1169" i="9" s="1"/>
  <c r="P1188" i="9"/>
  <c r="P1186" i="9" s="1"/>
  <c r="P1205" i="9"/>
  <c r="P1222" i="9"/>
  <c r="P1220" i="9" s="1"/>
  <c r="M1238" i="9"/>
  <c r="Q1238" i="9"/>
  <c r="Q1237" i="9" s="1"/>
  <c r="P1239" i="9"/>
  <c r="P1237" i="9" s="1"/>
  <c r="M1255" i="9"/>
  <c r="Q1255" i="9"/>
  <c r="Q1254" i="9" s="1"/>
  <c r="P1256" i="9"/>
  <c r="P1254" i="9" s="1"/>
  <c r="M1272" i="9"/>
  <c r="Q1272" i="9"/>
  <c r="Q1271" i="9" s="1"/>
  <c r="P1273" i="9"/>
  <c r="P1271" i="9" s="1"/>
  <c r="M1289" i="9"/>
  <c r="Q1289" i="9"/>
  <c r="Q1288" i="9" s="1"/>
  <c r="P1290" i="9"/>
  <c r="M1306" i="9"/>
  <c r="Q1306" i="9"/>
  <c r="Q1305" i="9" s="1"/>
  <c r="P1307" i="9"/>
  <c r="M1323" i="9"/>
  <c r="Q1323" i="9"/>
  <c r="Q1322" i="9" s="1"/>
  <c r="P1324" i="9"/>
  <c r="P1322" i="9" s="1"/>
  <c r="S947" i="9"/>
  <c r="O1032" i="9"/>
  <c r="P1066" i="9"/>
  <c r="Q913" i="9"/>
  <c r="Q947" i="9"/>
  <c r="Q981" i="9"/>
  <c r="Q1015" i="9"/>
  <c r="N1102" i="9"/>
  <c r="N1100" i="9" s="1"/>
  <c r="M1101" i="9"/>
  <c r="R1102" i="9"/>
  <c r="Q1101" i="9"/>
  <c r="Q1100" i="9" s="1"/>
  <c r="O1101" i="9"/>
  <c r="O1100" i="9" s="1"/>
  <c r="P1102" i="9"/>
  <c r="N893" i="9"/>
  <c r="P915" i="9"/>
  <c r="O930" i="9"/>
  <c r="P949" i="9"/>
  <c r="P947" i="9" s="1"/>
  <c r="P983" i="9"/>
  <c r="P981" i="9" s="1"/>
  <c r="P1017" i="9"/>
  <c r="P1015" i="9" s="1"/>
  <c r="P1051" i="9"/>
  <c r="P1049" i="9" s="1"/>
  <c r="R1100" i="9"/>
  <c r="S932" i="9"/>
  <c r="S930" i="9" s="1"/>
  <c r="S966" i="9"/>
  <c r="S964" i="9" s="1"/>
  <c r="S1000" i="9"/>
  <c r="S998" i="9" s="1"/>
  <c r="S1034" i="9"/>
  <c r="S1032" i="9" s="1"/>
  <c r="S1068" i="9"/>
  <c r="S1066" i="9" s="1"/>
  <c r="S915" i="9"/>
  <c r="O932" i="9"/>
  <c r="S949" i="9"/>
  <c r="O966" i="9"/>
  <c r="O964" i="9" s="1"/>
  <c r="S983" i="9"/>
  <c r="S981" i="9" s="1"/>
  <c r="O1000" i="9"/>
  <c r="O998" i="9" s="1"/>
  <c r="S1017" i="9"/>
  <c r="S1015" i="9" s="1"/>
  <c r="Q1032" i="9"/>
  <c r="Q1034" i="9"/>
  <c r="Q894" i="9" s="1"/>
  <c r="O1034" i="9"/>
  <c r="S1051" i="9"/>
  <c r="S1049" i="9" s="1"/>
  <c r="Q1066" i="9"/>
  <c r="Q1068" i="9"/>
  <c r="O1068" i="9"/>
  <c r="O1066" i="9" s="1"/>
  <c r="N1085" i="9"/>
  <c r="M1084" i="9"/>
  <c r="M893" i="9" s="1"/>
  <c r="R1085" i="9"/>
  <c r="R894" i="9" s="1"/>
  <c r="Q1084" i="9"/>
  <c r="Q1083" i="9" s="1"/>
  <c r="O1084" i="9"/>
  <c r="O1083" i="9" s="1"/>
  <c r="P1085" i="9"/>
  <c r="P1083" i="9" s="1"/>
  <c r="R893" i="9"/>
  <c r="P932" i="9"/>
  <c r="P930" i="9" s="1"/>
  <c r="P966" i="9"/>
  <c r="P964" i="9" s="1"/>
  <c r="P1000" i="9"/>
  <c r="P998" i="9" s="1"/>
  <c r="P1034" i="9"/>
  <c r="P1032" i="9" s="1"/>
  <c r="P1068" i="9"/>
  <c r="N1083" i="9"/>
  <c r="R1083" i="9"/>
  <c r="R892" i="9" s="1"/>
  <c r="P1100" i="9"/>
  <c r="N728" i="9"/>
  <c r="M727" i="9"/>
  <c r="O692" i="9"/>
  <c r="O671" i="9" s="1"/>
  <c r="P709" i="9"/>
  <c r="P743" i="9"/>
  <c r="N743" i="9"/>
  <c r="P760" i="9"/>
  <c r="N760" i="9"/>
  <c r="R760" i="9"/>
  <c r="P777" i="9"/>
  <c r="N777" i="9"/>
  <c r="R777" i="9"/>
  <c r="P794" i="9"/>
  <c r="N794" i="9"/>
  <c r="R794" i="9"/>
  <c r="P811" i="9"/>
  <c r="N811" i="9"/>
  <c r="R811" i="9"/>
  <c r="P828" i="9"/>
  <c r="N828" i="9"/>
  <c r="R828" i="9"/>
  <c r="P845" i="9"/>
  <c r="N845" i="9"/>
  <c r="R845" i="9"/>
  <c r="P862" i="9"/>
  <c r="N862" i="9"/>
  <c r="R862" i="9"/>
  <c r="N879" i="9"/>
  <c r="N694" i="9"/>
  <c r="M693" i="9"/>
  <c r="R694" i="9"/>
  <c r="Q693" i="9"/>
  <c r="R728" i="9"/>
  <c r="Q727" i="9"/>
  <c r="Q726" i="9" s="1"/>
  <c r="S692" i="9"/>
  <c r="S671" i="9" s="1"/>
  <c r="P694" i="9"/>
  <c r="N711" i="9"/>
  <c r="N709" i="9" s="1"/>
  <c r="M710" i="9"/>
  <c r="R711" i="9"/>
  <c r="R709" i="9" s="1"/>
  <c r="Q710" i="9"/>
  <c r="Q709" i="9" s="1"/>
  <c r="P728" i="9"/>
  <c r="P726" i="9" s="1"/>
  <c r="N745" i="9"/>
  <c r="M744" i="9"/>
  <c r="R745" i="9"/>
  <c r="R743" i="9" s="1"/>
  <c r="Q744" i="9"/>
  <c r="Q743" i="9" s="1"/>
  <c r="P672" i="9"/>
  <c r="P692" i="9"/>
  <c r="O673" i="9"/>
  <c r="N692" i="9"/>
  <c r="R692" i="9"/>
  <c r="N726" i="9"/>
  <c r="R726" i="9"/>
  <c r="M761" i="9"/>
  <c r="Q761" i="9"/>
  <c r="Q760" i="9" s="1"/>
  <c r="M778" i="9"/>
  <c r="Q778" i="9"/>
  <c r="Q777" i="9" s="1"/>
  <c r="M795" i="9"/>
  <c r="Q795" i="9"/>
  <c r="Q794" i="9" s="1"/>
  <c r="M812" i="9"/>
  <c r="Q812" i="9"/>
  <c r="Q811" i="9" s="1"/>
  <c r="M829" i="9"/>
  <c r="Q829" i="9"/>
  <c r="Q828" i="9" s="1"/>
  <c r="M846" i="9"/>
  <c r="Q846" i="9"/>
  <c r="Q845" i="9" s="1"/>
  <c r="M863" i="9"/>
  <c r="Q863" i="9"/>
  <c r="Q862" i="9" s="1"/>
  <c r="M880" i="9"/>
  <c r="Q880" i="9"/>
  <c r="Q879" i="9" s="1"/>
  <c r="N558" i="9"/>
  <c r="N452" i="9" s="1"/>
  <c r="M557" i="9"/>
  <c r="R558" i="9"/>
  <c r="R452" i="9" s="1"/>
  <c r="Q557" i="9"/>
  <c r="Q556" i="9" s="1"/>
  <c r="O557" i="9"/>
  <c r="O556" i="9" s="1"/>
  <c r="P558" i="9"/>
  <c r="R592" i="9"/>
  <c r="Q591" i="9"/>
  <c r="Q590" i="9" s="1"/>
  <c r="O591" i="9"/>
  <c r="O590" i="9" s="1"/>
  <c r="P592" i="9"/>
  <c r="N626" i="9"/>
  <c r="N624" i="9" s="1"/>
  <c r="M625" i="9"/>
  <c r="R626" i="9"/>
  <c r="Q625" i="9"/>
  <c r="Q624" i="9" s="1"/>
  <c r="O625" i="9"/>
  <c r="O624" i="9" s="1"/>
  <c r="P626" i="9"/>
  <c r="N660" i="9"/>
  <c r="M659" i="9"/>
  <c r="R660" i="9"/>
  <c r="R658" i="9" s="1"/>
  <c r="Q659" i="9"/>
  <c r="Q658" i="9" s="1"/>
  <c r="O659" i="9"/>
  <c r="O658" i="9" s="1"/>
  <c r="P660" i="9"/>
  <c r="S451" i="9"/>
  <c r="Q473" i="9"/>
  <c r="Q471" i="9" s="1"/>
  <c r="M489" i="9"/>
  <c r="N488" i="9"/>
  <c r="R488" i="9"/>
  <c r="S490" i="9"/>
  <c r="S488" i="9" s="1"/>
  <c r="Q507" i="9"/>
  <c r="Q505" i="9" s="1"/>
  <c r="M523" i="9"/>
  <c r="N522" i="9"/>
  <c r="R522" i="9"/>
  <c r="S524" i="9"/>
  <c r="S522" i="9" s="1"/>
  <c r="N556" i="9"/>
  <c r="R556" i="9"/>
  <c r="R590" i="9"/>
  <c r="R624" i="9"/>
  <c r="N658" i="9"/>
  <c r="N592" i="9"/>
  <c r="N590" i="9" s="1"/>
  <c r="M591" i="9"/>
  <c r="N451" i="9"/>
  <c r="P473" i="9"/>
  <c r="O488" i="9"/>
  <c r="O450" i="9" s="1"/>
  <c r="O540" i="9"/>
  <c r="O539" i="9" s="1"/>
  <c r="P541" i="9"/>
  <c r="P539" i="9" s="1"/>
  <c r="N575" i="9"/>
  <c r="M574" i="9"/>
  <c r="R575" i="9"/>
  <c r="Q574" i="9"/>
  <c r="Q573" i="9" s="1"/>
  <c r="O574" i="9"/>
  <c r="O573" i="9" s="1"/>
  <c r="P575" i="9"/>
  <c r="P573" i="9" s="1"/>
  <c r="N609" i="9"/>
  <c r="N607" i="9" s="1"/>
  <c r="M608" i="9"/>
  <c r="R609" i="9"/>
  <c r="Q608" i="9"/>
  <c r="Q607" i="9" s="1"/>
  <c r="O608" i="9"/>
  <c r="O607" i="9" s="1"/>
  <c r="P609" i="9"/>
  <c r="P607" i="9" s="1"/>
  <c r="N643" i="9"/>
  <c r="M642" i="9"/>
  <c r="R643" i="9"/>
  <c r="R641" i="9" s="1"/>
  <c r="Q642" i="9"/>
  <c r="Q641" i="9" s="1"/>
  <c r="O642" i="9"/>
  <c r="O641" i="9" s="1"/>
  <c r="P643" i="9"/>
  <c r="P641" i="9" s="1"/>
  <c r="S473" i="9"/>
  <c r="Q489" i="9"/>
  <c r="Q488" i="9" s="1"/>
  <c r="Q490" i="9"/>
  <c r="O490" i="9"/>
  <c r="O452" i="9" s="1"/>
  <c r="M506" i="9"/>
  <c r="M451" i="9" s="1"/>
  <c r="N505" i="9"/>
  <c r="R505" i="9"/>
  <c r="S507" i="9"/>
  <c r="S505" i="9" s="1"/>
  <c r="Q523" i="9"/>
  <c r="Q524" i="9"/>
  <c r="O524" i="9"/>
  <c r="O522" i="9" s="1"/>
  <c r="M540" i="9"/>
  <c r="N539" i="9"/>
  <c r="R539" i="9"/>
  <c r="P556" i="9"/>
  <c r="N573" i="9"/>
  <c r="R573" i="9"/>
  <c r="P590" i="9"/>
  <c r="R607" i="9"/>
  <c r="P624" i="9"/>
  <c r="N641" i="9"/>
  <c r="P658" i="9"/>
  <c r="O335" i="9"/>
  <c r="S335" i="9"/>
  <c r="O403" i="9"/>
  <c r="S269" i="9"/>
  <c r="S267" i="9" s="1"/>
  <c r="S337" i="9"/>
  <c r="S371" i="9"/>
  <c r="S369" i="9" s="1"/>
  <c r="N230" i="9"/>
  <c r="P420" i="9"/>
  <c r="N439" i="9"/>
  <c r="N437" i="9" s="1"/>
  <c r="M438" i="9"/>
  <c r="M251" i="9"/>
  <c r="N250" i="9"/>
  <c r="R250" i="9"/>
  <c r="S252" i="9"/>
  <c r="Q269" i="9"/>
  <c r="Q231" i="9" s="1"/>
  <c r="O269" i="9"/>
  <c r="O231" i="9" s="1"/>
  <c r="M285" i="9"/>
  <c r="N284" i="9"/>
  <c r="R284" i="9"/>
  <c r="S286" i="9"/>
  <c r="S284" i="9" s="1"/>
  <c r="Q301" i="9"/>
  <c r="Q303" i="9"/>
  <c r="O303" i="9"/>
  <c r="O301" i="9" s="1"/>
  <c r="M319" i="9"/>
  <c r="N318" i="9"/>
  <c r="R318" i="9"/>
  <c r="S320" i="9"/>
  <c r="S318" i="9" s="1"/>
  <c r="Q337" i="9"/>
  <c r="Q335" i="9" s="1"/>
  <c r="O337" i="9"/>
  <c r="M353" i="9"/>
  <c r="N352" i="9"/>
  <c r="R352" i="9"/>
  <c r="S354" i="9"/>
  <c r="S352" i="9" s="1"/>
  <c r="Q371" i="9"/>
  <c r="Q369" i="9" s="1"/>
  <c r="O371" i="9"/>
  <c r="O369" i="9" s="1"/>
  <c r="M387" i="9"/>
  <c r="N386" i="9"/>
  <c r="R386" i="9"/>
  <c r="S388" i="9"/>
  <c r="S386" i="9" s="1"/>
  <c r="Q405" i="9"/>
  <c r="Q403" i="9" s="1"/>
  <c r="O405" i="9"/>
  <c r="N422" i="9"/>
  <c r="N231" i="9" s="1"/>
  <c r="M421" i="9"/>
  <c r="R422" i="9"/>
  <c r="R231" i="9" s="1"/>
  <c r="Q421" i="9"/>
  <c r="Q420" i="9" s="1"/>
  <c r="O421" i="9"/>
  <c r="O420" i="9" s="1"/>
  <c r="P422" i="9"/>
  <c r="Q250" i="9"/>
  <c r="S303" i="9"/>
  <c r="S301" i="9" s="1"/>
  <c r="R439" i="9"/>
  <c r="R437" i="9" s="1"/>
  <c r="Q438" i="9"/>
  <c r="Q437" i="9" s="1"/>
  <c r="O438" i="9"/>
  <c r="O437" i="9" s="1"/>
  <c r="P439" i="9"/>
  <c r="P437" i="9" s="1"/>
  <c r="R230" i="9"/>
  <c r="O250" i="9"/>
  <c r="P230" i="9"/>
  <c r="P269" i="9"/>
  <c r="P231" i="9" s="1"/>
  <c r="P303" i="9"/>
  <c r="P301" i="9" s="1"/>
  <c r="P337" i="9"/>
  <c r="P335" i="9" s="1"/>
  <c r="P371" i="9"/>
  <c r="P369" i="9" s="1"/>
  <c r="P405" i="9"/>
  <c r="P403" i="9" s="1"/>
  <c r="R420" i="9"/>
  <c r="S116" i="9"/>
  <c r="P167" i="9"/>
  <c r="O166" i="9"/>
  <c r="N80" i="9"/>
  <c r="R80" i="9"/>
  <c r="O132" i="9"/>
  <c r="N216" i="9"/>
  <c r="R216" i="9"/>
  <c r="C173" i="9"/>
  <c r="P115" i="9"/>
  <c r="O116" i="9"/>
  <c r="Q116" i="9"/>
  <c r="N115" i="9"/>
  <c r="O184" i="9"/>
  <c r="O30" i="9"/>
  <c r="O29" i="9" s="1"/>
  <c r="S30" i="9"/>
  <c r="S29" i="9" s="1"/>
  <c r="M115" i="9"/>
  <c r="Q115" i="9"/>
  <c r="O115" i="9"/>
  <c r="O114" i="9" s="1"/>
  <c r="S115" i="9"/>
  <c r="M132" i="9"/>
  <c r="Q98" i="9"/>
  <c r="M98" i="9"/>
  <c r="P31" i="9"/>
  <c r="M30" i="9"/>
  <c r="Q30" i="9"/>
  <c r="R149" i="9"/>
  <c r="N183" i="9"/>
  <c r="R183" i="9"/>
  <c r="P30" i="9"/>
  <c r="N30" i="9"/>
  <c r="N29" i="9" s="1"/>
  <c r="R30" i="9"/>
  <c r="N132" i="9"/>
  <c r="R132" i="9"/>
  <c r="Q132" i="9"/>
  <c r="Q131" i="9" s="1"/>
  <c r="Q184" i="9"/>
  <c r="P200" i="9"/>
  <c r="P199" i="9" s="1"/>
  <c r="P217" i="9"/>
  <c r="N65" i="9"/>
  <c r="R65" i="9"/>
  <c r="R63" i="9" s="1"/>
  <c r="R167" i="9"/>
  <c r="O218" i="9"/>
  <c r="O216" i="9" s="1"/>
  <c r="S218" i="9"/>
  <c r="S216" i="9" s="1"/>
  <c r="M217" i="9"/>
  <c r="Q217" i="9"/>
  <c r="Q216" i="9" s="1"/>
  <c r="N200" i="9"/>
  <c r="N199" i="9" s="1"/>
  <c r="R200" i="9"/>
  <c r="R199" i="9" s="1"/>
  <c r="M200" i="9"/>
  <c r="Q200" i="9"/>
  <c r="Q201" i="9"/>
  <c r="O200" i="9"/>
  <c r="S200" i="9"/>
  <c r="S7" i="9"/>
  <c r="M183" i="9"/>
  <c r="Q183" i="9"/>
  <c r="Q182" i="9" s="1"/>
  <c r="O183" i="9"/>
  <c r="O182" i="9" s="1"/>
  <c r="S183" i="9"/>
  <c r="S182" i="9" s="1"/>
  <c r="P183" i="9"/>
  <c r="P182" i="9" s="1"/>
  <c r="O165" i="9"/>
  <c r="M166" i="9"/>
  <c r="Q166" i="9"/>
  <c r="S165" i="9"/>
  <c r="P166" i="9"/>
  <c r="P165" i="9" s="1"/>
  <c r="N166" i="9"/>
  <c r="N165" i="9" s="1"/>
  <c r="R166" i="9"/>
  <c r="P149" i="9"/>
  <c r="M149" i="9"/>
  <c r="Q149" i="9"/>
  <c r="Q148" i="9" s="1"/>
  <c r="N149" i="9"/>
  <c r="N148" i="9" s="1"/>
  <c r="O149" i="9"/>
  <c r="O148" i="9" s="1"/>
  <c r="S149" i="9"/>
  <c r="S148" i="9" s="1"/>
  <c r="S132" i="9"/>
  <c r="N133" i="9"/>
  <c r="R133" i="9"/>
  <c r="P132" i="9"/>
  <c r="P131" i="9" s="1"/>
  <c r="P116" i="9"/>
  <c r="P114" i="9" s="1"/>
  <c r="R115" i="9"/>
  <c r="N99" i="9"/>
  <c r="N98" i="9"/>
  <c r="R98" i="9"/>
  <c r="R97" i="9" s="1"/>
  <c r="O98" i="9"/>
  <c r="O97" i="9" s="1"/>
  <c r="P7" i="9"/>
  <c r="M7" i="9"/>
  <c r="Q7" i="9"/>
  <c r="P81" i="9"/>
  <c r="O82" i="9"/>
  <c r="O80" i="9" s="1"/>
  <c r="S82" i="9"/>
  <c r="S80" i="9" s="1"/>
  <c r="M81" i="9"/>
  <c r="Q81" i="9"/>
  <c r="Q80" i="9" s="1"/>
  <c r="O64" i="9"/>
  <c r="P64" i="9"/>
  <c r="P63" i="9" s="1"/>
  <c r="P47" i="9"/>
  <c r="P46" i="9" s="1"/>
  <c r="O7" i="9"/>
  <c r="M64" i="9"/>
  <c r="Q64" i="9"/>
  <c r="Q65" i="9"/>
  <c r="S64" i="9"/>
  <c r="N63" i="9"/>
  <c r="Q48" i="9"/>
  <c r="N47" i="9"/>
  <c r="R47" i="9"/>
  <c r="N7" i="9"/>
  <c r="R7" i="9"/>
  <c r="M47" i="9"/>
  <c r="Q47" i="9"/>
  <c r="O47" i="9"/>
  <c r="O46" i="9" s="1"/>
  <c r="S47" i="9"/>
  <c r="S46" i="9" s="1"/>
  <c r="C190" i="9"/>
  <c r="C71" i="9"/>
  <c r="C122" i="9"/>
  <c r="C54" i="9"/>
  <c r="Q114" i="9"/>
  <c r="R29" i="9"/>
  <c r="S97" i="9"/>
  <c r="P97" i="9"/>
  <c r="R148" i="9"/>
  <c r="C88" i="9"/>
  <c r="C156" i="9"/>
  <c r="C224" i="9"/>
  <c r="Q31" i="9"/>
  <c r="N48" i="9"/>
  <c r="R48" i="9"/>
  <c r="O65" i="9"/>
  <c r="S65" i="9"/>
  <c r="P82" i="9"/>
  <c r="Q99" i="9"/>
  <c r="Q97" i="9" s="1"/>
  <c r="N116" i="9"/>
  <c r="N114" i="9" s="1"/>
  <c r="R116" i="9"/>
  <c r="O133" i="9"/>
  <c r="O131" i="9" s="1"/>
  <c r="S133" i="9"/>
  <c r="C139" i="9"/>
  <c r="P150" i="9"/>
  <c r="Q167" i="9"/>
  <c r="N184" i="9"/>
  <c r="R184" i="9"/>
  <c r="O201" i="9"/>
  <c r="S201" i="9"/>
  <c r="C207" i="9"/>
  <c r="P218" i="9"/>
  <c r="C37" i="9"/>
  <c r="C105" i="9"/>
  <c r="P1561" i="9" l="1"/>
  <c r="O1560" i="9"/>
  <c r="O1580" i="9"/>
  <c r="O1559" i="9" s="1"/>
  <c r="P1580" i="9"/>
  <c r="P1559" i="9" s="1"/>
  <c r="N1559" i="9"/>
  <c r="M1560" i="9"/>
  <c r="N1561" i="9"/>
  <c r="S1560" i="9"/>
  <c r="S1580" i="9"/>
  <c r="S1559" i="9" s="1"/>
  <c r="Q1560" i="9"/>
  <c r="Q1580" i="9"/>
  <c r="Q1559" i="9" s="1"/>
  <c r="R1580" i="9"/>
  <c r="R1559" i="9" s="1"/>
  <c r="S1338" i="9"/>
  <c r="S1357" i="9"/>
  <c r="S1336" i="9" s="1"/>
  <c r="Q1442" i="9"/>
  <c r="R1336" i="9"/>
  <c r="O1338" i="9"/>
  <c r="Q1338" i="9"/>
  <c r="O1337" i="9"/>
  <c r="Q1476" i="9"/>
  <c r="N1336" i="9"/>
  <c r="P1336" i="9"/>
  <c r="Q1357" i="9"/>
  <c r="R1338" i="9"/>
  <c r="M1337" i="9"/>
  <c r="P1338" i="9"/>
  <c r="Q1337" i="9"/>
  <c r="P1114" i="9"/>
  <c r="R1114" i="9"/>
  <c r="O1115" i="9"/>
  <c r="O1114" i="9"/>
  <c r="Q1115" i="9"/>
  <c r="Q1135" i="9"/>
  <c r="Q1114" i="9" s="1"/>
  <c r="M1115" i="9"/>
  <c r="P1116" i="9"/>
  <c r="R1116" i="9"/>
  <c r="N1116" i="9"/>
  <c r="N1135" i="9"/>
  <c r="N1114" i="9" s="1"/>
  <c r="S1115" i="9"/>
  <c r="O892" i="9"/>
  <c r="N892" i="9"/>
  <c r="O894" i="9"/>
  <c r="Q892" i="9"/>
  <c r="N894" i="9"/>
  <c r="P894" i="9"/>
  <c r="P913" i="9"/>
  <c r="P892" i="9" s="1"/>
  <c r="Q893" i="9"/>
  <c r="O893" i="9"/>
  <c r="S894" i="9"/>
  <c r="S913" i="9"/>
  <c r="S892" i="9" s="1"/>
  <c r="N671" i="9"/>
  <c r="N673" i="9"/>
  <c r="P673" i="9"/>
  <c r="Q672" i="9"/>
  <c r="Q692" i="9"/>
  <c r="Q671" i="9" s="1"/>
  <c r="P671" i="9"/>
  <c r="R673" i="9"/>
  <c r="R671" i="9"/>
  <c r="M672" i="9"/>
  <c r="R450" i="9"/>
  <c r="N450" i="9"/>
  <c r="Q522" i="9"/>
  <c r="Q450" i="9" s="1"/>
  <c r="S452" i="9"/>
  <c r="S471" i="9"/>
  <c r="S450" i="9" s="1"/>
  <c r="P452" i="9"/>
  <c r="Q451" i="9"/>
  <c r="P471" i="9"/>
  <c r="P450" i="9" s="1"/>
  <c r="Q452" i="9"/>
  <c r="O451" i="9"/>
  <c r="S231" i="9"/>
  <c r="S250" i="9"/>
  <c r="S229" i="9" s="1"/>
  <c r="O230" i="9"/>
  <c r="R229" i="9"/>
  <c r="O267" i="9"/>
  <c r="P267" i="9"/>
  <c r="P229" i="9" s="1"/>
  <c r="O229" i="9"/>
  <c r="Q230" i="9"/>
  <c r="N420" i="9"/>
  <c r="N229" i="9" s="1"/>
  <c r="Q267" i="9"/>
  <c r="Q229" i="9" s="1"/>
  <c r="M230" i="9"/>
  <c r="S114" i="9"/>
  <c r="P80" i="9"/>
  <c r="R182" i="9"/>
  <c r="P148" i="9"/>
  <c r="R114" i="9"/>
  <c r="Q46" i="9"/>
  <c r="R9" i="9"/>
  <c r="N97" i="9"/>
  <c r="R131" i="9"/>
  <c r="P216" i="9"/>
  <c r="O63" i="9"/>
  <c r="N182" i="9"/>
  <c r="P29" i="9"/>
  <c r="Q9" i="9"/>
  <c r="S131" i="9"/>
  <c r="N131" i="9"/>
  <c r="Q165" i="9"/>
  <c r="S9" i="9"/>
  <c r="M9" i="9"/>
  <c r="S199" i="9"/>
  <c r="N46" i="9"/>
  <c r="O199" i="9"/>
  <c r="S63" i="9"/>
  <c r="R165" i="9"/>
  <c r="Q199" i="9"/>
  <c r="N9" i="9"/>
  <c r="P9" i="9"/>
  <c r="R10" i="9"/>
  <c r="Q10" i="9"/>
  <c r="R46" i="9"/>
  <c r="Q63" i="9"/>
  <c r="O9" i="9"/>
  <c r="P10" i="9"/>
  <c r="S10" i="9"/>
  <c r="O10" i="9"/>
  <c r="N10" i="9"/>
  <c r="Q29" i="9"/>
  <c r="N8" i="9"/>
  <c r="Q1336" i="9" l="1"/>
  <c r="P8" i="9"/>
  <c r="S8" i="9"/>
  <c r="R8" i="9"/>
  <c r="O8" i="9"/>
  <c r="Q8" i="9"/>
  <c r="K287" i="8" l="1"/>
  <c r="L287" i="8"/>
  <c r="M287" i="8"/>
  <c r="N287" i="8"/>
  <c r="O287" i="8"/>
  <c r="P287" i="8"/>
  <c r="Q287" i="8"/>
  <c r="R287" i="8"/>
  <c r="S287" i="8"/>
  <c r="T287" i="8"/>
  <c r="U287" i="8"/>
  <c r="J5" i="8" l="1"/>
  <c r="J6" i="8"/>
  <c r="J7" i="8"/>
  <c r="J8" i="8"/>
  <c r="J10" i="8"/>
  <c r="J11" i="8" s="1"/>
  <c r="J12" i="8" s="1"/>
  <c r="P14" i="8"/>
  <c r="O14" i="8"/>
  <c r="N14" i="8"/>
  <c r="M14" i="8"/>
  <c r="L14" i="8"/>
  <c r="U14" i="8"/>
  <c r="T14" i="8"/>
  <c r="S14" i="8"/>
  <c r="R14" i="8"/>
  <c r="Q14" i="8"/>
  <c r="J14" i="8"/>
  <c r="J9" i="8" l="1"/>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K14" i="8"/>
  <c r="U11" i="8"/>
  <c r="T11" i="8"/>
  <c r="P11" i="8"/>
  <c r="O11" i="8"/>
  <c r="S10" i="8"/>
  <c r="S11" i="8" s="1"/>
  <c r="S12" i="8" s="1"/>
  <c r="R10" i="8"/>
  <c r="R11" i="8" s="1"/>
  <c r="R12" i="8" s="1"/>
  <c r="Q10" i="8"/>
  <c r="Q11" i="8" s="1"/>
  <c r="Q12" i="8" s="1"/>
  <c r="N10" i="8"/>
  <c r="N11" i="8" s="1"/>
  <c r="N12" i="8" s="1"/>
  <c r="M10" i="8"/>
  <c r="M11" i="8" s="1"/>
  <c r="M12" i="8" s="1"/>
  <c r="L10" i="8"/>
  <c r="L11" i="8" s="1"/>
  <c r="L12" i="8" s="1"/>
  <c r="K10" i="8"/>
  <c r="K11" i="8" s="1"/>
  <c r="K12" i="8" s="1"/>
  <c r="U8" i="8"/>
  <c r="T8" i="8"/>
  <c r="S8" i="8"/>
  <c r="R8" i="8"/>
  <c r="Q8" i="8"/>
  <c r="P8" i="8"/>
  <c r="O8" i="8"/>
  <c r="N8" i="8"/>
  <c r="M8" i="8"/>
  <c r="L8" i="8"/>
  <c r="K8" i="8"/>
  <c r="I8" i="8"/>
  <c r="U7" i="8"/>
  <c r="T7" i="8"/>
  <c r="S7" i="8"/>
  <c r="R7" i="8"/>
  <c r="Q7" i="8"/>
  <c r="P7" i="8"/>
  <c r="O7" i="8"/>
  <c r="N7" i="8"/>
  <c r="M7" i="8"/>
  <c r="L7" i="8"/>
  <c r="K7" i="8"/>
  <c r="I7" i="8"/>
  <c r="U6" i="8"/>
  <c r="T6" i="8"/>
  <c r="S6" i="8"/>
  <c r="R6" i="8"/>
  <c r="Q6" i="8"/>
  <c r="P6" i="8"/>
  <c r="O6" i="8"/>
  <c r="N6" i="8"/>
  <c r="M6" i="8"/>
  <c r="L6" i="8"/>
  <c r="K6" i="8"/>
  <c r="I6" i="8"/>
  <c r="U5" i="8"/>
  <c r="T5" i="8"/>
  <c r="S5" i="8"/>
  <c r="R5" i="8"/>
  <c r="Q5" i="8"/>
  <c r="P5" i="8"/>
  <c r="O5" i="8"/>
  <c r="N5" i="8"/>
  <c r="M5" i="8"/>
  <c r="L5" i="8"/>
  <c r="K5" i="8"/>
  <c r="I5" i="8"/>
  <c r="AI483" i="6"/>
  <c r="AI482" i="6"/>
  <c r="AI481" i="6"/>
  <c r="AI480" i="6"/>
  <c r="AI479" i="6"/>
  <c r="AI478" i="6"/>
  <c r="AI477" i="6"/>
  <c r="AI476" i="6"/>
  <c r="AI475" i="6"/>
  <c r="AI474" i="6"/>
  <c r="AI473" i="6"/>
  <c r="AI472" i="6"/>
  <c r="AI471" i="6"/>
  <c r="AI470" i="6"/>
  <c r="AI469" i="6"/>
  <c r="AI468" i="6"/>
  <c r="AI467" i="6"/>
  <c r="AI466" i="6"/>
  <c r="AI465" i="6"/>
  <c r="AI464" i="6"/>
  <c r="AI463" i="6"/>
  <c r="AI462" i="6"/>
  <c r="AI461" i="6"/>
  <c r="AI460" i="6"/>
  <c r="AI459" i="6"/>
  <c r="AI458" i="6"/>
  <c r="AI457" i="6"/>
  <c r="AI456" i="6"/>
  <c r="AI455" i="6"/>
  <c r="AI454" i="6"/>
  <c r="AI453" i="6"/>
  <c r="AI452" i="6"/>
  <c r="AI451" i="6"/>
  <c r="AI450" i="6"/>
  <c r="AI449" i="6"/>
  <c r="AI448" i="6"/>
  <c r="AI447" i="6"/>
  <c r="AI446" i="6"/>
  <c r="AI445" i="6"/>
  <c r="AI444" i="6"/>
  <c r="AI443" i="6"/>
  <c r="AI442" i="6"/>
  <c r="AI441" i="6"/>
  <c r="AI440" i="6"/>
  <c r="AI439" i="6"/>
  <c r="AI438" i="6"/>
  <c r="AI437" i="6"/>
  <c r="AI436" i="6"/>
  <c r="AI435" i="6"/>
  <c r="AI434" i="6"/>
  <c r="AI433" i="6"/>
  <c r="AI432" i="6"/>
  <c r="AI430" i="6"/>
  <c r="AI429" i="6"/>
  <c r="AI428" i="6"/>
  <c r="AI427" i="6"/>
  <c r="AI426" i="6"/>
  <c r="AI425" i="6"/>
  <c r="AI424" i="6"/>
  <c r="AI423" i="6"/>
  <c r="AI422" i="6"/>
  <c r="AI421" i="6"/>
  <c r="AI420" i="6"/>
  <c r="AI419" i="6"/>
  <c r="AI418" i="6"/>
  <c r="AI417" i="6"/>
  <c r="AI416" i="6"/>
  <c r="AI415" i="6"/>
  <c r="AI414" i="6"/>
  <c r="AI413" i="6"/>
  <c r="AI412" i="6"/>
  <c r="AI411" i="6"/>
  <c r="AI410" i="6"/>
  <c r="AI409" i="6"/>
  <c r="AI408" i="6"/>
  <c r="AI407" i="6"/>
  <c r="AI406" i="6"/>
  <c r="AI405" i="6"/>
  <c r="AI404" i="6"/>
  <c r="AI403" i="6"/>
  <c r="AI402" i="6"/>
  <c r="AI401" i="6"/>
  <c r="AI400" i="6"/>
  <c r="AI399" i="6"/>
  <c r="AI398" i="6"/>
  <c r="AI397" i="6"/>
  <c r="AI396" i="6"/>
  <c r="AI395" i="6"/>
  <c r="AI394" i="6"/>
  <c r="AI393" i="6"/>
  <c r="AI392" i="6"/>
  <c r="AI391" i="6"/>
  <c r="AI390" i="6"/>
  <c r="AI389" i="6"/>
  <c r="AI388" i="6"/>
  <c r="AI387" i="6"/>
  <c r="AI386" i="6"/>
  <c r="AI385" i="6"/>
  <c r="AI384" i="6"/>
  <c r="AI383" i="6"/>
  <c r="AI382" i="6"/>
  <c r="AI381" i="6"/>
  <c r="AI380" i="6"/>
  <c r="AI379" i="6"/>
  <c r="AI377" i="6"/>
  <c r="AI376" i="6"/>
  <c r="AI375" i="6"/>
  <c r="AI374" i="6"/>
  <c r="AI373" i="6"/>
  <c r="AI372" i="6"/>
  <c r="AI371" i="6"/>
  <c r="AI370" i="6"/>
  <c r="AI369" i="6"/>
  <c r="AI368" i="6"/>
  <c r="AI367" i="6"/>
  <c r="AI366" i="6"/>
  <c r="AI365" i="6"/>
  <c r="AI364" i="6"/>
  <c r="AI363" i="6"/>
  <c r="AI362" i="6"/>
  <c r="AI361" i="6"/>
  <c r="AI360" i="6"/>
  <c r="AI359" i="6"/>
  <c r="AI358" i="6"/>
  <c r="AI357" i="6"/>
  <c r="AI356" i="6"/>
  <c r="AI355" i="6"/>
  <c r="AI354" i="6"/>
  <c r="AI353" i="6"/>
  <c r="AI352" i="6"/>
  <c r="AI351" i="6"/>
  <c r="AI350" i="6"/>
  <c r="AI349" i="6"/>
  <c r="AI348" i="6"/>
  <c r="AI347" i="6"/>
  <c r="AI346" i="6"/>
  <c r="AI345" i="6"/>
  <c r="AI344" i="6"/>
  <c r="AI343" i="6"/>
  <c r="AI342" i="6"/>
  <c r="AI341" i="6"/>
  <c r="AI340" i="6"/>
  <c r="AI339" i="6"/>
  <c r="AI338" i="6"/>
  <c r="AI337" i="6"/>
  <c r="AI336" i="6"/>
  <c r="AI335" i="6"/>
  <c r="AI334" i="6"/>
  <c r="AI333" i="6"/>
  <c r="AI332" i="6"/>
  <c r="AI331" i="6"/>
  <c r="AI330" i="6"/>
  <c r="AI329" i="6"/>
  <c r="AI328" i="6"/>
  <c r="AI327" i="6"/>
  <c r="AI326" i="6"/>
  <c r="AI324" i="6"/>
  <c r="AI323" i="6"/>
  <c r="AI322" i="6"/>
  <c r="AI321" i="6"/>
  <c r="AI320" i="6"/>
  <c r="AI319" i="6"/>
  <c r="AI318" i="6"/>
  <c r="AI317" i="6"/>
  <c r="AI316" i="6"/>
  <c r="AI315" i="6"/>
  <c r="AI314" i="6"/>
  <c r="AI313" i="6"/>
  <c r="AI312" i="6"/>
  <c r="AI311" i="6"/>
  <c r="AI310" i="6"/>
  <c r="AI309" i="6"/>
  <c r="AI308" i="6"/>
  <c r="AI307" i="6"/>
  <c r="AI306" i="6"/>
  <c r="AI305" i="6"/>
  <c r="AI304" i="6"/>
  <c r="AI303" i="6"/>
  <c r="AI302" i="6"/>
  <c r="AI301" i="6"/>
  <c r="AI300" i="6"/>
  <c r="AI299" i="6"/>
  <c r="AI298" i="6"/>
  <c r="AI297" i="6"/>
  <c r="AI296" i="6"/>
  <c r="AI295" i="6"/>
  <c r="AI294" i="6"/>
  <c r="AI293" i="6"/>
  <c r="AI292" i="6"/>
  <c r="AI291" i="6"/>
  <c r="AI290" i="6"/>
  <c r="AI289" i="6"/>
  <c r="AI288" i="6"/>
  <c r="AI287" i="6"/>
  <c r="AI286" i="6"/>
  <c r="AI285" i="6"/>
  <c r="AI284" i="6"/>
  <c r="AI283" i="6"/>
  <c r="AI282" i="6"/>
  <c r="AI281" i="6"/>
  <c r="AI280" i="6"/>
  <c r="AI279" i="6"/>
  <c r="AI278" i="6"/>
  <c r="AI277" i="6"/>
  <c r="AI276" i="6"/>
  <c r="AI275" i="6"/>
  <c r="AI274" i="6"/>
  <c r="AI273" i="6"/>
  <c r="AI271" i="6"/>
  <c r="AI270" i="6"/>
  <c r="AI269" i="6"/>
  <c r="AI268" i="6"/>
  <c r="AI267" i="6"/>
  <c r="AI266" i="6"/>
  <c r="AI265" i="6"/>
  <c r="AI264" i="6"/>
  <c r="AI263" i="6"/>
  <c r="AI262" i="6"/>
  <c r="AI261" i="6"/>
  <c r="AI260" i="6"/>
  <c r="AI259" i="6"/>
  <c r="AI258" i="6"/>
  <c r="AI257" i="6"/>
  <c r="AI256" i="6"/>
  <c r="AI255" i="6"/>
  <c r="AI254" i="6"/>
  <c r="AI253" i="6"/>
  <c r="AI252" i="6"/>
  <c r="AI251" i="6"/>
  <c r="AI250" i="6"/>
  <c r="AI249" i="6"/>
  <c r="AI248" i="6"/>
  <c r="AI247" i="6"/>
  <c r="AI246" i="6"/>
  <c r="AI245" i="6"/>
  <c r="AI244" i="6"/>
  <c r="AI243" i="6"/>
  <c r="AI242" i="6"/>
  <c r="AI241" i="6"/>
  <c r="AI240" i="6"/>
  <c r="AI239" i="6"/>
  <c r="AI238" i="6"/>
  <c r="AI237" i="6"/>
  <c r="AI236" i="6"/>
  <c r="AI235" i="6"/>
  <c r="AI234" i="6"/>
  <c r="AI233" i="6"/>
  <c r="AI232" i="6"/>
  <c r="AI231" i="6"/>
  <c r="AI230" i="6"/>
  <c r="AI229" i="6"/>
  <c r="AI228" i="6"/>
  <c r="AI227" i="6"/>
  <c r="AI226" i="6"/>
  <c r="AI225" i="6"/>
  <c r="AI224" i="6"/>
  <c r="AI223" i="6"/>
  <c r="AI222" i="6"/>
  <c r="AI221" i="6"/>
  <c r="AI220" i="6"/>
  <c r="AI218" i="6"/>
  <c r="AI217" i="6"/>
  <c r="AI216" i="6"/>
  <c r="AI215" i="6"/>
  <c r="AI214" i="6"/>
  <c r="AI213" i="6"/>
  <c r="AI212" i="6"/>
  <c r="AI211" i="6"/>
  <c r="AI210" i="6"/>
  <c r="AI209" i="6"/>
  <c r="AI208" i="6"/>
  <c r="AI207" i="6"/>
  <c r="AI206" i="6"/>
  <c r="AI205" i="6"/>
  <c r="AI204" i="6"/>
  <c r="AI203" i="6"/>
  <c r="AI202" i="6"/>
  <c r="AI201" i="6"/>
  <c r="AI200" i="6"/>
  <c r="AI199" i="6"/>
  <c r="AI198" i="6"/>
  <c r="AI197" i="6"/>
  <c r="AI196" i="6"/>
  <c r="AI195" i="6"/>
  <c r="AI194" i="6"/>
  <c r="AI193" i="6"/>
  <c r="AI192" i="6"/>
  <c r="AI191" i="6"/>
  <c r="AI190" i="6"/>
  <c r="AI189" i="6"/>
  <c r="AI188" i="6"/>
  <c r="AI187" i="6"/>
  <c r="AI186" i="6"/>
  <c r="AI185" i="6"/>
  <c r="AI184" i="6"/>
  <c r="AI183" i="6"/>
  <c r="AI182" i="6"/>
  <c r="AI181" i="6"/>
  <c r="AI180" i="6"/>
  <c r="AI179" i="6"/>
  <c r="AI178" i="6"/>
  <c r="AI177" i="6"/>
  <c r="AI176" i="6"/>
  <c r="AI175" i="6"/>
  <c r="AI174" i="6"/>
  <c r="AI173" i="6"/>
  <c r="AI172" i="6"/>
  <c r="AI171" i="6"/>
  <c r="AI170" i="6"/>
  <c r="AI169" i="6"/>
  <c r="AI168" i="6"/>
  <c r="AI167" i="6"/>
  <c r="AI165" i="6"/>
  <c r="AI164" i="6"/>
  <c r="AI163" i="6"/>
  <c r="AI162" i="6"/>
  <c r="AI161" i="6"/>
  <c r="AI160" i="6"/>
  <c r="AI159" i="6"/>
  <c r="AI158" i="6"/>
  <c r="AI157" i="6"/>
  <c r="AI156" i="6"/>
  <c r="AI155" i="6"/>
  <c r="AI154" i="6"/>
  <c r="AI153" i="6"/>
  <c r="AI152" i="6"/>
  <c r="AI151" i="6"/>
  <c r="AI150" i="6"/>
  <c r="AI149" i="6"/>
  <c r="AI148" i="6"/>
  <c r="AI147" i="6"/>
  <c r="AI146" i="6"/>
  <c r="AI145" i="6"/>
  <c r="AI144" i="6"/>
  <c r="AI143" i="6"/>
  <c r="AI142" i="6"/>
  <c r="AI141" i="6"/>
  <c r="AI140" i="6"/>
  <c r="AI139" i="6"/>
  <c r="AI138" i="6"/>
  <c r="AI137" i="6"/>
  <c r="AI136" i="6"/>
  <c r="AI135" i="6"/>
  <c r="AI134" i="6"/>
  <c r="AI133" i="6"/>
  <c r="AI132" i="6"/>
  <c r="AI131" i="6"/>
  <c r="AI130" i="6"/>
  <c r="AI129" i="6"/>
  <c r="AI128" i="6"/>
  <c r="AI127" i="6"/>
  <c r="AI126" i="6"/>
  <c r="AI125" i="6"/>
  <c r="AI124" i="6"/>
  <c r="AI123" i="6"/>
  <c r="AI122" i="6"/>
  <c r="AI121" i="6"/>
  <c r="AI120" i="6"/>
  <c r="AI119" i="6"/>
  <c r="AI118" i="6"/>
  <c r="AI117" i="6"/>
  <c r="AI116" i="6"/>
  <c r="AI115" i="6"/>
  <c r="AI114" i="6"/>
  <c r="AI62" i="6"/>
  <c r="AI63" i="6"/>
  <c r="AI64" i="6"/>
  <c r="AI65" i="6"/>
  <c r="AI66" i="6"/>
  <c r="AI67" i="6"/>
  <c r="AI68" i="6"/>
  <c r="AI69" i="6"/>
  <c r="AI70" i="6"/>
  <c r="AI71" i="6"/>
  <c r="AI72" i="6"/>
  <c r="AI73" i="6"/>
  <c r="AI74" i="6"/>
  <c r="AI75" i="6"/>
  <c r="AI76" i="6"/>
  <c r="AI77" i="6"/>
  <c r="AI78" i="6"/>
  <c r="AI79" i="6"/>
  <c r="AI80" i="6"/>
  <c r="AI81" i="6"/>
  <c r="AI82" i="6"/>
  <c r="AI83" i="6"/>
  <c r="AI84" i="6"/>
  <c r="AI85" i="6"/>
  <c r="AI86" i="6"/>
  <c r="AI87" i="6"/>
  <c r="AI88" i="6"/>
  <c r="AI89" i="6"/>
  <c r="AI90" i="6"/>
  <c r="AI91" i="6"/>
  <c r="AI92" i="6"/>
  <c r="AI93" i="6"/>
  <c r="AI94" i="6"/>
  <c r="AI95" i="6"/>
  <c r="AI96" i="6"/>
  <c r="AI97" i="6"/>
  <c r="AI98" i="6"/>
  <c r="AI99" i="6"/>
  <c r="AI100" i="6"/>
  <c r="AI101" i="6"/>
  <c r="AI102" i="6"/>
  <c r="AI103" i="6"/>
  <c r="AI104" i="6"/>
  <c r="AI105" i="6"/>
  <c r="AI106" i="6"/>
  <c r="AI107" i="6"/>
  <c r="AI108" i="6"/>
  <c r="AI109" i="6"/>
  <c r="AI110" i="6"/>
  <c r="AI111" i="6"/>
  <c r="AI112" i="6"/>
  <c r="AI61" i="6"/>
  <c r="M9" i="8" l="1"/>
  <c r="Q9" i="8"/>
  <c r="U9" i="8"/>
  <c r="N9" i="8"/>
  <c r="R9" i="8"/>
  <c r="K9" i="8"/>
  <c r="O9" i="8"/>
  <c r="S9" i="8"/>
  <c r="L9" i="8"/>
  <c r="P9" i="8"/>
  <c r="T9" i="8"/>
  <c r="AG478" i="6" l="1"/>
  <c r="AF478" i="6"/>
  <c r="AE478" i="6"/>
  <c r="AD478" i="6"/>
  <c r="AC478" i="6"/>
  <c r="AG476" i="6"/>
  <c r="AF476" i="6"/>
  <c r="AE476" i="6"/>
  <c r="AE473" i="6" s="1"/>
  <c r="AE479" i="6" s="1"/>
  <c r="AD476" i="6"/>
  <c r="AC476" i="6"/>
  <c r="AG475" i="6"/>
  <c r="AF475" i="6"/>
  <c r="AF473" i="6" s="1"/>
  <c r="AF479" i="6" s="1"/>
  <c r="AE475" i="6"/>
  <c r="AD475" i="6"/>
  <c r="AC475" i="6"/>
  <c r="AG474" i="6"/>
  <c r="AG473" i="6" s="1"/>
  <c r="AG479" i="6" s="1"/>
  <c r="AF474" i="6"/>
  <c r="AE474" i="6"/>
  <c r="AD474" i="6"/>
  <c r="AD473" i="6" s="1"/>
  <c r="AC474" i="6"/>
  <c r="AC473" i="6" s="1"/>
  <c r="AC479" i="6" s="1"/>
  <c r="AB473" i="6"/>
  <c r="AB479" i="6" s="1"/>
  <c r="AA473" i="6"/>
  <c r="AA479" i="6" s="1"/>
  <c r="Z473" i="6"/>
  <c r="Z479" i="6" s="1"/>
  <c r="Y473" i="6"/>
  <c r="Y479" i="6" s="1"/>
  <c r="X473" i="6"/>
  <c r="X479" i="6" s="1"/>
  <c r="W473" i="6"/>
  <c r="W479" i="6" s="1"/>
  <c r="V473" i="6"/>
  <c r="V479" i="6" s="1"/>
  <c r="U473" i="6"/>
  <c r="U479" i="6" s="1"/>
  <c r="T473" i="6"/>
  <c r="T479" i="6" s="1"/>
  <c r="S473" i="6"/>
  <c r="S479" i="6" s="1"/>
  <c r="M473" i="6"/>
  <c r="M479" i="6" s="1"/>
  <c r="L473" i="6"/>
  <c r="L479" i="6" s="1"/>
  <c r="K473" i="6"/>
  <c r="K479" i="6" s="1"/>
  <c r="J473" i="6"/>
  <c r="J479" i="6" s="1"/>
  <c r="AG470" i="6"/>
  <c r="AF470" i="6"/>
  <c r="AE470" i="6"/>
  <c r="AD470" i="6"/>
  <c r="AC470" i="6"/>
  <c r="AG466" i="6"/>
  <c r="AF466" i="6"/>
  <c r="AE466" i="6"/>
  <c r="AD466" i="6"/>
  <c r="AC466" i="6"/>
  <c r="AG465" i="6"/>
  <c r="AF465" i="6"/>
  <c r="AE465" i="6"/>
  <c r="AD465" i="6"/>
  <c r="AC465" i="6"/>
  <c r="AG464" i="6"/>
  <c r="AG463" i="6" s="1"/>
  <c r="AF464" i="6"/>
  <c r="AE464" i="6"/>
  <c r="AD464" i="6"/>
  <c r="AC464" i="6"/>
  <c r="AC463" i="6" s="1"/>
  <c r="AD463" i="6"/>
  <c r="AB463" i="6"/>
  <c r="AA463" i="6"/>
  <c r="Z463" i="6"/>
  <c r="Y463" i="6"/>
  <c r="X463" i="6"/>
  <c r="W463" i="6"/>
  <c r="V463" i="6"/>
  <c r="U463" i="6"/>
  <c r="T463" i="6"/>
  <c r="S463" i="6"/>
  <c r="M463" i="6"/>
  <c r="L463" i="6"/>
  <c r="K463" i="6"/>
  <c r="J463" i="6"/>
  <c r="AG461" i="6"/>
  <c r="AF461" i="6"/>
  <c r="AE461" i="6"/>
  <c r="AD461" i="6"/>
  <c r="AC461" i="6"/>
  <c r="AG460" i="6"/>
  <c r="AG458" i="6" s="1"/>
  <c r="AF460" i="6"/>
  <c r="AE460" i="6"/>
  <c r="AD460" i="6"/>
  <c r="AC460" i="6"/>
  <c r="AC458" i="6" s="1"/>
  <c r="AG459" i="6"/>
  <c r="AF459" i="6"/>
  <c r="AE459" i="6"/>
  <c r="AD459" i="6"/>
  <c r="AC459" i="6"/>
  <c r="AB458" i="6"/>
  <c r="AA458" i="6"/>
  <c r="Z458" i="6"/>
  <c r="Y458" i="6"/>
  <c r="X458" i="6"/>
  <c r="W458" i="6"/>
  <c r="V458" i="6"/>
  <c r="U458" i="6"/>
  <c r="T458" i="6"/>
  <c r="S458" i="6"/>
  <c r="M458" i="6"/>
  <c r="L458" i="6"/>
  <c r="K458" i="6"/>
  <c r="J458" i="6"/>
  <c r="AG456" i="6"/>
  <c r="AF456" i="6"/>
  <c r="AE456" i="6"/>
  <c r="AD456" i="6"/>
  <c r="AC456" i="6"/>
  <c r="AG455" i="6"/>
  <c r="AF455" i="6"/>
  <c r="AE455" i="6"/>
  <c r="AE454" i="6" s="1"/>
  <c r="AD455" i="6"/>
  <c r="AC455" i="6"/>
  <c r="AF454" i="6"/>
  <c r="AB454" i="6"/>
  <c r="AA454" i="6"/>
  <c r="Z454" i="6"/>
  <c r="Y454" i="6"/>
  <c r="X454" i="6"/>
  <c r="W454" i="6"/>
  <c r="V454" i="6"/>
  <c r="U454" i="6"/>
  <c r="T454" i="6"/>
  <c r="S454" i="6"/>
  <c r="M454" i="6"/>
  <c r="L454" i="6"/>
  <c r="K454" i="6"/>
  <c r="J454" i="6"/>
  <c r="AG452" i="6"/>
  <c r="AF452" i="6"/>
  <c r="AE452" i="6"/>
  <c r="AD452" i="6"/>
  <c r="AC452" i="6"/>
  <c r="AG451" i="6"/>
  <c r="AF451" i="6"/>
  <c r="AE451" i="6"/>
  <c r="AD451" i="6"/>
  <c r="AC451" i="6"/>
  <c r="AG450" i="6"/>
  <c r="AF450" i="6"/>
  <c r="AE450" i="6"/>
  <c r="AD450" i="6"/>
  <c r="AC450" i="6"/>
  <c r="AG449" i="6"/>
  <c r="AF449" i="6"/>
  <c r="AE449" i="6"/>
  <c r="AE448" i="6" s="1"/>
  <c r="AD449" i="6"/>
  <c r="AC449" i="6"/>
  <c r="AB448" i="6"/>
  <c r="AA448" i="6"/>
  <c r="Z448" i="6"/>
  <c r="Y448" i="6"/>
  <c r="X448" i="6"/>
  <c r="W448" i="6"/>
  <c r="V448" i="6"/>
  <c r="U448" i="6"/>
  <c r="T448" i="6"/>
  <c r="S448" i="6"/>
  <c r="M448" i="6"/>
  <c r="L448" i="6"/>
  <c r="K448" i="6"/>
  <c r="J448" i="6"/>
  <c r="AG446" i="6"/>
  <c r="AF446" i="6"/>
  <c r="AE446" i="6"/>
  <c r="AD446" i="6"/>
  <c r="AC446" i="6"/>
  <c r="AG444" i="6"/>
  <c r="AF444" i="6"/>
  <c r="AE444" i="6"/>
  <c r="AD444" i="6"/>
  <c r="AC444" i="6"/>
  <c r="AG443" i="6"/>
  <c r="AF443" i="6"/>
  <c r="AF442" i="6" s="1"/>
  <c r="AE443" i="6"/>
  <c r="AD443" i="6"/>
  <c r="AC443" i="6"/>
  <c r="AB442" i="6"/>
  <c r="AA442" i="6"/>
  <c r="Z442" i="6"/>
  <c r="Y442" i="6"/>
  <c r="X442" i="6"/>
  <c r="W442" i="6"/>
  <c r="V442" i="6"/>
  <c r="U442" i="6"/>
  <c r="T442" i="6"/>
  <c r="S442" i="6"/>
  <c r="M442" i="6"/>
  <c r="L442" i="6"/>
  <c r="K442" i="6"/>
  <c r="J442" i="6"/>
  <c r="AG440" i="6"/>
  <c r="AF440" i="6"/>
  <c r="AE440" i="6"/>
  <c r="AD440" i="6"/>
  <c r="AC440" i="6"/>
  <c r="AG439" i="6"/>
  <c r="AF439" i="6"/>
  <c r="AE439" i="6"/>
  <c r="AD439" i="6"/>
  <c r="AC439" i="6"/>
  <c r="AG438" i="6"/>
  <c r="AF438" i="6"/>
  <c r="AE438" i="6"/>
  <c r="AD438" i="6"/>
  <c r="AC438" i="6"/>
  <c r="AG437" i="6"/>
  <c r="AF437" i="6"/>
  <c r="AE437" i="6"/>
  <c r="AD437" i="6"/>
  <c r="AD436" i="6" s="1"/>
  <c r="AC437" i="6"/>
  <c r="AB436" i="6"/>
  <c r="AB432" i="6" s="1"/>
  <c r="AA436" i="6"/>
  <c r="Z436" i="6"/>
  <c r="Z432" i="6" s="1"/>
  <c r="Y436" i="6"/>
  <c r="Y432" i="6" s="1"/>
  <c r="X436" i="6"/>
  <c r="W436" i="6"/>
  <c r="V436" i="6"/>
  <c r="V432" i="6" s="1"/>
  <c r="U436" i="6"/>
  <c r="U432" i="6" s="1"/>
  <c r="T436" i="6"/>
  <c r="S436" i="6"/>
  <c r="M436" i="6"/>
  <c r="L436" i="6"/>
  <c r="L432" i="6" s="1"/>
  <c r="K436" i="6"/>
  <c r="J436" i="6"/>
  <c r="J432" i="6" s="1"/>
  <c r="AG435" i="6"/>
  <c r="AF435" i="6"/>
  <c r="AE435" i="6"/>
  <c r="AD435" i="6"/>
  <c r="AC435" i="6"/>
  <c r="AG434" i="6"/>
  <c r="AF434" i="6"/>
  <c r="AE434" i="6"/>
  <c r="AD434" i="6"/>
  <c r="AC434" i="6"/>
  <c r="AA432" i="6"/>
  <c r="X432" i="6"/>
  <c r="W432" i="6"/>
  <c r="T432" i="6"/>
  <c r="S432" i="6"/>
  <c r="K432" i="6"/>
  <c r="AG425" i="6"/>
  <c r="AF425" i="6"/>
  <c r="AE425" i="6"/>
  <c r="AD425" i="6"/>
  <c r="AC425" i="6"/>
  <c r="AG423" i="6"/>
  <c r="AF423" i="6"/>
  <c r="AE423" i="6"/>
  <c r="AD423" i="6"/>
  <c r="AC423" i="6"/>
  <c r="AG422" i="6"/>
  <c r="AF422" i="6"/>
  <c r="AE422" i="6"/>
  <c r="AD422" i="6"/>
  <c r="AC422" i="6"/>
  <c r="AG421" i="6"/>
  <c r="AF421" i="6"/>
  <c r="AE421" i="6"/>
  <c r="AD421" i="6"/>
  <c r="AC421" i="6"/>
  <c r="AD420" i="6"/>
  <c r="AD426" i="6" s="1"/>
  <c r="AB420" i="6"/>
  <c r="AB426" i="6" s="1"/>
  <c r="AA420" i="6"/>
  <c r="AA426" i="6" s="1"/>
  <c r="Z420" i="6"/>
  <c r="Z426" i="6" s="1"/>
  <c r="Y420" i="6"/>
  <c r="Y426" i="6" s="1"/>
  <c r="X420" i="6"/>
  <c r="X426" i="6" s="1"/>
  <c r="W420" i="6"/>
  <c r="W426" i="6" s="1"/>
  <c r="V420" i="6"/>
  <c r="V426" i="6" s="1"/>
  <c r="U420" i="6"/>
  <c r="U426" i="6" s="1"/>
  <c r="T420" i="6"/>
  <c r="T426" i="6" s="1"/>
  <c r="S420" i="6"/>
  <c r="S426" i="6" s="1"/>
  <c r="M420" i="6"/>
  <c r="M426" i="6" s="1"/>
  <c r="L420" i="6"/>
  <c r="L426" i="6" s="1"/>
  <c r="K420" i="6"/>
  <c r="K426" i="6" s="1"/>
  <c r="J420" i="6"/>
  <c r="J426" i="6" s="1"/>
  <c r="AG417" i="6"/>
  <c r="AF417" i="6"/>
  <c r="AE417" i="6"/>
  <c r="AD417" i="6"/>
  <c r="AC417" i="6"/>
  <c r="AG413" i="6"/>
  <c r="AF413" i="6"/>
  <c r="AE413" i="6"/>
  <c r="AD413" i="6"/>
  <c r="AC413" i="6"/>
  <c r="AG412" i="6"/>
  <c r="AF412" i="6"/>
  <c r="AE412" i="6"/>
  <c r="AD412" i="6"/>
  <c r="AC412" i="6"/>
  <c r="AG411" i="6"/>
  <c r="AF411" i="6"/>
  <c r="AF410" i="6" s="1"/>
  <c r="AE411" i="6"/>
  <c r="AD411" i="6"/>
  <c r="AC411" i="6"/>
  <c r="AD410" i="6"/>
  <c r="AB410" i="6"/>
  <c r="AA410" i="6"/>
  <c r="Z410" i="6"/>
  <c r="Y410" i="6"/>
  <c r="Y415" i="6" s="1"/>
  <c r="X410" i="6"/>
  <c r="W410" i="6"/>
  <c r="V410" i="6"/>
  <c r="U410" i="6"/>
  <c r="U415" i="6" s="1"/>
  <c r="T410" i="6"/>
  <c r="S410" i="6"/>
  <c r="M410" i="6"/>
  <c r="L410" i="6"/>
  <c r="K410" i="6"/>
  <c r="J410" i="6"/>
  <c r="AG408" i="6"/>
  <c r="AF408" i="6"/>
  <c r="AE408" i="6"/>
  <c r="AD408" i="6"/>
  <c r="AC408" i="6"/>
  <c r="AG407" i="6"/>
  <c r="AF407" i="6"/>
  <c r="AE407" i="6"/>
  <c r="AD407" i="6"/>
  <c r="AC407" i="6"/>
  <c r="AG406" i="6"/>
  <c r="AF406" i="6"/>
  <c r="AE406" i="6"/>
  <c r="AE405" i="6" s="1"/>
  <c r="AD406" i="6"/>
  <c r="AC406" i="6"/>
  <c r="AB405" i="6"/>
  <c r="AA405" i="6"/>
  <c r="Z405" i="6"/>
  <c r="Y405" i="6"/>
  <c r="X405" i="6"/>
  <c r="W405" i="6"/>
  <c r="V405" i="6"/>
  <c r="U405" i="6"/>
  <c r="T405" i="6"/>
  <c r="S405" i="6"/>
  <c r="M405" i="6"/>
  <c r="L405" i="6"/>
  <c r="K405" i="6"/>
  <c r="J405" i="6"/>
  <c r="AG403" i="6"/>
  <c r="AF403" i="6"/>
  <c r="AF401" i="6" s="1"/>
  <c r="AE403" i="6"/>
  <c r="AD403" i="6"/>
  <c r="AC403" i="6"/>
  <c r="AG402" i="6"/>
  <c r="AF402" i="6"/>
  <c r="AE402" i="6"/>
  <c r="AE401" i="6" s="1"/>
  <c r="AD402" i="6"/>
  <c r="AD401" i="6" s="1"/>
  <c r="AC402" i="6"/>
  <c r="AB401" i="6"/>
  <c r="AA401" i="6"/>
  <c r="Z401" i="6"/>
  <c r="Y401" i="6"/>
  <c r="X401" i="6"/>
  <c r="W401" i="6"/>
  <c r="V401" i="6"/>
  <c r="U401" i="6"/>
  <c r="T401" i="6"/>
  <c r="S401" i="6"/>
  <c r="M401" i="6"/>
  <c r="L401" i="6"/>
  <c r="K401" i="6"/>
  <c r="J401" i="6"/>
  <c r="AG399" i="6"/>
  <c r="AF399" i="6"/>
  <c r="AE399" i="6"/>
  <c r="AD399" i="6"/>
  <c r="AC399" i="6"/>
  <c r="AG398" i="6"/>
  <c r="AF398" i="6"/>
  <c r="AE398" i="6"/>
  <c r="AD398" i="6"/>
  <c r="AC398" i="6"/>
  <c r="AG397" i="6"/>
  <c r="AF397" i="6"/>
  <c r="AE397" i="6"/>
  <c r="AD397" i="6"/>
  <c r="AC397" i="6"/>
  <c r="AG396" i="6"/>
  <c r="AF396" i="6"/>
  <c r="AE396" i="6"/>
  <c r="AE395" i="6" s="1"/>
  <c r="AD396" i="6"/>
  <c r="AC396" i="6"/>
  <c r="AB395" i="6"/>
  <c r="AA395" i="6"/>
  <c r="Z395" i="6"/>
  <c r="Y395" i="6"/>
  <c r="X395" i="6"/>
  <c r="W395" i="6"/>
  <c r="V395" i="6"/>
  <c r="U395" i="6"/>
  <c r="T395" i="6"/>
  <c r="S395" i="6"/>
  <c r="M395" i="6"/>
  <c r="L395" i="6"/>
  <c r="K395" i="6"/>
  <c r="J395" i="6"/>
  <c r="AG393" i="6"/>
  <c r="AF393" i="6"/>
  <c r="AE393" i="6"/>
  <c r="AD393" i="6"/>
  <c r="AC393" i="6"/>
  <c r="AG391" i="6"/>
  <c r="AF391" i="6"/>
  <c r="AE391" i="6"/>
  <c r="AD391" i="6"/>
  <c r="AC391" i="6"/>
  <c r="AG390" i="6"/>
  <c r="AF390" i="6"/>
  <c r="AE390" i="6"/>
  <c r="AD390" i="6"/>
  <c r="AD389" i="6" s="1"/>
  <c r="AC390" i="6"/>
  <c r="AB389" i="6"/>
  <c r="AA389" i="6"/>
  <c r="Z389" i="6"/>
  <c r="Y389" i="6"/>
  <c r="X389" i="6"/>
  <c r="W389" i="6"/>
  <c r="V389" i="6"/>
  <c r="U389" i="6"/>
  <c r="T389" i="6"/>
  <c r="S389" i="6"/>
  <c r="M389" i="6"/>
  <c r="L389" i="6"/>
  <c r="K389" i="6"/>
  <c r="J389" i="6"/>
  <c r="AG387" i="6"/>
  <c r="AF387" i="6"/>
  <c r="AE387" i="6"/>
  <c r="AD387" i="6"/>
  <c r="AC387" i="6"/>
  <c r="AG386" i="6"/>
  <c r="AF386" i="6"/>
  <c r="AE386" i="6"/>
  <c r="AD386" i="6"/>
  <c r="AC386" i="6"/>
  <c r="AG385" i="6"/>
  <c r="AF385" i="6"/>
  <c r="AE385" i="6"/>
  <c r="AD385" i="6"/>
  <c r="AC385" i="6"/>
  <c r="AG384" i="6"/>
  <c r="AF384" i="6"/>
  <c r="AE384" i="6"/>
  <c r="AD384" i="6"/>
  <c r="AD383" i="6" s="1"/>
  <c r="AC384" i="6"/>
  <c r="AB383" i="6"/>
  <c r="AA383" i="6"/>
  <c r="AA379" i="6" s="1"/>
  <c r="Z383" i="6"/>
  <c r="Z379" i="6" s="1"/>
  <c r="Y383" i="6"/>
  <c r="X383" i="6"/>
  <c r="W383" i="6"/>
  <c r="W379" i="6" s="1"/>
  <c r="V383" i="6"/>
  <c r="V379" i="6" s="1"/>
  <c r="U383" i="6"/>
  <c r="T383" i="6"/>
  <c r="S383" i="6"/>
  <c r="S379" i="6" s="1"/>
  <c r="M383" i="6"/>
  <c r="L383" i="6"/>
  <c r="K383" i="6"/>
  <c r="K379" i="6" s="1"/>
  <c r="J383" i="6"/>
  <c r="J379" i="6" s="1"/>
  <c r="AG382" i="6"/>
  <c r="AF382" i="6"/>
  <c r="AE382" i="6"/>
  <c r="AD382" i="6"/>
  <c r="AC382" i="6"/>
  <c r="AG381" i="6"/>
  <c r="AF381" i="6"/>
  <c r="AE381" i="6"/>
  <c r="AD381" i="6"/>
  <c r="AC381" i="6"/>
  <c r="AB379" i="6"/>
  <c r="Y379" i="6"/>
  <c r="X379" i="6"/>
  <c r="U379" i="6"/>
  <c r="T379" i="6"/>
  <c r="L379" i="6"/>
  <c r="AG372" i="6"/>
  <c r="AF372" i="6"/>
  <c r="AE372" i="6"/>
  <c r="AD372" i="6"/>
  <c r="AC372" i="6"/>
  <c r="AG370" i="6"/>
  <c r="AF370" i="6"/>
  <c r="AE370" i="6"/>
  <c r="AD370" i="6"/>
  <c r="AC370" i="6"/>
  <c r="AG369" i="6"/>
  <c r="AF369" i="6"/>
  <c r="AE369" i="6"/>
  <c r="AD369" i="6"/>
  <c r="AC369" i="6"/>
  <c r="AG368" i="6"/>
  <c r="AF368" i="6"/>
  <c r="AE368" i="6"/>
  <c r="AD368" i="6"/>
  <c r="AC368" i="6"/>
  <c r="AB367" i="6"/>
  <c r="AB373" i="6" s="1"/>
  <c r="AA367" i="6"/>
  <c r="AA373" i="6" s="1"/>
  <c r="Z367" i="6"/>
  <c r="Z373" i="6" s="1"/>
  <c r="Y367" i="6"/>
  <c r="Y373" i="6" s="1"/>
  <c r="X367" i="6"/>
  <c r="X373" i="6" s="1"/>
  <c r="W367" i="6"/>
  <c r="W373" i="6" s="1"/>
  <c r="V367" i="6"/>
  <c r="V373" i="6" s="1"/>
  <c r="U367" i="6"/>
  <c r="U373" i="6" s="1"/>
  <c r="T367" i="6"/>
  <c r="T373" i="6" s="1"/>
  <c r="S367" i="6"/>
  <c r="S373" i="6" s="1"/>
  <c r="M367" i="6"/>
  <c r="M373" i="6" s="1"/>
  <c r="L367" i="6"/>
  <c r="L373" i="6" s="1"/>
  <c r="K367" i="6"/>
  <c r="K373" i="6" s="1"/>
  <c r="J367" i="6"/>
  <c r="J373" i="6" s="1"/>
  <c r="AG364" i="6"/>
  <c r="AF364" i="6"/>
  <c r="AE364" i="6"/>
  <c r="AD364" i="6"/>
  <c r="AC364" i="6"/>
  <c r="AG360" i="6"/>
  <c r="AF360" i="6"/>
  <c r="AE360" i="6"/>
  <c r="AD360" i="6"/>
  <c r="AC360" i="6"/>
  <c r="AG359" i="6"/>
  <c r="AF359" i="6"/>
  <c r="AE359" i="6"/>
  <c r="AD359" i="6"/>
  <c r="AC359" i="6"/>
  <c r="AG358" i="6"/>
  <c r="AF358" i="6"/>
  <c r="AE358" i="6"/>
  <c r="AD358" i="6"/>
  <c r="AD357" i="6" s="1"/>
  <c r="AC358" i="6"/>
  <c r="AB357" i="6"/>
  <c r="AA357" i="6"/>
  <c r="Z357" i="6"/>
  <c r="Y357" i="6"/>
  <c r="X357" i="6"/>
  <c r="W357" i="6"/>
  <c r="V357" i="6"/>
  <c r="U357" i="6"/>
  <c r="T357" i="6"/>
  <c r="S357" i="6"/>
  <c r="M357" i="6"/>
  <c r="L357" i="6"/>
  <c r="K357" i="6"/>
  <c r="J357" i="6"/>
  <c r="AG355" i="6"/>
  <c r="AF355" i="6"/>
  <c r="AE355" i="6"/>
  <c r="AD355" i="6"/>
  <c r="AC355" i="6"/>
  <c r="AG354" i="6"/>
  <c r="AF354" i="6"/>
  <c r="AE354" i="6"/>
  <c r="AD354" i="6"/>
  <c r="AC354" i="6"/>
  <c r="AG353" i="6"/>
  <c r="AF353" i="6"/>
  <c r="AE353" i="6"/>
  <c r="AD353" i="6"/>
  <c r="AC353" i="6"/>
  <c r="AB352" i="6"/>
  <c r="AA352" i="6"/>
  <c r="Z352" i="6"/>
  <c r="Y352" i="6"/>
  <c r="X352" i="6"/>
  <c r="W352" i="6"/>
  <c r="V352" i="6"/>
  <c r="U352" i="6"/>
  <c r="T352" i="6"/>
  <c r="S352" i="6"/>
  <c r="M352" i="6"/>
  <c r="L352" i="6"/>
  <c r="K352" i="6"/>
  <c r="J352" i="6"/>
  <c r="AG350" i="6"/>
  <c r="AG348" i="6" s="1"/>
  <c r="AF350" i="6"/>
  <c r="AE350" i="6"/>
  <c r="AD350" i="6"/>
  <c r="AC350" i="6"/>
  <c r="AC348" i="6" s="1"/>
  <c r="AG349" i="6"/>
  <c r="AF349" i="6"/>
  <c r="AF348" i="6" s="1"/>
  <c r="AE349" i="6"/>
  <c r="AE348" i="6" s="1"/>
  <c r="AD349" i="6"/>
  <c r="AC349" i="6"/>
  <c r="AB348" i="6"/>
  <c r="AA348" i="6"/>
  <c r="Z348" i="6"/>
  <c r="Y348" i="6"/>
  <c r="X348" i="6"/>
  <c r="W348" i="6"/>
  <c r="V348" i="6"/>
  <c r="U348" i="6"/>
  <c r="T348" i="6"/>
  <c r="S348" i="6"/>
  <c r="M348" i="6"/>
  <c r="L348" i="6"/>
  <c r="K348" i="6"/>
  <c r="J348" i="6"/>
  <c r="AG346" i="6"/>
  <c r="AF346" i="6"/>
  <c r="AE346" i="6"/>
  <c r="AD346" i="6"/>
  <c r="AC346" i="6"/>
  <c r="AG345" i="6"/>
  <c r="AF345" i="6"/>
  <c r="AE345" i="6"/>
  <c r="AD345" i="6"/>
  <c r="AC345" i="6"/>
  <c r="AG344" i="6"/>
  <c r="AF344" i="6"/>
  <c r="AE344" i="6"/>
  <c r="AD344" i="6"/>
  <c r="AC344" i="6"/>
  <c r="AG343" i="6"/>
  <c r="AF343" i="6"/>
  <c r="AE343" i="6"/>
  <c r="AD343" i="6"/>
  <c r="AC343" i="6"/>
  <c r="AB342" i="6"/>
  <c r="AA342" i="6"/>
  <c r="Z342" i="6"/>
  <c r="Y342" i="6"/>
  <c r="X342" i="6"/>
  <c r="W342" i="6"/>
  <c r="V342" i="6"/>
  <c r="U342" i="6"/>
  <c r="T342" i="6"/>
  <c r="S342" i="6"/>
  <c r="M342" i="6"/>
  <c r="L342" i="6"/>
  <c r="K342" i="6"/>
  <c r="J342" i="6"/>
  <c r="AG340" i="6"/>
  <c r="AF340" i="6"/>
  <c r="AE340" i="6"/>
  <c r="AD340" i="6"/>
  <c r="AC340" i="6"/>
  <c r="AG338" i="6"/>
  <c r="AF338" i="6"/>
  <c r="AE338" i="6"/>
  <c r="AD338" i="6"/>
  <c r="AC338" i="6"/>
  <c r="AG337" i="6"/>
  <c r="AF337" i="6"/>
  <c r="AE337" i="6"/>
  <c r="AE336" i="6" s="1"/>
  <c r="AD337" i="6"/>
  <c r="AC337" i="6"/>
  <c r="AB336" i="6"/>
  <c r="AA336" i="6"/>
  <c r="Z336" i="6"/>
  <c r="Y336" i="6"/>
  <c r="X336" i="6"/>
  <c r="W336" i="6"/>
  <c r="V336" i="6"/>
  <c r="U336" i="6"/>
  <c r="T336" i="6"/>
  <c r="S336" i="6"/>
  <c r="M336" i="6"/>
  <c r="L336" i="6"/>
  <c r="K336" i="6"/>
  <c r="J336" i="6"/>
  <c r="AG334" i="6"/>
  <c r="AF334" i="6"/>
  <c r="AE334" i="6"/>
  <c r="AD334" i="6"/>
  <c r="AC334" i="6"/>
  <c r="AG333" i="6"/>
  <c r="AF333" i="6"/>
  <c r="AE333" i="6"/>
  <c r="AD333" i="6"/>
  <c r="AC333" i="6"/>
  <c r="AG332" i="6"/>
  <c r="AF332" i="6"/>
  <c r="AE332" i="6"/>
  <c r="AD332" i="6"/>
  <c r="AC332" i="6"/>
  <c r="AG331" i="6"/>
  <c r="AF331" i="6"/>
  <c r="AE331" i="6"/>
  <c r="AD331" i="6"/>
  <c r="AC331" i="6"/>
  <c r="AB330" i="6"/>
  <c r="AB326" i="6" s="1"/>
  <c r="AA330" i="6"/>
  <c r="Z330" i="6"/>
  <c r="Z326" i="6" s="1"/>
  <c r="Y330" i="6"/>
  <c r="X330" i="6"/>
  <c r="X326" i="6" s="1"/>
  <c r="W330" i="6"/>
  <c r="W326" i="6" s="1"/>
  <c r="V330" i="6"/>
  <c r="V326" i="6" s="1"/>
  <c r="U330" i="6"/>
  <c r="T330" i="6"/>
  <c r="T326" i="6" s="1"/>
  <c r="S330" i="6"/>
  <c r="M330" i="6"/>
  <c r="L330" i="6"/>
  <c r="L326" i="6" s="1"/>
  <c r="K330" i="6"/>
  <c r="K326" i="6" s="1"/>
  <c r="J330" i="6"/>
  <c r="J326" i="6" s="1"/>
  <c r="AG329" i="6"/>
  <c r="AF329" i="6"/>
  <c r="AE329" i="6"/>
  <c r="AD329" i="6"/>
  <c r="AC329" i="6"/>
  <c r="AG328" i="6"/>
  <c r="AF328" i="6"/>
  <c r="AE328" i="6"/>
  <c r="AD328" i="6"/>
  <c r="AC328" i="6"/>
  <c r="AA326" i="6"/>
  <c r="Y326" i="6"/>
  <c r="U326" i="6"/>
  <c r="S326" i="6"/>
  <c r="AG319" i="6"/>
  <c r="AF319" i="6"/>
  <c r="AE319" i="6"/>
  <c r="AD319" i="6"/>
  <c r="AC319" i="6"/>
  <c r="AG317" i="6"/>
  <c r="AF317" i="6"/>
  <c r="AE317" i="6"/>
  <c r="AD317" i="6"/>
  <c r="AC317" i="6"/>
  <c r="AG316" i="6"/>
  <c r="AF316" i="6"/>
  <c r="AE316" i="6"/>
  <c r="AD316" i="6"/>
  <c r="AC316" i="6"/>
  <c r="AG315" i="6"/>
  <c r="AF315" i="6"/>
  <c r="AE315" i="6"/>
  <c r="AD315" i="6"/>
  <c r="AC315" i="6"/>
  <c r="AB314" i="6"/>
  <c r="AB320" i="6" s="1"/>
  <c r="AA314" i="6"/>
  <c r="AA320" i="6" s="1"/>
  <c r="Z314" i="6"/>
  <c r="Z320" i="6" s="1"/>
  <c r="Y314" i="6"/>
  <c r="Y320" i="6" s="1"/>
  <c r="X314" i="6"/>
  <c r="X320" i="6" s="1"/>
  <c r="W314" i="6"/>
  <c r="W320" i="6" s="1"/>
  <c r="V314" i="6"/>
  <c r="V320" i="6" s="1"/>
  <c r="U314" i="6"/>
  <c r="U320" i="6" s="1"/>
  <c r="T314" i="6"/>
  <c r="T320" i="6" s="1"/>
  <c r="S314" i="6"/>
  <c r="S320" i="6" s="1"/>
  <c r="M314" i="6"/>
  <c r="M320" i="6" s="1"/>
  <c r="L314" i="6"/>
  <c r="L320" i="6" s="1"/>
  <c r="K314" i="6"/>
  <c r="K320" i="6" s="1"/>
  <c r="J314" i="6"/>
  <c r="J320" i="6" s="1"/>
  <c r="AG311" i="6"/>
  <c r="AF311" i="6"/>
  <c r="AE311" i="6"/>
  <c r="AD311" i="6"/>
  <c r="AC311" i="6"/>
  <c r="AG307" i="6"/>
  <c r="AF307" i="6"/>
  <c r="AE307" i="6"/>
  <c r="AD307" i="6"/>
  <c r="AC307" i="6"/>
  <c r="AG306" i="6"/>
  <c r="AF306" i="6"/>
  <c r="AE306" i="6"/>
  <c r="AD306" i="6"/>
  <c r="AC306" i="6"/>
  <c r="AG305" i="6"/>
  <c r="AF305" i="6"/>
  <c r="AE305" i="6"/>
  <c r="AD305" i="6"/>
  <c r="AD304" i="6" s="1"/>
  <c r="AC305" i="6"/>
  <c r="AB304" i="6"/>
  <c r="AA304" i="6"/>
  <c r="Z304" i="6"/>
  <c r="Y304" i="6"/>
  <c r="X304" i="6"/>
  <c r="W304" i="6"/>
  <c r="V304" i="6"/>
  <c r="U304" i="6"/>
  <c r="T304" i="6"/>
  <c r="S304" i="6"/>
  <c r="M304" i="6"/>
  <c r="L304" i="6"/>
  <c r="K304" i="6"/>
  <c r="J304" i="6"/>
  <c r="AG302" i="6"/>
  <c r="AF302" i="6"/>
  <c r="AE302" i="6"/>
  <c r="AD302" i="6"/>
  <c r="AC302" i="6"/>
  <c r="AG301" i="6"/>
  <c r="AF301" i="6"/>
  <c r="AE301" i="6"/>
  <c r="AD301" i="6"/>
  <c r="AC301" i="6"/>
  <c r="AG300" i="6"/>
  <c r="AF300" i="6"/>
  <c r="AE300" i="6"/>
  <c r="AD300" i="6"/>
  <c r="AC300" i="6"/>
  <c r="AB299" i="6"/>
  <c r="AA299" i="6"/>
  <c r="Z299" i="6"/>
  <c r="Y299" i="6"/>
  <c r="X299" i="6"/>
  <c r="W299" i="6"/>
  <c r="V299" i="6"/>
  <c r="U299" i="6"/>
  <c r="T299" i="6"/>
  <c r="S299" i="6"/>
  <c r="M299" i="6"/>
  <c r="L299" i="6"/>
  <c r="K299" i="6"/>
  <c r="J299" i="6"/>
  <c r="AG297" i="6"/>
  <c r="AF297" i="6"/>
  <c r="AE297" i="6"/>
  <c r="AD297" i="6"/>
  <c r="AC297" i="6"/>
  <c r="AG296" i="6"/>
  <c r="AF296" i="6"/>
  <c r="AE296" i="6"/>
  <c r="AD296" i="6"/>
  <c r="AC296" i="6"/>
  <c r="AC295" i="6" s="1"/>
  <c r="AB295" i="6"/>
  <c r="AA295" i="6"/>
  <c r="Z295" i="6"/>
  <c r="Y295" i="6"/>
  <c r="X295" i="6"/>
  <c r="W295" i="6"/>
  <c r="V295" i="6"/>
  <c r="U295" i="6"/>
  <c r="T295" i="6"/>
  <c r="S295" i="6"/>
  <c r="M295" i="6"/>
  <c r="L295" i="6"/>
  <c r="K295" i="6"/>
  <c r="J295" i="6"/>
  <c r="AG293" i="6"/>
  <c r="AF293" i="6"/>
  <c r="AE293" i="6"/>
  <c r="AD293" i="6"/>
  <c r="AC293" i="6"/>
  <c r="AG292" i="6"/>
  <c r="AF292" i="6"/>
  <c r="AE292" i="6"/>
  <c r="AE289" i="6" s="1"/>
  <c r="AD292" i="6"/>
  <c r="AC292" i="6"/>
  <c r="AG291" i="6"/>
  <c r="AF291" i="6"/>
  <c r="AE291" i="6"/>
  <c r="AD291" i="6"/>
  <c r="AC291" i="6"/>
  <c r="AG290" i="6"/>
  <c r="AF290" i="6"/>
  <c r="AE290" i="6"/>
  <c r="AD290" i="6"/>
  <c r="AD289" i="6" s="1"/>
  <c r="AC290" i="6"/>
  <c r="AB289" i="6"/>
  <c r="AA289" i="6"/>
  <c r="Z289" i="6"/>
  <c r="Y289" i="6"/>
  <c r="X289" i="6"/>
  <c r="W289" i="6"/>
  <c r="V289" i="6"/>
  <c r="U289" i="6"/>
  <c r="T289" i="6"/>
  <c r="S289" i="6"/>
  <c r="M289" i="6"/>
  <c r="L289" i="6"/>
  <c r="K289" i="6"/>
  <c r="J289" i="6"/>
  <c r="AG287" i="6"/>
  <c r="AF287" i="6"/>
  <c r="AE287" i="6"/>
  <c r="AD287" i="6"/>
  <c r="AC287" i="6"/>
  <c r="AG285" i="6"/>
  <c r="AF285" i="6"/>
  <c r="AE285" i="6"/>
  <c r="AD285" i="6"/>
  <c r="AC285" i="6"/>
  <c r="AG284" i="6"/>
  <c r="AF284" i="6"/>
  <c r="AE284" i="6"/>
  <c r="AE283" i="6" s="1"/>
  <c r="AD284" i="6"/>
  <c r="AC284" i="6"/>
  <c r="AD283" i="6"/>
  <c r="AB283" i="6"/>
  <c r="AA283" i="6"/>
  <c r="Z283" i="6"/>
  <c r="Y283" i="6"/>
  <c r="X283" i="6"/>
  <c r="W283" i="6"/>
  <c r="V283" i="6"/>
  <c r="U283" i="6"/>
  <c r="T283" i="6"/>
  <c r="S283" i="6"/>
  <c r="M283" i="6"/>
  <c r="L283" i="6"/>
  <c r="K283" i="6"/>
  <c r="J283" i="6"/>
  <c r="AG281" i="6"/>
  <c r="AF281" i="6"/>
  <c r="AE281" i="6"/>
  <c r="AD281" i="6"/>
  <c r="AC281" i="6"/>
  <c r="AG280" i="6"/>
  <c r="AF280" i="6"/>
  <c r="AE280" i="6"/>
  <c r="AD280" i="6"/>
  <c r="AC280" i="6"/>
  <c r="AG279" i="6"/>
  <c r="AF279" i="6"/>
  <c r="AE279" i="6"/>
  <c r="AD279" i="6"/>
  <c r="AC279" i="6"/>
  <c r="AG278" i="6"/>
  <c r="AF278" i="6"/>
  <c r="AE278" i="6"/>
  <c r="AD278" i="6"/>
  <c r="AD277" i="6" s="1"/>
  <c r="AC278" i="6"/>
  <c r="AB277" i="6"/>
  <c r="AA277" i="6"/>
  <c r="AA273" i="6" s="1"/>
  <c r="Z277" i="6"/>
  <c r="Z273" i="6" s="1"/>
  <c r="Y277" i="6"/>
  <c r="X277" i="6"/>
  <c r="W277" i="6"/>
  <c r="W273" i="6" s="1"/>
  <c r="V277" i="6"/>
  <c r="V273" i="6" s="1"/>
  <c r="U277" i="6"/>
  <c r="T277" i="6"/>
  <c r="S277" i="6"/>
  <c r="S273" i="6" s="1"/>
  <c r="M277" i="6"/>
  <c r="L277" i="6"/>
  <c r="K277" i="6"/>
  <c r="K273" i="6" s="1"/>
  <c r="J277" i="6"/>
  <c r="J273" i="6" s="1"/>
  <c r="AG276" i="6"/>
  <c r="AF276" i="6"/>
  <c r="AE276" i="6"/>
  <c r="AD276" i="6"/>
  <c r="AC276" i="6"/>
  <c r="AG275" i="6"/>
  <c r="AF275" i="6"/>
  <c r="AE275" i="6"/>
  <c r="AD275" i="6"/>
  <c r="AC275" i="6"/>
  <c r="AB273" i="6"/>
  <c r="Y273" i="6"/>
  <c r="X273" i="6"/>
  <c r="U273" i="6"/>
  <c r="T273" i="6"/>
  <c r="L273" i="6"/>
  <c r="AG266" i="6"/>
  <c r="AF266" i="6"/>
  <c r="AE266" i="6"/>
  <c r="AD266" i="6"/>
  <c r="AC266" i="6"/>
  <c r="AG264" i="6"/>
  <c r="AF264" i="6"/>
  <c r="AE264" i="6"/>
  <c r="AD264" i="6"/>
  <c r="AC264" i="6"/>
  <c r="AG263" i="6"/>
  <c r="AF263" i="6"/>
  <c r="AE263" i="6"/>
  <c r="AD263" i="6"/>
  <c r="AC263" i="6"/>
  <c r="AG262" i="6"/>
  <c r="AF262" i="6"/>
  <c r="AE262" i="6"/>
  <c r="AD262" i="6"/>
  <c r="AC262" i="6"/>
  <c r="AB261" i="6"/>
  <c r="AB267" i="6" s="1"/>
  <c r="AA261" i="6"/>
  <c r="AA267" i="6" s="1"/>
  <c r="Z261" i="6"/>
  <c r="Z267" i="6" s="1"/>
  <c r="Y261" i="6"/>
  <c r="Y267" i="6" s="1"/>
  <c r="X261" i="6"/>
  <c r="X267" i="6" s="1"/>
  <c r="W261" i="6"/>
  <c r="W267" i="6" s="1"/>
  <c r="V261" i="6"/>
  <c r="V267" i="6" s="1"/>
  <c r="U261" i="6"/>
  <c r="U267" i="6" s="1"/>
  <c r="T261" i="6"/>
  <c r="T267" i="6" s="1"/>
  <c r="S261" i="6"/>
  <c r="S267" i="6" s="1"/>
  <c r="M261" i="6"/>
  <c r="M267" i="6" s="1"/>
  <c r="L261" i="6"/>
  <c r="L267" i="6" s="1"/>
  <c r="K261" i="6"/>
  <c r="K267" i="6" s="1"/>
  <c r="J261" i="6"/>
  <c r="J267" i="6" s="1"/>
  <c r="AG258" i="6"/>
  <c r="AF258" i="6"/>
  <c r="AE258" i="6"/>
  <c r="AD258" i="6"/>
  <c r="AC258" i="6"/>
  <c r="AG254" i="6"/>
  <c r="AF254" i="6"/>
  <c r="AE254" i="6"/>
  <c r="AD254" i="6"/>
  <c r="AC254" i="6"/>
  <c r="AG253" i="6"/>
  <c r="AF253" i="6"/>
  <c r="AE253" i="6"/>
  <c r="AD253" i="6"/>
  <c r="AC253" i="6"/>
  <c r="AG252" i="6"/>
  <c r="AF252" i="6"/>
  <c r="AE252" i="6"/>
  <c r="AD252" i="6"/>
  <c r="AD251" i="6" s="1"/>
  <c r="AC252" i="6"/>
  <c r="AB251" i="6"/>
  <c r="AA251" i="6"/>
  <c r="Z251" i="6"/>
  <c r="Y251" i="6"/>
  <c r="X251" i="6"/>
  <c r="W251" i="6"/>
  <c r="V251" i="6"/>
  <c r="U251" i="6"/>
  <c r="T251" i="6"/>
  <c r="S251" i="6"/>
  <c r="M251" i="6"/>
  <c r="L251" i="6"/>
  <c r="K251" i="6"/>
  <c r="J251" i="6"/>
  <c r="AG249" i="6"/>
  <c r="AF249" i="6"/>
  <c r="AE249" i="6"/>
  <c r="AD249" i="6"/>
  <c r="AC249" i="6"/>
  <c r="AG248" i="6"/>
  <c r="AF248" i="6"/>
  <c r="AE248" i="6"/>
  <c r="AD248" i="6"/>
  <c r="AC248" i="6"/>
  <c r="AG247" i="6"/>
  <c r="AF247" i="6"/>
  <c r="AE247" i="6"/>
  <c r="AD247" i="6"/>
  <c r="AC247" i="6"/>
  <c r="AB246" i="6"/>
  <c r="AA246" i="6"/>
  <c r="Z246" i="6"/>
  <c r="Y246" i="6"/>
  <c r="X246" i="6"/>
  <c r="W246" i="6"/>
  <c r="V246" i="6"/>
  <c r="U246" i="6"/>
  <c r="T246" i="6"/>
  <c r="S246" i="6"/>
  <c r="M246" i="6"/>
  <c r="L246" i="6"/>
  <c r="K246" i="6"/>
  <c r="J246" i="6"/>
  <c r="AG244" i="6"/>
  <c r="AF244" i="6"/>
  <c r="AE244" i="6"/>
  <c r="AD244" i="6"/>
  <c r="AC244" i="6"/>
  <c r="AG243" i="6"/>
  <c r="AF243" i="6"/>
  <c r="AF242" i="6" s="1"/>
  <c r="AE243" i="6"/>
  <c r="AD243" i="6"/>
  <c r="AC243" i="6"/>
  <c r="AE242" i="6"/>
  <c r="AB242" i="6"/>
  <c r="AA242" i="6"/>
  <c r="Z242" i="6"/>
  <c r="Y242" i="6"/>
  <c r="X242" i="6"/>
  <c r="W242" i="6"/>
  <c r="V242" i="6"/>
  <c r="U242" i="6"/>
  <c r="T242" i="6"/>
  <c r="S242" i="6"/>
  <c r="M242" i="6"/>
  <c r="L242" i="6"/>
  <c r="K242" i="6"/>
  <c r="J242" i="6"/>
  <c r="AG240" i="6"/>
  <c r="AF240" i="6"/>
  <c r="AE240" i="6"/>
  <c r="AD240" i="6"/>
  <c r="AC240" i="6"/>
  <c r="AG239" i="6"/>
  <c r="AF239" i="6"/>
  <c r="AE239" i="6"/>
  <c r="AD239" i="6"/>
  <c r="AC239" i="6"/>
  <c r="AG238" i="6"/>
  <c r="AF238" i="6"/>
  <c r="AE238" i="6"/>
  <c r="AD238" i="6"/>
  <c r="AC238" i="6"/>
  <c r="AG237" i="6"/>
  <c r="AF237" i="6"/>
  <c r="AE237" i="6"/>
  <c r="AE236" i="6" s="1"/>
  <c r="AD237" i="6"/>
  <c r="AC237" i="6"/>
  <c r="AB236" i="6"/>
  <c r="AA236" i="6"/>
  <c r="Z236" i="6"/>
  <c r="Y236" i="6"/>
  <c r="X236" i="6"/>
  <c r="W236" i="6"/>
  <c r="V236" i="6"/>
  <c r="U236" i="6"/>
  <c r="T236" i="6"/>
  <c r="S236" i="6"/>
  <c r="M236" i="6"/>
  <c r="L236" i="6"/>
  <c r="K236" i="6"/>
  <c r="J236" i="6"/>
  <c r="AG234" i="6"/>
  <c r="AF234" i="6"/>
  <c r="AE234" i="6"/>
  <c r="AD234" i="6"/>
  <c r="AC234" i="6"/>
  <c r="AG232" i="6"/>
  <c r="AF232" i="6"/>
  <c r="AE232" i="6"/>
  <c r="AD232" i="6"/>
  <c r="AC232" i="6"/>
  <c r="AG231" i="6"/>
  <c r="AF231" i="6"/>
  <c r="AE231" i="6"/>
  <c r="AE230" i="6" s="1"/>
  <c r="AD231" i="6"/>
  <c r="AC231" i="6"/>
  <c r="AB230" i="6"/>
  <c r="AA230" i="6"/>
  <c r="Z230" i="6"/>
  <c r="Y230" i="6"/>
  <c r="X230" i="6"/>
  <c r="W230" i="6"/>
  <c r="V230" i="6"/>
  <c r="U230" i="6"/>
  <c r="T230" i="6"/>
  <c r="S230" i="6"/>
  <c r="M230" i="6"/>
  <c r="L230" i="6"/>
  <c r="K230" i="6"/>
  <c r="J230" i="6"/>
  <c r="AG228" i="6"/>
  <c r="AF228" i="6"/>
  <c r="AE228" i="6"/>
  <c r="AD228" i="6"/>
  <c r="AC228" i="6"/>
  <c r="AG227" i="6"/>
  <c r="AF227" i="6"/>
  <c r="AE227" i="6"/>
  <c r="AD227" i="6"/>
  <c r="AC227" i="6"/>
  <c r="AG226" i="6"/>
  <c r="AF226" i="6"/>
  <c r="AE226" i="6"/>
  <c r="AD226" i="6"/>
  <c r="AC226" i="6"/>
  <c r="AG225" i="6"/>
  <c r="AF225" i="6"/>
  <c r="AE225" i="6"/>
  <c r="AD225" i="6"/>
  <c r="AC225" i="6"/>
  <c r="AB224" i="6"/>
  <c r="AB220" i="6" s="1"/>
  <c r="AA224" i="6"/>
  <c r="Z224" i="6"/>
  <c r="Z220" i="6" s="1"/>
  <c r="Y224" i="6"/>
  <c r="X224" i="6"/>
  <c r="X220" i="6" s="1"/>
  <c r="W224" i="6"/>
  <c r="W220" i="6" s="1"/>
  <c r="V224" i="6"/>
  <c r="V220" i="6" s="1"/>
  <c r="U224" i="6"/>
  <c r="T224" i="6"/>
  <c r="T220" i="6" s="1"/>
  <c r="S224" i="6"/>
  <c r="S220" i="6" s="1"/>
  <c r="M224" i="6"/>
  <c r="L224" i="6"/>
  <c r="L220" i="6" s="1"/>
  <c r="K224" i="6"/>
  <c r="K220" i="6" s="1"/>
  <c r="J224" i="6"/>
  <c r="J220" i="6" s="1"/>
  <c r="AG223" i="6"/>
  <c r="AF223" i="6"/>
  <c r="AE223" i="6"/>
  <c r="AD223" i="6"/>
  <c r="AC223" i="6"/>
  <c r="AG222" i="6"/>
  <c r="AF222" i="6"/>
  <c r="AE222" i="6"/>
  <c r="AD222" i="6"/>
  <c r="AC222" i="6"/>
  <c r="AA220" i="6"/>
  <c r="Y220" i="6"/>
  <c r="U220" i="6"/>
  <c r="V214" i="6"/>
  <c r="AG213" i="6"/>
  <c r="AF213" i="6"/>
  <c r="AE213" i="6"/>
  <c r="AD213" i="6"/>
  <c r="AC213" i="6"/>
  <c r="AG211" i="6"/>
  <c r="AF211" i="6"/>
  <c r="AE211" i="6"/>
  <c r="AD211" i="6"/>
  <c r="AC211" i="6"/>
  <c r="AG210" i="6"/>
  <c r="AF210" i="6"/>
  <c r="AE210" i="6"/>
  <c r="AD210" i="6"/>
  <c r="AC210" i="6"/>
  <c r="AG209" i="6"/>
  <c r="AF209" i="6"/>
  <c r="AE209" i="6"/>
  <c r="AD209" i="6"/>
  <c r="AC209" i="6"/>
  <c r="AB208" i="6"/>
  <c r="AB214" i="6" s="1"/>
  <c r="AA208" i="6"/>
  <c r="AA214" i="6" s="1"/>
  <c r="Z208" i="6"/>
  <c r="Z214" i="6" s="1"/>
  <c r="Y208" i="6"/>
  <c r="Y214" i="6" s="1"/>
  <c r="X208" i="6"/>
  <c r="X214" i="6" s="1"/>
  <c r="W208" i="6"/>
  <c r="W214" i="6" s="1"/>
  <c r="V208" i="6"/>
  <c r="U208" i="6"/>
  <c r="U214" i="6" s="1"/>
  <c r="T208" i="6"/>
  <c r="T214" i="6" s="1"/>
  <c r="S208" i="6"/>
  <c r="S214" i="6" s="1"/>
  <c r="M208" i="6"/>
  <c r="M214" i="6" s="1"/>
  <c r="L208" i="6"/>
  <c r="L214" i="6" s="1"/>
  <c r="K208" i="6"/>
  <c r="K214" i="6" s="1"/>
  <c r="J208" i="6"/>
  <c r="J214" i="6" s="1"/>
  <c r="AG205" i="6"/>
  <c r="AF205" i="6"/>
  <c r="AE205" i="6"/>
  <c r="AD205" i="6"/>
  <c r="AC205" i="6"/>
  <c r="AG201" i="6"/>
  <c r="AF201" i="6"/>
  <c r="AE201" i="6"/>
  <c r="AD201" i="6"/>
  <c r="AC201" i="6"/>
  <c r="AG200" i="6"/>
  <c r="AF200" i="6"/>
  <c r="AE200" i="6"/>
  <c r="AD200" i="6"/>
  <c r="AC200" i="6"/>
  <c r="AG199" i="6"/>
  <c r="AF199" i="6"/>
  <c r="AE199" i="6"/>
  <c r="AE198" i="6" s="1"/>
  <c r="AD199" i="6"/>
  <c r="AC199" i="6"/>
  <c r="AB198" i="6"/>
  <c r="AA198" i="6"/>
  <c r="Z198" i="6"/>
  <c r="Y198" i="6"/>
  <c r="X198" i="6"/>
  <c r="W198" i="6"/>
  <c r="V198" i="6"/>
  <c r="U198" i="6"/>
  <c r="T198" i="6"/>
  <c r="S198" i="6"/>
  <c r="M198" i="6"/>
  <c r="L198" i="6"/>
  <c r="K198" i="6"/>
  <c r="J198" i="6"/>
  <c r="AG196" i="6"/>
  <c r="AF196" i="6"/>
  <c r="AE196" i="6"/>
  <c r="AD196" i="6"/>
  <c r="AC196" i="6"/>
  <c r="AG195" i="6"/>
  <c r="AG193" i="6" s="1"/>
  <c r="AF195" i="6"/>
  <c r="AE195" i="6"/>
  <c r="AD195" i="6"/>
  <c r="AC195" i="6"/>
  <c r="AC193" i="6" s="1"/>
  <c r="AG194" i="6"/>
  <c r="AF194" i="6"/>
  <c r="AE194" i="6"/>
  <c r="AD194" i="6"/>
  <c r="AC194" i="6"/>
  <c r="AB193" i="6"/>
  <c r="AA193" i="6"/>
  <c r="Z193" i="6"/>
  <c r="Y193" i="6"/>
  <c r="X193" i="6"/>
  <c r="W193" i="6"/>
  <c r="V193" i="6"/>
  <c r="U193" i="6"/>
  <c r="T193" i="6"/>
  <c r="S193" i="6"/>
  <c r="M193" i="6"/>
  <c r="L193" i="6"/>
  <c r="K193" i="6"/>
  <c r="J193" i="6"/>
  <c r="AG191" i="6"/>
  <c r="AG189" i="6" s="1"/>
  <c r="AF191" i="6"/>
  <c r="AE191" i="6"/>
  <c r="AD191" i="6"/>
  <c r="AC191" i="6"/>
  <c r="AC189" i="6" s="1"/>
  <c r="AG190" i="6"/>
  <c r="AF190" i="6"/>
  <c r="AE190" i="6"/>
  <c r="AD190" i="6"/>
  <c r="AD189" i="6" s="1"/>
  <c r="AC190" i="6"/>
  <c r="AF189" i="6"/>
  <c r="AB189" i="6"/>
  <c r="AA189" i="6"/>
  <c r="Z189" i="6"/>
  <c r="Y189" i="6"/>
  <c r="X189" i="6"/>
  <c r="W189" i="6"/>
  <c r="W203" i="6" s="1"/>
  <c r="W216" i="6" s="1"/>
  <c r="V189" i="6"/>
  <c r="U189" i="6"/>
  <c r="T189" i="6"/>
  <c r="S189" i="6"/>
  <c r="M189" i="6"/>
  <c r="L189" i="6"/>
  <c r="K189" i="6"/>
  <c r="J189" i="6"/>
  <c r="AG187" i="6"/>
  <c r="AF187" i="6"/>
  <c r="AE187" i="6"/>
  <c r="AD187" i="6"/>
  <c r="AC187" i="6"/>
  <c r="AG186" i="6"/>
  <c r="AF186" i="6"/>
  <c r="AE186" i="6"/>
  <c r="AD186" i="6"/>
  <c r="AC186" i="6"/>
  <c r="AG185" i="6"/>
  <c r="AF185" i="6"/>
  <c r="AE185" i="6"/>
  <c r="AD185" i="6"/>
  <c r="AC185" i="6"/>
  <c r="AG184" i="6"/>
  <c r="AF184" i="6"/>
  <c r="AE184" i="6"/>
  <c r="AD184" i="6"/>
  <c r="AC184" i="6"/>
  <c r="AB183" i="6"/>
  <c r="AA183" i="6"/>
  <c r="Z183" i="6"/>
  <c r="Y183" i="6"/>
  <c r="X183" i="6"/>
  <c r="W183" i="6"/>
  <c r="V183" i="6"/>
  <c r="U183" i="6"/>
  <c r="T183" i="6"/>
  <c r="S183" i="6"/>
  <c r="M183" i="6"/>
  <c r="L183" i="6"/>
  <c r="K183" i="6"/>
  <c r="J183" i="6"/>
  <c r="AG181" i="6"/>
  <c r="AF181" i="6"/>
  <c r="AE181" i="6"/>
  <c r="AD181" i="6"/>
  <c r="AC181" i="6"/>
  <c r="AG179" i="6"/>
  <c r="AF179" i="6"/>
  <c r="AE179" i="6"/>
  <c r="AD179" i="6"/>
  <c r="AC179" i="6"/>
  <c r="AG178" i="6"/>
  <c r="AF178" i="6"/>
  <c r="AE178" i="6"/>
  <c r="AD178" i="6"/>
  <c r="AD177" i="6" s="1"/>
  <c r="AC178" i="6"/>
  <c r="AE177" i="6"/>
  <c r="AB177" i="6"/>
  <c r="AA177" i="6"/>
  <c r="Z177" i="6"/>
  <c r="Y177" i="6"/>
  <c r="X177" i="6"/>
  <c r="W177" i="6"/>
  <c r="V177" i="6"/>
  <c r="U177" i="6"/>
  <c r="T177" i="6"/>
  <c r="S177" i="6"/>
  <c r="M177" i="6"/>
  <c r="L177" i="6"/>
  <c r="K177" i="6"/>
  <c r="J177" i="6"/>
  <c r="AG175" i="6"/>
  <c r="AF175" i="6"/>
  <c r="AE175" i="6"/>
  <c r="AD175" i="6"/>
  <c r="AC175" i="6"/>
  <c r="AG174" i="6"/>
  <c r="AF174" i="6"/>
  <c r="AE174" i="6"/>
  <c r="AD174" i="6"/>
  <c r="AC174" i="6"/>
  <c r="AG173" i="6"/>
  <c r="AF173" i="6"/>
  <c r="AE173" i="6"/>
  <c r="AD173" i="6"/>
  <c r="AC173" i="6"/>
  <c r="AG172" i="6"/>
  <c r="AF172" i="6"/>
  <c r="AE172" i="6"/>
  <c r="AD172" i="6"/>
  <c r="AC172" i="6"/>
  <c r="AB171" i="6"/>
  <c r="AB167" i="6" s="1"/>
  <c r="AA171" i="6"/>
  <c r="Z171" i="6"/>
  <c r="Z167" i="6" s="1"/>
  <c r="Y171" i="6"/>
  <c r="X171" i="6"/>
  <c r="W171" i="6"/>
  <c r="V171" i="6"/>
  <c r="V167" i="6" s="1"/>
  <c r="U171" i="6"/>
  <c r="T171" i="6"/>
  <c r="S171" i="6"/>
  <c r="S167" i="6" s="1"/>
  <c r="M171" i="6"/>
  <c r="L171" i="6"/>
  <c r="K171" i="6"/>
  <c r="K167" i="6" s="1"/>
  <c r="J171" i="6"/>
  <c r="J167" i="6" s="1"/>
  <c r="AG170" i="6"/>
  <c r="AF170" i="6"/>
  <c r="AE170" i="6"/>
  <c r="AD170" i="6"/>
  <c r="AC170" i="6"/>
  <c r="AG169" i="6"/>
  <c r="AF169" i="6"/>
  <c r="AE169" i="6"/>
  <c r="AD169" i="6"/>
  <c r="AC169" i="6"/>
  <c r="AA167" i="6"/>
  <c r="Y167" i="6"/>
  <c r="X167" i="6"/>
  <c r="W167" i="6"/>
  <c r="U167" i="6"/>
  <c r="T167" i="6"/>
  <c r="L167" i="6"/>
  <c r="AG160" i="6"/>
  <c r="AF160" i="6"/>
  <c r="AE160" i="6"/>
  <c r="AD160" i="6"/>
  <c r="AC160" i="6"/>
  <c r="AG158" i="6"/>
  <c r="AF158" i="6"/>
  <c r="AE158" i="6"/>
  <c r="AD158" i="6"/>
  <c r="AC158" i="6"/>
  <c r="AG157" i="6"/>
  <c r="AF157" i="6"/>
  <c r="AE157" i="6"/>
  <c r="AD157" i="6"/>
  <c r="AC157" i="6"/>
  <c r="AG156" i="6"/>
  <c r="AF156" i="6"/>
  <c r="AE156" i="6"/>
  <c r="AD156" i="6"/>
  <c r="AC156" i="6"/>
  <c r="AB155" i="6"/>
  <c r="AB161" i="6" s="1"/>
  <c r="AA155" i="6"/>
  <c r="AA161" i="6" s="1"/>
  <c r="Z155" i="6"/>
  <c r="Z161" i="6" s="1"/>
  <c r="Y155" i="6"/>
  <c r="Y161" i="6" s="1"/>
  <c r="X155" i="6"/>
  <c r="X161" i="6" s="1"/>
  <c r="W155" i="6"/>
  <c r="W161" i="6" s="1"/>
  <c r="V155" i="6"/>
  <c r="V161" i="6" s="1"/>
  <c r="U155" i="6"/>
  <c r="U161" i="6" s="1"/>
  <c r="T155" i="6"/>
  <c r="T161" i="6" s="1"/>
  <c r="S155" i="6"/>
  <c r="S161" i="6" s="1"/>
  <c r="M155" i="6"/>
  <c r="M161" i="6" s="1"/>
  <c r="L155" i="6"/>
  <c r="L161" i="6" s="1"/>
  <c r="K155" i="6"/>
  <c r="K161" i="6" s="1"/>
  <c r="J155" i="6"/>
  <c r="J161" i="6" s="1"/>
  <c r="AG152" i="6"/>
  <c r="AF152" i="6"/>
  <c r="AE152" i="6"/>
  <c r="AD152" i="6"/>
  <c r="AC152" i="6"/>
  <c r="AA150" i="6"/>
  <c r="AG148" i="6"/>
  <c r="AF148" i="6"/>
  <c r="AE148" i="6"/>
  <c r="AD148" i="6"/>
  <c r="AC148" i="6"/>
  <c r="AG147" i="6"/>
  <c r="AF147" i="6"/>
  <c r="AE147" i="6"/>
  <c r="AD147" i="6"/>
  <c r="AC147" i="6"/>
  <c r="AG146" i="6"/>
  <c r="AF146" i="6"/>
  <c r="AE146" i="6"/>
  <c r="AD146" i="6"/>
  <c r="AC146" i="6"/>
  <c r="AB145" i="6"/>
  <c r="AA145" i="6"/>
  <c r="Z145" i="6"/>
  <c r="Y145" i="6"/>
  <c r="X145" i="6"/>
  <c r="W145" i="6"/>
  <c r="V145" i="6"/>
  <c r="U145" i="6"/>
  <c r="T145" i="6"/>
  <c r="S145" i="6"/>
  <c r="M145" i="6"/>
  <c r="L145" i="6"/>
  <c r="K145" i="6"/>
  <c r="K150" i="6" s="1"/>
  <c r="J145" i="6"/>
  <c r="AG143" i="6"/>
  <c r="AG140" i="6" s="1"/>
  <c r="AF143" i="6"/>
  <c r="AE143" i="6"/>
  <c r="AD143" i="6"/>
  <c r="AC143" i="6"/>
  <c r="AG142" i="6"/>
  <c r="AF142" i="6"/>
  <c r="AE142" i="6"/>
  <c r="AD142" i="6"/>
  <c r="AC142" i="6"/>
  <c r="AG141" i="6"/>
  <c r="AF141" i="6"/>
  <c r="AF140" i="6" s="1"/>
  <c r="AE141" i="6"/>
  <c r="AD141" i="6"/>
  <c r="AC141" i="6"/>
  <c r="AB140" i="6"/>
  <c r="AA140" i="6"/>
  <c r="Z140" i="6"/>
  <c r="Y140" i="6"/>
  <c r="X140" i="6"/>
  <c r="W140" i="6"/>
  <c r="V140" i="6"/>
  <c r="U140" i="6"/>
  <c r="T140" i="6"/>
  <c r="S140" i="6"/>
  <c r="M140" i="6"/>
  <c r="L140" i="6"/>
  <c r="K140" i="6"/>
  <c r="J140" i="6"/>
  <c r="AG138" i="6"/>
  <c r="AF138" i="6"/>
  <c r="AE138" i="6"/>
  <c r="AD138" i="6"/>
  <c r="AC138" i="6"/>
  <c r="AG137" i="6"/>
  <c r="AF137" i="6"/>
  <c r="AE137" i="6"/>
  <c r="AD137" i="6"/>
  <c r="AC137" i="6"/>
  <c r="AB136" i="6"/>
  <c r="AA136" i="6"/>
  <c r="Z136" i="6"/>
  <c r="Y136" i="6"/>
  <c r="X136" i="6"/>
  <c r="W136" i="6"/>
  <c r="V136" i="6"/>
  <c r="U136" i="6"/>
  <c r="T136" i="6"/>
  <c r="S136" i="6"/>
  <c r="M136" i="6"/>
  <c r="L136" i="6"/>
  <c r="K136" i="6"/>
  <c r="J136" i="6"/>
  <c r="AG134" i="6"/>
  <c r="AF134" i="6"/>
  <c r="AE134" i="6"/>
  <c r="AD134" i="6"/>
  <c r="AC134" i="6"/>
  <c r="AG133" i="6"/>
  <c r="AF133" i="6"/>
  <c r="AE133" i="6"/>
  <c r="AD133" i="6"/>
  <c r="AC133" i="6"/>
  <c r="AG132" i="6"/>
  <c r="AF132" i="6"/>
  <c r="AE132" i="6"/>
  <c r="AD132" i="6"/>
  <c r="AC132" i="6"/>
  <c r="AG131" i="6"/>
  <c r="AF131" i="6"/>
  <c r="AE131" i="6"/>
  <c r="AD131" i="6"/>
  <c r="AC131" i="6"/>
  <c r="AB130" i="6"/>
  <c r="AA130" i="6"/>
  <c r="Z130" i="6"/>
  <c r="Y130" i="6"/>
  <c r="X130" i="6"/>
  <c r="W130" i="6"/>
  <c r="V130" i="6"/>
  <c r="U130" i="6"/>
  <c r="T130" i="6"/>
  <c r="S130" i="6"/>
  <c r="M130" i="6"/>
  <c r="L130" i="6"/>
  <c r="K130" i="6"/>
  <c r="J130" i="6"/>
  <c r="AG128" i="6"/>
  <c r="AF128" i="6"/>
  <c r="AE128" i="6"/>
  <c r="AD128" i="6"/>
  <c r="AC128" i="6"/>
  <c r="AG126" i="6"/>
  <c r="AF126" i="6"/>
  <c r="AF124" i="6" s="1"/>
  <c r="AE126" i="6"/>
  <c r="AD126" i="6"/>
  <c r="AD124" i="6" s="1"/>
  <c r="AC126" i="6"/>
  <c r="AG125" i="6"/>
  <c r="AG124" i="6" s="1"/>
  <c r="AF125" i="6"/>
  <c r="AE125" i="6"/>
  <c r="AE124" i="6" s="1"/>
  <c r="AD125" i="6"/>
  <c r="AC125" i="6"/>
  <c r="AB124" i="6"/>
  <c r="AA124" i="6"/>
  <c r="Z124" i="6"/>
  <c r="Y124" i="6"/>
  <c r="X124" i="6"/>
  <c r="W124" i="6"/>
  <c r="V124" i="6"/>
  <c r="U124" i="6"/>
  <c r="T124" i="6"/>
  <c r="S124" i="6"/>
  <c r="M124" i="6"/>
  <c r="L124" i="6"/>
  <c r="K124" i="6"/>
  <c r="J124" i="6"/>
  <c r="AG122" i="6"/>
  <c r="AF122" i="6"/>
  <c r="AE122" i="6"/>
  <c r="AD122" i="6"/>
  <c r="AC122" i="6"/>
  <c r="AG121" i="6"/>
  <c r="AF121" i="6"/>
  <c r="AE121" i="6"/>
  <c r="AD121" i="6"/>
  <c r="AC121" i="6"/>
  <c r="AG120" i="6"/>
  <c r="AF120" i="6"/>
  <c r="AE120" i="6"/>
  <c r="AD120" i="6"/>
  <c r="AC120" i="6"/>
  <c r="AG119" i="6"/>
  <c r="AF119" i="6"/>
  <c r="AE119" i="6"/>
  <c r="AD119" i="6"/>
  <c r="AD118" i="6" s="1"/>
  <c r="AC119" i="6"/>
  <c r="AB118" i="6"/>
  <c r="AA118" i="6"/>
  <c r="Z118" i="6"/>
  <c r="Z114" i="6" s="1"/>
  <c r="Y118" i="6"/>
  <c r="X118" i="6"/>
  <c r="W118" i="6"/>
  <c r="V118" i="6"/>
  <c r="V114" i="6" s="1"/>
  <c r="U118" i="6"/>
  <c r="U114" i="6" s="1"/>
  <c r="T118" i="6"/>
  <c r="S118" i="6"/>
  <c r="M118" i="6"/>
  <c r="L118" i="6"/>
  <c r="K118" i="6"/>
  <c r="K114" i="6" s="1"/>
  <c r="J118" i="6"/>
  <c r="J114" i="6" s="1"/>
  <c r="AG117" i="6"/>
  <c r="AF117" i="6"/>
  <c r="AE117" i="6"/>
  <c r="AD117" i="6"/>
  <c r="AC117" i="6"/>
  <c r="AG116" i="6"/>
  <c r="AF116" i="6"/>
  <c r="AE116" i="6"/>
  <c r="AD116" i="6"/>
  <c r="AC116" i="6"/>
  <c r="AB114" i="6"/>
  <c r="AA114" i="6"/>
  <c r="Y114" i="6"/>
  <c r="X114" i="6"/>
  <c r="W114" i="6"/>
  <c r="T114" i="6"/>
  <c r="S114" i="6"/>
  <c r="L114" i="6"/>
  <c r="AG107" i="6"/>
  <c r="AF107" i="6"/>
  <c r="AE107" i="6"/>
  <c r="AD107" i="6"/>
  <c r="AG105" i="6"/>
  <c r="AF105" i="6"/>
  <c r="AE105" i="6"/>
  <c r="AD105" i="6"/>
  <c r="AG104" i="6"/>
  <c r="AG102" i="6" s="1"/>
  <c r="AG108" i="6" s="1"/>
  <c r="AF104" i="6"/>
  <c r="AE104" i="6"/>
  <c r="AD104" i="6"/>
  <c r="AG103" i="6"/>
  <c r="AF103" i="6"/>
  <c r="AE103" i="6"/>
  <c r="AD103" i="6"/>
  <c r="AD102" i="6" s="1"/>
  <c r="AD108" i="6" s="1"/>
  <c r="AF102" i="6"/>
  <c r="AF108" i="6" s="1"/>
  <c r="AE102" i="6"/>
  <c r="AE108" i="6" s="1"/>
  <c r="AG99" i="6"/>
  <c r="AF99" i="6"/>
  <c r="AE99" i="6"/>
  <c r="AD99" i="6"/>
  <c r="AG95" i="6"/>
  <c r="AF95" i="6"/>
  <c r="AE95" i="6"/>
  <c r="AD95" i="6"/>
  <c r="AG94" i="6"/>
  <c r="AF94" i="6"/>
  <c r="AE94" i="6"/>
  <c r="AD94" i="6"/>
  <c r="AG93" i="6"/>
  <c r="AF93" i="6"/>
  <c r="AF92" i="6" s="1"/>
  <c r="AE93" i="6"/>
  <c r="AD93" i="6"/>
  <c r="AD92" i="6" s="1"/>
  <c r="AG92" i="6"/>
  <c r="AE92" i="6"/>
  <c r="AG90" i="6"/>
  <c r="AF90" i="6"/>
  <c r="AE90" i="6"/>
  <c r="AD90" i="6"/>
  <c r="AG89" i="6"/>
  <c r="AF89" i="6"/>
  <c r="AE89" i="6"/>
  <c r="AD89" i="6"/>
  <c r="AG88" i="6"/>
  <c r="AF88" i="6"/>
  <c r="AE88" i="6"/>
  <c r="AE87" i="6" s="1"/>
  <c r="AD88" i="6"/>
  <c r="AD87" i="6" s="1"/>
  <c r="AG87" i="6"/>
  <c r="AF87" i="6"/>
  <c r="AG85" i="6"/>
  <c r="AF85" i="6"/>
  <c r="AE85" i="6"/>
  <c r="AD85" i="6"/>
  <c r="AG84" i="6"/>
  <c r="AF84" i="6"/>
  <c r="AE84" i="6"/>
  <c r="AD84" i="6"/>
  <c r="AD83" i="6" s="1"/>
  <c r="AG83" i="6"/>
  <c r="AF83" i="6"/>
  <c r="AE83" i="6"/>
  <c r="AG81" i="6"/>
  <c r="AF81" i="6"/>
  <c r="AE81" i="6"/>
  <c r="AD81" i="6"/>
  <c r="AG80" i="6"/>
  <c r="AF80" i="6"/>
  <c r="AE80" i="6"/>
  <c r="AD80" i="6"/>
  <c r="AG79" i="6"/>
  <c r="AF79" i="6"/>
  <c r="AE79" i="6"/>
  <c r="AD79" i="6"/>
  <c r="AG78" i="6"/>
  <c r="AG77" i="6" s="1"/>
  <c r="AF78" i="6"/>
  <c r="AE78" i="6"/>
  <c r="AD78" i="6"/>
  <c r="AD77" i="6" s="1"/>
  <c r="AF77" i="6"/>
  <c r="AE77" i="6"/>
  <c r="AG75" i="6"/>
  <c r="AF75" i="6"/>
  <c r="AE75" i="6"/>
  <c r="AD75" i="6"/>
  <c r="AG73" i="6"/>
  <c r="AF73" i="6"/>
  <c r="AE73" i="6"/>
  <c r="AD73" i="6"/>
  <c r="AG72" i="6"/>
  <c r="AF72" i="6"/>
  <c r="AF71" i="6" s="1"/>
  <c r="AE72" i="6"/>
  <c r="AD72" i="6"/>
  <c r="AD71" i="6" s="1"/>
  <c r="AG71" i="6"/>
  <c r="AE71" i="6"/>
  <c r="AG69" i="6"/>
  <c r="AF69" i="6"/>
  <c r="AE69" i="6"/>
  <c r="AD69" i="6"/>
  <c r="AG68" i="6"/>
  <c r="AF68" i="6"/>
  <c r="AE68" i="6"/>
  <c r="AD68" i="6"/>
  <c r="AG67" i="6"/>
  <c r="AF67" i="6"/>
  <c r="AE67" i="6"/>
  <c r="AD67" i="6"/>
  <c r="AG66" i="6"/>
  <c r="AF66" i="6"/>
  <c r="AE66" i="6"/>
  <c r="AD66" i="6"/>
  <c r="AD65" i="6" s="1"/>
  <c r="AG65" i="6"/>
  <c r="AF65" i="6"/>
  <c r="AE65" i="6"/>
  <c r="AG64" i="6"/>
  <c r="AF64" i="6"/>
  <c r="AE64" i="6"/>
  <c r="AD64" i="6"/>
  <c r="AG63" i="6"/>
  <c r="AF63" i="6"/>
  <c r="AE63" i="6"/>
  <c r="AD63" i="6"/>
  <c r="AC107" i="6"/>
  <c r="AC105" i="6"/>
  <c r="AC104" i="6"/>
  <c r="AC103" i="6"/>
  <c r="AC99" i="6"/>
  <c r="AC95" i="6"/>
  <c r="AC94" i="6"/>
  <c r="AC93" i="6"/>
  <c r="AC90" i="6"/>
  <c r="AC89" i="6"/>
  <c r="AC88" i="6"/>
  <c r="AC85" i="6"/>
  <c r="AC84" i="6"/>
  <c r="AC81" i="6"/>
  <c r="AC80" i="6"/>
  <c r="AC79" i="6"/>
  <c r="AC78" i="6"/>
  <c r="AC75" i="6"/>
  <c r="AC73" i="6"/>
  <c r="AC72" i="6"/>
  <c r="AC69" i="6"/>
  <c r="AC68" i="6"/>
  <c r="AC67" i="6"/>
  <c r="AC66" i="6"/>
  <c r="AC63" i="6"/>
  <c r="AC64" i="6"/>
  <c r="S7" i="6"/>
  <c r="AF463" i="6" l="1"/>
  <c r="AF436" i="6"/>
  <c r="AF458" i="6"/>
  <c r="AE458" i="6"/>
  <c r="AD458" i="6"/>
  <c r="AE463" i="6"/>
  <c r="AE442" i="6"/>
  <c r="AD442" i="6"/>
  <c r="AG454" i="6"/>
  <c r="AF420" i="6"/>
  <c r="AF426" i="6" s="1"/>
  <c r="AE330" i="6"/>
  <c r="AF336" i="6"/>
  <c r="AF342" i="6"/>
  <c r="AE342" i="6"/>
  <c r="AG352" i="6"/>
  <c r="AD367" i="6"/>
  <c r="AD373" i="6" s="1"/>
  <c r="AD330" i="6"/>
  <c r="AC283" i="6"/>
  <c r="AG283" i="6"/>
  <c r="AD295" i="6"/>
  <c r="AD299" i="6"/>
  <c r="AG289" i="6"/>
  <c r="AF289" i="6"/>
  <c r="AE295" i="6"/>
  <c r="AF295" i="6"/>
  <c r="AC299" i="6"/>
  <c r="AG299" i="6"/>
  <c r="AE224" i="6"/>
  <c r="AD230" i="6"/>
  <c r="AF236" i="6"/>
  <c r="AC246" i="6"/>
  <c r="AG246" i="6"/>
  <c r="AD261" i="6"/>
  <c r="AD267" i="6" s="1"/>
  <c r="AF177" i="6"/>
  <c r="AD193" i="6"/>
  <c r="AD171" i="6"/>
  <c r="AE189" i="6"/>
  <c r="AF136" i="6"/>
  <c r="AE140" i="6"/>
  <c r="AD140" i="6"/>
  <c r="AD145" i="6"/>
  <c r="AF155" i="6"/>
  <c r="AE136" i="6"/>
  <c r="AC140" i="6"/>
  <c r="AC145" i="6"/>
  <c r="AG145" i="6"/>
  <c r="AF145" i="6"/>
  <c r="AE145" i="6"/>
  <c r="AD155" i="6"/>
  <c r="AD161" i="6" s="1"/>
  <c r="AC405" i="6"/>
  <c r="AC352" i="6"/>
  <c r="AC124" i="6"/>
  <c r="AE130" i="6"/>
  <c r="V150" i="6"/>
  <c r="Z150" i="6"/>
  <c r="AC118" i="6"/>
  <c r="AG118" i="6"/>
  <c r="AF118" i="6"/>
  <c r="AE118" i="6"/>
  <c r="AE171" i="6"/>
  <c r="J468" i="6"/>
  <c r="Z468" i="6"/>
  <c r="AD130" i="6"/>
  <c r="AC130" i="6"/>
  <c r="AG130" i="6"/>
  <c r="AF130" i="6"/>
  <c r="S150" i="6"/>
  <c r="S153" i="6" s="1"/>
  <c r="S165" i="6" s="1"/>
  <c r="W150" i="6"/>
  <c r="AC155" i="6"/>
  <c r="AC161" i="6" s="1"/>
  <c r="AG155" i="6"/>
  <c r="AG161" i="6" s="1"/>
  <c r="AF161" i="6"/>
  <c r="AE155" i="6"/>
  <c r="AE161" i="6" s="1"/>
  <c r="U203" i="6"/>
  <c r="Y203" i="6"/>
  <c r="K309" i="6"/>
  <c r="M274" i="6" s="1"/>
  <c r="M273" i="6" s="1"/>
  <c r="M309" i="6" s="1"/>
  <c r="S309" i="6"/>
  <c r="W309" i="6"/>
  <c r="AA309" i="6"/>
  <c r="L309" i="6"/>
  <c r="L322" i="6" s="1"/>
  <c r="T309" i="6"/>
  <c r="X309" i="6"/>
  <c r="AB309" i="6"/>
  <c r="J150" i="6"/>
  <c r="J163" i="6" s="1"/>
  <c r="V468" i="6"/>
  <c r="L150" i="6"/>
  <c r="T150" i="6"/>
  <c r="T163" i="6" s="1"/>
  <c r="X150" i="6"/>
  <c r="AB150" i="6"/>
  <c r="AD136" i="6"/>
  <c r="AC136" i="6"/>
  <c r="AG136" i="6"/>
  <c r="AC171" i="6"/>
  <c r="AC177" i="6"/>
  <c r="AG177" i="6"/>
  <c r="AA203" i="6"/>
  <c r="AE183" i="6"/>
  <c r="AF183" i="6"/>
  <c r="L203" i="6"/>
  <c r="L206" i="6" s="1"/>
  <c r="L218" i="6" s="1"/>
  <c r="T203" i="6"/>
  <c r="X203" i="6"/>
  <c r="AB203" i="6"/>
  <c r="AD224" i="6"/>
  <c r="AD314" i="6"/>
  <c r="AD320" i="6" s="1"/>
  <c r="AD336" i="6"/>
  <c r="AG405" i="6"/>
  <c r="AF193" i="6"/>
  <c r="AE193" i="6"/>
  <c r="AC208" i="6"/>
  <c r="AC214" i="6" s="1"/>
  <c r="AG208" i="6"/>
  <c r="AG214" i="6" s="1"/>
  <c r="AF208" i="6"/>
  <c r="AF214" i="6" s="1"/>
  <c r="AE208" i="6"/>
  <c r="AE214" i="6" s="1"/>
  <c r="AD246" i="6"/>
  <c r="AE251" i="6"/>
  <c r="AE261" i="6"/>
  <c r="AE267" i="6" s="1"/>
  <c r="AG295" i="6"/>
  <c r="AE299" i="6"/>
  <c r="U309" i="6"/>
  <c r="Y309" i="6"/>
  <c r="Y322" i="6" s="1"/>
  <c r="AF304" i="6"/>
  <c r="AE304" i="6"/>
  <c r="AF314" i="6"/>
  <c r="AF320" i="6" s="1"/>
  <c r="AD352" i="6"/>
  <c r="AE357" i="6"/>
  <c r="AE367" i="6"/>
  <c r="AE373" i="6" s="1"/>
  <c r="AF405" i="6"/>
  <c r="AD405" i="6"/>
  <c r="J415" i="6"/>
  <c r="V415" i="6"/>
  <c r="Z415" i="6"/>
  <c r="AC410" i="6"/>
  <c r="AG410" i="6"/>
  <c r="AE410" i="6"/>
  <c r="AC420" i="6"/>
  <c r="AC426" i="6" s="1"/>
  <c r="AG420" i="6"/>
  <c r="AG426" i="6" s="1"/>
  <c r="AE420" i="6"/>
  <c r="AE426" i="6" s="1"/>
  <c r="AC436" i="6"/>
  <c r="AG436" i="6"/>
  <c r="AE436" i="6"/>
  <c r="AC448" i="6"/>
  <c r="AG171" i="6"/>
  <c r="AF171" i="6"/>
  <c r="AD198" i="6"/>
  <c r="AD208" i="6"/>
  <c r="AD214" i="6" s="1"/>
  <c r="AC224" i="6"/>
  <c r="AG224" i="6"/>
  <c r="AF224" i="6"/>
  <c r="AC230" i="6"/>
  <c r="AG230" i="6"/>
  <c r="AF230" i="6"/>
  <c r="AD236" i="6"/>
  <c r="AC236" i="6"/>
  <c r="AG236" i="6"/>
  <c r="K256" i="6"/>
  <c r="S256" i="6"/>
  <c r="S259" i="6" s="1"/>
  <c r="S271" i="6" s="1"/>
  <c r="W256" i="6"/>
  <c r="AA256" i="6"/>
  <c r="AD242" i="6"/>
  <c r="AC242" i="6"/>
  <c r="AG242" i="6"/>
  <c r="U256" i="6"/>
  <c r="Y256" i="6"/>
  <c r="AF277" i="6"/>
  <c r="AF299" i="6"/>
  <c r="J309" i="6"/>
  <c r="V309" i="6"/>
  <c r="Z309" i="6"/>
  <c r="Z322" i="6" s="1"/>
  <c r="AC304" i="6"/>
  <c r="AG304" i="6"/>
  <c r="AC314" i="6"/>
  <c r="AC320" i="6" s="1"/>
  <c r="AG314" i="6"/>
  <c r="AG320" i="6" s="1"/>
  <c r="AE314" i="6"/>
  <c r="AE320" i="6" s="1"/>
  <c r="AC330" i="6"/>
  <c r="AG330" i="6"/>
  <c r="AF330" i="6"/>
  <c r="AC336" i="6"/>
  <c r="AG336" i="6"/>
  <c r="AD342" i="6"/>
  <c r="AC342" i="6"/>
  <c r="AG342" i="6"/>
  <c r="K362" i="6"/>
  <c r="S362" i="6"/>
  <c r="W362" i="6"/>
  <c r="W375" i="6" s="1"/>
  <c r="AA362" i="6"/>
  <c r="AD348" i="6"/>
  <c r="U362" i="6"/>
  <c r="Y362" i="6"/>
  <c r="Y375" i="6" s="1"/>
  <c r="AF383" i="6"/>
  <c r="AE383" i="6"/>
  <c r="AF389" i="6"/>
  <c r="AE389" i="6"/>
  <c r="AC395" i="6"/>
  <c r="AG395" i="6"/>
  <c r="AC442" i="6"/>
  <c r="AG442" i="6"/>
  <c r="AD448" i="6"/>
  <c r="AG448" i="6"/>
  <c r="AF448" i="6"/>
  <c r="K468" i="6"/>
  <c r="M433" i="6" s="1"/>
  <c r="M432" i="6" s="1"/>
  <c r="M468" i="6" s="1"/>
  <c r="S468" i="6"/>
  <c r="W468" i="6"/>
  <c r="AA468" i="6"/>
  <c r="AC454" i="6"/>
  <c r="L468" i="6"/>
  <c r="T468" i="6"/>
  <c r="X468" i="6"/>
  <c r="AB468" i="6"/>
  <c r="AB481" i="6" s="1"/>
  <c r="AF246" i="6"/>
  <c r="AE246" i="6"/>
  <c r="J256" i="6"/>
  <c r="V256" i="6"/>
  <c r="V269" i="6" s="1"/>
  <c r="Z256" i="6"/>
  <c r="AC251" i="6"/>
  <c r="AG251" i="6"/>
  <c r="AF251" i="6"/>
  <c r="AC261" i="6"/>
  <c r="AC267" i="6" s="1"/>
  <c r="AG261" i="6"/>
  <c r="AG267" i="6" s="1"/>
  <c r="AF261" i="6"/>
  <c r="AF267" i="6" s="1"/>
  <c r="AC277" i="6"/>
  <c r="AG277" i="6"/>
  <c r="AE277" i="6"/>
  <c r="AF283" i="6"/>
  <c r="AC289" i="6"/>
  <c r="AF352" i="6"/>
  <c r="AE352" i="6"/>
  <c r="J362" i="6"/>
  <c r="V362" i="6"/>
  <c r="V375" i="6" s="1"/>
  <c r="Z362" i="6"/>
  <c r="AC357" i="6"/>
  <c r="AG357" i="6"/>
  <c r="AF357" i="6"/>
  <c r="AC367" i="6"/>
  <c r="AC373" i="6" s="1"/>
  <c r="AG367" i="6"/>
  <c r="AG373" i="6" s="1"/>
  <c r="AF367" i="6"/>
  <c r="AF373" i="6" s="1"/>
  <c r="AC383" i="6"/>
  <c r="AG383" i="6"/>
  <c r="AC389" i="6"/>
  <c r="AG389" i="6"/>
  <c r="AD395" i="6"/>
  <c r="AF395" i="6"/>
  <c r="K415" i="6"/>
  <c r="S415" i="6"/>
  <c r="S428" i="6" s="1"/>
  <c r="W415" i="6"/>
  <c r="W428" i="6" s="1"/>
  <c r="AA415" i="6"/>
  <c r="AC401" i="6"/>
  <c r="AG401" i="6"/>
  <c r="L415" i="6"/>
  <c r="L428" i="6" s="1"/>
  <c r="T415" i="6"/>
  <c r="X415" i="6"/>
  <c r="AB415" i="6"/>
  <c r="AB428" i="6" s="1"/>
  <c r="AD454" i="6"/>
  <c r="U468" i="6"/>
  <c r="Y468" i="6"/>
  <c r="AD479" i="6"/>
  <c r="V471" i="6"/>
  <c r="V483" i="6" s="1"/>
  <c r="V481" i="6"/>
  <c r="K471" i="6"/>
  <c r="K483" i="6" s="1"/>
  <c r="S481" i="6"/>
  <c r="S471" i="6"/>
  <c r="S483" i="6" s="1"/>
  <c r="W481" i="6"/>
  <c r="W471" i="6"/>
  <c r="W483" i="6" s="1"/>
  <c r="AA481" i="6"/>
  <c r="AA471" i="6"/>
  <c r="AA483" i="6" s="1"/>
  <c r="L481" i="6"/>
  <c r="L471" i="6"/>
  <c r="L483" i="6" s="1"/>
  <c r="T481" i="6"/>
  <c r="T471" i="6"/>
  <c r="T483" i="6" s="1"/>
  <c r="X481" i="6"/>
  <c r="X471" i="6"/>
  <c r="X483" i="6" s="1"/>
  <c r="J471" i="6"/>
  <c r="J483" i="6" s="1"/>
  <c r="J481" i="6"/>
  <c r="Z471" i="6"/>
  <c r="Z483" i="6" s="1"/>
  <c r="Z481" i="6"/>
  <c r="U481" i="6"/>
  <c r="U471" i="6"/>
  <c r="U483" i="6" s="1"/>
  <c r="Y481" i="6"/>
  <c r="Y471" i="6"/>
  <c r="Y483" i="6" s="1"/>
  <c r="V428" i="6"/>
  <c r="V418" i="6"/>
  <c r="V430" i="6" s="1"/>
  <c r="M380" i="6"/>
  <c r="M379" i="6" s="1"/>
  <c r="M415" i="6" s="1"/>
  <c r="K428" i="6"/>
  <c r="K418" i="6"/>
  <c r="K430" i="6" s="1"/>
  <c r="W418" i="6"/>
  <c r="W430" i="6" s="1"/>
  <c r="AA428" i="6"/>
  <c r="AA418" i="6"/>
  <c r="AA430" i="6" s="1"/>
  <c r="L418" i="6"/>
  <c r="L430" i="6" s="1"/>
  <c r="T428" i="6"/>
  <c r="T418" i="6"/>
  <c r="T430" i="6" s="1"/>
  <c r="X428" i="6"/>
  <c r="X418" i="6"/>
  <c r="X430" i="6" s="1"/>
  <c r="J428" i="6"/>
  <c r="J418" i="6"/>
  <c r="J430" i="6" s="1"/>
  <c r="Z428" i="6"/>
  <c r="Z418" i="6"/>
  <c r="Z430" i="6" s="1"/>
  <c r="U428" i="6"/>
  <c r="U418" i="6"/>
  <c r="U430" i="6" s="1"/>
  <c r="Y428" i="6"/>
  <c r="Y418" i="6"/>
  <c r="Y430" i="6" s="1"/>
  <c r="J375" i="6"/>
  <c r="J365" i="6"/>
  <c r="J377" i="6" s="1"/>
  <c r="L362" i="6"/>
  <c r="T362" i="6"/>
  <c r="X362" i="6"/>
  <c r="AB362" i="6"/>
  <c r="Z375" i="6"/>
  <c r="Z365" i="6"/>
  <c r="Z377" i="6" s="1"/>
  <c r="M327" i="6"/>
  <c r="M326" i="6" s="1"/>
  <c r="K375" i="6"/>
  <c r="K365" i="6"/>
  <c r="K377" i="6" s="1"/>
  <c r="S375" i="6"/>
  <c r="S365" i="6"/>
  <c r="S377" i="6" s="1"/>
  <c r="AA375" i="6"/>
  <c r="AA365" i="6"/>
  <c r="AA377" i="6" s="1"/>
  <c r="M362" i="6"/>
  <c r="U375" i="6"/>
  <c r="U365" i="6"/>
  <c r="U377" i="6" s="1"/>
  <c r="J322" i="6"/>
  <c r="J312" i="6"/>
  <c r="J324" i="6" s="1"/>
  <c r="V312" i="6"/>
  <c r="V324" i="6" s="1"/>
  <c r="V322" i="6"/>
  <c r="Z312" i="6"/>
  <c r="Z324" i="6" s="1"/>
  <c r="S322" i="6"/>
  <c r="S312" i="6"/>
  <c r="S324" i="6" s="1"/>
  <c r="W322" i="6"/>
  <c r="W312" i="6"/>
  <c r="W324" i="6" s="1"/>
  <c r="AA322" i="6"/>
  <c r="AA312" i="6"/>
  <c r="AA324" i="6" s="1"/>
  <c r="T322" i="6"/>
  <c r="T312" i="6"/>
  <c r="T324" i="6" s="1"/>
  <c r="X322" i="6"/>
  <c r="X312" i="6"/>
  <c r="X324" i="6" s="1"/>
  <c r="AB322" i="6"/>
  <c r="AB312" i="6"/>
  <c r="AB324" i="6" s="1"/>
  <c r="U322" i="6"/>
  <c r="U312" i="6"/>
  <c r="U324" i="6" s="1"/>
  <c r="Z269" i="6"/>
  <c r="Z259" i="6"/>
  <c r="Z271" i="6" s="1"/>
  <c r="L256" i="6"/>
  <c r="T256" i="6"/>
  <c r="X256" i="6"/>
  <c r="AB256" i="6"/>
  <c r="J269" i="6"/>
  <c r="J259" i="6"/>
  <c r="J271" i="6" s="1"/>
  <c r="V259" i="6"/>
  <c r="V271" i="6" s="1"/>
  <c r="M221" i="6"/>
  <c r="M220" i="6" s="1"/>
  <c r="K269" i="6"/>
  <c r="K259" i="6"/>
  <c r="K271" i="6" s="1"/>
  <c r="S269" i="6"/>
  <c r="W269" i="6"/>
  <c r="W259" i="6"/>
  <c r="W271" i="6" s="1"/>
  <c r="AA269" i="6"/>
  <c r="AA259" i="6"/>
  <c r="AA271" i="6" s="1"/>
  <c r="M256" i="6"/>
  <c r="U269" i="6"/>
  <c r="U259" i="6"/>
  <c r="U271" i="6" s="1"/>
  <c r="Y269" i="6"/>
  <c r="Y259" i="6"/>
  <c r="Y271" i="6" s="1"/>
  <c r="K203" i="6"/>
  <c r="S203" i="6"/>
  <c r="T206" i="6"/>
  <c r="T218" i="6" s="1"/>
  <c r="T216" i="6"/>
  <c r="X216" i="6"/>
  <c r="X206" i="6"/>
  <c r="X218" i="6" s="1"/>
  <c r="AB206" i="6"/>
  <c r="AB218" i="6" s="1"/>
  <c r="AB216" i="6"/>
  <c r="AA216" i="6"/>
  <c r="AA206" i="6"/>
  <c r="AA218" i="6" s="1"/>
  <c r="Y216" i="6"/>
  <c r="Y206" i="6"/>
  <c r="Y218" i="6" s="1"/>
  <c r="U216" i="6"/>
  <c r="U206" i="6"/>
  <c r="U218" i="6" s="1"/>
  <c r="J203" i="6"/>
  <c r="V203" i="6"/>
  <c r="Z203" i="6"/>
  <c r="W206" i="6"/>
  <c r="W218" i="6" s="1"/>
  <c r="AD183" i="6"/>
  <c r="AC183" i="6"/>
  <c r="AG183" i="6"/>
  <c r="AC198" i="6"/>
  <c r="AG198" i="6"/>
  <c r="AF198" i="6"/>
  <c r="W163" i="6"/>
  <c r="W153" i="6"/>
  <c r="W165" i="6" s="1"/>
  <c r="X163" i="6"/>
  <c r="X153" i="6"/>
  <c r="X165" i="6" s="1"/>
  <c r="U150" i="6"/>
  <c r="Y150" i="6"/>
  <c r="AA153" i="6"/>
  <c r="AA165" i="6" s="1"/>
  <c r="AA163" i="6"/>
  <c r="Z153" i="6"/>
  <c r="Z165" i="6" s="1"/>
  <c r="Z163" i="6"/>
  <c r="L163" i="6"/>
  <c r="L153" i="6"/>
  <c r="L165" i="6" s="1"/>
  <c r="T153" i="6"/>
  <c r="T165" i="6" s="1"/>
  <c r="AB163" i="6"/>
  <c r="AB153" i="6"/>
  <c r="AB165" i="6" s="1"/>
  <c r="M115" i="6"/>
  <c r="M114" i="6" s="1"/>
  <c r="M150" i="6" s="1"/>
  <c r="K163" i="6"/>
  <c r="K153" i="6"/>
  <c r="K165" i="6" s="1"/>
  <c r="V163" i="6"/>
  <c r="V153" i="6"/>
  <c r="V165" i="6" s="1"/>
  <c r="J153" i="6" l="1"/>
  <c r="J165" i="6" s="1"/>
  <c r="L312" i="6"/>
  <c r="L324" i="6" s="1"/>
  <c r="K312" i="6"/>
  <c r="K324" i="6" s="1"/>
  <c r="W365" i="6"/>
  <c r="W377" i="6" s="1"/>
  <c r="K481" i="6"/>
  <c r="S163" i="6"/>
  <c r="L216" i="6"/>
  <c r="Y312" i="6"/>
  <c r="Y324" i="6" s="1"/>
  <c r="K322" i="6"/>
  <c r="Y365" i="6"/>
  <c r="Y377" i="6" s="1"/>
  <c r="V365" i="6"/>
  <c r="V377" i="6" s="1"/>
  <c r="AB418" i="6"/>
  <c r="AB430" i="6" s="1"/>
  <c r="S418" i="6"/>
  <c r="S430" i="6" s="1"/>
  <c r="AB471" i="6"/>
  <c r="AB483" i="6" s="1"/>
  <c r="M481" i="6"/>
  <c r="M471" i="6"/>
  <c r="M483" i="6" s="1"/>
  <c r="M428" i="6"/>
  <c r="M418" i="6"/>
  <c r="M430" i="6" s="1"/>
  <c r="X375" i="6"/>
  <c r="X365" i="6"/>
  <c r="X377" i="6" s="1"/>
  <c r="M375" i="6"/>
  <c r="M365" i="6"/>
  <c r="M377" i="6" s="1"/>
  <c r="T375" i="6"/>
  <c r="T365" i="6"/>
  <c r="T377" i="6" s="1"/>
  <c r="AB375" i="6"/>
  <c r="AB365" i="6"/>
  <c r="AB377" i="6" s="1"/>
  <c r="L375" i="6"/>
  <c r="L365" i="6"/>
  <c r="L377" i="6" s="1"/>
  <c r="M322" i="6"/>
  <c r="M312" i="6"/>
  <c r="M324" i="6" s="1"/>
  <c r="L269" i="6"/>
  <c r="L259" i="6"/>
  <c r="L271" i="6" s="1"/>
  <c r="X269" i="6"/>
  <c r="X259" i="6"/>
  <c r="X271" i="6" s="1"/>
  <c r="M269" i="6"/>
  <c r="M259" i="6"/>
  <c r="M271" i="6" s="1"/>
  <c r="AB269" i="6"/>
  <c r="AB259" i="6"/>
  <c r="AB271" i="6" s="1"/>
  <c r="T269" i="6"/>
  <c r="T259" i="6"/>
  <c r="T271" i="6" s="1"/>
  <c r="Z206" i="6"/>
  <c r="Z218" i="6" s="1"/>
  <c r="Z216" i="6"/>
  <c r="S216" i="6"/>
  <c r="S206" i="6"/>
  <c r="S218" i="6" s="1"/>
  <c r="J206" i="6"/>
  <c r="J218" i="6" s="1"/>
  <c r="J216" i="6"/>
  <c r="V216" i="6"/>
  <c r="V206" i="6"/>
  <c r="V218" i="6" s="1"/>
  <c r="M168" i="6"/>
  <c r="M167" i="6" s="1"/>
  <c r="M203" i="6" s="1"/>
  <c r="K216" i="6"/>
  <c r="K206" i="6"/>
  <c r="K218" i="6" s="1"/>
  <c r="M163" i="6"/>
  <c r="M153" i="6"/>
  <c r="M165" i="6" s="1"/>
  <c r="Y163" i="6"/>
  <c r="Y153" i="6"/>
  <c r="Y165" i="6" s="1"/>
  <c r="U163" i="6"/>
  <c r="U153" i="6"/>
  <c r="U165" i="6" s="1"/>
  <c r="AC433" i="6" l="1"/>
  <c r="AC432" i="6" s="1"/>
  <c r="AC468" i="6" s="1"/>
  <c r="AC380" i="6"/>
  <c r="AC379" i="6" s="1"/>
  <c r="AC415" i="6" s="1"/>
  <c r="AC327" i="6"/>
  <c r="AC326" i="6" s="1"/>
  <c r="AC362" i="6" s="1"/>
  <c r="AC274" i="6"/>
  <c r="AC273" i="6" s="1"/>
  <c r="AC309" i="6" s="1"/>
  <c r="AC221" i="6"/>
  <c r="AC220" i="6" s="1"/>
  <c r="AC256" i="6" s="1"/>
  <c r="M216" i="6"/>
  <c r="M206" i="6"/>
  <c r="M218" i="6" s="1"/>
  <c r="AC115" i="6"/>
  <c r="AC114" i="6" s="1"/>
  <c r="AC150" i="6" s="1"/>
  <c r="AC481" i="6" l="1"/>
  <c r="AC471" i="6"/>
  <c r="AC483" i="6" s="1"/>
  <c r="AC428" i="6"/>
  <c r="AC418" i="6"/>
  <c r="AC430" i="6" s="1"/>
  <c r="AC375" i="6"/>
  <c r="AC365" i="6"/>
  <c r="AC377" i="6" s="1"/>
  <c r="AC322" i="6"/>
  <c r="AC312" i="6"/>
  <c r="AC324" i="6" s="1"/>
  <c r="AC269" i="6"/>
  <c r="AC259" i="6"/>
  <c r="AC271" i="6" s="1"/>
  <c r="AC168" i="6"/>
  <c r="AC167" i="6" s="1"/>
  <c r="AC203" i="6" s="1"/>
  <c r="AC163" i="6"/>
  <c r="AC153" i="6"/>
  <c r="AC165" i="6" s="1"/>
  <c r="AD433" i="6" l="1"/>
  <c r="AD432" i="6" s="1"/>
  <c r="AD468" i="6" s="1"/>
  <c r="AD380" i="6"/>
  <c r="AD379" i="6" s="1"/>
  <c r="AD415" i="6" s="1"/>
  <c r="AD327" i="6"/>
  <c r="AD326" i="6" s="1"/>
  <c r="AD362" i="6" s="1"/>
  <c r="AD274" i="6"/>
  <c r="AD273" i="6" s="1"/>
  <c r="AD309" i="6" s="1"/>
  <c r="AD221" i="6"/>
  <c r="AD220" i="6" s="1"/>
  <c r="AD256" i="6" s="1"/>
  <c r="AC216" i="6"/>
  <c r="AC206" i="6"/>
  <c r="AC218" i="6" s="1"/>
  <c r="AD115" i="6"/>
  <c r="AD114" i="6" s="1"/>
  <c r="AD150" i="6" s="1"/>
  <c r="AD481" i="6" l="1"/>
  <c r="AD471" i="6"/>
  <c r="AD483" i="6" s="1"/>
  <c r="AD428" i="6"/>
  <c r="AD418" i="6"/>
  <c r="AD430" i="6" s="1"/>
  <c r="AD375" i="6"/>
  <c r="AD365" i="6"/>
  <c r="AD377" i="6" s="1"/>
  <c r="AD322" i="6"/>
  <c r="AD312" i="6"/>
  <c r="AD324" i="6" s="1"/>
  <c r="AD269" i="6"/>
  <c r="AD259" i="6"/>
  <c r="AD271" i="6" s="1"/>
  <c r="AD168" i="6"/>
  <c r="AD167" i="6" s="1"/>
  <c r="AD203" i="6" s="1"/>
  <c r="AD163" i="6"/>
  <c r="AD153" i="6"/>
  <c r="AD165" i="6" s="1"/>
  <c r="AE433" i="6" l="1"/>
  <c r="AE432" i="6" s="1"/>
  <c r="AE468" i="6" s="1"/>
  <c r="AE380" i="6"/>
  <c r="AE379" i="6" s="1"/>
  <c r="AE415" i="6" s="1"/>
  <c r="AE327" i="6"/>
  <c r="AE326" i="6" s="1"/>
  <c r="AE362" i="6" s="1"/>
  <c r="AE274" i="6"/>
  <c r="AE273" i="6" s="1"/>
  <c r="AE309" i="6" s="1"/>
  <c r="AE221" i="6"/>
  <c r="AE220" i="6" s="1"/>
  <c r="AE256" i="6" s="1"/>
  <c r="AD206" i="6"/>
  <c r="AD218" i="6" s="1"/>
  <c r="AD216" i="6"/>
  <c r="AE115" i="6"/>
  <c r="AE114" i="6" s="1"/>
  <c r="AE150" i="6" s="1"/>
  <c r="AE481" i="6" l="1"/>
  <c r="AE471" i="6"/>
  <c r="AE483" i="6" s="1"/>
  <c r="AE428" i="6"/>
  <c r="AE418" i="6"/>
  <c r="AE430" i="6" s="1"/>
  <c r="AE375" i="6"/>
  <c r="AE365" i="6"/>
  <c r="AE377" i="6" s="1"/>
  <c r="AE322" i="6"/>
  <c r="AE312" i="6"/>
  <c r="AE324" i="6" s="1"/>
  <c r="AE269" i="6"/>
  <c r="AE259" i="6"/>
  <c r="AE271" i="6" s="1"/>
  <c r="AE168" i="6"/>
  <c r="AE167" i="6" s="1"/>
  <c r="AE203" i="6" s="1"/>
  <c r="AE163" i="6"/>
  <c r="AE153" i="6"/>
  <c r="AE165" i="6" s="1"/>
  <c r="AF433" i="6" l="1"/>
  <c r="AF432" i="6" s="1"/>
  <c r="AF468" i="6" s="1"/>
  <c r="AF380" i="6"/>
  <c r="AF379" i="6" s="1"/>
  <c r="AF415" i="6" s="1"/>
  <c r="AF327" i="6"/>
  <c r="AF326" i="6" s="1"/>
  <c r="AF362" i="6" s="1"/>
  <c r="AF274" i="6"/>
  <c r="AF273" i="6" s="1"/>
  <c r="AF309" i="6" s="1"/>
  <c r="AF221" i="6"/>
  <c r="AF220" i="6" s="1"/>
  <c r="AF256" i="6" s="1"/>
  <c r="AE216" i="6"/>
  <c r="AE206" i="6"/>
  <c r="AE218" i="6" s="1"/>
  <c r="AF115" i="6"/>
  <c r="AF114" i="6" s="1"/>
  <c r="AF150" i="6" s="1"/>
  <c r="AF481" i="6" l="1"/>
  <c r="AF471" i="6"/>
  <c r="AF483" i="6" s="1"/>
  <c r="AF428" i="6"/>
  <c r="AF418" i="6"/>
  <c r="AF430" i="6" s="1"/>
  <c r="AF375" i="6"/>
  <c r="AF365" i="6"/>
  <c r="AF377" i="6" s="1"/>
  <c r="AF322" i="6"/>
  <c r="AF312" i="6"/>
  <c r="AF324" i="6" s="1"/>
  <c r="AF269" i="6"/>
  <c r="AF259" i="6"/>
  <c r="AF271" i="6" s="1"/>
  <c r="AF168" i="6"/>
  <c r="AF167" i="6" s="1"/>
  <c r="AF203" i="6" s="1"/>
  <c r="AF163" i="6"/>
  <c r="AF153" i="6"/>
  <c r="AF165" i="6" s="1"/>
  <c r="AG433" i="6" l="1"/>
  <c r="AG432" i="6" s="1"/>
  <c r="AG468" i="6" s="1"/>
  <c r="AG380" i="6"/>
  <c r="AG379" i="6" s="1"/>
  <c r="AG415" i="6" s="1"/>
  <c r="AG327" i="6"/>
  <c r="AG326" i="6" s="1"/>
  <c r="AG362" i="6" s="1"/>
  <c r="AG274" i="6"/>
  <c r="AG273" i="6" s="1"/>
  <c r="AG309" i="6" s="1"/>
  <c r="AG221" i="6"/>
  <c r="AG220" i="6" s="1"/>
  <c r="AG256" i="6" s="1"/>
  <c r="AF216" i="6"/>
  <c r="AF206" i="6"/>
  <c r="AF218" i="6" s="1"/>
  <c r="AG115" i="6"/>
  <c r="AG114" i="6" s="1"/>
  <c r="AG150" i="6" s="1"/>
  <c r="AG481" i="6" l="1"/>
  <c r="AG471" i="6"/>
  <c r="AG483" i="6" s="1"/>
  <c r="AG428" i="6"/>
  <c r="AG418" i="6"/>
  <c r="AG430" i="6" s="1"/>
  <c r="AG375" i="6"/>
  <c r="AG365" i="6"/>
  <c r="AG377" i="6" s="1"/>
  <c r="AG322" i="6"/>
  <c r="AG312" i="6"/>
  <c r="AG324" i="6" s="1"/>
  <c r="AG269" i="6"/>
  <c r="AG259" i="6"/>
  <c r="AG271" i="6" s="1"/>
  <c r="AG168" i="6"/>
  <c r="AG167" i="6" s="1"/>
  <c r="AG203" i="6" s="1"/>
  <c r="AG163" i="6"/>
  <c r="AG153" i="6"/>
  <c r="AG165" i="6" s="1"/>
  <c r="AG216" i="6" l="1"/>
  <c r="AG206" i="6"/>
  <c r="AG218" i="6" s="1"/>
  <c r="AB7" i="6" l="1"/>
  <c r="AA7" i="6"/>
  <c r="Z7" i="6"/>
  <c r="Y7" i="6"/>
  <c r="X7" i="6"/>
  <c r="W7" i="6"/>
  <c r="V7" i="6"/>
  <c r="U7" i="6"/>
  <c r="T7" i="6"/>
  <c r="AB58" i="6"/>
  <c r="AA58" i="6"/>
  <c r="Z58" i="6"/>
  <c r="Y58" i="6"/>
  <c r="X58" i="6"/>
  <c r="W58" i="6"/>
  <c r="V58" i="6"/>
  <c r="U58" i="6"/>
  <c r="T58" i="6"/>
  <c r="S58" i="6"/>
  <c r="R58" i="6"/>
  <c r="Q58" i="6"/>
  <c r="P58" i="6"/>
  <c r="O58" i="6"/>
  <c r="N58" i="6"/>
  <c r="M58" i="6"/>
  <c r="L58" i="6"/>
  <c r="K58" i="6"/>
  <c r="AB56" i="6"/>
  <c r="AA56" i="6"/>
  <c r="Z56" i="6"/>
  <c r="Y56" i="6"/>
  <c r="X56" i="6"/>
  <c r="W56" i="6"/>
  <c r="V56" i="6"/>
  <c r="U56" i="6"/>
  <c r="T56" i="6"/>
  <c r="S56" i="6"/>
  <c r="R56" i="6"/>
  <c r="Q56" i="6"/>
  <c r="P56" i="6"/>
  <c r="O56" i="6"/>
  <c r="N56" i="6"/>
  <c r="M56" i="6"/>
  <c r="L56" i="6"/>
  <c r="K56" i="6"/>
  <c r="AB54" i="6"/>
  <c r="AA54" i="6"/>
  <c r="Z54" i="6"/>
  <c r="Y54" i="6"/>
  <c r="X54" i="6"/>
  <c r="W54" i="6"/>
  <c r="V54" i="6"/>
  <c r="U54" i="6"/>
  <c r="T54" i="6"/>
  <c r="S54" i="6"/>
  <c r="R54" i="6"/>
  <c r="Q54" i="6"/>
  <c r="P54" i="6"/>
  <c r="O54" i="6"/>
  <c r="N54" i="6"/>
  <c r="M54" i="6"/>
  <c r="L54" i="6"/>
  <c r="K54" i="6"/>
  <c r="AB52" i="6"/>
  <c r="AA52" i="6"/>
  <c r="Z52" i="6"/>
  <c r="Y52" i="6"/>
  <c r="X52" i="6"/>
  <c r="W52" i="6"/>
  <c r="V52" i="6"/>
  <c r="U52" i="6"/>
  <c r="T52" i="6"/>
  <c r="S52" i="6"/>
  <c r="R52" i="6"/>
  <c r="Q52" i="6"/>
  <c r="P52" i="6"/>
  <c r="O52" i="6"/>
  <c r="N52" i="6"/>
  <c r="M52" i="6"/>
  <c r="L52" i="6"/>
  <c r="K52" i="6"/>
  <c r="AB51" i="6"/>
  <c r="AA51" i="6"/>
  <c r="Z51" i="6"/>
  <c r="Y51" i="6"/>
  <c r="X51" i="6"/>
  <c r="W51" i="6"/>
  <c r="V51" i="6"/>
  <c r="U51" i="6"/>
  <c r="T51" i="6"/>
  <c r="S51" i="6"/>
  <c r="R51" i="6"/>
  <c r="Q51" i="6"/>
  <c r="P51" i="6"/>
  <c r="O51" i="6"/>
  <c r="N51" i="6"/>
  <c r="M51" i="6"/>
  <c r="L51" i="6"/>
  <c r="K51" i="6"/>
  <c r="AB50" i="6"/>
  <c r="AA50" i="6"/>
  <c r="Z50" i="6"/>
  <c r="Y50" i="6"/>
  <c r="X50" i="6"/>
  <c r="W50" i="6"/>
  <c r="V50" i="6"/>
  <c r="U50" i="6"/>
  <c r="T50" i="6"/>
  <c r="S50" i="6"/>
  <c r="R50" i="6"/>
  <c r="Q50" i="6"/>
  <c r="P50" i="6"/>
  <c r="O50" i="6"/>
  <c r="N50" i="6"/>
  <c r="M50" i="6"/>
  <c r="L50" i="6"/>
  <c r="K50" i="6"/>
  <c r="AB48" i="6"/>
  <c r="AA48" i="6"/>
  <c r="Z48" i="6"/>
  <c r="Y48" i="6"/>
  <c r="X48" i="6"/>
  <c r="W48" i="6"/>
  <c r="V48" i="6"/>
  <c r="U48" i="6"/>
  <c r="T48" i="6"/>
  <c r="S48" i="6"/>
  <c r="R48" i="6"/>
  <c r="Q48" i="6"/>
  <c r="P48" i="6"/>
  <c r="O48" i="6"/>
  <c r="N48" i="6"/>
  <c r="M48" i="6"/>
  <c r="L48" i="6"/>
  <c r="K48" i="6"/>
  <c r="AB46" i="6"/>
  <c r="AA46" i="6"/>
  <c r="Z46" i="6"/>
  <c r="Y46" i="6"/>
  <c r="X46" i="6"/>
  <c r="W46" i="6"/>
  <c r="V46" i="6"/>
  <c r="U46" i="6"/>
  <c r="T46" i="6"/>
  <c r="S46" i="6"/>
  <c r="R46" i="6"/>
  <c r="Q46" i="6"/>
  <c r="P46" i="6"/>
  <c r="O46" i="6"/>
  <c r="N46" i="6"/>
  <c r="M46" i="6"/>
  <c r="L46" i="6"/>
  <c r="K46" i="6"/>
  <c r="AB45" i="6"/>
  <c r="AA45" i="6"/>
  <c r="Z45" i="6"/>
  <c r="Y45" i="6"/>
  <c r="X45" i="6"/>
  <c r="W45" i="6"/>
  <c r="V45" i="6"/>
  <c r="U45" i="6"/>
  <c r="T45" i="6"/>
  <c r="S45" i="6"/>
  <c r="R45" i="6"/>
  <c r="Q45" i="6"/>
  <c r="P45" i="6"/>
  <c r="O45" i="6"/>
  <c r="N45" i="6"/>
  <c r="M45" i="6"/>
  <c r="L45" i="6"/>
  <c r="K45" i="6"/>
  <c r="AB42" i="6"/>
  <c r="AA42" i="6"/>
  <c r="Z42" i="6"/>
  <c r="Y42" i="6"/>
  <c r="X42" i="6"/>
  <c r="W42" i="6"/>
  <c r="V42" i="6"/>
  <c r="U42" i="6"/>
  <c r="T42" i="6"/>
  <c r="S42" i="6"/>
  <c r="R42" i="6"/>
  <c r="Q42" i="6"/>
  <c r="P42" i="6"/>
  <c r="O42" i="6"/>
  <c r="N42" i="6"/>
  <c r="M42" i="6"/>
  <c r="L42" i="6"/>
  <c r="K42" i="6"/>
  <c r="AB41" i="6"/>
  <c r="AA41" i="6"/>
  <c r="Z41" i="6"/>
  <c r="Y41" i="6"/>
  <c r="X41" i="6"/>
  <c r="W41" i="6"/>
  <c r="V41" i="6"/>
  <c r="U41" i="6"/>
  <c r="T41" i="6"/>
  <c r="S41" i="6"/>
  <c r="R41" i="6"/>
  <c r="Q41" i="6"/>
  <c r="P41" i="6"/>
  <c r="O41" i="6"/>
  <c r="N41" i="6"/>
  <c r="M41" i="6"/>
  <c r="L41" i="6"/>
  <c r="K41" i="6"/>
  <c r="AB40" i="6"/>
  <c r="AA40" i="6"/>
  <c r="Z40" i="6"/>
  <c r="Y40" i="6"/>
  <c r="X40" i="6"/>
  <c r="W40" i="6"/>
  <c r="V40" i="6"/>
  <c r="U40" i="6"/>
  <c r="T40" i="6"/>
  <c r="S40" i="6"/>
  <c r="R40" i="6"/>
  <c r="Q40" i="6"/>
  <c r="P40" i="6"/>
  <c r="O40" i="6"/>
  <c r="N40" i="6"/>
  <c r="M40" i="6"/>
  <c r="L40" i="6"/>
  <c r="K40" i="6"/>
  <c r="AB37" i="6"/>
  <c r="AA37" i="6"/>
  <c r="Z37" i="6"/>
  <c r="Y37" i="6"/>
  <c r="X37" i="6"/>
  <c r="W37" i="6"/>
  <c r="V37" i="6"/>
  <c r="U37" i="6"/>
  <c r="T37" i="6"/>
  <c r="S37" i="6"/>
  <c r="R37" i="6"/>
  <c r="Q37" i="6"/>
  <c r="P37" i="6"/>
  <c r="O37" i="6"/>
  <c r="N37" i="6"/>
  <c r="M37" i="6"/>
  <c r="L37" i="6"/>
  <c r="K37" i="6"/>
  <c r="AB36" i="6"/>
  <c r="AA36" i="6"/>
  <c r="Z36" i="6"/>
  <c r="Y36" i="6"/>
  <c r="X36" i="6"/>
  <c r="W36" i="6"/>
  <c r="V36" i="6"/>
  <c r="U36" i="6"/>
  <c r="T36" i="6"/>
  <c r="S36" i="6"/>
  <c r="R36" i="6"/>
  <c r="Q36" i="6"/>
  <c r="P36" i="6"/>
  <c r="O36" i="6"/>
  <c r="N36" i="6"/>
  <c r="M36" i="6"/>
  <c r="L36" i="6"/>
  <c r="K36" i="6"/>
  <c r="AB35" i="6"/>
  <c r="AA35" i="6"/>
  <c r="Z35" i="6"/>
  <c r="Y35" i="6"/>
  <c r="X35" i="6"/>
  <c r="W35" i="6"/>
  <c r="V35" i="6"/>
  <c r="U35" i="6"/>
  <c r="T35" i="6"/>
  <c r="S35" i="6"/>
  <c r="R35" i="6"/>
  <c r="Q35" i="6"/>
  <c r="P35" i="6"/>
  <c r="O35" i="6"/>
  <c r="N35" i="6"/>
  <c r="M35" i="6"/>
  <c r="L35" i="6"/>
  <c r="K35" i="6"/>
  <c r="AB32" i="6"/>
  <c r="AA32" i="6"/>
  <c r="Z32" i="6"/>
  <c r="Y32" i="6"/>
  <c r="X32" i="6"/>
  <c r="W32" i="6"/>
  <c r="V32" i="6"/>
  <c r="U32" i="6"/>
  <c r="T32" i="6"/>
  <c r="S32" i="6"/>
  <c r="R32" i="6"/>
  <c r="Q32" i="6"/>
  <c r="P32" i="6"/>
  <c r="O32" i="6"/>
  <c r="N32" i="6"/>
  <c r="M32" i="6"/>
  <c r="L32" i="6"/>
  <c r="K32" i="6"/>
  <c r="AB31" i="6"/>
  <c r="AA31" i="6"/>
  <c r="Z31" i="6"/>
  <c r="Y31" i="6"/>
  <c r="X31" i="6"/>
  <c r="W31" i="6"/>
  <c r="V31" i="6"/>
  <c r="U31" i="6"/>
  <c r="T31" i="6"/>
  <c r="S31" i="6"/>
  <c r="R31" i="6"/>
  <c r="Q31" i="6"/>
  <c r="P31" i="6"/>
  <c r="O31" i="6"/>
  <c r="N31" i="6"/>
  <c r="M31" i="6"/>
  <c r="L31" i="6"/>
  <c r="K31" i="6"/>
  <c r="AB28" i="6"/>
  <c r="AA28" i="6"/>
  <c r="Z28" i="6"/>
  <c r="Y28" i="6"/>
  <c r="X28" i="6"/>
  <c r="W28" i="6"/>
  <c r="V28" i="6"/>
  <c r="U28" i="6"/>
  <c r="T28" i="6"/>
  <c r="S28" i="6"/>
  <c r="R28" i="6"/>
  <c r="Q28" i="6"/>
  <c r="P28" i="6"/>
  <c r="O28" i="6"/>
  <c r="N28" i="6"/>
  <c r="M28" i="6"/>
  <c r="L28" i="6"/>
  <c r="K28" i="6"/>
  <c r="AB27" i="6"/>
  <c r="AA27" i="6"/>
  <c r="Z27" i="6"/>
  <c r="Y27" i="6"/>
  <c r="X27" i="6"/>
  <c r="W27" i="6"/>
  <c r="V27" i="6"/>
  <c r="U27" i="6"/>
  <c r="T27" i="6"/>
  <c r="S27" i="6"/>
  <c r="R27" i="6"/>
  <c r="Q27" i="6"/>
  <c r="P27" i="6"/>
  <c r="O27" i="6"/>
  <c r="N27" i="6"/>
  <c r="M27" i="6"/>
  <c r="L27" i="6"/>
  <c r="K27" i="6"/>
  <c r="AB26" i="6"/>
  <c r="AA26" i="6"/>
  <c r="Z26" i="6"/>
  <c r="Y26" i="6"/>
  <c r="X26" i="6"/>
  <c r="W26" i="6"/>
  <c r="V26" i="6"/>
  <c r="U26" i="6"/>
  <c r="T26" i="6"/>
  <c r="S26" i="6"/>
  <c r="R26" i="6"/>
  <c r="Q26" i="6"/>
  <c r="P26" i="6"/>
  <c r="O26" i="6"/>
  <c r="N26" i="6"/>
  <c r="M26" i="6"/>
  <c r="L26" i="6"/>
  <c r="K26" i="6"/>
  <c r="AB25" i="6"/>
  <c r="AA25" i="6"/>
  <c r="Z25" i="6"/>
  <c r="Y25" i="6"/>
  <c r="X25" i="6"/>
  <c r="W25" i="6"/>
  <c r="V25" i="6"/>
  <c r="U25" i="6"/>
  <c r="T25" i="6"/>
  <c r="S25" i="6"/>
  <c r="R25" i="6"/>
  <c r="Q25" i="6"/>
  <c r="P25" i="6"/>
  <c r="O25" i="6"/>
  <c r="N25" i="6"/>
  <c r="M25" i="6"/>
  <c r="L25" i="6"/>
  <c r="K25" i="6"/>
  <c r="AB22" i="6"/>
  <c r="AA22" i="6"/>
  <c r="Z22" i="6"/>
  <c r="Y22" i="6"/>
  <c r="X22" i="6"/>
  <c r="W22" i="6"/>
  <c r="V22" i="6"/>
  <c r="U22" i="6"/>
  <c r="T22" i="6"/>
  <c r="S22" i="6"/>
  <c r="R22" i="6"/>
  <c r="Q22" i="6"/>
  <c r="P22" i="6"/>
  <c r="O22" i="6"/>
  <c r="N22" i="6"/>
  <c r="M22" i="6"/>
  <c r="L22" i="6"/>
  <c r="K22" i="6"/>
  <c r="AB20" i="6"/>
  <c r="AA20" i="6"/>
  <c r="Z20" i="6"/>
  <c r="Y20" i="6"/>
  <c r="X20" i="6"/>
  <c r="W20" i="6"/>
  <c r="V20" i="6"/>
  <c r="U20" i="6"/>
  <c r="T20" i="6"/>
  <c r="S20" i="6"/>
  <c r="R20" i="6"/>
  <c r="Q20" i="6"/>
  <c r="P20" i="6"/>
  <c r="O20" i="6"/>
  <c r="N20" i="6"/>
  <c r="M20" i="6"/>
  <c r="L20" i="6"/>
  <c r="K20" i="6"/>
  <c r="AB19" i="6"/>
  <c r="AA19" i="6"/>
  <c r="Z19" i="6"/>
  <c r="Y19" i="6"/>
  <c r="X19" i="6"/>
  <c r="W19" i="6"/>
  <c r="V19" i="6"/>
  <c r="U19" i="6"/>
  <c r="T19" i="6"/>
  <c r="S19" i="6"/>
  <c r="R19" i="6"/>
  <c r="Q19" i="6"/>
  <c r="P19" i="6"/>
  <c r="O19" i="6"/>
  <c r="N19" i="6"/>
  <c r="M19" i="6"/>
  <c r="L19" i="6"/>
  <c r="K19" i="6"/>
  <c r="AB16" i="6"/>
  <c r="AA16" i="6"/>
  <c r="Z16" i="6"/>
  <c r="Y16" i="6"/>
  <c r="X16" i="6"/>
  <c r="W16" i="6"/>
  <c r="V16" i="6"/>
  <c r="U16" i="6"/>
  <c r="T16" i="6"/>
  <c r="S16" i="6"/>
  <c r="R16" i="6"/>
  <c r="Q16" i="6"/>
  <c r="P16" i="6"/>
  <c r="O16" i="6"/>
  <c r="N16" i="6"/>
  <c r="M16" i="6"/>
  <c r="L16" i="6"/>
  <c r="K16" i="6"/>
  <c r="AB15" i="6"/>
  <c r="AA15" i="6"/>
  <c r="Z15" i="6"/>
  <c r="Y15" i="6"/>
  <c r="X15" i="6"/>
  <c r="W15" i="6"/>
  <c r="V15" i="6"/>
  <c r="U15" i="6"/>
  <c r="T15" i="6"/>
  <c r="S15" i="6"/>
  <c r="R15" i="6"/>
  <c r="Q15" i="6"/>
  <c r="P15" i="6"/>
  <c r="O15" i="6"/>
  <c r="N15" i="6"/>
  <c r="M15" i="6"/>
  <c r="L15" i="6"/>
  <c r="K15" i="6"/>
  <c r="AB14" i="6"/>
  <c r="AA14" i="6"/>
  <c r="Z14" i="6"/>
  <c r="Y14" i="6"/>
  <c r="X14" i="6"/>
  <c r="W14" i="6"/>
  <c r="V14" i="6"/>
  <c r="U14" i="6"/>
  <c r="T14" i="6"/>
  <c r="S14" i="6"/>
  <c r="R14" i="6"/>
  <c r="Q14" i="6"/>
  <c r="P14" i="6"/>
  <c r="O14" i="6"/>
  <c r="N14" i="6"/>
  <c r="M14" i="6"/>
  <c r="L14" i="6"/>
  <c r="K14" i="6"/>
  <c r="AB13" i="6"/>
  <c r="AA13" i="6"/>
  <c r="Z13" i="6"/>
  <c r="Y13" i="6"/>
  <c r="X13" i="6"/>
  <c r="W13" i="6"/>
  <c r="V13" i="6"/>
  <c r="U13" i="6"/>
  <c r="T13" i="6"/>
  <c r="S13" i="6"/>
  <c r="R13" i="6"/>
  <c r="Q13" i="6"/>
  <c r="P13" i="6"/>
  <c r="O13" i="6"/>
  <c r="N13" i="6"/>
  <c r="M13" i="6"/>
  <c r="L13" i="6"/>
  <c r="K13" i="6"/>
  <c r="AB11" i="6"/>
  <c r="AA11" i="6"/>
  <c r="Z11" i="6"/>
  <c r="Y11" i="6"/>
  <c r="X11" i="6"/>
  <c r="W11" i="6"/>
  <c r="V11" i="6"/>
  <c r="U11" i="6"/>
  <c r="T11" i="6"/>
  <c r="S11" i="6"/>
  <c r="R11" i="6"/>
  <c r="Q11" i="6"/>
  <c r="P11" i="6"/>
  <c r="O11" i="6"/>
  <c r="N11" i="6"/>
  <c r="M11" i="6"/>
  <c r="L11" i="6"/>
  <c r="K11" i="6"/>
  <c r="AB10" i="6"/>
  <c r="AA10" i="6"/>
  <c r="Z10" i="6"/>
  <c r="Y10" i="6"/>
  <c r="X10" i="6"/>
  <c r="W10" i="6"/>
  <c r="V10" i="6"/>
  <c r="U10" i="6"/>
  <c r="T10" i="6"/>
  <c r="S10" i="6"/>
  <c r="R10" i="6"/>
  <c r="Q10" i="6"/>
  <c r="P10" i="6"/>
  <c r="O10" i="6"/>
  <c r="N10" i="6"/>
  <c r="M10" i="6"/>
  <c r="L10" i="6"/>
  <c r="K10" i="6"/>
  <c r="AB9" i="6"/>
  <c r="AA9" i="6"/>
  <c r="Z9" i="6"/>
  <c r="Y9" i="6"/>
  <c r="X9" i="6"/>
  <c r="W9" i="6"/>
  <c r="V9" i="6"/>
  <c r="U9" i="6"/>
  <c r="T9" i="6"/>
  <c r="S9" i="6"/>
  <c r="L9" i="6"/>
  <c r="K9" i="6"/>
  <c r="AG7" i="6"/>
  <c r="AF7" i="6"/>
  <c r="AE7" i="6"/>
  <c r="AD7" i="6"/>
  <c r="AC7" i="6"/>
  <c r="N7" i="6"/>
  <c r="R7" i="6"/>
  <c r="Q7" i="6"/>
  <c r="P7" i="6"/>
  <c r="O7" i="6"/>
  <c r="Y108" i="6" l="1"/>
  <c r="Y55" i="6" s="1"/>
  <c r="U108" i="6"/>
  <c r="U55" i="6" s="1"/>
  <c r="AB102" i="6"/>
  <c r="AA102" i="6"/>
  <c r="Z102" i="6"/>
  <c r="Y102" i="6"/>
  <c r="Y49" i="6" s="1"/>
  <c r="X102" i="6"/>
  <c r="W102" i="6"/>
  <c r="V102" i="6"/>
  <c r="U102" i="6"/>
  <c r="U49" i="6" s="1"/>
  <c r="T102" i="6"/>
  <c r="S102" i="6"/>
  <c r="R102" i="6"/>
  <c r="Q102" i="6"/>
  <c r="Q49" i="6" s="1"/>
  <c r="P102" i="6"/>
  <c r="O102" i="6"/>
  <c r="M102" i="6"/>
  <c r="M49" i="6" s="1"/>
  <c r="L102" i="6"/>
  <c r="K102" i="6"/>
  <c r="AB92" i="6"/>
  <c r="AA92" i="6"/>
  <c r="AA39" i="6" s="1"/>
  <c r="Z92" i="6"/>
  <c r="Y92" i="6"/>
  <c r="X92" i="6"/>
  <c r="W92" i="6"/>
  <c r="W39" i="6" s="1"/>
  <c r="V92" i="6"/>
  <c r="U92" i="6"/>
  <c r="T92" i="6"/>
  <c r="S92" i="6"/>
  <c r="S39" i="6" s="1"/>
  <c r="R92" i="6"/>
  <c r="R39" i="6" s="1"/>
  <c r="Q92" i="6"/>
  <c r="Q39" i="6" s="1"/>
  <c r="P92" i="6"/>
  <c r="P39" i="6" s="1"/>
  <c r="O92" i="6"/>
  <c r="O39" i="6" s="1"/>
  <c r="N39" i="6"/>
  <c r="M92" i="6"/>
  <c r="M39" i="6" s="1"/>
  <c r="L92" i="6"/>
  <c r="K92" i="6"/>
  <c r="K39" i="6" s="1"/>
  <c r="AB87" i="6"/>
  <c r="AB34" i="6" s="1"/>
  <c r="AA87" i="6"/>
  <c r="AA34" i="6" s="1"/>
  <c r="Z87" i="6"/>
  <c r="Z34" i="6" s="1"/>
  <c r="Y87" i="6"/>
  <c r="Y34" i="6" s="1"/>
  <c r="X87" i="6"/>
  <c r="X34" i="6" s="1"/>
  <c r="W87" i="6"/>
  <c r="W34" i="6" s="1"/>
  <c r="V87" i="6"/>
  <c r="V34" i="6" s="1"/>
  <c r="U87" i="6"/>
  <c r="U34" i="6" s="1"/>
  <c r="T87" i="6"/>
  <c r="T34" i="6" s="1"/>
  <c r="S87" i="6"/>
  <c r="S34" i="6" s="1"/>
  <c r="R87" i="6"/>
  <c r="R34" i="6" s="1"/>
  <c r="Q87" i="6"/>
  <c r="Q34" i="6" s="1"/>
  <c r="P87" i="6"/>
  <c r="P34" i="6" s="1"/>
  <c r="O87" i="6"/>
  <c r="O34" i="6" s="1"/>
  <c r="N34" i="6"/>
  <c r="M87" i="6"/>
  <c r="M34" i="6" s="1"/>
  <c r="L87" i="6"/>
  <c r="L34" i="6" s="1"/>
  <c r="K87" i="6"/>
  <c r="K34" i="6" s="1"/>
  <c r="AB83" i="6"/>
  <c r="AB30" i="6" s="1"/>
  <c r="AA83" i="6"/>
  <c r="AA30" i="6" s="1"/>
  <c r="Z83" i="6"/>
  <c r="Z30" i="6" s="1"/>
  <c r="Y83" i="6"/>
  <c r="Y30" i="6" s="1"/>
  <c r="X83" i="6"/>
  <c r="X30" i="6" s="1"/>
  <c r="W83" i="6"/>
  <c r="W30" i="6" s="1"/>
  <c r="V83" i="6"/>
  <c r="V30" i="6" s="1"/>
  <c r="U83" i="6"/>
  <c r="U30" i="6" s="1"/>
  <c r="T83" i="6"/>
  <c r="T30" i="6" s="1"/>
  <c r="S83" i="6"/>
  <c r="S30" i="6" s="1"/>
  <c r="R83" i="6"/>
  <c r="R30" i="6" s="1"/>
  <c r="Q83" i="6"/>
  <c r="Q30" i="6" s="1"/>
  <c r="P83" i="6"/>
  <c r="P30" i="6" s="1"/>
  <c r="O83" i="6"/>
  <c r="O30" i="6" s="1"/>
  <c r="N30" i="6"/>
  <c r="M83" i="6"/>
  <c r="M30" i="6" s="1"/>
  <c r="L83" i="6"/>
  <c r="L30" i="6" s="1"/>
  <c r="K83" i="6"/>
  <c r="K30" i="6" s="1"/>
  <c r="AB77" i="6"/>
  <c r="AB24" i="6" s="1"/>
  <c r="AA77" i="6"/>
  <c r="AA24" i="6" s="1"/>
  <c r="Z77" i="6"/>
  <c r="Z24" i="6" s="1"/>
  <c r="Y77" i="6"/>
  <c r="Y24" i="6" s="1"/>
  <c r="X77" i="6"/>
  <c r="X24" i="6" s="1"/>
  <c r="W77" i="6"/>
  <c r="W24" i="6" s="1"/>
  <c r="V77" i="6"/>
  <c r="V24" i="6" s="1"/>
  <c r="U77" i="6"/>
  <c r="U24" i="6" s="1"/>
  <c r="T77" i="6"/>
  <c r="T24" i="6" s="1"/>
  <c r="S77" i="6"/>
  <c r="S24" i="6" s="1"/>
  <c r="R77" i="6"/>
  <c r="R24" i="6" s="1"/>
  <c r="Q77" i="6"/>
  <c r="Q24" i="6" s="1"/>
  <c r="P77" i="6"/>
  <c r="P24" i="6" s="1"/>
  <c r="O77" i="6"/>
  <c r="O24" i="6" s="1"/>
  <c r="N24" i="6"/>
  <c r="M77" i="6"/>
  <c r="M24" i="6" s="1"/>
  <c r="L77" i="6"/>
  <c r="L24" i="6" s="1"/>
  <c r="K77" i="6"/>
  <c r="K24" i="6" s="1"/>
  <c r="AB71" i="6"/>
  <c r="AB18" i="6" s="1"/>
  <c r="AA71" i="6"/>
  <c r="AA18" i="6" s="1"/>
  <c r="Z71" i="6"/>
  <c r="Z18" i="6" s="1"/>
  <c r="Y71" i="6"/>
  <c r="Y18" i="6" s="1"/>
  <c r="X71" i="6"/>
  <c r="X18" i="6" s="1"/>
  <c r="W71" i="6"/>
  <c r="W18" i="6" s="1"/>
  <c r="V71" i="6"/>
  <c r="V18" i="6" s="1"/>
  <c r="U71" i="6"/>
  <c r="U18" i="6" s="1"/>
  <c r="T71" i="6"/>
  <c r="T18" i="6" s="1"/>
  <c r="S71" i="6"/>
  <c r="S18" i="6" s="1"/>
  <c r="R71" i="6"/>
  <c r="R18" i="6" s="1"/>
  <c r="Q71" i="6"/>
  <c r="Q18" i="6" s="1"/>
  <c r="P71" i="6"/>
  <c r="P18" i="6" s="1"/>
  <c r="O71" i="6"/>
  <c r="O18" i="6" s="1"/>
  <c r="N18" i="6"/>
  <c r="M71" i="6"/>
  <c r="M18" i="6" s="1"/>
  <c r="L71" i="6"/>
  <c r="L18" i="6" s="1"/>
  <c r="K71" i="6"/>
  <c r="K18" i="6" s="1"/>
  <c r="AB65" i="6"/>
  <c r="AB12" i="6" s="1"/>
  <c r="AA65" i="6"/>
  <c r="Z65" i="6"/>
  <c r="Z12" i="6" s="1"/>
  <c r="Y65" i="6"/>
  <c r="Y12" i="6" s="1"/>
  <c r="X65" i="6"/>
  <c r="X12" i="6" s="1"/>
  <c r="W65" i="6"/>
  <c r="V65" i="6"/>
  <c r="V12" i="6" s="1"/>
  <c r="U65" i="6"/>
  <c r="U12" i="6" s="1"/>
  <c r="T65" i="6"/>
  <c r="T12" i="6" s="1"/>
  <c r="S65" i="6"/>
  <c r="R65" i="6"/>
  <c r="R12" i="6" s="1"/>
  <c r="Q65" i="6"/>
  <c r="Q12" i="6" s="1"/>
  <c r="P65" i="6"/>
  <c r="P12" i="6" s="1"/>
  <c r="O65" i="6"/>
  <c r="O12" i="6" s="1"/>
  <c r="N12" i="6"/>
  <c r="M65" i="6"/>
  <c r="M12" i="6" s="1"/>
  <c r="L65" i="6"/>
  <c r="L12" i="6" s="1"/>
  <c r="K65" i="6"/>
  <c r="AB61" i="6"/>
  <c r="AB8" i="6" s="1"/>
  <c r="Z61" i="6"/>
  <c r="Z8" i="6" s="1"/>
  <c r="X61" i="6"/>
  <c r="X8" i="6" s="1"/>
  <c r="V61" i="6"/>
  <c r="V8" i="6" s="1"/>
  <c r="U61" i="6"/>
  <c r="U8" i="6" s="1"/>
  <c r="T61" i="6"/>
  <c r="T8" i="6" s="1"/>
  <c r="L61" i="6"/>
  <c r="L8" i="6" s="1"/>
  <c r="S61" i="6" l="1"/>
  <c r="S8" i="6" s="1"/>
  <c r="S12" i="6"/>
  <c r="W61" i="6"/>
  <c r="W8" i="6" s="1"/>
  <c r="W12" i="6"/>
  <c r="AA61" i="6"/>
  <c r="AA8" i="6" s="1"/>
  <c r="AA12" i="6"/>
  <c r="U97" i="6"/>
  <c r="U44" i="6" s="1"/>
  <c r="U39" i="6"/>
  <c r="Y39" i="6"/>
  <c r="K108" i="6"/>
  <c r="K55" i="6" s="1"/>
  <c r="K49" i="6"/>
  <c r="O108" i="6"/>
  <c r="O55" i="6" s="1"/>
  <c r="O49" i="6"/>
  <c r="S108" i="6"/>
  <c r="S55" i="6" s="1"/>
  <c r="S49" i="6"/>
  <c r="W108" i="6"/>
  <c r="W55" i="6" s="1"/>
  <c r="W49" i="6"/>
  <c r="AA108" i="6"/>
  <c r="AA55" i="6" s="1"/>
  <c r="AA49" i="6"/>
  <c r="Y61" i="6"/>
  <c r="Y8" i="6" s="1"/>
  <c r="V97" i="6"/>
  <c r="V44" i="6" s="1"/>
  <c r="V39" i="6"/>
  <c r="Z97" i="6"/>
  <c r="Z44" i="6" s="1"/>
  <c r="Z39" i="6"/>
  <c r="L108" i="6"/>
  <c r="L55" i="6" s="1"/>
  <c r="L49" i="6"/>
  <c r="P108" i="6"/>
  <c r="P55" i="6" s="1"/>
  <c r="P49" i="6"/>
  <c r="T108" i="6"/>
  <c r="T55" i="6" s="1"/>
  <c r="T49" i="6"/>
  <c r="X108" i="6"/>
  <c r="X55" i="6" s="1"/>
  <c r="X49" i="6"/>
  <c r="AB108" i="6"/>
  <c r="AB55" i="6" s="1"/>
  <c r="AB49" i="6"/>
  <c r="M108" i="6"/>
  <c r="M55" i="6" s="1"/>
  <c r="K61" i="6"/>
  <c r="K8" i="6" s="1"/>
  <c r="K12" i="6"/>
  <c r="L97" i="6"/>
  <c r="L44" i="6" s="1"/>
  <c r="L39" i="6"/>
  <c r="T97" i="6"/>
  <c r="T44" i="6" s="1"/>
  <c r="T39" i="6"/>
  <c r="X97" i="6"/>
  <c r="X44" i="6" s="1"/>
  <c r="X39" i="6"/>
  <c r="AB97" i="6"/>
  <c r="AB44" i="6" s="1"/>
  <c r="AB39" i="6"/>
  <c r="N55" i="6"/>
  <c r="N49" i="6"/>
  <c r="R108" i="6"/>
  <c r="R55" i="6" s="1"/>
  <c r="R49" i="6"/>
  <c r="V108" i="6"/>
  <c r="V55" i="6" s="1"/>
  <c r="V49" i="6"/>
  <c r="Z108" i="6"/>
  <c r="Z55" i="6" s="1"/>
  <c r="Z49" i="6"/>
  <c r="Q108" i="6"/>
  <c r="Q55" i="6" s="1"/>
  <c r="V110" i="6"/>
  <c r="V57" i="6" s="1"/>
  <c r="V100" i="6"/>
  <c r="Z110" i="6"/>
  <c r="Z57" i="6" s="1"/>
  <c r="L100" i="6"/>
  <c r="L110" i="6"/>
  <c r="L57" i="6" s="1"/>
  <c r="T100" i="6"/>
  <c r="T110" i="6"/>
  <c r="T57" i="6" s="1"/>
  <c r="X100" i="6"/>
  <c r="X110" i="6"/>
  <c r="X57" i="6" s="1"/>
  <c r="AB100" i="6"/>
  <c r="AB110" i="6"/>
  <c r="AB57" i="6" s="1"/>
  <c r="K97" i="6"/>
  <c r="S97" i="6"/>
  <c r="S44" i="6" s="1"/>
  <c r="W97" i="6"/>
  <c r="W44" i="6" s="1"/>
  <c r="AA97" i="6"/>
  <c r="AA44" i="6" s="1"/>
  <c r="U110" i="6"/>
  <c r="U57" i="6" s="1"/>
  <c r="U100" i="6"/>
  <c r="J102" i="6"/>
  <c r="J108" i="6" s="1"/>
  <c r="J92" i="6"/>
  <c r="J87" i="6"/>
  <c r="J83" i="6"/>
  <c r="J77" i="6"/>
  <c r="J71" i="6"/>
  <c r="J65" i="6"/>
  <c r="J61" i="6" s="1"/>
  <c r="AB112" i="6" l="1"/>
  <c r="AB59" i="6" s="1"/>
  <c r="AB47" i="6"/>
  <c r="T112" i="6"/>
  <c r="T59" i="6" s="1"/>
  <c r="T47" i="6"/>
  <c r="V112" i="6"/>
  <c r="V59" i="6" s="1"/>
  <c r="V47" i="6"/>
  <c r="K44" i="6"/>
  <c r="M62" i="6"/>
  <c r="X112" i="6"/>
  <c r="X59" i="6" s="1"/>
  <c r="X47" i="6"/>
  <c r="L112" i="6"/>
  <c r="L59" i="6" s="1"/>
  <c r="L47" i="6"/>
  <c r="U112" i="6"/>
  <c r="U59" i="6" s="1"/>
  <c r="U47" i="6"/>
  <c r="Z100" i="6"/>
  <c r="Y97" i="6"/>
  <c r="AA100" i="6"/>
  <c r="AA110" i="6"/>
  <c r="AA57" i="6" s="1"/>
  <c r="K110" i="6"/>
  <c r="K57" i="6" s="1"/>
  <c r="K100" i="6"/>
  <c r="W100" i="6"/>
  <c r="W110" i="6"/>
  <c r="W57" i="6" s="1"/>
  <c r="S100" i="6"/>
  <c r="S110" i="6"/>
  <c r="S57" i="6" s="1"/>
  <c r="J97" i="6"/>
  <c r="J8" i="6"/>
  <c r="J9" i="6"/>
  <c r="J10" i="6"/>
  <c r="J11" i="6"/>
  <c r="J12" i="6"/>
  <c r="J13" i="6"/>
  <c r="J14" i="6"/>
  <c r="J15" i="6"/>
  <c r="J16" i="6"/>
  <c r="J18" i="6"/>
  <c r="J19" i="6"/>
  <c r="J20" i="6"/>
  <c r="J22" i="6"/>
  <c r="J24" i="6"/>
  <c r="J25" i="6"/>
  <c r="J26" i="6"/>
  <c r="J27" i="6"/>
  <c r="J28" i="6"/>
  <c r="J30" i="6"/>
  <c r="J31" i="6"/>
  <c r="J32" i="6"/>
  <c r="J34" i="6"/>
  <c r="J35" i="6"/>
  <c r="J36" i="6"/>
  <c r="J37" i="6"/>
  <c r="J39" i="6"/>
  <c r="J40" i="6"/>
  <c r="J41" i="6"/>
  <c r="J42" i="6"/>
  <c r="J44" i="6"/>
  <c r="J45" i="6"/>
  <c r="J46" i="6"/>
  <c r="J48" i="6"/>
  <c r="J49" i="6"/>
  <c r="J50" i="6"/>
  <c r="J51" i="6"/>
  <c r="J52" i="6"/>
  <c r="J54" i="6"/>
  <c r="J55" i="6"/>
  <c r="J56" i="6"/>
  <c r="J58" i="6"/>
  <c r="M7" i="6"/>
  <c r="J7" i="6"/>
  <c r="L7" i="6"/>
  <c r="K7" i="6"/>
  <c r="I481" i="6"/>
  <c r="I473" i="6"/>
  <c r="I468" i="6"/>
  <c r="D433" i="6"/>
  <c r="E432" i="6"/>
  <c r="I428" i="6"/>
  <c r="I420" i="6"/>
  <c r="I415" i="6"/>
  <c r="D380" i="6"/>
  <c r="D381" i="6" s="1"/>
  <c r="E379" i="6"/>
  <c r="I375" i="6"/>
  <c r="I367" i="6"/>
  <c r="I362" i="6"/>
  <c r="D327" i="6"/>
  <c r="D328" i="6" s="1"/>
  <c r="E328" i="6" s="1"/>
  <c r="E326" i="6"/>
  <c r="I322" i="6"/>
  <c r="I314" i="6"/>
  <c r="I309" i="6"/>
  <c r="D274" i="6"/>
  <c r="D275" i="6" s="1"/>
  <c r="E273" i="6"/>
  <c r="I269" i="6"/>
  <c r="I261" i="6"/>
  <c r="I256" i="6"/>
  <c r="D221" i="6"/>
  <c r="D222" i="6" s="1"/>
  <c r="E220" i="6"/>
  <c r="I216" i="6"/>
  <c r="I208" i="6"/>
  <c r="I203" i="6"/>
  <c r="D168" i="6"/>
  <c r="E167" i="6"/>
  <c r="I163" i="6"/>
  <c r="I155" i="6"/>
  <c r="I150" i="6"/>
  <c r="D115" i="6"/>
  <c r="E114" i="6"/>
  <c r="I110" i="6"/>
  <c r="AC102" i="6"/>
  <c r="AC108" i="6" s="1"/>
  <c r="I102" i="6"/>
  <c r="I97" i="6"/>
  <c r="AC92" i="6"/>
  <c r="AC87" i="6"/>
  <c r="AC34" i="6" s="1"/>
  <c r="AC83" i="6"/>
  <c r="AC77" i="6"/>
  <c r="AC71" i="6"/>
  <c r="AC65" i="6"/>
  <c r="D62" i="6"/>
  <c r="H61" i="6"/>
  <c r="E61" i="6"/>
  <c r="AG58" i="6"/>
  <c r="AF58" i="6"/>
  <c r="AE58" i="6"/>
  <c r="AD58" i="6"/>
  <c r="AC58" i="6"/>
  <c r="I57" i="6"/>
  <c r="AG56" i="6"/>
  <c r="AF56" i="6"/>
  <c r="AE56" i="6"/>
  <c r="AD56" i="6"/>
  <c r="AC56" i="6"/>
  <c r="AG54" i="6"/>
  <c r="AF54" i="6"/>
  <c r="AE54" i="6"/>
  <c r="AD54" i="6"/>
  <c r="AC54" i="6"/>
  <c r="AG52" i="6"/>
  <c r="AF52" i="6"/>
  <c r="AE52" i="6"/>
  <c r="AD52" i="6"/>
  <c r="AC52" i="6"/>
  <c r="AG51" i="6"/>
  <c r="AF51" i="6"/>
  <c r="AE51" i="6"/>
  <c r="AD51" i="6"/>
  <c r="AC51" i="6"/>
  <c r="AG50" i="6"/>
  <c r="AF50" i="6"/>
  <c r="AE50" i="6"/>
  <c r="AD50" i="6"/>
  <c r="AC50" i="6"/>
  <c r="I49" i="6"/>
  <c r="AG48" i="6"/>
  <c r="AF48" i="6"/>
  <c r="AE48" i="6"/>
  <c r="AD48" i="6"/>
  <c r="AC48" i="6"/>
  <c r="AG46" i="6"/>
  <c r="AF46" i="6"/>
  <c r="AE46" i="6"/>
  <c r="AD46" i="6"/>
  <c r="AC46" i="6"/>
  <c r="AG45" i="6"/>
  <c r="AF45" i="6"/>
  <c r="AE45" i="6"/>
  <c r="AD45" i="6"/>
  <c r="AC45" i="6"/>
  <c r="I44" i="6"/>
  <c r="AG42" i="6"/>
  <c r="AF42" i="6"/>
  <c r="AE42" i="6"/>
  <c r="AD42" i="6"/>
  <c r="AC42" i="6"/>
  <c r="AG41" i="6"/>
  <c r="AF41" i="6"/>
  <c r="AE41" i="6"/>
  <c r="AD41" i="6"/>
  <c r="AC41" i="6"/>
  <c r="AG40" i="6"/>
  <c r="AF40" i="6"/>
  <c r="AE40" i="6"/>
  <c r="AD40" i="6"/>
  <c r="AC40" i="6"/>
  <c r="AG37" i="6"/>
  <c r="AF37" i="6"/>
  <c r="AE37" i="6"/>
  <c r="AD37" i="6"/>
  <c r="AC37" i="6"/>
  <c r="AG36" i="6"/>
  <c r="AF36" i="6"/>
  <c r="AE36" i="6"/>
  <c r="AD36" i="6"/>
  <c r="AC36" i="6"/>
  <c r="AG35" i="6"/>
  <c r="AF35" i="6"/>
  <c r="AE35" i="6"/>
  <c r="AD35" i="6"/>
  <c r="AC35" i="6"/>
  <c r="AG34" i="6"/>
  <c r="AG32" i="6"/>
  <c r="AF32" i="6"/>
  <c r="AE32" i="6"/>
  <c r="AD32" i="6"/>
  <c r="AC32" i="6"/>
  <c r="AG31" i="6"/>
  <c r="AF31" i="6"/>
  <c r="AE31" i="6"/>
  <c r="AD31" i="6"/>
  <c r="AC31" i="6"/>
  <c r="AG28" i="6"/>
  <c r="AF28" i="6"/>
  <c r="AE28" i="6"/>
  <c r="AD28" i="6"/>
  <c r="AC28" i="6"/>
  <c r="AG27" i="6"/>
  <c r="AF27" i="6"/>
  <c r="AE27" i="6"/>
  <c r="AD27" i="6"/>
  <c r="AC27" i="6"/>
  <c r="AG26" i="6"/>
  <c r="AF26" i="6"/>
  <c r="AE26" i="6"/>
  <c r="AD26" i="6"/>
  <c r="AC26" i="6"/>
  <c r="AG25" i="6"/>
  <c r="AF25" i="6"/>
  <c r="AE25" i="6"/>
  <c r="AD25" i="6"/>
  <c r="AC25" i="6"/>
  <c r="AE24" i="6"/>
  <c r="AG22" i="6"/>
  <c r="AF22" i="6"/>
  <c r="AE22" i="6"/>
  <c r="AD22" i="6"/>
  <c r="AC22" i="6"/>
  <c r="AG20" i="6"/>
  <c r="AF20" i="6"/>
  <c r="AE20" i="6"/>
  <c r="AD20" i="6"/>
  <c r="AC20" i="6"/>
  <c r="AG19" i="6"/>
  <c r="AF19" i="6"/>
  <c r="AE19" i="6"/>
  <c r="AD19" i="6"/>
  <c r="AC19" i="6"/>
  <c r="AD18" i="6"/>
  <c r="AC18" i="6"/>
  <c r="AG16" i="6"/>
  <c r="AF16" i="6"/>
  <c r="AE16" i="6"/>
  <c r="AD16" i="6"/>
  <c r="AC16" i="6"/>
  <c r="AG15" i="6"/>
  <c r="AF15" i="6"/>
  <c r="AE15" i="6"/>
  <c r="AD15" i="6"/>
  <c r="AC15" i="6"/>
  <c r="AG14" i="6"/>
  <c r="AF14" i="6"/>
  <c r="AE14" i="6"/>
  <c r="AD14" i="6"/>
  <c r="AC14" i="6"/>
  <c r="AG13" i="6"/>
  <c r="AF13" i="6"/>
  <c r="AE13" i="6"/>
  <c r="AD13" i="6"/>
  <c r="AC13" i="6"/>
  <c r="AF12" i="6"/>
  <c r="AE12" i="6"/>
  <c r="AG11" i="6"/>
  <c r="AF11" i="6"/>
  <c r="AE11" i="6"/>
  <c r="AD11" i="6"/>
  <c r="AC11" i="6"/>
  <c r="AG10" i="6"/>
  <c r="AF10" i="6"/>
  <c r="AE10" i="6"/>
  <c r="AD10" i="6"/>
  <c r="AC10" i="6"/>
  <c r="W112" i="6" l="1"/>
  <c r="W59" i="6" s="1"/>
  <c r="W47" i="6"/>
  <c r="AA112" i="6"/>
  <c r="AA59" i="6" s="1"/>
  <c r="AA47" i="6"/>
  <c r="Z112" i="6"/>
  <c r="Z59" i="6" s="1"/>
  <c r="Z47" i="6"/>
  <c r="Y44" i="6"/>
  <c r="Y110" i="6"/>
  <c r="Y57" i="6" s="1"/>
  <c r="Y100" i="6"/>
  <c r="M9" i="6"/>
  <c r="M61" i="6"/>
  <c r="K112" i="6"/>
  <c r="K59" i="6" s="1"/>
  <c r="K47" i="6"/>
  <c r="S112" i="6"/>
  <c r="S59" i="6" s="1"/>
  <c r="S47" i="6"/>
  <c r="J100" i="6"/>
  <c r="J110" i="6"/>
  <c r="J57" i="6" s="1"/>
  <c r="AE30" i="6"/>
  <c r="AD39" i="6"/>
  <c r="AG49" i="6"/>
  <c r="AF39" i="6"/>
  <c r="AG18" i="6"/>
  <c r="AE18" i="6"/>
  <c r="AF24" i="6"/>
  <c r="AD34" i="6"/>
  <c r="AD12" i="6"/>
  <c r="AD30" i="6"/>
  <c r="AE34" i="6"/>
  <c r="AF34" i="6"/>
  <c r="AC39" i="6"/>
  <c r="AG39" i="6"/>
  <c r="AC12" i="6"/>
  <c r="AG12" i="6"/>
  <c r="AD24" i="6"/>
  <c r="AC24" i="6"/>
  <c r="AG24" i="6"/>
  <c r="E222" i="6"/>
  <c r="AC49" i="6"/>
  <c r="AE49" i="6"/>
  <c r="AC30" i="6"/>
  <c r="AG30" i="6"/>
  <c r="E380" i="6"/>
  <c r="AF30" i="6"/>
  <c r="E221" i="6"/>
  <c r="H114" i="6"/>
  <c r="G61" i="6"/>
  <c r="D63" i="6"/>
  <c r="E62" i="6"/>
  <c r="AE39" i="6"/>
  <c r="AD49" i="6"/>
  <c r="AF18" i="6"/>
  <c r="D116" i="6"/>
  <c r="E115" i="6"/>
  <c r="AF49" i="6"/>
  <c r="D276" i="6"/>
  <c r="E275" i="6"/>
  <c r="E168" i="6"/>
  <c r="D169" i="6"/>
  <c r="D223" i="6"/>
  <c r="E274" i="6"/>
  <c r="D329" i="6"/>
  <c r="E327" i="6"/>
  <c r="D382" i="6"/>
  <c r="E433" i="6"/>
  <c r="D434" i="6"/>
  <c r="E381" i="6"/>
  <c r="M8" i="6" l="1"/>
  <c r="M97" i="6"/>
  <c r="Y112" i="6"/>
  <c r="Y59" i="6" s="1"/>
  <c r="Y47" i="6"/>
  <c r="J112" i="6"/>
  <c r="J59" i="6" s="1"/>
  <c r="J47" i="6"/>
  <c r="AC55" i="6"/>
  <c r="AG55" i="6"/>
  <c r="AF55" i="6"/>
  <c r="D117" i="6"/>
  <c r="E116" i="6"/>
  <c r="D435" i="6"/>
  <c r="E434" i="6"/>
  <c r="AE55" i="6"/>
  <c r="E276" i="6"/>
  <c r="D277" i="6"/>
  <c r="AD55" i="6"/>
  <c r="E329" i="6"/>
  <c r="D330" i="6"/>
  <c r="E169" i="6"/>
  <c r="D170" i="6"/>
  <c r="E382" i="6"/>
  <c r="D383" i="6"/>
  <c r="E223" i="6"/>
  <c r="D224" i="6"/>
  <c r="E63" i="6"/>
  <c r="D64" i="6"/>
  <c r="G114" i="6"/>
  <c r="H167" i="6"/>
  <c r="M44" i="6" l="1"/>
  <c r="M100" i="6"/>
  <c r="M110" i="6"/>
  <c r="M57" i="6" s="1"/>
  <c r="D65" i="6"/>
  <c r="E64" i="6"/>
  <c r="E383" i="6"/>
  <c r="D384" i="6"/>
  <c r="D331" i="6"/>
  <c r="E330" i="6"/>
  <c r="D225" i="6"/>
  <c r="E224" i="6"/>
  <c r="H220" i="6"/>
  <c r="G167" i="6"/>
  <c r="D436" i="6"/>
  <c r="E435" i="6"/>
  <c r="D118" i="6"/>
  <c r="E117" i="6"/>
  <c r="E170" i="6"/>
  <c r="D171" i="6"/>
  <c r="D278" i="6"/>
  <c r="E277" i="6"/>
  <c r="M112" i="6" l="1"/>
  <c r="M59" i="6" s="1"/>
  <c r="M47" i="6"/>
  <c r="AC62" i="6"/>
  <c r="N9" i="6"/>
  <c r="D332" i="6"/>
  <c r="E331" i="6"/>
  <c r="E436" i="6"/>
  <c r="D437" i="6"/>
  <c r="H273" i="6"/>
  <c r="G220" i="6"/>
  <c r="E225" i="6"/>
  <c r="D226" i="6"/>
  <c r="D385" i="6"/>
  <c r="E384" i="6"/>
  <c r="D172" i="6"/>
  <c r="E171" i="6"/>
  <c r="E278" i="6"/>
  <c r="D279" i="6"/>
  <c r="D119" i="6"/>
  <c r="E118" i="6"/>
  <c r="D66" i="6"/>
  <c r="E65" i="6"/>
  <c r="AC9" i="6" l="1"/>
  <c r="AC61" i="6"/>
  <c r="N8" i="6"/>
  <c r="E66" i="6"/>
  <c r="D67" i="6"/>
  <c r="E279" i="6"/>
  <c r="D280" i="6"/>
  <c r="D386" i="6"/>
  <c r="E385" i="6"/>
  <c r="D333" i="6"/>
  <c r="E332" i="6"/>
  <c r="H326" i="6"/>
  <c r="G273" i="6"/>
  <c r="D438" i="6"/>
  <c r="E437" i="6"/>
  <c r="D120" i="6"/>
  <c r="E119" i="6"/>
  <c r="E172" i="6"/>
  <c r="D173" i="6"/>
  <c r="E226" i="6"/>
  <c r="D227" i="6"/>
  <c r="N44" i="6" l="1"/>
  <c r="N57" i="6"/>
  <c r="AC97" i="6"/>
  <c r="AC8" i="6"/>
  <c r="E120" i="6"/>
  <c r="D121" i="6"/>
  <c r="D439" i="6"/>
  <c r="E438" i="6"/>
  <c r="D334" i="6"/>
  <c r="E333" i="6"/>
  <c r="E280" i="6"/>
  <c r="D281" i="6"/>
  <c r="E67" i="6"/>
  <c r="D68" i="6"/>
  <c r="E227" i="6"/>
  <c r="D228" i="6"/>
  <c r="E173" i="6"/>
  <c r="D174" i="6"/>
  <c r="H379" i="6"/>
  <c r="G326" i="6"/>
  <c r="D387" i="6"/>
  <c r="E386" i="6"/>
  <c r="N59" i="6" l="1"/>
  <c r="N47" i="6"/>
  <c r="AC100" i="6"/>
  <c r="AC110" i="6"/>
  <c r="AC57" i="6" s="1"/>
  <c r="AC44" i="6"/>
  <c r="O61" i="6"/>
  <c r="AD62" i="6"/>
  <c r="O9" i="6"/>
  <c r="D388" i="6"/>
  <c r="E387" i="6"/>
  <c r="E174" i="6"/>
  <c r="D175" i="6"/>
  <c r="E228" i="6"/>
  <c r="D229" i="6"/>
  <c r="E68" i="6"/>
  <c r="D69" i="6"/>
  <c r="H432" i="6"/>
  <c r="G432" i="6" s="1"/>
  <c r="G379" i="6"/>
  <c r="D335" i="6"/>
  <c r="E334" i="6"/>
  <c r="E281" i="6"/>
  <c r="D282" i="6"/>
  <c r="D440" i="6"/>
  <c r="E439" i="6"/>
  <c r="E121" i="6"/>
  <c r="D122" i="6"/>
  <c r="AD61" i="6" l="1"/>
  <c r="AD9" i="6"/>
  <c r="AC47" i="6"/>
  <c r="AC112" i="6"/>
  <c r="AC59" i="6" s="1"/>
  <c r="O97" i="6"/>
  <c r="O8" i="6"/>
  <c r="E440" i="6"/>
  <c r="D441" i="6"/>
  <c r="E175" i="6"/>
  <c r="D176" i="6"/>
  <c r="E282" i="6"/>
  <c r="D283" i="6"/>
  <c r="E69" i="6"/>
  <c r="D70" i="6"/>
  <c r="E122" i="6"/>
  <c r="D123" i="6"/>
  <c r="E335" i="6"/>
  <c r="D336" i="6"/>
  <c r="E229" i="6"/>
  <c r="D230" i="6"/>
  <c r="D389" i="6"/>
  <c r="E388" i="6"/>
  <c r="O44" i="6" l="1"/>
  <c r="O100" i="6"/>
  <c r="O110" i="6"/>
  <c r="O57" i="6" s="1"/>
  <c r="AD97" i="6"/>
  <c r="AD8" i="6"/>
  <c r="D284" i="6"/>
  <c r="E283" i="6"/>
  <c r="E176" i="6"/>
  <c r="D177" i="6"/>
  <c r="D337" i="6"/>
  <c r="E336" i="6"/>
  <c r="E389" i="6"/>
  <c r="D390" i="6"/>
  <c r="D71" i="6"/>
  <c r="E70" i="6"/>
  <c r="D124" i="6"/>
  <c r="E123" i="6"/>
  <c r="D231" i="6"/>
  <c r="E230" i="6"/>
  <c r="D442" i="6"/>
  <c r="E441" i="6"/>
  <c r="O112" i="6" l="1"/>
  <c r="O59" i="6" s="1"/>
  <c r="O47" i="6"/>
  <c r="AD110" i="6"/>
  <c r="AD57" i="6" s="1"/>
  <c r="AD100" i="6"/>
  <c r="AD44" i="6"/>
  <c r="P61" i="6"/>
  <c r="AE62" i="6"/>
  <c r="P9" i="6"/>
  <c r="E442" i="6"/>
  <c r="D443" i="6"/>
  <c r="D125" i="6"/>
  <c r="E124" i="6"/>
  <c r="D391" i="6"/>
  <c r="E390" i="6"/>
  <c r="D72" i="6"/>
  <c r="E71" i="6"/>
  <c r="E231" i="6"/>
  <c r="D232" i="6"/>
  <c r="E284" i="6"/>
  <c r="D285" i="6"/>
  <c r="D338" i="6"/>
  <c r="E337" i="6"/>
  <c r="D178" i="6"/>
  <c r="E177" i="6"/>
  <c r="AE61" i="6" l="1"/>
  <c r="AE9" i="6"/>
  <c r="AD112" i="6"/>
  <c r="AD59" i="6" s="1"/>
  <c r="AD47" i="6"/>
  <c r="P97" i="6"/>
  <c r="P8" i="6"/>
  <c r="E232" i="6"/>
  <c r="D233" i="6"/>
  <c r="E178" i="6"/>
  <c r="D179" i="6"/>
  <c r="E72" i="6"/>
  <c r="D73" i="6"/>
  <c r="E391" i="6"/>
  <c r="D392" i="6"/>
  <c r="E125" i="6"/>
  <c r="D126" i="6"/>
  <c r="E285" i="6"/>
  <c r="D286" i="6"/>
  <c r="E338" i="6"/>
  <c r="D339" i="6"/>
  <c r="D444" i="6"/>
  <c r="E443" i="6"/>
  <c r="P44" i="6" l="1"/>
  <c r="P100" i="6"/>
  <c r="P110" i="6"/>
  <c r="P57" i="6" s="1"/>
  <c r="AE97" i="6"/>
  <c r="AE8" i="6"/>
  <c r="D287" i="6"/>
  <c r="E286" i="6"/>
  <c r="D127" i="6"/>
  <c r="E126" i="6"/>
  <c r="D445" i="6"/>
  <c r="E444" i="6"/>
  <c r="E392" i="6"/>
  <c r="D393" i="6"/>
  <c r="D74" i="6"/>
  <c r="E73" i="6"/>
  <c r="E179" i="6"/>
  <c r="D180" i="6"/>
  <c r="D234" i="6"/>
  <c r="E233" i="6"/>
  <c r="E339" i="6"/>
  <c r="D340" i="6"/>
  <c r="P112" i="6" l="1"/>
  <c r="P59" i="6" s="1"/>
  <c r="P47" i="6"/>
  <c r="AE110" i="6"/>
  <c r="AE57" i="6" s="1"/>
  <c r="AE100" i="6"/>
  <c r="AE44" i="6"/>
  <c r="Q61" i="6"/>
  <c r="AF62" i="6"/>
  <c r="Q9" i="6"/>
  <c r="D394" i="6"/>
  <c r="E393" i="6"/>
  <c r="D128" i="6"/>
  <c r="E127" i="6"/>
  <c r="D181" i="6"/>
  <c r="E180" i="6"/>
  <c r="D75" i="6"/>
  <c r="E74" i="6"/>
  <c r="E340" i="6"/>
  <c r="D341" i="6"/>
  <c r="D235" i="6"/>
  <c r="E234" i="6"/>
  <c r="D446" i="6"/>
  <c r="E445" i="6"/>
  <c r="D288" i="6"/>
  <c r="E287" i="6"/>
  <c r="AE112" i="6" l="1"/>
  <c r="AE59" i="6" s="1"/>
  <c r="AE47" i="6"/>
  <c r="AF61" i="6"/>
  <c r="AF9" i="6"/>
  <c r="Q97" i="6"/>
  <c r="Q8" i="6"/>
  <c r="D289" i="6"/>
  <c r="E288" i="6"/>
  <c r="D236" i="6"/>
  <c r="E235" i="6"/>
  <c r="E75" i="6"/>
  <c r="D76" i="6"/>
  <c r="E128" i="6"/>
  <c r="D129" i="6"/>
  <c r="E394" i="6"/>
  <c r="D395" i="6"/>
  <c r="D342" i="6"/>
  <c r="E341" i="6"/>
  <c r="D182" i="6"/>
  <c r="E181" i="6"/>
  <c r="D447" i="6"/>
  <c r="E446" i="6"/>
  <c r="Q44" i="6" l="1"/>
  <c r="Q110" i="6"/>
  <c r="Q57" i="6" s="1"/>
  <c r="Q100" i="6"/>
  <c r="AF97" i="6"/>
  <c r="AF8" i="6"/>
  <c r="E236" i="6"/>
  <c r="D237" i="6"/>
  <c r="E289" i="6"/>
  <c r="D290" i="6"/>
  <c r="D183" i="6"/>
  <c r="E182" i="6"/>
  <c r="D448" i="6"/>
  <c r="E447" i="6"/>
  <c r="D343" i="6"/>
  <c r="E342" i="6"/>
  <c r="E129" i="6"/>
  <c r="D130" i="6"/>
  <c r="D396" i="6"/>
  <c r="E395" i="6"/>
  <c r="E76" i="6"/>
  <c r="D77" i="6"/>
  <c r="AF110" i="6" l="1"/>
  <c r="AF57" i="6" s="1"/>
  <c r="AF100" i="6"/>
  <c r="AF44" i="6"/>
  <c r="Q112" i="6"/>
  <c r="Q59" i="6" s="1"/>
  <c r="Q47" i="6"/>
  <c r="R61" i="6"/>
  <c r="AG62" i="6"/>
  <c r="R9" i="6"/>
  <c r="E183" i="6"/>
  <c r="D184" i="6"/>
  <c r="D291" i="6"/>
  <c r="E290" i="6"/>
  <c r="D238" i="6"/>
  <c r="E237" i="6"/>
  <c r="E343" i="6"/>
  <c r="D344" i="6"/>
  <c r="D449" i="6"/>
  <c r="E448" i="6"/>
  <c r="D78" i="6"/>
  <c r="E77" i="6"/>
  <c r="E396" i="6"/>
  <c r="D397" i="6"/>
  <c r="D131" i="6"/>
  <c r="E130" i="6"/>
  <c r="AG61" i="6" l="1"/>
  <c r="AG9" i="6"/>
  <c r="R97" i="6"/>
  <c r="R8" i="6"/>
  <c r="AF112" i="6"/>
  <c r="AF59" i="6" s="1"/>
  <c r="AF47" i="6"/>
  <c r="D79" i="6"/>
  <c r="E78" i="6"/>
  <c r="D185" i="6"/>
  <c r="E184" i="6"/>
  <c r="D132" i="6"/>
  <c r="E131" i="6"/>
  <c r="E449" i="6"/>
  <c r="D450" i="6"/>
  <c r="D292" i="6"/>
  <c r="E291" i="6"/>
  <c r="D398" i="6"/>
  <c r="E397" i="6"/>
  <c r="D345" i="6"/>
  <c r="E344" i="6"/>
  <c r="D239" i="6"/>
  <c r="E238" i="6"/>
  <c r="R44" i="6" l="1"/>
  <c r="R100" i="6"/>
  <c r="R110" i="6"/>
  <c r="R57" i="6" s="1"/>
  <c r="AG97" i="6"/>
  <c r="AG8" i="6"/>
  <c r="D399" i="6"/>
  <c r="E398" i="6"/>
  <c r="E132" i="6"/>
  <c r="D133" i="6"/>
  <c r="E79" i="6"/>
  <c r="D80" i="6"/>
  <c r="E239" i="6"/>
  <c r="D240" i="6"/>
  <c r="D451" i="6"/>
  <c r="E450" i="6"/>
  <c r="D186" i="6"/>
  <c r="E185" i="6"/>
  <c r="D346" i="6"/>
  <c r="E345" i="6"/>
  <c r="E292" i="6"/>
  <c r="D293" i="6"/>
  <c r="AG110" i="6" l="1"/>
  <c r="AG57" i="6" s="1"/>
  <c r="AG100" i="6"/>
  <c r="AG44" i="6"/>
  <c r="R112" i="6"/>
  <c r="R59" i="6" s="1"/>
  <c r="R47" i="6"/>
  <c r="E186" i="6"/>
  <c r="D187" i="6"/>
  <c r="D452" i="6"/>
  <c r="E451" i="6"/>
  <c r="E346" i="6"/>
  <c r="D347" i="6"/>
  <c r="E399" i="6"/>
  <c r="D400" i="6"/>
  <c r="E293" i="6"/>
  <c r="D294" i="6"/>
  <c r="E240" i="6"/>
  <c r="D241" i="6"/>
  <c r="E133" i="6"/>
  <c r="D134" i="6"/>
  <c r="E80" i="6"/>
  <c r="D81" i="6"/>
  <c r="AG112" i="6" l="1"/>
  <c r="AG59" i="6" s="1"/>
  <c r="AG47" i="6"/>
  <c r="D295" i="6"/>
  <c r="E294" i="6"/>
  <c r="E400" i="6"/>
  <c r="D401" i="6"/>
  <c r="E187" i="6"/>
  <c r="D188" i="6"/>
  <c r="D82" i="6"/>
  <c r="E81" i="6"/>
  <c r="D135" i="6"/>
  <c r="E134" i="6"/>
  <c r="D242" i="6"/>
  <c r="E241" i="6"/>
  <c r="E347" i="6"/>
  <c r="D348" i="6"/>
  <c r="E452" i="6"/>
  <c r="D453" i="6"/>
  <c r="D243" i="6" l="1"/>
  <c r="E242" i="6"/>
  <c r="D136" i="6"/>
  <c r="E135" i="6"/>
  <c r="E295" i="6"/>
  <c r="D296" i="6"/>
  <c r="D349" i="6"/>
  <c r="E348" i="6"/>
  <c r="D83" i="6"/>
  <c r="E82" i="6"/>
  <c r="E453" i="6"/>
  <c r="D454" i="6"/>
  <c r="D189" i="6"/>
  <c r="E188" i="6"/>
  <c r="D402" i="6"/>
  <c r="E401" i="6"/>
  <c r="E402" i="6" l="1"/>
  <c r="D403" i="6"/>
  <c r="D455" i="6"/>
  <c r="E454" i="6"/>
  <c r="D190" i="6"/>
  <c r="E189" i="6"/>
  <c r="E349" i="6"/>
  <c r="D350" i="6"/>
  <c r="E296" i="6"/>
  <c r="D297" i="6"/>
  <c r="E136" i="6"/>
  <c r="D137" i="6"/>
  <c r="E243" i="6"/>
  <c r="D244" i="6"/>
  <c r="E83" i="6"/>
  <c r="D84" i="6"/>
  <c r="D298" i="6" l="1"/>
  <c r="E297" i="6"/>
  <c r="D138" i="6"/>
  <c r="E137" i="6"/>
  <c r="E190" i="6"/>
  <c r="D191" i="6"/>
  <c r="D85" i="6"/>
  <c r="E84" i="6"/>
  <c r="D245" i="6"/>
  <c r="E244" i="6"/>
  <c r="E350" i="6"/>
  <c r="D351" i="6"/>
  <c r="E455" i="6"/>
  <c r="D456" i="6"/>
  <c r="E403" i="6"/>
  <c r="D404" i="6"/>
  <c r="D86" i="6" l="1"/>
  <c r="E85" i="6"/>
  <c r="D139" i="6"/>
  <c r="E138" i="6"/>
  <c r="D299" i="6"/>
  <c r="E298" i="6"/>
  <c r="E456" i="6"/>
  <c r="D457" i="6"/>
  <c r="D405" i="6"/>
  <c r="E404" i="6"/>
  <c r="D352" i="6"/>
  <c r="E351" i="6"/>
  <c r="D246" i="6"/>
  <c r="E245" i="6"/>
  <c r="D192" i="6"/>
  <c r="E191" i="6"/>
  <c r="E139" i="6" l="1"/>
  <c r="D140" i="6"/>
  <c r="E246" i="6"/>
  <c r="D247" i="6"/>
  <c r="E299" i="6"/>
  <c r="D300" i="6"/>
  <c r="E86" i="6"/>
  <c r="D87" i="6"/>
  <c r="D193" i="6"/>
  <c r="E192" i="6"/>
  <c r="D353" i="6"/>
  <c r="E352" i="6"/>
  <c r="E405" i="6"/>
  <c r="D406" i="6"/>
  <c r="D458" i="6"/>
  <c r="E457" i="6"/>
  <c r="D88" i="6" l="1"/>
  <c r="E87" i="6"/>
  <c r="E193" i="6"/>
  <c r="D194" i="6"/>
  <c r="D141" i="6"/>
  <c r="E140" i="6"/>
  <c r="D248" i="6"/>
  <c r="E247" i="6"/>
  <c r="E353" i="6"/>
  <c r="D354" i="6"/>
  <c r="D301" i="6"/>
  <c r="E300" i="6"/>
  <c r="E458" i="6"/>
  <c r="D459" i="6"/>
  <c r="E406" i="6"/>
  <c r="D407" i="6"/>
  <c r="D302" i="6" l="1"/>
  <c r="E301" i="6"/>
  <c r="D142" i="6"/>
  <c r="E141" i="6"/>
  <c r="E407" i="6"/>
  <c r="D408" i="6"/>
  <c r="E459" i="6"/>
  <c r="D460" i="6"/>
  <c r="D195" i="6"/>
  <c r="E194" i="6"/>
  <c r="E354" i="6"/>
  <c r="D355" i="6"/>
  <c r="D249" i="6"/>
  <c r="E248" i="6"/>
  <c r="D89" i="6"/>
  <c r="E88" i="6"/>
  <c r="D461" i="6" l="1"/>
  <c r="E460" i="6"/>
  <c r="E89" i="6"/>
  <c r="D90" i="6"/>
  <c r="E142" i="6"/>
  <c r="D143" i="6"/>
  <c r="D356" i="6"/>
  <c r="E355" i="6"/>
  <c r="D250" i="6"/>
  <c r="E249" i="6"/>
  <c r="D196" i="6"/>
  <c r="E195" i="6"/>
  <c r="D409" i="6"/>
  <c r="E408" i="6"/>
  <c r="D303" i="6"/>
  <c r="E302" i="6"/>
  <c r="E303" i="6" l="1"/>
  <c r="D304" i="6"/>
  <c r="E90" i="6"/>
  <c r="D91" i="6"/>
  <c r="D410" i="6"/>
  <c r="E409" i="6"/>
  <c r="D197" i="6"/>
  <c r="E196" i="6"/>
  <c r="E143" i="6"/>
  <c r="D144" i="6"/>
  <c r="D462" i="6"/>
  <c r="E461" i="6"/>
  <c r="E250" i="6"/>
  <c r="D251" i="6"/>
  <c r="D357" i="6"/>
  <c r="E356" i="6"/>
  <c r="E144" i="6" l="1"/>
  <c r="D145" i="6"/>
  <c r="D411" i="6"/>
  <c r="E410" i="6"/>
  <c r="D305" i="6"/>
  <c r="E304" i="6"/>
  <c r="E357" i="6"/>
  <c r="D358" i="6"/>
  <c r="D252" i="6"/>
  <c r="E251" i="6"/>
  <c r="D463" i="6"/>
  <c r="E462" i="6"/>
  <c r="E197" i="6"/>
  <c r="D198" i="6"/>
  <c r="E91" i="6"/>
  <c r="D92" i="6"/>
  <c r="D359" i="6" l="1"/>
  <c r="E358" i="6"/>
  <c r="D412" i="6"/>
  <c r="E411" i="6"/>
  <c r="D146" i="6"/>
  <c r="E145" i="6"/>
  <c r="D93" i="6"/>
  <c r="E92" i="6"/>
  <c r="D464" i="6"/>
  <c r="E463" i="6"/>
  <c r="D199" i="6"/>
  <c r="E198" i="6"/>
  <c r="D253" i="6"/>
  <c r="E252" i="6"/>
  <c r="D306" i="6"/>
  <c r="E305" i="6"/>
  <c r="E146" i="6" l="1"/>
  <c r="D147" i="6"/>
  <c r="E464" i="6"/>
  <c r="D465" i="6"/>
  <c r="E93" i="6"/>
  <c r="D94" i="6"/>
  <c r="E306" i="6"/>
  <c r="D307" i="6"/>
  <c r="D200" i="6"/>
  <c r="E199" i="6"/>
  <c r="E253" i="6"/>
  <c r="D254" i="6"/>
  <c r="D413" i="6"/>
  <c r="E412" i="6"/>
  <c r="D360" i="6"/>
  <c r="E359" i="6"/>
  <c r="E254" i="6" l="1"/>
  <c r="D255" i="6"/>
  <c r="E360" i="6"/>
  <c r="D361" i="6"/>
  <c r="E307" i="6"/>
  <c r="D308" i="6"/>
  <c r="D466" i="6"/>
  <c r="E465" i="6"/>
  <c r="D414" i="6"/>
  <c r="E413" i="6"/>
  <c r="E200" i="6"/>
  <c r="D201" i="6"/>
  <c r="E94" i="6"/>
  <c r="D95" i="6"/>
  <c r="E147" i="6"/>
  <c r="D148" i="6"/>
  <c r="D467" i="6" l="1"/>
  <c r="E466" i="6"/>
  <c r="D362" i="6"/>
  <c r="E361" i="6"/>
  <c r="D256" i="6"/>
  <c r="E255" i="6"/>
  <c r="E414" i="6"/>
  <c r="D415" i="6"/>
  <c r="E201" i="6"/>
  <c r="D202" i="6"/>
  <c r="D309" i="6"/>
  <c r="E308" i="6"/>
  <c r="D149" i="6"/>
  <c r="E148" i="6"/>
  <c r="D96" i="6"/>
  <c r="E95" i="6"/>
  <c r="D310" i="6" l="1"/>
  <c r="E309" i="6"/>
  <c r="D416" i="6"/>
  <c r="E415" i="6"/>
  <c r="D363" i="6"/>
  <c r="E362" i="6"/>
  <c r="D257" i="6"/>
  <c r="E256" i="6"/>
  <c r="E467" i="6"/>
  <c r="D468" i="6"/>
  <c r="D203" i="6"/>
  <c r="E202" i="6"/>
  <c r="D97" i="6"/>
  <c r="E96" i="6"/>
  <c r="D150" i="6"/>
  <c r="E149" i="6"/>
  <c r="E363" i="6" l="1"/>
  <c r="D364" i="6"/>
  <c r="E310" i="6"/>
  <c r="D311" i="6"/>
  <c r="D98" i="6"/>
  <c r="E97" i="6"/>
  <c r="E150" i="6"/>
  <c r="D151" i="6"/>
  <c r="D204" i="6"/>
  <c r="E203" i="6"/>
  <c r="D417" i="6"/>
  <c r="E416" i="6"/>
  <c r="D469" i="6"/>
  <c r="E468" i="6"/>
  <c r="E257" i="6"/>
  <c r="D258" i="6"/>
  <c r="D365" i="6" l="1"/>
  <c r="E364" i="6"/>
  <c r="E469" i="6"/>
  <c r="D470" i="6"/>
  <c r="D152" i="6"/>
  <c r="E151" i="6"/>
  <c r="D99" i="6"/>
  <c r="E98" i="6"/>
  <c r="D259" i="6"/>
  <c r="E258" i="6"/>
  <c r="D312" i="6"/>
  <c r="E311" i="6"/>
  <c r="E417" i="6"/>
  <c r="D418" i="6"/>
  <c r="E204" i="6"/>
  <c r="D205" i="6"/>
  <c r="D206" i="6" l="1"/>
  <c r="E205" i="6"/>
  <c r="D100" i="6"/>
  <c r="E99" i="6"/>
  <c r="E418" i="6"/>
  <c r="D419" i="6"/>
  <c r="E312" i="6"/>
  <c r="D313" i="6"/>
  <c r="E470" i="6"/>
  <c r="D471" i="6"/>
  <c r="D260" i="6"/>
  <c r="E259" i="6"/>
  <c r="D153" i="6"/>
  <c r="E152" i="6"/>
  <c r="E365" i="6"/>
  <c r="D366" i="6"/>
  <c r="D154" i="6" l="1"/>
  <c r="E153" i="6"/>
  <c r="D261" i="6"/>
  <c r="E260" i="6"/>
  <c r="E471" i="6"/>
  <c r="D472" i="6"/>
  <c r="D314" i="6"/>
  <c r="E313" i="6"/>
  <c r="D367" i="6"/>
  <c r="E366" i="6"/>
  <c r="E419" i="6"/>
  <c r="D420" i="6"/>
  <c r="D207" i="6"/>
  <c r="E206" i="6"/>
  <c r="D101" i="6"/>
  <c r="E100" i="6"/>
  <c r="D421" i="6" l="1"/>
  <c r="E420" i="6"/>
  <c r="D368" i="6"/>
  <c r="E367" i="6"/>
  <c r="D315" i="6"/>
  <c r="E314" i="6"/>
  <c r="D102" i="6"/>
  <c r="E101" i="6"/>
  <c r="E207" i="6"/>
  <c r="D208" i="6"/>
  <c r="E472" i="6"/>
  <c r="D473" i="6"/>
  <c r="D262" i="6"/>
  <c r="E261" i="6"/>
  <c r="D155" i="6"/>
  <c r="E154" i="6"/>
  <c r="E155" i="6" l="1"/>
  <c r="D156" i="6"/>
  <c r="D474" i="6"/>
  <c r="E473" i="6"/>
  <c r="E208" i="6"/>
  <c r="D209" i="6"/>
  <c r="D103" i="6"/>
  <c r="E102" i="6"/>
  <c r="E315" i="6"/>
  <c r="D316" i="6"/>
  <c r="E262" i="6"/>
  <c r="D263" i="6"/>
  <c r="E368" i="6"/>
  <c r="D369" i="6"/>
  <c r="E421" i="6"/>
  <c r="D422" i="6"/>
  <c r="D264" i="6" l="1"/>
  <c r="E263" i="6"/>
  <c r="E422" i="6"/>
  <c r="D423" i="6"/>
  <c r="D370" i="6"/>
  <c r="E369" i="6"/>
  <c r="E474" i="6"/>
  <c r="D475" i="6"/>
  <c r="D157" i="6"/>
  <c r="E156" i="6"/>
  <c r="D210" i="6"/>
  <c r="E209" i="6"/>
  <c r="D317" i="6"/>
  <c r="E316" i="6"/>
  <c r="E103" i="6"/>
  <c r="D104" i="6"/>
  <c r="E210" i="6" l="1"/>
  <c r="D211" i="6"/>
  <c r="E475" i="6"/>
  <c r="D476" i="6"/>
  <c r="D371" i="6"/>
  <c r="E370" i="6"/>
  <c r="D158" i="6"/>
  <c r="E157" i="6"/>
  <c r="D318" i="6"/>
  <c r="E317" i="6"/>
  <c r="E104" i="6"/>
  <c r="D105" i="6"/>
  <c r="E423" i="6"/>
  <c r="D424" i="6"/>
  <c r="D265" i="6"/>
  <c r="E264" i="6"/>
  <c r="D372" i="6" l="1"/>
  <c r="E371" i="6"/>
  <c r="E265" i="6"/>
  <c r="D266" i="6"/>
  <c r="D425" i="6"/>
  <c r="E424" i="6"/>
  <c r="D106" i="6"/>
  <c r="E105" i="6"/>
  <c r="E318" i="6"/>
  <c r="D319" i="6"/>
  <c r="E211" i="6"/>
  <c r="D212" i="6"/>
  <c r="E158" i="6"/>
  <c r="D159" i="6"/>
  <c r="D477" i="6"/>
  <c r="E476" i="6"/>
  <c r="D478" i="6" l="1"/>
  <c r="E477" i="6"/>
  <c r="E319" i="6"/>
  <c r="D320" i="6"/>
  <c r="D107" i="6"/>
  <c r="E106" i="6"/>
  <c r="E266" i="6"/>
  <c r="D267" i="6"/>
  <c r="E425" i="6"/>
  <c r="D426" i="6"/>
  <c r="E212" i="6"/>
  <c r="D213" i="6"/>
  <c r="E372" i="6"/>
  <c r="D373" i="6"/>
  <c r="E159" i="6"/>
  <c r="D160" i="6"/>
  <c r="D161" i="6" l="1"/>
  <c r="E160" i="6"/>
  <c r="D214" i="6"/>
  <c r="E213" i="6"/>
  <c r="D427" i="6"/>
  <c r="E426" i="6"/>
  <c r="D321" i="6"/>
  <c r="E320" i="6"/>
  <c r="D268" i="6"/>
  <c r="E267" i="6"/>
  <c r="D374" i="6"/>
  <c r="E373" i="6"/>
  <c r="E107" i="6"/>
  <c r="D108" i="6"/>
  <c r="E478" i="6"/>
  <c r="D479" i="6"/>
  <c r="E321" i="6" l="1"/>
  <c r="D322" i="6"/>
  <c r="D109" i="6"/>
  <c r="E108" i="6"/>
  <c r="E268" i="6"/>
  <c r="D269" i="6"/>
  <c r="D428" i="6"/>
  <c r="E427" i="6"/>
  <c r="D162" i="6"/>
  <c r="E161" i="6"/>
  <c r="D215" i="6"/>
  <c r="E214" i="6"/>
  <c r="D480" i="6"/>
  <c r="E479" i="6"/>
  <c r="E374" i="6"/>
  <c r="D375" i="6"/>
  <c r="D376" i="6" l="1"/>
  <c r="E375" i="6"/>
  <c r="D163" i="6"/>
  <c r="E162" i="6"/>
  <c r="D323" i="6"/>
  <c r="E322" i="6"/>
  <c r="E428" i="6"/>
  <c r="D429" i="6"/>
  <c r="E109" i="6"/>
  <c r="D110" i="6"/>
  <c r="E480" i="6"/>
  <c r="D481" i="6"/>
  <c r="D216" i="6"/>
  <c r="E215" i="6"/>
  <c r="D270" i="6"/>
  <c r="E269" i="6"/>
  <c r="D164" i="6" l="1"/>
  <c r="E163" i="6"/>
  <c r="D111" i="6"/>
  <c r="E110" i="6"/>
  <c r="D430" i="6"/>
  <c r="E429" i="6"/>
  <c r="D482" i="6"/>
  <c r="E481" i="6"/>
  <c r="E323" i="6"/>
  <c r="D324" i="6"/>
  <c r="E270" i="6"/>
  <c r="D271" i="6"/>
  <c r="D217" i="6"/>
  <c r="E216" i="6"/>
  <c r="D377" i="6"/>
  <c r="E376" i="6"/>
  <c r="E271" i="6" l="1"/>
  <c r="D483" i="6"/>
  <c r="E482" i="6"/>
  <c r="E217" i="6"/>
  <c r="D218" i="6"/>
  <c r="E430" i="6"/>
  <c r="D112" i="6"/>
  <c r="E111" i="6"/>
  <c r="E164" i="6"/>
  <c r="D165" i="6"/>
  <c r="E377" i="6"/>
  <c r="E324" i="6"/>
  <c r="E218" i="6" l="1"/>
  <c r="E165" i="6"/>
  <c r="E112" i="6"/>
  <c r="E483" i="6"/>
  <c r="C42" i="2" l="1"/>
  <c r="E77" i="2"/>
  <c r="D77" i="2"/>
  <c r="E76" i="2"/>
  <c r="D76" i="2"/>
  <c r="C70" i="2"/>
  <c r="C68" i="2"/>
  <c r="C67" i="2"/>
  <c r="C66" i="2"/>
  <c r="E65" i="2"/>
  <c r="D65" i="2"/>
  <c r="D74" i="2" s="1"/>
  <c r="D75" i="2" s="1"/>
  <c r="C8" i="2" s="1"/>
  <c r="C63" i="2"/>
  <c r="C62" i="2"/>
  <c r="C61" i="2"/>
  <c r="C60" i="2" s="1"/>
  <c r="E60" i="2"/>
  <c r="D60" i="2"/>
  <c r="C58" i="2"/>
  <c r="C57" i="2"/>
  <c r="C56" i="2"/>
  <c r="C55" i="2"/>
  <c r="C54" i="2"/>
  <c r="C53" i="2"/>
  <c r="C76" i="2" s="1"/>
  <c r="C52" i="2"/>
  <c r="E51" i="2"/>
  <c r="D51" i="2"/>
  <c r="C49" i="2"/>
  <c r="C48" i="2"/>
  <c r="C47" i="2"/>
  <c r="C46" i="2"/>
  <c r="C45" i="2"/>
  <c r="C44" i="2"/>
  <c r="C43" i="2"/>
  <c r="E41" i="2"/>
  <c r="D41" i="2"/>
  <c r="F34" i="2"/>
  <c r="E34" i="2"/>
  <c r="D34" i="2"/>
  <c r="C34" i="2"/>
  <c r="G32" i="2"/>
  <c r="G31" i="2"/>
  <c r="G30" i="2"/>
  <c r="G23" i="2"/>
  <c r="G22" i="2"/>
  <c r="G21" i="2"/>
  <c r="G20" i="2"/>
  <c r="G19" i="2"/>
  <c r="G18" i="2"/>
  <c r="G17" i="2"/>
  <c r="AE14" i="1"/>
  <c r="AJ14" i="1" s="1"/>
  <c r="AE15" i="1"/>
  <c r="AE18" i="1"/>
  <c r="AE19" i="1"/>
  <c r="AJ19" i="1" s="1"/>
  <c r="AE22" i="1"/>
  <c r="AE23" i="1"/>
  <c r="AE26" i="1"/>
  <c r="AJ26" i="1" s="1"/>
  <c r="AE27" i="1"/>
  <c r="AE30" i="1"/>
  <c r="AE31" i="1"/>
  <c r="AJ31" i="1" s="1"/>
  <c r="AE34" i="1"/>
  <c r="AJ34" i="1" s="1"/>
  <c r="AE35" i="1"/>
  <c r="AJ35" i="1" s="1"/>
  <c r="AE38" i="1"/>
  <c r="AE39" i="1"/>
  <c r="P26" i="1"/>
  <c r="U26" i="1" s="1"/>
  <c r="P27" i="1"/>
  <c r="U27" i="1" s="1"/>
  <c r="P14" i="1"/>
  <c r="P15" i="1"/>
  <c r="AQ43" i="1"/>
  <c r="AP43" i="1"/>
  <c r="AQ42" i="1"/>
  <c r="AP42" i="1"/>
  <c r="AP41" i="1"/>
  <c r="AQ39" i="1"/>
  <c r="AP39" i="1"/>
  <c r="AQ38" i="1"/>
  <c r="AP38" i="1"/>
  <c r="AP37" i="1"/>
  <c r="AQ35" i="1"/>
  <c r="AP35" i="1"/>
  <c r="AQ34" i="1"/>
  <c r="AP34" i="1"/>
  <c r="AP33" i="1"/>
  <c r="AQ31" i="1"/>
  <c r="AP31" i="1"/>
  <c r="AQ30" i="1"/>
  <c r="AP30" i="1"/>
  <c r="AP29" i="1"/>
  <c r="AQ27" i="1"/>
  <c r="AP27" i="1"/>
  <c r="AQ26" i="1"/>
  <c r="AP26" i="1"/>
  <c r="AP25" i="1"/>
  <c r="AQ23" i="1"/>
  <c r="AP23" i="1"/>
  <c r="AQ22" i="1"/>
  <c r="AP22" i="1"/>
  <c r="AP21" i="1"/>
  <c r="AQ19" i="1"/>
  <c r="AP19" i="1"/>
  <c r="AQ18" i="1"/>
  <c r="AP18" i="1"/>
  <c r="AP17" i="1"/>
  <c r="AQ15" i="1"/>
  <c r="AP15" i="1"/>
  <c r="AQ14" i="1"/>
  <c r="AP14" i="1"/>
  <c r="AP13" i="1"/>
  <c r="AP8" i="1"/>
  <c r="AP6" i="1"/>
  <c r="AM43" i="1"/>
  <c r="AL43" i="1"/>
  <c r="AM42" i="1"/>
  <c r="AL42" i="1"/>
  <c r="AM39" i="1"/>
  <c r="AL39" i="1"/>
  <c r="AM38" i="1"/>
  <c r="AL38" i="1"/>
  <c r="AM35" i="1"/>
  <c r="AL35" i="1"/>
  <c r="AM34" i="1"/>
  <c r="AL34" i="1"/>
  <c r="AM31" i="1"/>
  <c r="AL31" i="1"/>
  <c r="AM30" i="1"/>
  <c r="AL30" i="1"/>
  <c r="AM27" i="1"/>
  <c r="AL27" i="1"/>
  <c r="AM26" i="1"/>
  <c r="AL26" i="1"/>
  <c r="AM23" i="1"/>
  <c r="AL23" i="1"/>
  <c r="AM22" i="1"/>
  <c r="AL22" i="1"/>
  <c r="AM19" i="1"/>
  <c r="AL19" i="1"/>
  <c r="AM18" i="1"/>
  <c r="AL18" i="1"/>
  <c r="AM15" i="1"/>
  <c r="AL15" i="1"/>
  <c r="AM14" i="1"/>
  <c r="AL14" i="1"/>
  <c r="D42" i="1"/>
  <c r="D43" i="1" s="1"/>
  <c r="B42" i="1"/>
  <c r="B43" i="1" s="1"/>
  <c r="D38" i="1"/>
  <c r="D39" i="1" s="1"/>
  <c r="B38" i="1"/>
  <c r="B39" i="1" s="1"/>
  <c r="D34" i="1"/>
  <c r="D35" i="1" s="1"/>
  <c r="B34" i="1"/>
  <c r="B35" i="1" s="1"/>
  <c r="D30" i="1"/>
  <c r="D31" i="1" s="1"/>
  <c r="B30" i="1"/>
  <c r="B31" i="1" s="1"/>
  <c r="D26" i="1"/>
  <c r="D27" i="1" s="1"/>
  <c r="B26" i="1"/>
  <c r="B27" i="1" s="1"/>
  <c r="D22" i="1"/>
  <c r="D23" i="1" s="1"/>
  <c r="B22" i="1"/>
  <c r="B23" i="1" s="1"/>
  <c r="D18" i="1"/>
  <c r="D19" i="1" s="1"/>
  <c r="B18" i="1"/>
  <c r="B19" i="1" s="1"/>
  <c r="B14" i="1"/>
  <c r="B15" i="1" s="1"/>
  <c r="F37" i="1"/>
  <c r="D14" i="1"/>
  <c r="D15" i="1" s="1"/>
  <c r="AE43" i="1"/>
  <c r="AJ43" i="1" s="1"/>
  <c r="P43" i="1"/>
  <c r="U43" i="1" s="1"/>
  <c r="AE42" i="1"/>
  <c r="AJ42" i="1" s="1"/>
  <c r="P42" i="1"/>
  <c r="U42" i="1" s="1"/>
  <c r="AH41" i="1"/>
  <c r="AG41" i="1"/>
  <c r="AQ41" i="1" s="1"/>
  <c r="AD41" i="1"/>
  <c r="AC41" i="1"/>
  <c r="AM41" i="1" s="1"/>
  <c r="AB41" i="1"/>
  <c r="AL41" i="1" s="1"/>
  <c r="AA41" i="1"/>
  <c r="Z41" i="1"/>
  <c r="Y41" i="1"/>
  <c r="X41" i="1"/>
  <c r="S41" i="1"/>
  <c r="R41" i="1"/>
  <c r="O41" i="1"/>
  <c r="N41" i="1"/>
  <c r="M41" i="1"/>
  <c r="L41" i="1"/>
  <c r="K41" i="1"/>
  <c r="J41" i="1"/>
  <c r="I41" i="1"/>
  <c r="AJ39" i="1"/>
  <c r="P39" i="1"/>
  <c r="U39" i="1" s="1"/>
  <c r="AJ38" i="1"/>
  <c r="P38" i="1"/>
  <c r="U38" i="1" s="1"/>
  <c r="AH37" i="1"/>
  <c r="AG37" i="1"/>
  <c r="AQ37" i="1" s="1"/>
  <c r="AD37" i="1"/>
  <c r="AC37" i="1"/>
  <c r="AM37" i="1" s="1"/>
  <c r="AB37" i="1"/>
  <c r="AL37" i="1" s="1"/>
  <c r="AA37" i="1"/>
  <c r="Z37" i="1"/>
  <c r="Y37" i="1"/>
  <c r="X37" i="1"/>
  <c r="S37" i="1"/>
  <c r="R37" i="1"/>
  <c r="O37" i="1"/>
  <c r="N37" i="1"/>
  <c r="M37" i="1"/>
  <c r="L37" i="1"/>
  <c r="K37" i="1"/>
  <c r="J37" i="1"/>
  <c r="I37" i="1"/>
  <c r="P35" i="1"/>
  <c r="U35" i="1" s="1"/>
  <c r="P34" i="1"/>
  <c r="U34" i="1" s="1"/>
  <c r="AH33" i="1"/>
  <c r="AG33" i="1"/>
  <c r="AQ33" i="1" s="1"/>
  <c r="AD33" i="1"/>
  <c r="AC33" i="1"/>
  <c r="AM33" i="1" s="1"/>
  <c r="AB33" i="1"/>
  <c r="AL33" i="1" s="1"/>
  <c r="AA33" i="1"/>
  <c r="Z33" i="1"/>
  <c r="Y33" i="1"/>
  <c r="X33" i="1"/>
  <c r="S33" i="1"/>
  <c r="R33" i="1"/>
  <c r="O33" i="1"/>
  <c r="N33" i="1"/>
  <c r="M33" i="1"/>
  <c r="L33" i="1"/>
  <c r="K33" i="1"/>
  <c r="J33" i="1"/>
  <c r="I33" i="1"/>
  <c r="P31" i="1"/>
  <c r="U31" i="1" s="1"/>
  <c r="AJ30" i="1"/>
  <c r="P30" i="1"/>
  <c r="U30" i="1" s="1"/>
  <c r="AH29" i="1"/>
  <c r="AG29" i="1"/>
  <c r="AQ29" i="1" s="1"/>
  <c r="AD29" i="1"/>
  <c r="AC29" i="1"/>
  <c r="AM29" i="1" s="1"/>
  <c r="AB29" i="1"/>
  <c r="AL29" i="1" s="1"/>
  <c r="AA29" i="1"/>
  <c r="Z29" i="1"/>
  <c r="Y29" i="1"/>
  <c r="X29" i="1"/>
  <c r="S29" i="1"/>
  <c r="R29" i="1"/>
  <c r="O29" i="1"/>
  <c r="N29" i="1"/>
  <c r="M29" i="1"/>
  <c r="L29" i="1"/>
  <c r="K29" i="1"/>
  <c r="J29" i="1"/>
  <c r="I29" i="1"/>
  <c r="AJ27" i="1"/>
  <c r="AH25" i="1"/>
  <c r="AG25" i="1"/>
  <c r="AQ25" i="1" s="1"/>
  <c r="AD25" i="1"/>
  <c r="AC25" i="1"/>
  <c r="AM25" i="1" s="1"/>
  <c r="AB25" i="1"/>
  <c r="AL25" i="1" s="1"/>
  <c r="AA25" i="1"/>
  <c r="Z25" i="1"/>
  <c r="Y25" i="1"/>
  <c r="X25" i="1"/>
  <c r="S25" i="1"/>
  <c r="R25" i="1"/>
  <c r="O25" i="1"/>
  <c r="N25" i="1"/>
  <c r="M25" i="1"/>
  <c r="L25" i="1"/>
  <c r="K25" i="1"/>
  <c r="J25" i="1"/>
  <c r="I25" i="1"/>
  <c r="AJ23" i="1"/>
  <c r="P23" i="1"/>
  <c r="U23" i="1" s="1"/>
  <c r="AJ22" i="1"/>
  <c r="P22" i="1"/>
  <c r="U22" i="1" s="1"/>
  <c r="AH21" i="1"/>
  <c r="AG21" i="1"/>
  <c r="AQ21" i="1" s="1"/>
  <c r="AD21" i="1"/>
  <c r="AC21" i="1"/>
  <c r="AM21" i="1" s="1"/>
  <c r="AB21" i="1"/>
  <c r="AL21" i="1" s="1"/>
  <c r="AA21" i="1"/>
  <c r="Z21" i="1"/>
  <c r="Y21" i="1"/>
  <c r="X21" i="1"/>
  <c r="S21" i="1"/>
  <c r="R21" i="1"/>
  <c r="O21" i="1"/>
  <c r="N21" i="1"/>
  <c r="M21" i="1"/>
  <c r="L21" i="1"/>
  <c r="K21" i="1"/>
  <c r="J21" i="1"/>
  <c r="I21" i="1"/>
  <c r="P19" i="1"/>
  <c r="U19" i="1" s="1"/>
  <c r="AJ18" i="1"/>
  <c r="P18" i="1"/>
  <c r="AH17" i="1"/>
  <c r="AG17" i="1"/>
  <c r="AQ17" i="1" s="1"/>
  <c r="AD17" i="1"/>
  <c r="AC17" i="1"/>
  <c r="AM17" i="1" s="1"/>
  <c r="AB17" i="1"/>
  <c r="AL17" i="1" s="1"/>
  <c r="AA17" i="1"/>
  <c r="Z17" i="1"/>
  <c r="Y17" i="1"/>
  <c r="X17" i="1"/>
  <c r="S17" i="1"/>
  <c r="R17" i="1"/>
  <c r="O17" i="1"/>
  <c r="N17" i="1"/>
  <c r="M17" i="1"/>
  <c r="L17" i="1"/>
  <c r="K17" i="1"/>
  <c r="J17" i="1"/>
  <c r="I17" i="1"/>
  <c r="AH13" i="1"/>
  <c r="AG13" i="1"/>
  <c r="AQ13" i="1" s="1"/>
  <c r="AD13" i="1"/>
  <c r="AC13" i="1"/>
  <c r="AM13" i="1" s="1"/>
  <c r="AB13" i="1"/>
  <c r="AL13" i="1" s="1"/>
  <c r="AA13" i="1"/>
  <c r="Z13" i="1"/>
  <c r="Y13" i="1"/>
  <c r="X13" i="1"/>
  <c r="S13" i="1"/>
  <c r="R13" i="1"/>
  <c r="O13" i="1"/>
  <c r="N13" i="1"/>
  <c r="M13" i="1"/>
  <c r="L13" i="1"/>
  <c r="K13" i="1"/>
  <c r="J13" i="1"/>
  <c r="I13" i="1"/>
  <c r="W13" i="1"/>
  <c r="U14" i="1"/>
  <c r="H13" i="1"/>
  <c r="C51" i="2" l="1"/>
  <c r="C41" i="2"/>
  <c r="C74" i="2" s="1"/>
  <c r="C75" i="2" s="1"/>
  <c r="C65" i="2"/>
  <c r="C77" i="2"/>
  <c r="E74" i="2"/>
  <c r="C11" i="2"/>
  <c r="C7" i="2" s="1"/>
  <c r="E75" i="2"/>
  <c r="F74" i="2" s="1"/>
  <c r="F25" i="1"/>
  <c r="P17" i="1"/>
  <c r="W25" i="1"/>
  <c r="F41" i="1"/>
  <c r="F29" i="1"/>
  <c r="F21" i="1"/>
  <c r="F33" i="1"/>
  <c r="U17" i="1"/>
  <c r="W37" i="1"/>
  <c r="P37" i="1"/>
  <c r="U37" i="1" s="1"/>
  <c r="P25" i="1"/>
  <c r="U25" i="1" s="1"/>
  <c r="AE21" i="1"/>
  <c r="AJ21" i="1" s="1"/>
  <c r="U18" i="1"/>
  <c r="AJ15" i="1"/>
  <c r="AE29" i="1"/>
  <c r="AJ29" i="1" s="1"/>
  <c r="AE33" i="1"/>
  <c r="AJ33" i="1" s="1"/>
  <c r="AE41" i="1"/>
  <c r="AJ41" i="1" s="1"/>
  <c r="W17" i="1"/>
  <c r="W33" i="1"/>
  <c r="AE17" i="1"/>
  <c r="AJ17" i="1" s="1"/>
  <c r="W21" i="1"/>
  <c r="AE25" i="1"/>
  <c r="AJ25" i="1" s="1"/>
  <c r="W29" i="1"/>
  <c r="AE37" i="1"/>
  <c r="AJ37" i="1" s="1"/>
  <c r="W41" i="1"/>
  <c r="P33" i="1"/>
  <c r="U33" i="1" s="1"/>
  <c r="P21" i="1"/>
  <c r="U21" i="1" s="1"/>
  <c r="P29" i="1"/>
  <c r="U29" i="1" s="1"/>
  <c r="P41" i="1"/>
  <c r="U41" i="1" s="1"/>
  <c r="H41" i="1"/>
  <c r="H37" i="1"/>
  <c r="H33" i="1"/>
  <c r="H29" i="1"/>
  <c r="H25" i="1"/>
  <c r="H21" i="1"/>
  <c r="H17" i="1"/>
  <c r="AE13" i="1" l="1"/>
  <c r="AJ13" i="1" s="1"/>
  <c r="P13" i="1"/>
  <c r="U13" i="1" s="1"/>
  <c r="U15" i="1"/>
  <c r="F13" i="1" l="1"/>
  <c r="F17" i="1"/>
  <c r="AE8" i="1" s="1"/>
  <c r="M8" i="1" l="1"/>
  <c r="K8" i="1"/>
  <c r="N8" i="1"/>
  <c r="R7" i="1"/>
  <c r="N7" i="1"/>
  <c r="Z7" i="1"/>
  <c r="AA7" i="1"/>
  <c r="AH8" i="1"/>
  <c r="AD8" i="1"/>
  <c r="H8" i="1"/>
  <c r="AE7" i="1"/>
  <c r="AE6" i="1" s="1"/>
  <c r="Y8" i="1"/>
  <c r="I8" i="1"/>
  <c r="AC8" i="1"/>
  <c r="AM8" i="1" s="1"/>
  <c r="Z8" i="1"/>
  <c r="W8" i="1"/>
  <c r="AA8" i="1"/>
  <c r="O8" i="1"/>
  <c r="L8" i="1"/>
  <c r="P8" i="1"/>
  <c r="J8" i="1"/>
  <c r="U8" i="1"/>
  <c r="Y7" i="1"/>
  <c r="L7" i="1"/>
  <c r="L6" i="1" s="1"/>
  <c r="U7" i="1"/>
  <c r="X7" i="1"/>
  <c r="M7" i="1"/>
  <c r="M6" i="1" s="1"/>
  <c r="AC7" i="1"/>
  <c r="AD7" i="1"/>
  <c r="AH7" i="1"/>
  <c r="K7" i="1"/>
  <c r="O7" i="1"/>
  <c r="AG7" i="1"/>
  <c r="H7" i="1"/>
  <c r="W7" i="1"/>
  <c r="P7" i="1"/>
  <c r="P6" i="1" s="1"/>
  <c r="AB7" i="1"/>
  <c r="AJ7" i="1"/>
  <c r="J7" i="1"/>
  <c r="I7" i="1"/>
  <c r="X8" i="1"/>
  <c r="R8" i="1"/>
  <c r="AJ8" i="1"/>
  <c r="AG8" i="1"/>
  <c r="AQ8" i="1" s="1"/>
  <c r="AB8" i="1"/>
  <c r="AL8" i="1" s="1"/>
  <c r="Y6" i="1" l="1"/>
  <c r="AM7" i="1"/>
  <c r="AQ7" i="1"/>
  <c r="AL7" i="1"/>
  <c r="AP7" i="1"/>
  <c r="AD6" i="1"/>
  <c r="H6" i="1"/>
  <c r="AH6" i="1"/>
  <c r="AJ6" i="1"/>
  <c r="X6" i="1"/>
  <c r="AA6" i="1"/>
  <c r="S6" i="1"/>
  <c r="W6" i="1"/>
  <c r="K6" i="1"/>
  <c r="AG6" i="1"/>
  <c r="AQ6" i="1" s="1"/>
  <c r="Z6" i="1"/>
  <c r="U6" i="1"/>
  <c r="I6" i="1"/>
  <c r="O6" i="1"/>
  <c r="AC6" i="1"/>
  <c r="AM6" i="1" s="1"/>
  <c r="N6" i="1"/>
  <c r="AB6" i="1"/>
  <c r="AL6" i="1" s="1"/>
  <c r="J6" i="1"/>
  <c r="R6" i="1"/>
</calcChain>
</file>

<file path=xl/comments1.xml><?xml version="1.0" encoding="utf-8"?>
<comments xmlns="http://schemas.openxmlformats.org/spreadsheetml/2006/main">
  <authors>
    <author>CERBELAUD Arnaud</author>
    <author>BONNOIT David</author>
    <author>ROUSSELOT</author>
  </authors>
  <commentList>
    <comment ref="B20" authorId="0" shapeId="0">
      <text>
        <r>
          <rPr>
            <sz val="9"/>
            <color indexed="81"/>
            <rFont val="Tahoma"/>
            <family val="2"/>
          </rPr>
          <t>Prendre en compte la part patronale RAFP si primes &lt; 20% TIB</t>
        </r>
      </text>
    </comment>
    <comment ref="H20" authorId="0" shapeId="0">
      <text>
        <r>
          <rPr>
            <sz val="9"/>
            <color indexed="81"/>
            <rFont val="Tahoma"/>
            <family val="2"/>
          </rPr>
          <t>Prendre en compte la part patronale RAFP si primes &lt; 20% TIB</t>
        </r>
      </text>
    </comment>
    <comment ref="N20" authorId="0" shapeId="0">
      <text>
        <r>
          <rPr>
            <sz val="9"/>
            <color indexed="81"/>
            <rFont val="Tahoma"/>
            <family val="2"/>
          </rPr>
          <t>Prendre en compte la part patronale RAFP si primes &lt; 20% TIB</t>
        </r>
      </text>
    </comment>
    <comment ref="T20" authorId="0" shapeId="0">
      <text>
        <r>
          <rPr>
            <sz val="9"/>
            <color indexed="81"/>
            <rFont val="Tahoma"/>
            <family val="2"/>
          </rPr>
          <t>Prendre en compte la part patronale RAFP si primes &lt; 20% TIB</t>
        </r>
      </text>
    </comment>
    <comment ref="Z20" authorId="0" shapeId="0">
      <text>
        <r>
          <rPr>
            <sz val="9"/>
            <color indexed="81"/>
            <rFont val="Tahoma"/>
            <family val="2"/>
          </rPr>
          <t>Prendre en compte la part patronale RAFP si primes &lt; 20% TIB</t>
        </r>
      </text>
    </comment>
    <comment ref="AF20" authorId="0" shapeId="0">
      <text>
        <r>
          <rPr>
            <sz val="9"/>
            <color indexed="81"/>
            <rFont val="Tahoma"/>
            <family val="2"/>
          </rPr>
          <t>Prendre en compte la part patronale RAFP si primes &lt; 20% TIB</t>
        </r>
      </text>
    </comment>
    <comment ref="AL20" authorId="0" shapeId="0">
      <text>
        <r>
          <rPr>
            <sz val="9"/>
            <color indexed="81"/>
            <rFont val="Tahoma"/>
            <family val="2"/>
          </rPr>
          <t>Prendre en compte la part patronale RAFP si primes &lt; 20% TIB</t>
        </r>
      </text>
    </comment>
    <comment ref="AR20" authorId="0" shapeId="0">
      <text>
        <r>
          <rPr>
            <sz val="9"/>
            <color indexed="81"/>
            <rFont val="Tahoma"/>
            <family val="2"/>
          </rPr>
          <t>Prendre en compte la part patronale RAFP si primes &lt; 20% TIB</t>
        </r>
      </text>
    </comment>
    <comment ref="B21" authorId="0" shapeId="0">
      <text>
        <r>
          <rPr>
            <sz val="9"/>
            <color indexed="81"/>
            <rFont val="Tahoma"/>
            <family val="2"/>
          </rPr>
          <t>Option CET Conversion en points RAFP: Prendre en compte la part patronale RAFP</t>
        </r>
      </text>
    </comment>
    <comment ref="H21" authorId="0" shapeId="0">
      <text>
        <r>
          <rPr>
            <sz val="9"/>
            <color indexed="81"/>
            <rFont val="Tahoma"/>
            <family val="2"/>
          </rPr>
          <t>Option CET Conversion en points RAFP: Prendre en compte la part patronale RAFP</t>
        </r>
      </text>
    </comment>
    <comment ref="N21" authorId="0" shapeId="0">
      <text>
        <r>
          <rPr>
            <sz val="9"/>
            <color indexed="81"/>
            <rFont val="Tahoma"/>
            <family val="2"/>
          </rPr>
          <t>Option CET Conversion en points RAFP: Prendre en compte la part patronale RAFP</t>
        </r>
      </text>
    </comment>
    <comment ref="T21" authorId="0" shapeId="0">
      <text>
        <r>
          <rPr>
            <sz val="9"/>
            <color indexed="81"/>
            <rFont val="Tahoma"/>
            <family val="2"/>
          </rPr>
          <t>Option CET Conversion en points RAFP: Prendre en compte la part patronale RAFP</t>
        </r>
      </text>
    </comment>
    <comment ref="Z21" authorId="0" shapeId="0">
      <text>
        <r>
          <rPr>
            <sz val="9"/>
            <color indexed="81"/>
            <rFont val="Tahoma"/>
            <family val="2"/>
          </rPr>
          <t>Option CET Conversion en points RAFP: Prendre en compte la part patronale RAFP</t>
        </r>
      </text>
    </comment>
    <comment ref="AF21" authorId="0" shapeId="0">
      <text>
        <r>
          <rPr>
            <sz val="9"/>
            <color indexed="81"/>
            <rFont val="Tahoma"/>
            <family val="2"/>
          </rPr>
          <t>Option CET Conversion en points RAFP: Prendre en compte la part patronale RAFP</t>
        </r>
      </text>
    </comment>
    <comment ref="AL21" authorId="0" shapeId="0">
      <text>
        <r>
          <rPr>
            <sz val="9"/>
            <color indexed="81"/>
            <rFont val="Tahoma"/>
            <family val="2"/>
          </rPr>
          <t>Option CET Conversion en points RAFP: Prendre en compte la part patronale RAFP</t>
        </r>
      </text>
    </comment>
    <comment ref="AR21" authorId="0" shapeId="0">
      <text>
        <r>
          <rPr>
            <sz val="9"/>
            <color indexed="81"/>
            <rFont val="Tahoma"/>
            <family val="2"/>
          </rPr>
          <t>Option CET Conversion en points RAFP: Prendre en compte la part patronale RAFP</t>
        </r>
      </text>
    </comment>
    <comment ref="B22" authorId="1" shapeId="0">
      <text>
        <r>
          <rPr>
            <sz val="9"/>
            <color indexed="81"/>
            <rFont val="Tahoma"/>
            <family val="2"/>
          </rPr>
          <t>« Pour les civils ces mesures figurent principalement sur le compte PCE 641217 »</t>
        </r>
      </text>
    </comment>
    <comment ref="H22" authorId="1" shapeId="0">
      <text>
        <r>
          <rPr>
            <sz val="9"/>
            <color indexed="81"/>
            <rFont val="Tahoma"/>
            <family val="2"/>
          </rPr>
          <t>« Pour les civils ces mesures figurent principalement sur le compte PCE 641217 »</t>
        </r>
      </text>
    </comment>
    <comment ref="N22" authorId="1" shapeId="0">
      <text>
        <r>
          <rPr>
            <sz val="9"/>
            <color indexed="81"/>
            <rFont val="Tahoma"/>
            <family val="2"/>
          </rPr>
          <t>« Pour les civils ces mesures figurent principalement sur le compte PCE 641217 »</t>
        </r>
      </text>
    </comment>
    <comment ref="T22" authorId="1" shapeId="0">
      <text>
        <r>
          <rPr>
            <sz val="9"/>
            <color indexed="81"/>
            <rFont val="Tahoma"/>
            <family val="2"/>
          </rPr>
          <t>« Pour les civils ces mesures figurent principalement sur le compte PCE 641217 »</t>
        </r>
      </text>
    </comment>
    <comment ref="Z22" authorId="1" shapeId="0">
      <text>
        <r>
          <rPr>
            <sz val="9"/>
            <color indexed="81"/>
            <rFont val="Tahoma"/>
            <family val="2"/>
          </rPr>
          <t>« Pour les civils ces mesures figurent principalement sur le compte PCE 641217 »</t>
        </r>
      </text>
    </comment>
    <comment ref="AF22" authorId="1" shapeId="0">
      <text>
        <r>
          <rPr>
            <sz val="9"/>
            <color indexed="81"/>
            <rFont val="Tahoma"/>
            <family val="2"/>
          </rPr>
          <t>« Pour les civils ces mesures figurent principalement sur le compte PCE 641217 »</t>
        </r>
      </text>
    </comment>
    <comment ref="AL22" authorId="1" shapeId="0">
      <text>
        <r>
          <rPr>
            <sz val="9"/>
            <color indexed="81"/>
            <rFont val="Tahoma"/>
            <family val="2"/>
          </rPr>
          <t>« Pour les civils ces mesures figurent principalement sur le compte PCE 641217 »</t>
        </r>
      </text>
    </comment>
    <comment ref="AR22" authorId="1" shapeId="0">
      <text>
        <r>
          <rPr>
            <sz val="9"/>
            <color indexed="81"/>
            <rFont val="Tahoma"/>
            <family val="2"/>
          </rPr>
          <t>« Pour les civils ces mesures figurent principalement sur le compte PCE 641217 »</t>
        </r>
      </text>
    </comment>
    <comment ref="B43" authorId="2" shapeId="0">
      <text>
        <r>
          <rPr>
            <sz val="8"/>
            <color indexed="81"/>
            <rFont val="Tahoma"/>
            <family val="2"/>
          </rPr>
          <t>hors agents contractuels, hors ADL et hors ouvriers d'État</t>
        </r>
      </text>
    </comment>
    <comment ref="H43" authorId="2" shapeId="0">
      <text>
        <r>
          <rPr>
            <sz val="8"/>
            <color indexed="81"/>
            <rFont val="Tahoma"/>
            <family val="2"/>
          </rPr>
          <t>hors agents contractuels, hors ADL et hors ouvriers d'État</t>
        </r>
      </text>
    </comment>
    <comment ref="N43" authorId="2" shapeId="0">
      <text>
        <r>
          <rPr>
            <sz val="8"/>
            <color indexed="81"/>
            <rFont val="Tahoma"/>
            <family val="2"/>
          </rPr>
          <t>hors agents contractuels, hors ADL et hors ouvriers d'État</t>
        </r>
      </text>
    </comment>
    <comment ref="T43" authorId="2" shapeId="0">
      <text>
        <r>
          <rPr>
            <sz val="8"/>
            <color indexed="81"/>
            <rFont val="Tahoma"/>
            <family val="2"/>
          </rPr>
          <t>hors agents contractuels, hors ADL et hors ouvriers d'État</t>
        </r>
      </text>
    </comment>
    <comment ref="Z43" authorId="2" shapeId="0">
      <text>
        <r>
          <rPr>
            <sz val="8"/>
            <color indexed="81"/>
            <rFont val="Tahoma"/>
            <family val="2"/>
          </rPr>
          <t>hors agents contractuels, hors ADL et hors ouvriers d'État</t>
        </r>
      </text>
    </comment>
    <comment ref="AF43" authorId="2" shapeId="0">
      <text>
        <r>
          <rPr>
            <sz val="8"/>
            <color indexed="81"/>
            <rFont val="Tahoma"/>
            <family val="2"/>
          </rPr>
          <t>hors agents contractuels, hors ADL et hors ouvriers d'État</t>
        </r>
      </text>
    </comment>
    <comment ref="AL43" authorId="2" shapeId="0">
      <text>
        <r>
          <rPr>
            <sz val="8"/>
            <color indexed="81"/>
            <rFont val="Tahoma"/>
            <family val="2"/>
          </rPr>
          <t>hors agents contractuels, hors ADL et hors ouvriers d'État</t>
        </r>
      </text>
    </comment>
    <comment ref="AR43" authorId="2" shapeId="0">
      <text>
        <r>
          <rPr>
            <sz val="8"/>
            <color indexed="81"/>
            <rFont val="Tahoma"/>
            <family val="2"/>
          </rPr>
          <t>hors agents contractuels, hors ADL et hors ouvriers d'État</t>
        </r>
      </text>
    </comment>
    <comment ref="B55" authorId="2" shapeId="0">
      <text>
        <r>
          <rPr>
            <sz val="8"/>
            <color indexed="81"/>
            <rFont val="Tahoma"/>
            <family val="2"/>
          </rPr>
          <t xml:space="preserve">Indemnité de sujétions spéciales Police
Indemnité mensuelle de technicité
Prime de sujétions spéciales pénitentiaire
IRTI douanes
</t>
        </r>
      </text>
    </comment>
    <comment ref="H55" authorId="2" shapeId="0">
      <text>
        <r>
          <rPr>
            <sz val="8"/>
            <color indexed="81"/>
            <rFont val="Tahoma"/>
            <family val="2"/>
          </rPr>
          <t xml:space="preserve">Indemnité de sujétions spéciales Police
Indemnité mensuelle de technicité
Prime de sujétions spéciales pénitentiaire
IRTI douanes
</t>
        </r>
      </text>
    </comment>
    <comment ref="N55" authorId="2" shapeId="0">
      <text>
        <r>
          <rPr>
            <sz val="8"/>
            <color indexed="81"/>
            <rFont val="Tahoma"/>
            <family val="2"/>
          </rPr>
          <t xml:space="preserve">Indemnité de sujétions spéciales Police
Indemnité mensuelle de technicité
Prime de sujétions spéciales pénitentiaire
IRTI douanes
</t>
        </r>
      </text>
    </comment>
    <comment ref="T55" authorId="2" shapeId="0">
      <text>
        <r>
          <rPr>
            <sz val="8"/>
            <color indexed="81"/>
            <rFont val="Tahoma"/>
            <family val="2"/>
          </rPr>
          <t xml:space="preserve">Indemnité de sujétions spéciales Police
Indemnité mensuelle de technicité
Prime de sujétions spéciales pénitentiaire
IRTI douanes
</t>
        </r>
      </text>
    </comment>
    <comment ref="Z55" authorId="2" shapeId="0">
      <text>
        <r>
          <rPr>
            <sz val="8"/>
            <color indexed="81"/>
            <rFont val="Tahoma"/>
            <family val="2"/>
          </rPr>
          <t xml:space="preserve">Indemnité de sujétions spéciales Police
Indemnité mensuelle de technicité
Prime de sujétions spéciales pénitentiaire
IRTI douanes
</t>
        </r>
      </text>
    </comment>
    <comment ref="AF55" authorId="2" shapeId="0">
      <text>
        <r>
          <rPr>
            <sz val="8"/>
            <color indexed="81"/>
            <rFont val="Tahoma"/>
            <family val="2"/>
          </rPr>
          <t xml:space="preserve">Indemnité de sujétions spéciales Police
Indemnité mensuelle de technicité
Prime de sujétions spéciales pénitentiaire
IRTI douanes
</t>
        </r>
      </text>
    </comment>
    <comment ref="AL55" authorId="2" shapeId="0">
      <text>
        <r>
          <rPr>
            <sz val="8"/>
            <color indexed="81"/>
            <rFont val="Tahoma"/>
            <family val="2"/>
          </rPr>
          <t xml:space="preserve">Indemnité de sujétions spéciales Police
Indemnité mensuelle de technicité
Prime de sujétions spéciales pénitentiaire
IRTI douanes
</t>
        </r>
      </text>
    </comment>
    <comment ref="AR55" authorId="2" shapeId="0">
      <text>
        <r>
          <rPr>
            <sz val="8"/>
            <color indexed="81"/>
            <rFont val="Tahoma"/>
            <family val="2"/>
          </rPr>
          <t xml:space="preserve">Indemnité de sujétions spéciales Police
Indemnité mensuelle de technicité
Prime de sujétions spéciales pénitentiaire
IRTI douanes
</t>
        </r>
      </text>
    </comment>
    <comment ref="B56" authorId="2" shapeId="0">
      <text>
        <r>
          <rPr>
            <sz val="8"/>
            <color indexed="81"/>
            <rFont val="Tahoma"/>
            <family val="2"/>
          </rPr>
          <t xml:space="preserve">Indemnité de sujétions spéciales Gendarmerie
</t>
        </r>
      </text>
    </comment>
    <comment ref="H56" authorId="2" shapeId="0">
      <text>
        <r>
          <rPr>
            <sz val="8"/>
            <color indexed="81"/>
            <rFont val="Tahoma"/>
            <family val="2"/>
          </rPr>
          <t xml:space="preserve">Indemnité de sujétions spéciales Gendarmerie
</t>
        </r>
      </text>
    </comment>
    <comment ref="N56" authorId="2" shapeId="0">
      <text>
        <r>
          <rPr>
            <sz val="8"/>
            <color indexed="81"/>
            <rFont val="Tahoma"/>
            <family val="2"/>
          </rPr>
          <t xml:space="preserve">Indemnité de sujétions spéciales Gendarmerie
</t>
        </r>
      </text>
    </comment>
    <comment ref="T56" authorId="2" shapeId="0">
      <text>
        <r>
          <rPr>
            <sz val="8"/>
            <color indexed="81"/>
            <rFont val="Tahoma"/>
            <family val="2"/>
          </rPr>
          <t xml:space="preserve">Indemnité de sujétions spéciales Gendarmerie
</t>
        </r>
      </text>
    </comment>
    <comment ref="Z56" authorId="2" shapeId="0">
      <text>
        <r>
          <rPr>
            <sz val="8"/>
            <color indexed="81"/>
            <rFont val="Tahoma"/>
            <family val="2"/>
          </rPr>
          <t xml:space="preserve">Indemnité de sujétions spéciales Gendarmerie
</t>
        </r>
      </text>
    </comment>
    <comment ref="AF56" authorId="2" shapeId="0">
      <text>
        <r>
          <rPr>
            <sz val="8"/>
            <color indexed="81"/>
            <rFont val="Tahoma"/>
            <family val="2"/>
          </rPr>
          <t xml:space="preserve">Indemnité de sujétions spéciales Gendarmerie
</t>
        </r>
      </text>
    </comment>
    <comment ref="AL56" authorId="2" shapeId="0">
      <text>
        <r>
          <rPr>
            <sz val="8"/>
            <color indexed="81"/>
            <rFont val="Tahoma"/>
            <family val="2"/>
          </rPr>
          <t xml:space="preserve">Indemnité de sujétions spéciales Gendarmerie
</t>
        </r>
      </text>
    </comment>
    <comment ref="AR56" authorId="2" shapeId="0">
      <text>
        <r>
          <rPr>
            <sz val="8"/>
            <color indexed="81"/>
            <rFont val="Tahoma"/>
            <family val="2"/>
          </rPr>
          <t xml:space="preserve">Indemnité de sujétions spéciales Gendarmerie
</t>
        </r>
      </text>
    </comment>
  </commentList>
</comments>
</file>

<file path=xl/comments2.xml><?xml version="1.0" encoding="utf-8"?>
<comments xmlns="http://schemas.openxmlformats.org/spreadsheetml/2006/main">
  <authors>
    <author>Gegout</author>
    <author>PAQUIN</author>
    <author>filatriau</author>
  </authors>
  <commentList>
    <comment ref="B25" authorId="0" shapeId="0">
      <text>
        <r>
          <rPr>
            <b/>
            <sz val="8"/>
            <color indexed="81"/>
            <rFont val="Tahoma"/>
            <family val="2"/>
          </rPr>
          <t xml:space="preserve">Les ETP tiennent compte de la quotité de travail. Ainsi, le départ de deux agents à mi-temps équivaut à un départ d'ETP. </t>
        </r>
      </text>
    </comment>
    <comment ref="B29" authorId="1" shapeId="0">
      <text>
        <r>
          <rPr>
            <b/>
            <sz val="7"/>
            <color indexed="81"/>
            <rFont val="Tahoma"/>
            <family val="2"/>
          </rPr>
          <t>Cette ligne correspond aux entrées réelles dans la catégorie de personnels recrutés hors du programme, (hors promotions, hors transformations d'emplois, ....</t>
        </r>
      </text>
    </comment>
    <comment ref="B30" authorId="2" shapeId="0">
      <text>
        <r>
          <rPr>
            <b/>
            <sz val="8"/>
            <color indexed="81"/>
            <rFont val="Tahoma"/>
            <family val="2"/>
          </rPr>
          <t>Exemple: 
mars: 3;
mi-mars: 3,5.</t>
        </r>
      </text>
    </comment>
    <comment ref="B3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33" authorId="1" shapeId="0">
      <text>
        <r>
          <rPr>
            <b/>
            <sz val="7"/>
            <color indexed="81"/>
            <rFont val="Tahoma"/>
            <family val="2"/>
          </rPr>
          <t>Cette ligne correspond aux départs réels de la catégorie,  hors transformations d'emplois.</t>
        </r>
      </text>
    </comment>
    <comment ref="B34" authorId="2" shapeId="0">
      <text>
        <r>
          <rPr>
            <b/>
            <sz val="8"/>
            <color indexed="81"/>
            <rFont val="Tahoma"/>
            <family val="2"/>
          </rPr>
          <t xml:space="preserve">Exemple: 
mars: 3
mi-mars: 3,5
</t>
        </r>
      </text>
    </comment>
    <comment ref="B3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46" authorId="1" shapeId="0">
      <text>
        <r>
          <rPr>
            <b/>
            <sz val="7"/>
            <color indexed="81"/>
            <rFont val="Tahoma"/>
            <family val="2"/>
          </rPr>
          <t>Cette ligne correspond aux entrées réelles dans la catégorie de personnels recrutés hors du programme, (hors promotions, hors transformations d'emplois, ....</t>
        </r>
      </text>
    </comment>
    <comment ref="B47" authorId="2" shapeId="0">
      <text>
        <r>
          <rPr>
            <b/>
            <sz val="8"/>
            <color indexed="81"/>
            <rFont val="Tahoma"/>
            <family val="2"/>
          </rPr>
          <t>Exemple: 
mars: 3;
mi-mars: 3,5.</t>
        </r>
      </text>
    </comment>
    <comment ref="B4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50" authorId="1" shapeId="0">
      <text>
        <r>
          <rPr>
            <b/>
            <sz val="7"/>
            <color indexed="81"/>
            <rFont val="Tahoma"/>
            <family val="2"/>
          </rPr>
          <t>Cette ligne correspond aux départs réels de la catégorie,  hors transformations d'emplois.</t>
        </r>
      </text>
    </comment>
    <comment ref="B51" authorId="2" shapeId="0">
      <text>
        <r>
          <rPr>
            <b/>
            <sz val="8"/>
            <color indexed="81"/>
            <rFont val="Tahoma"/>
            <family val="2"/>
          </rPr>
          <t xml:space="preserve">Exemple: 
mars: 3
mi-mars: 3,5
</t>
        </r>
      </text>
    </comment>
    <comment ref="B5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63" authorId="1" shapeId="0">
      <text>
        <r>
          <rPr>
            <b/>
            <sz val="7"/>
            <color indexed="81"/>
            <rFont val="Tahoma"/>
            <family val="2"/>
          </rPr>
          <t>Cette ligne correspond aux entrées réelles dans la catégorie de personnels recrutés hors du programme, (hors promotions, hors transformations d'emplois, ....</t>
        </r>
      </text>
    </comment>
    <comment ref="B64" authorId="2" shapeId="0">
      <text>
        <r>
          <rPr>
            <b/>
            <sz val="8"/>
            <color indexed="81"/>
            <rFont val="Tahoma"/>
            <family val="2"/>
          </rPr>
          <t>Exemple: 
mars: 3;
mi-mars: 3,5.</t>
        </r>
      </text>
    </comment>
    <comment ref="B6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67" authorId="1" shapeId="0">
      <text>
        <r>
          <rPr>
            <b/>
            <sz val="7"/>
            <color indexed="81"/>
            <rFont val="Tahoma"/>
            <family val="2"/>
          </rPr>
          <t>Cette ligne correspond aux départs réels de la catégorie,  hors transformations d'emplois.</t>
        </r>
      </text>
    </comment>
    <comment ref="B68" authorId="2" shapeId="0">
      <text>
        <r>
          <rPr>
            <b/>
            <sz val="8"/>
            <color indexed="81"/>
            <rFont val="Tahoma"/>
            <family val="2"/>
          </rPr>
          <t xml:space="preserve">Exemple: 
mars: 3
mi-mars: 3,5
</t>
        </r>
      </text>
    </comment>
    <comment ref="B6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80" authorId="1" shapeId="0">
      <text>
        <r>
          <rPr>
            <b/>
            <sz val="7"/>
            <color indexed="81"/>
            <rFont val="Tahoma"/>
            <family val="2"/>
          </rPr>
          <t>Cette ligne correspond aux entrées réelles dans la catégorie de personnels recrutés hors du programme, (hors promotions, hors transformations d'emplois, ....</t>
        </r>
      </text>
    </comment>
    <comment ref="B81" authorId="2" shapeId="0">
      <text>
        <r>
          <rPr>
            <b/>
            <sz val="8"/>
            <color indexed="81"/>
            <rFont val="Tahoma"/>
            <family val="2"/>
          </rPr>
          <t>Exemple: 
mars: 3;
mi-mars: 3,5.</t>
        </r>
      </text>
    </comment>
    <comment ref="B8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84" authorId="1" shapeId="0">
      <text>
        <r>
          <rPr>
            <b/>
            <sz val="7"/>
            <color indexed="81"/>
            <rFont val="Tahoma"/>
            <family val="2"/>
          </rPr>
          <t>Cette ligne correspond aux départs réels de la catégorie,  hors transformations d'emplois.</t>
        </r>
      </text>
    </comment>
    <comment ref="B85" authorId="2" shapeId="0">
      <text>
        <r>
          <rPr>
            <b/>
            <sz val="8"/>
            <color indexed="81"/>
            <rFont val="Tahoma"/>
            <family val="2"/>
          </rPr>
          <t xml:space="preserve">Exemple: 
mars: 3
mi-mars: 3,5
</t>
        </r>
      </text>
    </comment>
    <comment ref="B8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97" authorId="1" shapeId="0">
      <text>
        <r>
          <rPr>
            <b/>
            <sz val="7"/>
            <color indexed="81"/>
            <rFont val="Tahoma"/>
            <family val="2"/>
          </rPr>
          <t>Cette ligne correspond aux entrées réelles dans la catégorie de personnels recrutés hors du programme, (hors promotions, hors transformations d'emplois, ....</t>
        </r>
      </text>
    </comment>
    <comment ref="B98" authorId="2" shapeId="0">
      <text>
        <r>
          <rPr>
            <b/>
            <sz val="8"/>
            <color indexed="81"/>
            <rFont val="Tahoma"/>
            <family val="2"/>
          </rPr>
          <t>Exemple: 
mars: 3;
mi-mars: 3,5.</t>
        </r>
      </text>
    </comment>
    <comment ref="B9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01" authorId="1" shapeId="0">
      <text>
        <r>
          <rPr>
            <b/>
            <sz val="7"/>
            <color indexed="81"/>
            <rFont val="Tahoma"/>
            <family val="2"/>
          </rPr>
          <t>Cette ligne correspond aux départs réels de la catégorie,  hors transformations d'emplois.</t>
        </r>
      </text>
    </comment>
    <comment ref="B102" authorId="2" shapeId="0">
      <text>
        <r>
          <rPr>
            <b/>
            <sz val="8"/>
            <color indexed="81"/>
            <rFont val="Tahoma"/>
            <family val="2"/>
          </rPr>
          <t xml:space="preserve">Exemple: 
mars: 3
mi-mars: 3,5
</t>
        </r>
      </text>
    </comment>
    <comment ref="B10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14" authorId="1" shapeId="0">
      <text>
        <r>
          <rPr>
            <b/>
            <sz val="7"/>
            <color indexed="81"/>
            <rFont val="Tahoma"/>
            <family val="2"/>
          </rPr>
          <t>Cette ligne correspond aux entrées réelles dans la catégorie de personnels recrutés hors du programme, (hors promotions, hors transformations d'emplois, ....</t>
        </r>
      </text>
    </comment>
    <comment ref="B115" authorId="2" shapeId="0">
      <text>
        <r>
          <rPr>
            <b/>
            <sz val="8"/>
            <color indexed="81"/>
            <rFont val="Tahoma"/>
            <family val="2"/>
          </rPr>
          <t>Exemple: 
mars: 3;
mi-mars: 3,5.</t>
        </r>
      </text>
    </comment>
    <comment ref="B11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18" authorId="1" shapeId="0">
      <text>
        <r>
          <rPr>
            <b/>
            <sz val="7"/>
            <color indexed="81"/>
            <rFont val="Tahoma"/>
            <family val="2"/>
          </rPr>
          <t>Cette ligne correspond aux départs réels de la catégorie,  hors transformations d'emplois.</t>
        </r>
      </text>
    </comment>
    <comment ref="B119" authorId="2" shapeId="0">
      <text>
        <r>
          <rPr>
            <b/>
            <sz val="8"/>
            <color indexed="81"/>
            <rFont val="Tahoma"/>
            <family val="2"/>
          </rPr>
          <t xml:space="preserve">Exemple: 
mars: 3
mi-mars: 3,5
</t>
        </r>
      </text>
    </comment>
    <comment ref="B12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31" authorId="1" shapeId="0">
      <text>
        <r>
          <rPr>
            <b/>
            <sz val="7"/>
            <color indexed="81"/>
            <rFont val="Tahoma"/>
            <family val="2"/>
          </rPr>
          <t>Cette ligne correspond aux entrées réelles dans la catégorie de personnels recrutés hors du programme, (hors promotions, hors transformations d'emplois, ....</t>
        </r>
      </text>
    </comment>
    <comment ref="B132" authorId="2" shapeId="0">
      <text>
        <r>
          <rPr>
            <b/>
            <sz val="8"/>
            <color indexed="81"/>
            <rFont val="Tahoma"/>
            <family val="2"/>
          </rPr>
          <t>Exemple: 
mars: 3;
mi-mars: 3,5.</t>
        </r>
      </text>
    </comment>
    <comment ref="B13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35" authorId="1" shapeId="0">
      <text>
        <r>
          <rPr>
            <b/>
            <sz val="7"/>
            <color indexed="81"/>
            <rFont val="Tahoma"/>
            <family val="2"/>
          </rPr>
          <t>Cette ligne correspond aux départs réels de la catégorie,  hors transformations d'emplois.</t>
        </r>
      </text>
    </comment>
    <comment ref="B136" authorId="2" shapeId="0">
      <text>
        <r>
          <rPr>
            <b/>
            <sz val="8"/>
            <color indexed="81"/>
            <rFont val="Tahoma"/>
            <family val="2"/>
          </rPr>
          <t xml:space="preserve">Exemple: 
mars: 3
mi-mars: 3,5
</t>
        </r>
      </text>
    </comment>
    <comment ref="B13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48" authorId="1" shapeId="0">
      <text>
        <r>
          <rPr>
            <b/>
            <sz val="7"/>
            <color indexed="81"/>
            <rFont val="Tahoma"/>
            <family val="2"/>
          </rPr>
          <t>Cette ligne correspond aux entrées réelles dans la catégorie de personnels recrutés hors du programme, (hors promotions, hors transformations d'emplois, ....</t>
        </r>
      </text>
    </comment>
    <comment ref="B149" authorId="2" shapeId="0">
      <text>
        <r>
          <rPr>
            <b/>
            <sz val="8"/>
            <color indexed="81"/>
            <rFont val="Tahoma"/>
            <family val="2"/>
          </rPr>
          <t>Exemple: 
mars: 3;
mi-mars: 3,5.</t>
        </r>
      </text>
    </comment>
    <comment ref="B15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52" authorId="1" shapeId="0">
      <text>
        <r>
          <rPr>
            <b/>
            <sz val="7"/>
            <color indexed="81"/>
            <rFont val="Tahoma"/>
            <family val="2"/>
          </rPr>
          <t>Cette ligne correspond aux départs réels de la catégorie,  hors transformations d'emplois.</t>
        </r>
      </text>
    </comment>
    <comment ref="B153" authorId="2" shapeId="0">
      <text>
        <r>
          <rPr>
            <b/>
            <sz val="8"/>
            <color indexed="81"/>
            <rFont val="Tahoma"/>
            <family val="2"/>
          </rPr>
          <t xml:space="preserve">Exemple: 
mars: 3
mi-mars: 3,5
</t>
        </r>
      </text>
    </comment>
    <comment ref="B15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65" authorId="1" shapeId="0">
      <text>
        <r>
          <rPr>
            <b/>
            <sz val="7"/>
            <color indexed="81"/>
            <rFont val="Tahoma"/>
            <family val="2"/>
          </rPr>
          <t>Cette ligne correspond aux entrées réelles dans la catégorie de personnels recrutés hors du programme, (hors promotions, hors transformations d'emplois, ....</t>
        </r>
      </text>
    </comment>
    <comment ref="B166" authorId="2" shapeId="0">
      <text>
        <r>
          <rPr>
            <b/>
            <sz val="8"/>
            <color indexed="81"/>
            <rFont val="Tahoma"/>
            <family val="2"/>
          </rPr>
          <t>Exemple: 
mars: 3;
mi-mars: 3,5.</t>
        </r>
      </text>
    </comment>
    <comment ref="B16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69" authorId="1" shapeId="0">
      <text>
        <r>
          <rPr>
            <b/>
            <sz val="7"/>
            <color indexed="81"/>
            <rFont val="Tahoma"/>
            <family val="2"/>
          </rPr>
          <t>Cette ligne correspond aux départs réels de la catégorie,  hors transformations d'emplois.</t>
        </r>
      </text>
    </comment>
    <comment ref="B170" authorId="2" shapeId="0">
      <text>
        <r>
          <rPr>
            <b/>
            <sz val="8"/>
            <color indexed="81"/>
            <rFont val="Tahoma"/>
            <family val="2"/>
          </rPr>
          <t xml:space="preserve">Exemple: 
mars: 3
mi-mars: 3,5
</t>
        </r>
      </text>
    </comment>
    <comment ref="B17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82" authorId="1" shapeId="0">
      <text>
        <r>
          <rPr>
            <b/>
            <sz val="7"/>
            <color indexed="81"/>
            <rFont val="Tahoma"/>
            <family val="2"/>
          </rPr>
          <t>Cette ligne correspond aux entrées réelles dans la catégorie de personnels recrutés hors du programme, (hors promotions, hors transformations d'emplois, ....</t>
        </r>
      </text>
    </comment>
    <comment ref="B183" authorId="2" shapeId="0">
      <text>
        <r>
          <rPr>
            <b/>
            <sz val="8"/>
            <color indexed="81"/>
            <rFont val="Tahoma"/>
            <family val="2"/>
          </rPr>
          <t>Exemple: 
mars: 3;
mi-mars: 3,5.</t>
        </r>
      </text>
    </comment>
    <comment ref="B18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86" authorId="1" shapeId="0">
      <text>
        <r>
          <rPr>
            <b/>
            <sz val="7"/>
            <color indexed="81"/>
            <rFont val="Tahoma"/>
            <family val="2"/>
          </rPr>
          <t>Cette ligne correspond aux départs réels de la catégorie,  hors transformations d'emplois.</t>
        </r>
      </text>
    </comment>
    <comment ref="B187" authorId="2" shapeId="0">
      <text>
        <r>
          <rPr>
            <b/>
            <sz val="8"/>
            <color indexed="81"/>
            <rFont val="Tahoma"/>
            <family val="2"/>
          </rPr>
          <t xml:space="preserve">Exemple: 
mars: 3
mi-mars: 3,5
</t>
        </r>
      </text>
    </comment>
    <comment ref="B18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99" authorId="1" shapeId="0">
      <text>
        <r>
          <rPr>
            <b/>
            <sz val="7"/>
            <color indexed="81"/>
            <rFont val="Tahoma"/>
            <family val="2"/>
          </rPr>
          <t>Cette ligne correspond aux entrées réelles dans la catégorie de personnels recrutés hors du programme, (hors promotions, hors transformations d'emplois, ....</t>
        </r>
      </text>
    </comment>
    <comment ref="B200" authorId="2" shapeId="0">
      <text>
        <r>
          <rPr>
            <b/>
            <sz val="8"/>
            <color indexed="81"/>
            <rFont val="Tahoma"/>
            <family val="2"/>
          </rPr>
          <t>Exemple: 
mars: 3;
mi-mars: 3,5.</t>
        </r>
      </text>
    </comment>
    <comment ref="B20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203" authorId="1" shapeId="0">
      <text>
        <r>
          <rPr>
            <b/>
            <sz val="7"/>
            <color indexed="81"/>
            <rFont val="Tahoma"/>
            <family val="2"/>
          </rPr>
          <t>Cette ligne correspond aux départs réels de la catégorie,  hors transformations d'emplois.</t>
        </r>
      </text>
    </comment>
    <comment ref="B204" authorId="2" shapeId="0">
      <text>
        <r>
          <rPr>
            <b/>
            <sz val="8"/>
            <color indexed="81"/>
            <rFont val="Tahoma"/>
            <family val="2"/>
          </rPr>
          <t xml:space="preserve">Exemple: 
mars: 3
mi-mars: 3,5
</t>
        </r>
      </text>
    </comment>
    <comment ref="B20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216" authorId="1" shapeId="0">
      <text>
        <r>
          <rPr>
            <b/>
            <sz val="7"/>
            <color indexed="81"/>
            <rFont val="Tahoma"/>
            <family val="2"/>
          </rPr>
          <t>Cette ligne correspond aux entrées réelles dans la catégorie de personnels recrutés hors du programme, (hors promotions, hors transformations d'emplois, ....</t>
        </r>
      </text>
    </comment>
    <comment ref="B217" authorId="2" shapeId="0">
      <text>
        <r>
          <rPr>
            <b/>
            <sz val="8"/>
            <color indexed="81"/>
            <rFont val="Tahoma"/>
            <family val="2"/>
          </rPr>
          <t>Exemple: 
mars: 3;
mi-mars: 3,5.</t>
        </r>
      </text>
    </comment>
    <comment ref="B21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220" authorId="1" shapeId="0">
      <text>
        <r>
          <rPr>
            <b/>
            <sz val="7"/>
            <color indexed="81"/>
            <rFont val="Tahoma"/>
            <family val="2"/>
          </rPr>
          <t>Cette ligne correspond aux départs réels de la catégorie,  hors transformations d'emplois.</t>
        </r>
      </text>
    </comment>
    <comment ref="B221" authorId="2" shapeId="0">
      <text>
        <r>
          <rPr>
            <b/>
            <sz val="8"/>
            <color indexed="81"/>
            <rFont val="Tahoma"/>
            <family val="2"/>
          </rPr>
          <t xml:space="preserve">Exemple: 
mars: 3
mi-mars: 3,5
</t>
        </r>
      </text>
    </comment>
    <comment ref="B22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246" authorId="0" shapeId="0">
      <text>
        <r>
          <rPr>
            <b/>
            <sz val="8"/>
            <color indexed="81"/>
            <rFont val="Tahoma"/>
            <family val="2"/>
          </rPr>
          <t xml:space="preserve">Les ETP tiennent compte de la quotité de travail. Ainsi, le départ de deux agents à mi-temps équivaut à un départ d'ETP. </t>
        </r>
      </text>
    </comment>
    <comment ref="B250" authorId="1" shapeId="0">
      <text>
        <r>
          <rPr>
            <b/>
            <sz val="7"/>
            <color indexed="81"/>
            <rFont val="Tahoma"/>
            <family val="2"/>
          </rPr>
          <t>Cette ligne correspond aux entrées réelles dans la catégorie de personnels recrutés hors du programme, (hors promotions, hors transformations d'emplois, ....</t>
        </r>
      </text>
    </comment>
    <comment ref="B251" authorId="2" shapeId="0">
      <text>
        <r>
          <rPr>
            <b/>
            <sz val="8"/>
            <color indexed="81"/>
            <rFont val="Tahoma"/>
            <family val="2"/>
          </rPr>
          <t>Exemple: 
mars: 3;
mi-mars: 3,5.</t>
        </r>
      </text>
    </comment>
    <comment ref="B25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254" authorId="1" shapeId="0">
      <text>
        <r>
          <rPr>
            <b/>
            <sz val="7"/>
            <color indexed="81"/>
            <rFont val="Tahoma"/>
            <family val="2"/>
          </rPr>
          <t>Cette ligne correspond aux départs réels de la catégorie,  hors transformations d'emplois.</t>
        </r>
      </text>
    </comment>
    <comment ref="B255" authorId="2" shapeId="0">
      <text>
        <r>
          <rPr>
            <b/>
            <sz val="8"/>
            <color indexed="81"/>
            <rFont val="Tahoma"/>
            <family val="2"/>
          </rPr>
          <t xml:space="preserve">Exemple: 
mars: 3
mi-mars: 3,5
</t>
        </r>
      </text>
    </comment>
    <comment ref="B25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267" authorId="1" shapeId="0">
      <text>
        <r>
          <rPr>
            <b/>
            <sz val="7"/>
            <color indexed="81"/>
            <rFont val="Tahoma"/>
            <family val="2"/>
          </rPr>
          <t>Cette ligne correspond aux entrées réelles dans la catégorie de personnels recrutés hors du programme, (hors promotions, hors transformations d'emplois, ....</t>
        </r>
      </text>
    </comment>
    <comment ref="B268" authorId="2" shapeId="0">
      <text>
        <r>
          <rPr>
            <b/>
            <sz val="8"/>
            <color indexed="81"/>
            <rFont val="Tahoma"/>
            <family val="2"/>
          </rPr>
          <t>Exemple: 
mars: 3;
mi-mars: 3,5.</t>
        </r>
      </text>
    </comment>
    <comment ref="B26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271" authorId="1" shapeId="0">
      <text>
        <r>
          <rPr>
            <b/>
            <sz val="7"/>
            <color indexed="81"/>
            <rFont val="Tahoma"/>
            <family val="2"/>
          </rPr>
          <t>Cette ligne correspond aux départs réels de la catégorie,  hors transformations d'emplois.</t>
        </r>
      </text>
    </comment>
    <comment ref="B272" authorId="2" shapeId="0">
      <text>
        <r>
          <rPr>
            <b/>
            <sz val="8"/>
            <color indexed="81"/>
            <rFont val="Tahoma"/>
            <family val="2"/>
          </rPr>
          <t xml:space="preserve">Exemple: 
mars: 3
mi-mars: 3,5
</t>
        </r>
      </text>
    </comment>
    <comment ref="B27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284" authorId="1" shapeId="0">
      <text>
        <r>
          <rPr>
            <b/>
            <sz val="7"/>
            <color indexed="81"/>
            <rFont val="Tahoma"/>
            <family val="2"/>
          </rPr>
          <t>Cette ligne correspond aux entrées réelles dans la catégorie de personnels recrutés hors du programme, (hors promotions, hors transformations d'emplois, ....</t>
        </r>
      </text>
    </comment>
    <comment ref="B285" authorId="2" shapeId="0">
      <text>
        <r>
          <rPr>
            <b/>
            <sz val="8"/>
            <color indexed="81"/>
            <rFont val="Tahoma"/>
            <family val="2"/>
          </rPr>
          <t>Exemple: 
mars: 3;
mi-mars: 3,5.</t>
        </r>
      </text>
    </comment>
    <comment ref="B28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288" authorId="1" shapeId="0">
      <text>
        <r>
          <rPr>
            <b/>
            <sz val="7"/>
            <color indexed="81"/>
            <rFont val="Tahoma"/>
            <family val="2"/>
          </rPr>
          <t>Cette ligne correspond aux départs réels de la catégorie,  hors transformations d'emplois.</t>
        </r>
      </text>
    </comment>
    <comment ref="B289" authorId="2" shapeId="0">
      <text>
        <r>
          <rPr>
            <b/>
            <sz val="8"/>
            <color indexed="81"/>
            <rFont val="Tahoma"/>
            <family val="2"/>
          </rPr>
          <t xml:space="preserve">Exemple: 
mars: 3
mi-mars: 3,5
</t>
        </r>
      </text>
    </comment>
    <comment ref="B29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301" authorId="1" shapeId="0">
      <text>
        <r>
          <rPr>
            <b/>
            <sz val="7"/>
            <color indexed="81"/>
            <rFont val="Tahoma"/>
            <family val="2"/>
          </rPr>
          <t>Cette ligne correspond aux entrées réelles dans la catégorie de personnels recrutés hors du programme, (hors promotions, hors transformations d'emplois, ....</t>
        </r>
      </text>
    </comment>
    <comment ref="B302" authorId="2" shapeId="0">
      <text>
        <r>
          <rPr>
            <b/>
            <sz val="8"/>
            <color indexed="81"/>
            <rFont val="Tahoma"/>
            <family val="2"/>
          </rPr>
          <t>Exemple: 
mars: 3;
mi-mars: 3,5.</t>
        </r>
      </text>
    </comment>
    <comment ref="B30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305" authorId="1" shapeId="0">
      <text>
        <r>
          <rPr>
            <b/>
            <sz val="7"/>
            <color indexed="81"/>
            <rFont val="Tahoma"/>
            <family val="2"/>
          </rPr>
          <t>Cette ligne correspond aux départs réels de la catégorie,  hors transformations d'emplois.</t>
        </r>
      </text>
    </comment>
    <comment ref="B306" authorId="2" shapeId="0">
      <text>
        <r>
          <rPr>
            <b/>
            <sz val="8"/>
            <color indexed="81"/>
            <rFont val="Tahoma"/>
            <family val="2"/>
          </rPr>
          <t xml:space="preserve">Exemple: 
mars: 3
mi-mars: 3,5
</t>
        </r>
      </text>
    </comment>
    <comment ref="B30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318" authorId="1" shapeId="0">
      <text>
        <r>
          <rPr>
            <b/>
            <sz val="7"/>
            <color indexed="81"/>
            <rFont val="Tahoma"/>
            <family val="2"/>
          </rPr>
          <t>Cette ligne correspond aux entrées réelles dans la catégorie de personnels recrutés hors du programme, (hors promotions, hors transformations d'emplois, ....</t>
        </r>
      </text>
    </comment>
    <comment ref="B319" authorId="2" shapeId="0">
      <text>
        <r>
          <rPr>
            <b/>
            <sz val="8"/>
            <color indexed="81"/>
            <rFont val="Tahoma"/>
            <family val="2"/>
          </rPr>
          <t>Exemple: 
mars: 3;
mi-mars: 3,5.</t>
        </r>
      </text>
    </comment>
    <comment ref="B32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322" authorId="1" shapeId="0">
      <text>
        <r>
          <rPr>
            <b/>
            <sz val="7"/>
            <color indexed="81"/>
            <rFont val="Tahoma"/>
            <family val="2"/>
          </rPr>
          <t>Cette ligne correspond aux départs réels de la catégorie,  hors transformations d'emplois.</t>
        </r>
      </text>
    </comment>
    <comment ref="B323" authorId="2" shapeId="0">
      <text>
        <r>
          <rPr>
            <b/>
            <sz val="8"/>
            <color indexed="81"/>
            <rFont val="Tahoma"/>
            <family val="2"/>
          </rPr>
          <t xml:space="preserve">Exemple: 
mars: 3
mi-mars: 3,5
</t>
        </r>
      </text>
    </comment>
    <comment ref="B32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335" authorId="1" shapeId="0">
      <text>
        <r>
          <rPr>
            <b/>
            <sz val="7"/>
            <color indexed="81"/>
            <rFont val="Tahoma"/>
            <family val="2"/>
          </rPr>
          <t>Cette ligne correspond aux entrées réelles dans la catégorie de personnels recrutés hors du programme, (hors promotions, hors transformations d'emplois, ....</t>
        </r>
      </text>
    </comment>
    <comment ref="B336" authorId="2" shapeId="0">
      <text>
        <r>
          <rPr>
            <b/>
            <sz val="8"/>
            <color indexed="81"/>
            <rFont val="Tahoma"/>
            <family val="2"/>
          </rPr>
          <t>Exemple: 
mars: 3;
mi-mars: 3,5.</t>
        </r>
      </text>
    </comment>
    <comment ref="B33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339" authorId="1" shapeId="0">
      <text>
        <r>
          <rPr>
            <b/>
            <sz val="7"/>
            <color indexed="81"/>
            <rFont val="Tahoma"/>
            <family val="2"/>
          </rPr>
          <t>Cette ligne correspond aux départs réels de la catégorie,  hors transformations d'emplois.</t>
        </r>
      </text>
    </comment>
    <comment ref="B340" authorId="2" shapeId="0">
      <text>
        <r>
          <rPr>
            <b/>
            <sz val="8"/>
            <color indexed="81"/>
            <rFont val="Tahoma"/>
            <family val="2"/>
          </rPr>
          <t xml:space="preserve">Exemple: 
mars: 3
mi-mars: 3,5
</t>
        </r>
      </text>
    </comment>
    <comment ref="B34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352" authorId="1" shapeId="0">
      <text>
        <r>
          <rPr>
            <b/>
            <sz val="7"/>
            <color indexed="81"/>
            <rFont val="Tahoma"/>
            <family val="2"/>
          </rPr>
          <t>Cette ligne correspond aux entrées réelles dans la catégorie de personnels recrutés hors du programme, (hors promotions, hors transformations d'emplois, ....</t>
        </r>
      </text>
    </comment>
    <comment ref="B353" authorId="2" shapeId="0">
      <text>
        <r>
          <rPr>
            <b/>
            <sz val="8"/>
            <color indexed="81"/>
            <rFont val="Tahoma"/>
            <family val="2"/>
          </rPr>
          <t>Exemple: 
mars: 3;
mi-mars: 3,5.</t>
        </r>
      </text>
    </comment>
    <comment ref="B35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356" authorId="1" shapeId="0">
      <text>
        <r>
          <rPr>
            <b/>
            <sz val="7"/>
            <color indexed="81"/>
            <rFont val="Tahoma"/>
            <family val="2"/>
          </rPr>
          <t>Cette ligne correspond aux départs réels de la catégorie,  hors transformations d'emplois.</t>
        </r>
      </text>
    </comment>
    <comment ref="B357" authorId="2" shapeId="0">
      <text>
        <r>
          <rPr>
            <b/>
            <sz val="8"/>
            <color indexed="81"/>
            <rFont val="Tahoma"/>
            <family val="2"/>
          </rPr>
          <t xml:space="preserve">Exemple: 
mars: 3
mi-mars: 3,5
</t>
        </r>
      </text>
    </comment>
    <comment ref="B35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369" authorId="1" shapeId="0">
      <text>
        <r>
          <rPr>
            <b/>
            <sz val="7"/>
            <color indexed="81"/>
            <rFont val="Tahoma"/>
            <family val="2"/>
          </rPr>
          <t>Cette ligne correspond aux entrées réelles dans la catégorie de personnels recrutés hors du programme, (hors promotions, hors transformations d'emplois, ....</t>
        </r>
      </text>
    </comment>
    <comment ref="B370" authorId="2" shapeId="0">
      <text>
        <r>
          <rPr>
            <b/>
            <sz val="8"/>
            <color indexed="81"/>
            <rFont val="Tahoma"/>
            <family val="2"/>
          </rPr>
          <t>Exemple: 
mars: 3;
mi-mars: 3,5.</t>
        </r>
      </text>
    </comment>
    <comment ref="B37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373" authorId="1" shapeId="0">
      <text>
        <r>
          <rPr>
            <b/>
            <sz val="7"/>
            <color indexed="81"/>
            <rFont val="Tahoma"/>
            <family val="2"/>
          </rPr>
          <t>Cette ligne correspond aux départs réels de la catégorie,  hors transformations d'emplois.</t>
        </r>
      </text>
    </comment>
    <comment ref="B374" authorId="2" shapeId="0">
      <text>
        <r>
          <rPr>
            <b/>
            <sz val="8"/>
            <color indexed="81"/>
            <rFont val="Tahoma"/>
            <family val="2"/>
          </rPr>
          <t xml:space="preserve">Exemple: 
mars: 3
mi-mars: 3,5
</t>
        </r>
      </text>
    </comment>
    <comment ref="B37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386" authorId="1" shapeId="0">
      <text>
        <r>
          <rPr>
            <b/>
            <sz val="7"/>
            <color indexed="81"/>
            <rFont val="Tahoma"/>
            <family val="2"/>
          </rPr>
          <t>Cette ligne correspond aux entrées réelles dans la catégorie de personnels recrutés hors du programme, (hors promotions, hors transformations d'emplois, ....</t>
        </r>
      </text>
    </comment>
    <comment ref="B387" authorId="2" shapeId="0">
      <text>
        <r>
          <rPr>
            <b/>
            <sz val="8"/>
            <color indexed="81"/>
            <rFont val="Tahoma"/>
            <family val="2"/>
          </rPr>
          <t>Exemple: 
mars: 3;
mi-mars: 3,5.</t>
        </r>
      </text>
    </comment>
    <comment ref="B38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390" authorId="1" shapeId="0">
      <text>
        <r>
          <rPr>
            <b/>
            <sz val="7"/>
            <color indexed="81"/>
            <rFont val="Tahoma"/>
            <family val="2"/>
          </rPr>
          <t>Cette ligne correspond aux départs réels de la catégorie,  hors transformations d'emplois.</t>
        </r>
      </text>
    </comment>
    <comment ref="B391" authorId="2" shapeId="0">
      <text>
        <r>
          <rPr>
            <b/>
            <sz val="8"/>
            <color indexed="81"/>
            <rFont val="Tahoma"/>
            <family val="2"/>
          </rPr>
          <t xml:space="preserve">Exemple: 
mars: 3
mi-mars: 3,5
</t>
        </r>
      </text>
    </comment>
    <comment ref="B39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403" authorId="1" shapeId="0">
      <text>
        <r>
          <rPr>
            <b/>
            <sz val="7"/>
            <color indexed="81"/>
            <rFont val="Tahoma"/>
            <family val="2"/>
          </rPr>
          <t>Cette ligne correspond aux entrées réelles dans la catégorie de personnels recrutés hors du programme, (hors promotions, hors transformations d'emplois, ....</t>
        </r>
      </text>
    </comment>
    <comment ref="B404" authorId="2" shapeId="0">
      <text>
        <r>
          <rPr>
            <b/>
            <sz val="8"/>
            <color indexed="81"/>
            <rFont val="Tahoma"/>
            <family val="2"/>
          </rPr>
          <t>Exemple: 
mars: 3;
mi-mars: 3,5.</t>
        </r>
      </text>
    </comment>
    <comment ref="B40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407" authorId="1" shapeId="0">
      <text>
        <r>
          <rPr>
            <b/>
            <sz val="7"/>
            <color indexed="81"/>
            <rFont val="Tahoma"/>
            <family val="2"/>
          </rPr>
          <t>Cette ligne correspond aux départs réels de la catégorie,  hors transformations d'emplois.</t>
        </r>
      </text>
    </comment>
    <comment ref="B408" authorId="2" shapeId="0">
      <text>
        <r>
          <rPr>
            <b/>
            <sz val="8"/>
            <color indexed="81"/>
            <rFont val="Tahoma"/>
            <family val="2"/>
          </rPr>
          <t xml:space="preserve">Exemple: 
mars: 3
mi-mars: 3,5
</t>
        </r>
      </text>
    </comment>
    <comment ref="B40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420" authorId="1" shapeId="0">
      <text>
        <r>
          <rPr>
            <b/>
            <sz val="7"/>
            <color indexed="81"/>
            <rFont val="Tahoma"/>
            <family val="2"/>
          </rPr>
          <t>Cette ligne correspond aux entrées réelles dans la catégorie de personnels recrutés hors du programme, (hors promotions, hors transformations d'emplois, ....</t>
        </r>
      </text>
    </comment>
    <comment ref="B421" authorId="2" shapeId="0">
      <text>
        <r>
          <rPr>
            <b/>
            <sz val="8"/>
            <color indexed="81"/>
            <rFont val="Tahoma"/>
            <family val="2"/>
          </rPr>
          <t>Exemple: 
mars: 3;
mi-mars: 3,5.</t>
        </r>
      </text>
    </comment>
    <comment ref="B42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424" authorId="1" shapeId="0">
      <text>
        <r>
          <rPr>
            <b/>
            <sz val="7"/>
            <color indexed="81"/>
            <rFont val="Tahoma"/>
            <family val="2"/>
          </rPr>
          <t>Cette ligne correspond aux départs réels de la catégorie,  hors transformations d'emplois.</t>
        </r>
      </text>
    </comment>
    <comment ref="B425" authorId="2" shapeId="0">
      <text>
        <r>
          <rPr>
            <b/>
            <sz val="8"/>
            <color indexed="81"/>
            <rFont val="Tahoma"/>
            <family val="2"/>
          </rPr>
          <t xml:space="preserve">Exemple: 
mars: 3
mi-mars: 3,5
</t>
        </r>
      </text>
    </comment>
    <comment ref="B42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437" authorId="1" shapeId="0">
      <text>
        <r>
          <rPr>
            <b/>
            <sz val="7"/>
            <color indexed="81"/>
            <rFont val="Tahoma"/>
            <family val="2"/>
          </rPr>
          <t>Cette ligne correspond aux entrées réelles dans la catégorie de personnels recrutés hors du programme, (hors promotions, hors transformations d'emplois, ....</t>
        </r>
      </text>
    </comment>
    <comment ref="B438" authorId="2" shapeId="0">
      <text>
        <r>
          <rPr>
            <b/>
            <sz val="8"/>
            <color indexed="81"/>
            <rFont val="Tahoma"/>
            <family val="2"/>
          </rPr>
          <t>Exemple: 
mars: 3;
mi-mars: 3,5.</t>
        </r>
      </text>
    </comment>
    <comment ref="B43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441" authorId="1" shapeId="0">
      <text>
        <r>
          <rPr>
            <b/>
            <sz val="7"/>
            <color indexed="81"/>
            <rFont val="Tahoma"/>
            <family val="2"/>
          </rPr>
          <t>Cette ligne correspond aux départs réels de la catégorie,  hors transformations d'emplois.</t>
        </r>
      </text>
    </comment>
    <comment ref="B442" authorId="2" shapeId="0">
      <text>
        <r>
          <rPr>
            <b/>
            <sz val="8"/>
            <color indexed="81"/>
            <rFont val="Tahoma"/>
            <family val="2"/>
          </rPr>
          <t xml:space="preserve">Exemple: 
mars: 3
mi-mars: 3,5
</t>
        </r>
      </text>
    </comment>
    <comment ref="B44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467" authorId="0" shapeId="0">
      <text>
        <r>
          <rPr>
            <b/>
            <sz val="8"/>
            <color indexed="81"/>
            <rFont val="Tahoma"/>
            <family val="2"/>
          </rPr>
          <t xml:space="preserve">Les ETP tiennent compte de la quotité de travail. Ainsi, le départ de deux agents à mi-temps équivaut à un départ d'ETP. </t>
        </r>
      </text>
    </comment>
    <comment ref="B471" authorId="1" shapeId="0">
      <text>
        <r>
          <rPr>
            <b/>
            <sz val="7"/>
            <color indexed="81"/>
            <rFont val="Tahoma"/>
            <family val="2"/>
          </rPr>
          <t>Cette ligne correspond aux entrées réelles dans la catégorie de personnels recrutés hors du programme, (hors promotions, hors transformations d'emplois, ....</t>
        </r>
      </text>
    </comment>
    <comment ref="B472" authorId="2" shapeId="0">
      <text>
        <r>
          <rPr>
            <b/>
            <sz val="8"/>
            <color indexed="81"/>
            <rFont val="Tahoma"/>
            <family val="2"/>
          </rPr>
          <t>Exemple: 
mars: 3;
mi-mars: 3,5.</t>
        </r>
      </text>
    </comment>
    <comment ref="B47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475" authorId="1" shapeId="0">
      <text>
        <r>
          <rPr>
            <b/>
            <sz val="7"/>
            <color indexed="81"/>
            <rFont val="Tahoma"/>
            <family val="2"/>
          </rPr>
          <t>Cette ligne correspond aux départs réels de la catégorie,  hors transformations d'emplois.</t>
        </r>
      </text>
    </comment>
    <comment ref="B476" authorId="2" shapeId="0">
      <text>
        <r>
          <rPr>
            <b/>
            <sz val="8"/>
            <color indexed="81"/>
            <rFont val="Tahoma"/>
            <family val="2"/>
          </rPr>
          <t xml:space="preserve">Exemple: 
mars: 3
mi-mars: 3,5
</t>
        </r>
      </text>
    </comment>
    <comment ref="B47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488" authorId="1" shapeId="0">
      <text>
        <r>
          <rPr>
            <b/>
            <sz val="7"/>
            <color indexed="81"/>
            <rFont val="Tahoma"/>
            <family val="2"/>
          </rPr>
          <t>Cette ligne correspond aux entrées réelles dans la catégorie de personnels recrutés hors du programme, (hors promotions, hors transformations d'emplois, ....</t>
        </r>
      </text>
    </comment>
    <comment ref="B489" authorId="2" shapeId="0">
      <text>
        <r>
          <rPr>
            <b/>
            <sz val="8"/>
            <color indexed="81"/>
            <rFont val="Tahoma"/>
            <family val="2"/>
          </rPr>
          <t>Exemple: 
mars: 3;
mi-mars: 3,5.</t>
        </r>
      </text>
    </comment>
    <comment ref="B49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492" authorId="1" shapeId="0">
      <text>
        <r>
          <rPr>
            <b/>
            <sz val="7"/>
            <color indexed="81"/>
            <rFont val="Tahoma"/>
            <family val="2"/>
          </rPr>
          <t>Cette ligne correspond aux départs réels de la catégorie,  hors transformations d'emplois.</t>
        </r>
      </text>
    </comment>
    <comment ref="B493" authorId="2" shapeId="0">
      <text>
        <r>
          <rPr>
            <b/>
            <sz val="8"/>
            <color indexed="81"/>
            <rFont val="Tahoma"/>
            <family val="2"/>
          </rPr>
          <t xml:space="preserve">Exemple: 
mars: 3
mi-mars: 3,5
</t>
        </r>
      </text>
    </comment>
    <comment ref="B49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505" authorId="1" shapeId="0">
      <text>
        <r>
          <rPr>
            <b/>
            <sz val="7"/>
            <color indexed="81"/>
            <rFont val="Tahoma"/>
            <family val="2"/>
          </rPr>
          <t>Cette ligne correspond aux entrées réelles dans la catégorie de personnels recrutés hors du programme, (hors promotions, hors transformations d'emplois, ....</t>
        </r>
      </text>
    </comment>
    <comment ref="B506" authorId="2" shapeId="0">
      <text>
        <r>
          <rPr>
            <b/>
            <sz val="8"/>
            <color indexed="81"/>
            <rFont val="Tahoma"/>
            <family val="2"/>
          </rPr>
          <t>Exemple: 
mars: 3;
mi-mars: 3,5.</t>
        </r>
      </text>
    </comment>
    <comment ref="B50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509" authorId="1" shapeId="0">
      <text>
        <r>
          <rPr>
            <b/>
            <sz val="7"/>
            <color indexed="81"/>
            <rFont val="Tahoma"/>
            <family val="2"/>
          </rPr>
          <t>Cette ligne correspond aux départs réels de la catégorie,  hors transformations d'emplois.</t>
        </r>
      </text>
    </comment>
    <comment ref="B510" authorId="2" shapeId="0">
      <text>
        <r>
          <rPr>
            <b/>
            <sz val="8"/>
            <color indexed="81"/>
            <rFont val="Tahoma"/>
            <family val="2"/>
          </rPr>
          <t xml:space="preserve">Exemple: 
mars: 3
mi-mars: 3,5
</t>
        </r>
      </text>
    </comment>
    <comment ref="B51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522" authorId="1" shapeId="0">
      <text>
        <r>
          <rPr>
            <b/>
            <sz val="7"/>
            <color indexed="81"/>
            <rFont val="Tahoma"/>
            <family val="2"/>
          </rPr>
          <t>Cette ligne correspond aux entrées réelles dans la catégorie de personnels recrutés hors du programme, (hors promotions, hors transformations d'emplois, ....</t>
        </r>
      </text>
    </comment>
    <comment ref="B523" authorId="2" shapeId="0">
      <text>
        <r>
          <rPr>
            <b/>
            <sz val="8"/>
            <color indexed="81"/>
            <rFont val="Tahoma"/>
            <family val="2"/>
          </rPr>
          <t>Exemple: 
mars: 3;
mi-mars: 3,5.</t>
        </r>
      </text>
    </comment>
    <comment ref="B52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526" authorId="1" shapeId="0">
      <text>
        <r>
          <rPr>
            <b/>
            <sz val="7"/>
            <color indexed="81"/>
            <rFont val="Tahoma"/>
            <family val="2"/>
          </rPr>
          <t>Cette ligne correspond aux départs réels de la catégorie,  hors transformations d'emplois.</t>
        </r>
      </text>
    </comment>
    <comment ref="B527" authorId="2" shapeId="0">
      <text>
        <r>
          <rPr>
            <b/>
            <sz val="8"/>
            <color indexed="81"/>
            <rFont val="Tahoma"/>
            <family val="2"/>
          </rPr>
          <t xml:space="preserve">Exemple: 
mars: 3
mi-mars: 3,5
</t>
        </r>
      </text>
    </comment>
    <comment ref="B52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539" authorId="1" shapeId="0">
      <text>
        <r>
          <rPr>
            <b/>
            <sz val="7"/>
            <color indexed="81"/>
            <rFont val="Tahoma"/>
            <family val="2"/>
          </rPr>
          <t>Cette ligne correspond aux entrées réelles dans la catégorie de personnels recrutés hors du programme, (hors promotions, hors transformations d'emplois, ....</t>
        </r>
      </text>
    </comment>
    <comment ref="B540" authorId="2" shapeId="0">
      <text>
        <r>
          <rPr>
            <b/>
            <sz val="8"/>
            <color indexed="81"/>
            <rFont val="Tahoma"/>
            <family val="2"/>
          </rPr>
          <t>Exemple: 
mars: 3;
mi-mars: 3,5.</t>
        </r>
      </text>
    </comment>
    <comment ref="B54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543" authorId="1" shapeId="0">
      <text>
        <r>
          <rPr>
            <b/>
            <sz val="7"/>
            <color indexed="81"/>
            <rFont val="Tahoma"/>
            <family val="2"/>
          </rPr>
          <t>Cette ligne correspond aux départs réels de la catégorie,  hors transformations d'emplois.</t>
        </r>
      </text>
    </comment>
    <comment ref="B544" authorId="2" shapeId="0">
      <text>
        <r>
          <rPr>
            <b/>
            <sz val="8"/>
            <color indexed="81"/>
            <rFont val="Tahoma"/>
            <family val="2"/>
          </rPr>
          <t xml:space="preserve">Exemple: 
mars: 3
mi-mars: 3,5
</t>
        </r>
      </text>
    </comment>
    <comment ref="B54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556" authorId="1" shapeId="0">
      <text>
        <r>
          <rPr>
            <b/>
            <sz val="7"/>
            <color indexed="81"/>
            <rFont val="Tahoma"/>
            <family val="2"/>
          </rPr>
          <t>Cette ligne correspond aux entrées réelles dans la catégorie de personnels recrutés hors du programme, (hors promotions, hors transformations d'emplois, ....</t>
        </r>
      </text>
    </comment>
    <comment ref="B557" authorId="2" shapeId="0">
      <text>
        <r>
          <rPr>
            <b/>
            <sz val="8"/>
            <color indexed="81"/>
            <rFont val="Tahoma"/>
            <family val="2"/>
          </rPr>
          <t>Exemple: 
mars: 3;
mi-mars: 3,5.</t>
        </r>
      </text>
    </comment>
    <comment ref="B55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560" authorId="1" shapeId="0">
      <text>
        <r>
          <rPr>
            <b/>
            <sz val="7"/>
            <color indexed="81"/>
            <rFont val="Tahoma"/>
            <family val="2"/>
          </rPr>
          <t>Cette ligne correspond aux départs réels de la catégorie,  hors transformations d'emplois.</t>
        </r>
      </text>
    </comment>
    <comment ref="B561" authorId="2" shapeId="0">
      <text>
        <r>
          <rPr>
            <b/>
            <sz val="8"/>
            <color indexed="81"/>
            <rFont val="Tahoma"/>
            <family val="2"/>
          </rPr>
          <t xml:space="preserve">Exemple: 
mars: 3
mi-mars: 3,5
</t>
        </r>
      </text>
    </comment>
    <comment ref="B56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573" authorId="1" shapeId="0">
      <text>
        <r>
          <rPr>
            <b/>
            <sz val="7"/>
            <color indexed="81"/>
            <rFont val="Tahoma"/>
            <family val="2"/>
          </rPr>
          <t>Cette ligne correspond aux entrées réelles dans la catégorie de personnels recrutés hors du programme, (hors promotions, hors transformations d'emplois, ....</t>
        </r>
      </text>
    </comment>
    <comment ref="B574" authorId="2" shapeId="0">
      <text>
        <r>
          <rPr>
            <b/>
            <sz val="8"/>
            <color indexed="81"/>
            <rFont val="Tahoma"/>
            <family val="2"/>
          </rPr>
          <t>Exemple: 
mars: 3;
mi-mars: 3,5.</t>
        </r>
      </text>
    </comment>
    <comment ref="B57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577" authorId="1" shapeId="0">
      <text>
        <r>
          <rPr>
            <b/>
            <sz val="7"/>
            <color indexed="81"/>
            <rFont val="Tahoma"/>
            <family val="2"/>
          </rPr>
          <t>Cette ligne correspond aux départs réels de la catégorie,  hors transformations d'emplois.</t>
        </r>
      </text>
    </comment>
    <comment ref="B578" authorId="2" shapeId="0">
      <text>
        <r>
          <rPr>
            <b/>
            <sz val="8"/>
            <color indexed="81"/>
            <rFont val="Tahoma"/>
            <family val="2"/>
          </rPr>
          <t xml:space="preserve">Exemple: 
mars: 3
mi-mars: 3,5
</t>
        </r>
      </text>
    </comment>
    <comment ref="B57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590" authorId="1" shapeId="0">
      <text>
        <r>
          <rPr>
            <b/>
            <sz val="7"/>
            <color indexed="81"/>
            <rFont val="Tahoma"/>
            <family val="2"/>
          </rPr>
          <t>Cette ligne correspond aux entrées réelles dans la catégorie de personnels recrutés hors du programme, (hors promotions, hors transformations d'emplois, ....</t>
        </r>
      </text>
    </comment>
    <comment ref="B591" authorId="2" shapeId="0">
      <text>
        <r>
          <rPr>
            <b/>
            <sz val="8"/>
            <color indexed="81"/>
            <rFont val="Tahoma"/>
            <family val="2"/>
          </rPr>
          <t>Exemple: 
mars: 3;
mi-mars: 3,5.</t>
        </r>
      </text>
    </comment>
    <comment ref="B59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594" authorId="1" shapeId="0">
      <text>
        <r>
          <rPr>
            <b/>
            <sz val="7"/>
            <color indexed="81"/>
            <rFont val="Tahoma"/>
            <family val="2"/>
          </rPr>
          <t>Cette ligne correspond aux départs réels de la catégorie,  hors transformations d'emplois.</t>
        </r>
      </text>
    </comment>
    <comment ref="B595" authorId="2" shapeId="0">
      <text>
        <r>
          <rPr>
            <b/>
            <sz val="8"/>
            <color indexed="81"/>
            <rFont val="Tahoma"/>
            <family val="2"/>
          </rPr>
          <t xml:space="preserve">Exemple: 
mars: 3
mi-mars: 3,5
</t>
        </r>
      </text>
    </comment>
    <comment ref="B59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607" authorId="1" shapeId="0">
      <text>
        <r>
          <rPr>
            <b/>
            <sz val="7"/>
            <color indexed="81"/>
            <rFont val="Tahoma"/>
            <family val="2"/>
          </rPr>
          <t>Cette ligne correspond aux entrées réelles dans la catégorie de personnels recrutés hors du programme, (hors promotions, hors transformations d'emplois, ....</t>
        </r>
      </text>
    </comment>
    <comment ref="B608" authorId="2" shapeId="0">
      <text>
        <r>
          <rPr>
            <b/>
            <sz val="8"/>
            <color indexed="81"/>
            <rFont val="Tahoma"/>
            <family val="2"/>
          </rPr>
          <t>Exemple: 
mars: 3;
mi-mars: 3,5.</t>
        </r>
      </text>
    </comment>
    <comment ref="B60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611" authorId="1" shapeId="0">
      <text>
        <r>
          <rPr>
            <b/>
            <sz val="7"/>
            <color indexed="81"/>
            <rFont val="Tahoma"/>
            <family val="2"/>
          </rPr>
          <t>Cette ligne correspond aux départs réels de la catégorie,  hors transformations d'emplois.</t>
        </r>
      </text>
    </comment>
    <comment ref="B612" authorId="2" shapeId="0">
      <text>
        <r>
          <rPr>
            <b/>
            <sz val="8"/>
            <color indexed="81"/>
            <rFont val="Tahoma"/>
            <family val="2"/>
          </rPr>
          <t xml:space="preserve">Exemple: 
mars: 3
mi-mars: 3,5
</t>
        </r>
      </text>
    </comment>
    <comment ref="B61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624" authorId="1" shapeId="0">
      <text>
        <r>
          <rPr>
            <b/>
            <sz val="7"/>
            <color indexed="81"/>
            <rFont val="Tahoma"/>
            <family val="2"/>
          </rPr>
          <t>Cette ligne correspond aux entrées réelles dans la catégorie de personnels recrutés hors du programme, (hors promotions, hors transformations d'emplois, ....</t>
        </r>
      </text>
    </comment>
    <comment ref="B625" authorId="2" shapeId="0">
      <text>
        <r>
          <rPr>
            <b/>
            <sz val="8"/>
            <color indexed="81"/>
            <rFont val="Tahoma"/>
            <family val="2"/>
          </rPr>
          <t>Exemple: 
mars: 3;
mi-mars: 3,5.</t>
        </r>
      </text>
    </comment>
    <comment ref="B62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628" authorId="1" shapeId="0">
      <text>
        <r>
          <rPr>
            <b/>
            <sz val="7"/>
            <color indexed="81"/>
            <rFont val="Tahoma"/>
            <family val="2"/>
          </rPr>
          <t>Cette ligne correspond aux départs réels de la catégorie,  hors transformations d'emplois.</t>
        </r>
      </text>
    </comment>
    <comment ref="B629" authorId="2" shapeId="0">
      <text>
        <r>
          <rPr>
            <b/>
            <sz val="8"/>
            <color indexed="81"/>
            <rFont val="Tahoma"/>
            <family val="2"/>
          </rPr>
          <t xml:space="preserve">Exemple: 
mars: 3
mi-mars: 3,5
</t>
        </r>
      </text>
    </comment>
    <comment ref="B63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641" authorId="1" shapeId="0">
      <text>
        <r>
          <rPr>
            <b/>
            <sz val="7"/>
            <color indexed="81"/>
            <rFont val="Tahoma"/>
            <family val="2"/>
          </rPr>
          <t>Cette ligne correspond aux entrées réelles dans la catégorie de personnels recrutés hors du programme, (hors promotions, hors transformations d'emplois, ....</t>
        </r>
      </text>
    </comment>
    <comment ref="B642" authorId="2" shapeId="0">
      <text>
        <r>
          <rPr>
            <b/>
            <sz val="8"/>
            <color indexed="81"/>
            <rFont val="Tahoma"/>
            <family val="2"/>
          </rPr>
          <t>Exemple: 
mars: 3;
mi-mars: 3,5.</t>
        </r>
      </text>
    </comment>
    <comment ref="B64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645" authorId="1" shapeId="0">
      <text>
        <r>
          <rPr>
            <b/>
            <sz val="7"/>
            <color indexed="81"/>
            <rFont val="Tahoma"/>
            <family val="2"/>
          </rPr>
          <t>Cette ligne correspond aux départs réels de la catégorie,  hors transformations d'emplois.</t>
        </r>
      </text>
    </comment>
    <comment ref="B646" authorId="2" shapeId="0">
      <text>
        <r>
          <rPr>
            <b/>
            <sz val="8"/>
            <color indexed="81"/>
            <rFont val="Tahoma"/>
            <family val="2"/>
          </rPr>
          <t xml:space="preserve">Exemple: 
mars: 3
mi-mars: 3,5
</t>
        </r>
      </text>
    </comment>
    <comment ref="B64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658" authorId="1" shapeId="0">
      <text>
        <r>
          <rPr>
            <b/>
            <sz val="7"/>
            <color indexed="81"/>
            <rFont val="Tahoma"/>
            <family val="2"/>
          </rPr>
          <t>Cette ligne correspond aux entrées réelles dans la catégorie de personnels recrutés hors du programme, (hors promotions, hors transformations d'emplois, ....</t>
        </r>
      </text>
    </comment>
    <comment ref="B659" authorId="2" shapeId="0">
      <text>
        <r>
          <rPr>
            <b/>
            <sz val="8"/>
            <color indexed="81"/>
            <rFont val="Tahoma"/>
            <family val="2"/>
          </rPr>
          <t>Exemple: 
mars: 3;
mi-mars: 3,5.</t>
        </r>
      </text>
    </comment>
    <comment ref="B66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662" authorId="1" shapeId="0">
      <text>
        <r>
          <rPr>
            <b/>
            <sz val="7"/>
            <color indexed="81"/>
            <rFont val="Tahoma"/>
            <family val="2"/>
          </rPr>
          <t>Cette ligne correspond aux départs réels de la catégorie,  hors transformations d'emplois.</t>
        </r>
      </text>
    </comment>
    <comment ref="B663" authorId="2" shapeId="0">
      <text>
        <r>
          <rPr>
            <b/>
            <sz val="8"/>
            <color indexed="81"/>
            <rFont val="Tahoma"/>
            <family val="2"/>
          </rPr>
          <t xml:space="preserve">Exemple: 
mars: 3
mi-mars: 3,5
</t>
        </r>
      </text>
    </comment>
    <comment ref="B66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688" authorId="0" shapeId="0">
      <text>
        <r>
          <rPr>
            <b/>
            <sz val="8"/>
            <color indexed="81"/>
            <rFont val="Tahoma"/>
            <family val="2"/>
          </rPr>
          <t xml:space="preserve">Les ETP tiennent compte de la quotité de travail. Ainsi, le départ de deux agents à mi-temps équivaut à un départ d'ETP. </t>
        </r>
      </text>
    </comment>
    <comment ref="B692" authorId="1" shapeId="0">
      <text>
        <r>
          <rPr>
            <b/>
            <sz val="7"/>
            <color indexed="81"/>
            <rFont val="Tahoma"/>
            <family val="2"/>
          </rPr>
          <t>Cette ligne correspond aux entrées réelles dans la catégorie de personnels recrutés hors du programme, (hors promotions, hors transformations d'emplois, ....</t>
        </r>
      </text>
    </comment>
    <comment ref="B693" authorId="2" shapeId="0">
      <text>
        <r>
          <rPr>
            <b/>
            <sz val="8"/>
            <color indexed="81"/>
            <rFont val="Tahoma"/>
            <family val="2"/>
          </rPr>
          <t>Exemple: 
mars: 3;
mi-mars: 3,5.</t>
        </r>
      </text>
    </comment>
    <comment ref="B69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696" authorId="1" shapeId="0">
      <text>
        <r>
          <rPr>
            <b/>
            <sz val="7"/>
            <color indexed="81"/>
            <rFont val="Tahoma"/>
            <family val="2"/>
          </rPr>
          <t>Cette ligne correspond aux départs réels de la catégorie,  hors transformations d'emplois.</t>
        </r>
      </text>
    </comment>
    <comment ref="B697" authorId="2" shapeId="0">
      <text>
        <r>
          <rPr>
            <b/>
            <sz val="8"/>
            <color indexed="81"/>
            <rFont val="Tahoma"/>
            <family val="2"/>
          </rPr>
          <t xml:space="preserve">Exemple: 
mars: 3
mi-mars: 3,5
</t>
        </r>
      </text>
    </comment>
    <comment ref="B69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709" authorId="1" shapeId="0">
      <text>
        <r>
          <rPr>
            <b/>
            <sz val="7"/>
            <color indexed="81"/>
            <rFont val="Tahoma"/>
            <family val="2"/>
          </rPr>
          <t>Cette ligne correspond aux entrées réelles dans la catégorie de personnels recrutés hors du programme, (hors promotions, hors transformations d'emplois, ....</t>
        </r>
      </text>
    </comment>
    <comment ref="B710" authorId="2" shapeId="0">
      <text>
        <r>
          <rPr>
            <b/>
            <sz val="8"/>
            <color indexed="81"/>
            <rFont val="Tahoma"/>
            <family val="2"/>
          </rPr>
          <t>Exemple: 
mars: 3;
mi-mars: 3,5.</t>
        </r>
      </text>
    </comment>
    <comment ref="B71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713" authorId="1" shapeId="0">
      <text>
        <r>
          <rPr>
            <b/>
            <sz val="7"/>
            <color indexed="81"/>
            <rFont val="Tahoma"/>
            <family val="2"/>
          </rPr>
          <t>Cette ligne correspond aux départs réels de la catégorie,  hors transformations d'emplois.</t>
        </r>
      </text>
    </comment>
    <comment ref="B714" authorId="2" shapeId="0">
      <text>
        <r>
          <rPr>
            <b/>
            <sz val="8"/>
            <color indexed="81"/>
            <rFont val="Tahoma"/>
            <family val="2"/>
          </rPr>
          <t xml:space="preserve">Exemple: 
mars: 3
mi-mars: 3,5
</t>
        </r>
      </text>
    </comment>
    <comment ref="B71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726" authorId="1" shapeId="0">
      <text>
        <r>
          <rPr>
            <b/>
            <sz val="7"/>
            <color indexed="81"/>
            <rFont val="Tahoma"/>
            <family val="2"/>
          </rPr>
          <t>Cette ligne correspond aux entrées réelles dans la catégorie de personnels recrutés hors du programme, (hors promotions, hors transformations d'emplois, ....</t>
        </r>
      </text>
    </comment>
    <comment ref="B727" authorId="2" shapeId="0">
      <text>
        <r>
          <rPr>
            <b/>
            <sz val="8"/>
            <color indexed="81"/>
            <rFont val="Tahoma"/>
            <family val="2"/>
          </rPr>
          <t>Exemple: 
mars: 3;
mi-mars: 3,5.</t>
        </r>
      </text>
    </comment>
    <comment ref="B72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730" authorId="1" shapeId="0">
      <text>
        <r>
          <rPr>
            <b/>
            <sz val="7"/>
            <color indexed="81"/>
            <rFont val="Tahoma"/>
            <family val="2"/>
          </rPr>
          <t>Cette ligne correspond aux départs réels de la catégorie,  hors transformations d'emplois.</t>
        </r>
      </text>
    </comment>
    <comment ref="B731" authorId="2" shapeId="0">
      <text>
        <r>
          <rPr>
            <b/>
            <sz val="8"/>
            <color indexed="81"/>
            <rFont val="Tahoma"/>
            <family val="2"/>
          </rPr>
          <t xml:space="preserve">Exemple: 
mars: 3
mi-mars: 3,5
</t>
        </r>
      </text>
    </comment>
    <comment ref="B73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743" authorId="1" shapeId="0">
      <text>
        <r>
          <rPr>
            <b/>
            <sz val="7"/>
            <color indexed="81"/>
            <rFont val="Tahoma"/>
            <family val="2"/>
          </rPr>
          <t>Cette ligne correspond aux entrées réelles dans la catégorie de personnels recrutés hors du programme, (hors promotions, hors transformations d'emplois, ....</t>
        </r>
      </text>
    </comment>
    <comment ref="B744" authorId="2" shapeId="0">
      <text>
        <r>
          <rPr>
            <b/>
            <sz val="8"/>
            <color indexed="81"/>
            <rFont val="Tahoma"/>
            <family val="2"/>
          </rPr>
          <t>Exemple: 
mars: 3;
mi-mars: 3,5.</t>
        </r>
      </text>
    </comment>
    <comment ref="B74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747" authorId="1" shapeId="0">
      <text>
        <r>
          <rPr>
            <b/>
            <sz val="7"/>
            <color indexed="81"/>
            <rFont val="Tahoma"/>
            <family val="2"/>
          </rPr>
          <t>Cette ligne correspond aux départs réels de la catégorie,  hors transformations d'emplois.</t>
        </r>
      </text>
    </comment>
    <comment ref="B748" authorId="2" shapeId="0">
      <text>
        <r>
          <rPr>
            <b/>
            <sz val="8"/>
            <color indexed="81"/>
            <rFont val="Tahoma"/>
            <family val="2"/>
          </rPr>
          <t xml:space="preserve">Exemple: 
mars: 3
mi-mars: 3,5
</t>
        </r>
      </text>
    </comment>
    <comment ref="B74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760" authorId="1" shapeId="0">
      <text>
        <r>
          <rPr>
            <b/>
            <sz val="7"/>
            <color indexed="81"/>
            <rFont val="Tahoma"/>
            <family val="2"/>
          </rPr>
          <t>Cette ligne correspond aux entrées réelles dans la catégorie de personnels recrutés hors du programme, (hors promotions, hors transformations d'emplois, ....</t>
        </r>
      </text>
    </comment>
    <comment ref="B761" authorId="2" shapeId="0">
      <text>
        <r>
          <rPr>
            <b/>
            <sz val="8"/>
            <color indexed="81"/>
            <rFont val="Tahoma"/>
            <family val="2"/>
          </rPr>
          <t>Exemple: 
mars: 3;
mi-mars: 3,5.</t>
        </r>
      </text>
    </comment>
    <comment ref="B76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764" authorId="1" shapeId="0">
      <text>
        <r>
          <rPr>
            <b/>
            <sz val="7"/>
            <color indexed="81"/>
            <rFont val="Tahoma"/>
            <family val="2"/>
          </rPr>
          <t>Cette ligne correspond aux départs réels de la catégorie,  hors transformations d'emplois.</t>
        </r>
      </text>
    </comment>
    <comment ref="B765" authorId="2" shapeId="0">
      <text>
        <r>
          <rPr>
            <b/>
            <sz val="8"/>
            <color indexed="81"/>
            <rFont val="Tahoma"/>
            <family val="2"/>
          </rPr>
          <t xml:space="preserve">Exemple: 
mars: 3
mi-mars: 3,5
</t>
        </r>
      </text>
    </comment>
    <comment ref="B76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777" authorId="1" shapeId="0">
      <text>
        <r>
          <rPr>
            <b/>
            <sz val="7"/>
            <color indexed="81"/>
            <rFont val="Tahoma"/>
            <family val="2"/>
          </rPr>
          <t>Cette ligne correspond aux entrées réelles dans la catégorie de personnels recrutés hors du programme, (hors promotions, hors transformations d'emplois, ....</t>
        </r>
      </text>
    </comment>
    <comment ref="B778" authorId="2" shapeId="0">
      <text>
        <r>
          <rPr>
            <b/>
            <sz val="8"/>
            <color indexed="81"/>
            <rFont val="Tahoma"/>
            <family val="2"/>
          </rPr>
          <t>Exemple: 
mars: 3;
mi-mars: 3,5.</t>
        </r>
      </text>
    </comment>
    <comment ref="B77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781" authorId="1" shapeId="0">
      <text>
        <r>
          <rPr>
            <b/>
            <sz val="7"/>
            <color indexed="81"/>
            <rFont val="Tahoma"/>
            <family val="2"/>
          </rPr>
          <t>Cette ligne correspond aux départs réels de la catégorie,  hors transformations d'emplois.</t>
        </r>
      </text>
    </comment>
    <comment ref="B782" authorId="2" shapeId="0">
      <text>
        <r>
          <rPr>
            <b/>
            <sz val="8"/>
            <color indexed="81"/>
            <rFont val="Tahoma"/>
            <family val="2"/>
          </rPr>
          <t xml:space="preserve">Exemple: 
mars: 3
mi-mars: 3,5
</t>
        </r>
      </text>
    </comment>
    <comment ref="B78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794" authorId="1" shapeId="0">
      <text>
        <r>
          <rPr>
            <b/>
            <sz val="7"/>
            <color indexed="81"/>
            <rFont val="Tahoma"/>
            <family val="2"/>
          </rPr>
          <t>Cette ligne correspond aux entrées réelles dans la catégorie de personnels recrutés hors du programme, (hors promotions, hors transformations d'emplois, ....</t>
        </r>
      </text>
    </comment>
    <comment ref="B795" authorId="2" shapeId="0">
      <text>
        <r>
          <rPr>
            <b/>
            <sz val="8"/>
            <color indexed="81"/>
            <rFont val="Tahoma"/>
            <family val="2"/>
          </rPr>
          <t>Exemple: 
mars: 3;
mi-mars: 3,5.</t>
        </r>
      </text>
    </comment>
    <comment ref="B79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798" authorId="1" shapeId="0">
      <text>
        <r>
          <rPr>
            <b/>
            <sz val="7"/>
            <color indexed="81"/>
            <rFont val="Tahoma"/>
            <family val="2"/>
          </rPr>
          <t>Cette ligne correspond aux départs réels de la catégorie,  hors transformations d'emplois.</t>
        </r>
      </text>
    </comment>
    <comment ref="B799" authorId="2" shapeId="0">
      <text>
        <r>
          <rPr>
            <b/>
            <sz val="8"/>
            <color indexed="81"/>
            <rFont val="Tahoma"/>
            <family val="2"/>
          </rPr>
          <t xml:space="preserve">Exemple: 
mars: 3
mi-mars: 3,5
</t>
        </r>
      </text>
    </comment>
    <comment ref="B80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811" authorId="1" shapeId="0">
      <text>
        <r>
          <rPr>
            <b/>
            <sz val="7"/>
            <color indexed="81"/>
            <rFont val="Tahoma"/>
            <family val="2"/>
          </rPr>
          <t>Cette ligne correspond aux entrées réelles dans la catégorie de personnels recrutés hors du programme, (hors promotions, hors transformations d'emplois, ....</t>
        </r>
      </text>
    </comment>
    <comment ref="B812" authorId="2" shapeId="0">
      <text>
        <r>
          <rPr>
            <b/>
            <sz val="8"/>
            <color indexed="81"/>
            <rFont val="Tahoma"/>
            <family val="2"/>
          </rPr>
          <t>Exemple: 
mars: 3;
mi-mars: 3,5.</t>
        </r>
      </text>
    </comment>
    <comment ref="B81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815" authorId="1" shapeId="0">
      <text>
        <r>
          <rPr>
            <b/>
            <sz val="7"/>
            <color indexed="81"/>
            <rFont val="Tahoma"/>
            <family val="2"/>
          </rPr>
          <t>Cette ligne correspond aux départs réels de la catégorie,  hors transformations d'emplois.</t>
        </r>
      </text>
    </comment>
    <comment ref="B816" authorId="2" shapeId="0">
      <text>
        <r>
          <rPr>
            <b/>
            <sz val="8"/>
            <color indexed="81"/>
            <rFont val="Tahoma"/>
            <family val="2"/>
          </rPr>
          <t xml:space="preserve">Exemple: 
mars: 3
mi-mars: 3,5
</t>
        </r>
      </text>
    </comment>
    <comment ref="B81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828" authorId="1" shapeId="0">
      <text>
        <r>
          <rPr>
            <b/>
            <sz val="7"/>
            <color indexed="81"/>
            <rFont val="Tahoma"/>
            <family val="2"/>
          </rPr>
          <t>Cette ligne correspond aux entrées réelles dans la catégorie de personnels recrutés hors du programme, (hors promotions, hors transformations d'emplois, ....</t>
        </r>
      </text>
    </comment>
    <comment ref="B829" authorId="2" shapeId="0">
      <text>
        <r>
          <rPr>
            <b/>
            <sz val="8"/>
            <color indexed="81"/>
            <rFont val="Tahoma"/>
            <family val="2"/>
          </rPr>
          <t>Exemple: 
mars: 3;
mi-mars: 3,5.</t>
        </r>
      </text>
    </comment>
    <comment ref="B83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832" authorId="1" shapeId="0">
      <text>
        <r>
          <rPr>
            <b/>
            <sz val="7"/>
            <color indexed="81"/>
            <rFont val="Tahoma"/>
            <family val="2"/>
          </rPr>
          <t>Cette ligne correspond aux départs réels de la catégorie,  hors transformations d'emplois.</t>
        </r>
      </text>
    </comment>
    <comment ref="B833" authorId="2" shapeId="0">
      <text>
        <r>
          <rPr>
            <b/>
            <sz val="8"/>
            <color indexed="81"/>
            <rFont val="Tahoma"/>
            <family val="2"/>
          </rPr>
          <t xml:space="preserve">Exemple: 
mars: 3
mi-mars: 3,5
</t>
        </r>
      </text>
    </comment>
    <comment ref="B83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845" authorId="1" shapeId="0">
      <text>
        <r>
          <rPr>
            <b/>
            <sz val="7"/>
            <color indexed="81"/>
            <rFont val="Tahoma"/>
            <family val="2"/>
          </rPr>
          <t>Cette ligne correspond aux entrées réelles dans la catégorie de personnels recrutés hors du programme, (hors promotions, hors transformations d'emplois, ....</t>
        </r>
      </text>
    </comment>
    <comment ref="B846" authorId="2" shapeId="0">
      <text>
        <r>
          <rPr>
            <b/>
            <sz val="8"/>
            <color indexed="81"/>
            <rFont val="Tahoma"/>
            <family val="2"/>
          </rPr>
          <t>Exemple: 
mars: 3;
mi-mars: 3,5.</t>
        </r>
      </text>
    </comment>
    <comment ref="B84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849" authorId="1" shapeId="0">
      <text>
        <r>
          <rPr>
            <b/>
            <sz val="7"/>
            <color indexed="81"/>
            <rFont val="Tahoma"/>
            <family val="2"/>
          </rPr>
          <t>Cette ligne correspond aux départs réels de la catégorie,  hors transformations d'emplois.</t>
        </r>
      </text>
    </comment>
    <comment ref="B850" authorId="2" shapeId="0">
      <text>
        <r>
          <rPr>
            <b/>
            <sz val="8"/>
            <color indexed="81"/>
            <rFont val="Tahoma"/>
            <family val="2"/>
          </rPr>
          <t xml:space="preserve">Exemple: 
mars: 3
mi-mars: 3,5
</t>
        </r>
      </text>
    </comment>
    <comment ref="B85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862" authorId="1" shapeId="0">
      <text>
        <r>
          <rPr>
            <b/>
            <sz val="7"/>
            <color indexed="81"/>
            <rFont val="Tahoma"/>
            <family val="2"/>
          </rPr>
          <t>Cette ligne correspond aux entrées réelles dans la catégorie de personnels recrutés hors du programme, (hors promotions, hors transformations d'emplois, ....</t>
        </r>
      </text>
    </comment>
    <comment ref="B863" authorId="2" shapeId="0">
      <text>
        <r>
          <rPr>
            <b/>
            <sz val="8"/>
            <color indexed="81"/>
            <rFont val="Tahoma"/>
            <family val="2"/>
          </rPr>
          <t>Exemple: 
mars: 3;
mi-mars: 3,5.</t>
        </r>
      </text>
    </comment>
    <comment ref="B86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866" authorId="1" shapeId="0">
      <text>
        <r>
          <rPr>
            <b/>
            <sz val="7"/>
            <color indexed="81"/>
            <rFont val="Tahoma"/>
            <family val="2"/>
          </rPr>
          <t>Cette ligne correspond aux départs réels de la catégorie,  hors transformations d'emplois.</t>
        </r>
      </text>
    </comment>
    <comment ref="B867" authorId="2" shapeId="0">
      <text>
        <r>
          <rPr>
            <b/>
            <sz val="8"/>
            <color indexed="81"/>
            <rFont val="Tahoma"/>
            <family val="2"/>
          </rPr>
          <t xml:space="preserve">Exemple: 
mars: 3
mi-mars: 3,5
</t>
        </r>
      </text>
    </comment>
    <comment ref="B86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879" authorId="1" shapeId="0">
      <text>
        <r>
          <rPr>
            <b/>
            <sz val="7"/>
            <color indexed="81"/>
            <rFont val="Tahoma"/>
            <family val="2"/>
          </rPr>
          <t>Cette ligne correspond aux entrées réelles dans la catégorie de personnels recrutés hors du programme, (hors promotions, hors transformations d'emplois, ....</t>
        </r>
      </text>
    </comment>
    <comment ref="B880" authorId="2" shapeId="0">
      <text>
        <r>
          <rPr>
            <b/>
            <sz val="8"/>
            <color indexed="81"/>
            <rFont val="Tahoma"/>
            <family val="2"/>
          </rPr>
          <t>Exemple: 
mars: 3;
mi-mars: 3,5.</t>
        </r>
      </text>
    </comment>
    <comment ref="B88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883" authorId="1" shapeId="0">
      <text>
        <r>
          <rPr>
            <b/>
            <sz val="7"/>
            <color indexed="81"/>
            <rFont val="Tahoma"/>
            <family val="2"/>
          </rPr>
          <t>Cette ligne correspond aux départs réels de la catégorie,  hors transformations d'emplois.</t>
        </r>
      </text>
    </comment>
    <comment ref="B884" authorId="2" shapeId="0">
      <text>
        <r>
          <rPr>
            <b/>
            <sz val="8"/>
            <color indexed="81"/>
            <rFont val="Tahoma"/>
            <family val="2"/>
          </rPr>
          <t xml:space="preserve">Exemple: 
mars: 3
mi-mars: 3,5
</t>
        </r>
      </text>
    </comment>
    <comment ref="B88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909" authorId="0" shapeId="0">
      <text>
        <r>
          <rPr>
            <b/>
            <sz val="8"/>
            <color indexed="81"/>
            <rFont val="Tahoma"/>
            <family val="2"/>
          </rPr>
          <t xml:space="preserve">Les ETP tiennent compte de la quotité de travail. Ainsi, le départ de deux agents à mi-temps équivaut à un départ d'ETP. </t>
        </r>
      </text>
    </comment>
    <comment ref="B913" authorId="1" shapeId="0">
      <text>
        <r>
          <rPr>
            <b/>
            <sz val="7"/>
            <color indexed="81"/>
            <rFont val="Tahoma"/>
            <family val="2"/>
          </rPr>
          <t>Cette ligne correspond aux entrées réelles dans la catégorie de personnels recrutés hors du programme, (hors promotions, hors transformations d'emplois, ....</t>
        </r>
      </text>
    </comment>
    <comment ref="B914" authorId="2" shapeId="0">
      <text>
        <r>
          <rPr>
            <b/>
            <sz val="8"/>
            <color indexed="81"/>
            <rFont val="Tahoma"/>
            <family val="2"/>
          </rPr>
          <t>Exemple: 
mars: 3;
mi-mars: 3,5.</t>
        </r>
      </text>
    </comment>
    <comment ref="B91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917" authorId="1" shapeId="0">
      <text>
        <r>
          <rPr>
            <b/>
            <sz val="7"/>
            <color indexed="81"/>
            <rFont val="Tahoma"/>
            <family val="2"/>
          </rPr>
          <t>Cette ligne correspond aux départs réels de la catégorie,  hors transformations d'emplois.</t>
        </r>
      </text>
    </comment>
    <comment ref="B918" authorId="2" shapeId="0">
      <text>
        <r>
          <rPr>
            <b/>
            <sz val="8"/>
            <color indexed="81"/>
            <rFont val="Tahoma"/>
            <family val="2"/>
          </rPr>
          <t xml:space="preserve">Exemple: 
mars: 3
mi-mars: 3,5
</t>
        </r>
      </text>
    </comment>
    <comment ref="B91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930" authorId="1" shapeId="0">
      <text>
        <r>
          <rPr>
            <b/>
            <sz val="7"/>
            <color indexed="81"/>
            <rFont val="Tahoma"/>
            <family val="2"/>
          </rPr>
          <t>Cette ligne correspond aux entrées réelles dans la catégorie de personnels recrutés hors du programme, (hors promotions, hors transformations d'emplois, ....</t>
        </r>
      </text>
    </comment>
    <comment ref="B931" authorId="2" shapeId="0">
      <text>
        <r>
          <rPr>
            <b/>
            <sz val="8"/>
            <color indexed="81"/>
            <rFont val="Tahoma"/>
            <family val="2"/>
          </rPr>
          <t>Exemple: 
mars: 3;
mi-mars: 3,5.</t>
        </r>
      </text>
    </comment>
    <comment ref="B93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934" authorId="1" shapeId="0">
      <text>
        <r>
          <rPr>
            <b/>
            <sz val="7"/>
            <color indexed="81"/>
            <rFont val="Tahoma"/>
            <family val="2"/>
          </rPr>
          <t>Cette ligne correspond aux départs réels de la catégorie,  hors transformations d'emplois.</t>
        </r>
      </text>
    </comment>
    <comment ref="B935" authorId="2" shapeId="0">
      <text>
        <r>
          <rPr>
            <b/>
            <sz val="8"/>
            <color indexed="81"/>
            <rFont val="Tahoma"/>
            <family val="2"/>
          </rPr>
          <t xml:space="preserve">Exemple: 
mars: 3
mi-mars: 3,5
</t>
        </r>
      </text>
    </comment>
    <comment ref="B93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947" authorId="1" shapeId="0">
      <text>
        <r>
          <rPr>
            <b/>
            <sz val="7"/>
            <color indexed="81"/>
            <rFont val="Tahoma"/>
            <family val="2"/>
          </rPr>
          <t>Cette ligne correspond aux entrées réelles dans la catégorie de personnels recrutés hors du programme, (hors promotions, hors transformations d'emplois, ....</t>
        </r>
      </text>
    </comment>
    <comment ref="B948" authorId="2" shapeId="0">
      <text>
        <r>
          <rPr>
            <b/>
            <sz val="8"/>
            <color indexed="81"/>
            <rFont val="Tahoma"/>
            <family val="2"/>
          </rPr>
          <t>Exemple: 
mars: 3;
mi-mars: 3,5.</t>
        </r>
      </text>
    </comment>
    <comment ref="B94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951" authorId="1" shapeId="0">
      <text>
        <r>
          <rPr>
            <b/>
            <sz val="7"/>
            <color indexed="81"/>
            <rFont val="Tahoma"/>
            <family val="2"/>
          </rPr>
          <t>Cette ligne correspond aux départs réels de la catégorie,  hors transformations d'emplois.</t>
        </r>
      </text>
    </comment>
    <comment ref="B952" authorId="2" shapeId="0">
      <text>
        <r>
          <rPr>
            <b/>
            <sz val="8"/>
            <color indexed="81"/>
            <rFont val="Tahoma"/>
            <family val="2"/>
          </rPr>
          <t xml:space="preserve">Exemple: 
mars: 3
mi-mars: 3,5
</t>
        </r>
      </text>
    </comment>
    <comment ref="B95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964" authorId="1" shapeId="0">
      <text>
        <r>
          <rPr>
            <b/>
            <sz val="7"/>
            <color indexed="81"/>
            <rFont val="Tahoma"/>
            <family val="2"/>
          </rPr>
          <t>Cette ligne correspond aux entrées réelles dans la catégorie de personnels recrutés hors du programme, (hors promotions, hors transformations d'emplois, ....</t>
        </r>
      </text>
    </comment>
    <comment ref="B965" authorId="2" shapeId="0">
      <text>
        <r>
          <rPr>
            <b/>
            <sz val="8"/>
            <color indexed="81"/>
            <rFont val="Tahoma"/>
            <family val="2"/>
          </rPr>
          <t>Exemple: 
mars: 3;
mi-mars: 3,5.</t>
        </r>
      </text>
    </comment>
    <comment ref="B96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968" authorId="1" shapeId="0">
      <text>
        <r>
          <rPr>
            <b/>
            <sz val="7"/>
            <color indexed="81"/>
            <rFont val="Tahoma"/>
            <family val="2"/>
          </rPr>
          <t>Cette ligne correspond aux départs réels de la catégorie,  hors transformations d'emplois.</t>
        </r>
      </text>
    </comment>
    <comment ref="B969" authorId="2" shapeId="0">
      <text>
        <r>
          <rPr>
            <b/>
            <sz val="8"/>
            <color indexed="81"/>
            <rFont val="Tahoma"/>
            <family val="2"/>
          </rPr>
          <t xml:space="preserve">Exemple: 
mars: 3
mi-mars: 3,5
</t>
        </r>
      </text>
    </comment>
    <comment ref="B97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981" authorId="1" shapeId="0">
      <text>
        <r>
          <rPr>
            <b/>
            <sz val="7"/>
            <color indexed="81"/>
            <rFont val="Tahoma"/>
            <family val="2"/>
          </rPr>
          <t>Cette ligne correspond aux entrées réelles dans la catégorie de personnels recrutés hors du programme, (hors promotions, hors transformations d'emplois, ....</t>
        </r>
      </text>
    </comment>
    <comment ref="B982" authorId="2" shapeId="0">
      <text>
        <r>
          <rPr>
            <b/>
            <sz val="8"/>
            <color indexed="81"/>
            <rFont val="Tahoma"/>
            <family val="2"/>
          </rPr>
          <t>Exemple: 
mars: 3;
mi-mars: 3,5.</t>
        </r>
      </text>
    </comment>
    <comment ref="B98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985" authorId="1" shapeId="0">
      <text>
        <r>
          <rPr>
            <b/>
            <sz val="7"/>
            <color indexed="81"/>
            <rFont val="Tahoma"/>
            <family val="2"/>
          </rPr>
          <t>Cette ligne correspond aux départs réels de la catégorie,  hors transformations d'emplois.</t>
        </r>
      </text>
    </comment>
    <comment ref="B986" authorId="2" shapeId="0">
      <text>
        <r>
          <rPr>
            <b/>
            <sz val="8"/>
            <color indexed="81"/>
            <rFont val="Tahoma"/>
            <family val="2"/>
          </rPr>
          <t xml:space="preserve">Exemple: 
mars: 3
mi-mars: 3,5
</t>
        </r>
      </text>
    </comment>
    <comment ref="B98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998" authorId="1" shapeId="0">
      <text>
        <r>
          <rPr>
            <b/>
            <sz val="7"/>
            <color indexed="81"/>
            <rFont val="Tahoma"/>
            <family val="2"/>
          </rPr>
          <t>Cette ligne correspond aux entrées réelles dans la catégorie de personnels recrutés hors du programme, (hors promotions, hors transformations d'emplois, ....</t>
        </r>
      </text>
    </comment>
    <comment ref="B999" authorId="2" shapeId="0">
      <text>
        <r>
          <rPr>
            <b/>
            <sz val="8"/>
            <color indexed="81"/>
            <rFont val="Tahoma"/>
            <family val="2"/>
          </rPr>
          <t>Exemple: 
mars: 3;
mi-mars: 3,5.</t>
        </r>
      </text>
    </comment>
    <comment ref="B100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002" authorId="1" shapeId="0">
      <text>
        <r>
          <rPr>
            <b/>
            <sz val="7"/>
            <color indexed="81"/>
            <rFont val="Tahoma"/>
            <family val="2"/>
          </rPr>
          <t>Cette ligne correspond aux départs réels de la catégorie,  hors transformations d'emplois.</t>
        </r>
      </text>
    </comment>
    <comment ref="B1003" authorId="2" shapeId="0">
      <text>
        <r>
          <rPr>
            <b/>
            <sz val="8"/>
            <color indexed="81"/>
            <rFont val="Tahoma"/>
            <family val="2"/>
          </rPr>
          <t xml:space="preserve">Exemple: 
mars: 3
mi-mars: 3,5
</t>
        </r>
      </text>
    </comment>
    <comment ref="B100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015" authorId="1" shapeId="0">
      <text>
        <r>
          <rPr>
            <b/>
            <sz val="7"/>
            <color indexed="81"/>
            <rFont val="Tahoma"/>
            <family val="2"/>
          </rPr>
          <t>Cette ligne correspond aux entrées réelles dans la catégorie de personnels recrutés hors du programme, (hors promotions, hors transformations d'emplois, ....</t>
        </r>
      </text>
    </comment>
    <comment ref="B1016" authorId="2" shapeId="0">
      <text>
        <r>
          <rPr>
            <b/>
            <sz val="8"/>
            <color indexed="81"/>
            <rFont val="Tahoma"/>
            <family val="2"/>
          </rPr>
          <t>Exemple: 
mars: 3;
mi-mars: 3,5.</t>
        </r>
      </text>
    </comment>
    <comment ref="B101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019" authorId="1" shapeId="0">
      <text>
        <r>
          <rPr>
            <b/>
            <sz val="7"/>
            <color indexed="81"/>
            <rFont val="Tahoma"/>
            <family val="2"/>
          </rPr>
          <t>Cette ligne correspond aux départs réels de la catégorie,  hors transformations d'emplois.</t>
        </r>
      </text>
    </comment>
    <comment ref="B1020" authorId="2" shapeId="0">
      <text>
        <r>
          <rPr>
            <b/>
            <sz val="8"/>
            <color indexed="81"/>
            <rFont val="Tahoma"/>
            <family val="2"/>
          </rPr>
          <t xml:space="preserve">Exemple: 
mars: 3
mi-mars: 3,5
</t>
        </r>
      </text>
    </comment>
    <comment ref="B102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032" authorId="1" shapeId="0">
      <text>
        <r>
          <rPr>
            <b/>
            <sz val="7"/>
            <color indexed="81"/>
            <rFont val="Tahoma"/>
            <family val="2"/>
          </rPr>
          <t>Cette ligne correspond aux entrées réelles dans la catégorie de personnels recrutés hors du programme, (hors promotions, hors transformations d'emplois, ....</t>
        </r>
      </text>
    </comment>
    <comment ref="B1033" authorId="2" shapeId="0">
      <text>
        <r>
          <rPr>
            <b/>
            <sz val="8"/>
            <color indexed="81"/>
            <rFont val="Tahoma"/>
            <family val="2"/>
          </rPr>
          <t>Exemple: 
mars: 3;
mi-mars: 3,5.</t>
        </r>
      </text>
    </comment>
    <comment ref="B103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036" authorId="1" shapeId="0">
      <text>
        <r>
          <rPr>
            <b/>
            <sz val="7"/>
            <color indexed="81"/>
            <rFont val="Tahoma"/>
            <family val="2"/>
          </rPr>
          <t>Cette ligne correspond aux départs réels de la catégorie,  hors transformations d'emplois.</t>
        </r>
      </text>
    </comment>
    <comment ref="B1037" authorId="2" shapeId="0">
      <text>
        <r>
          <rPr>
            <b/>
            <sz val="8"/>
            <color indexed="81"/>
            <rFont val="Tahoma"/>
            <family val="2"/>
          </rPr>
          <t xml:space="preserve">Exemple: 
mars: 3
mi-mars: 3,5
</t>
        </r>
      </text>
    </comment>
    <comment ref="B103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049" authorId="1" shapeId="0">
      <text>
        <r>
          <rPr>
            <b/>
            <sz val="7"/>
            <color indexed="81"/>
            <rFont val="Tahoma"/>
            <family val="2"/>
          </rPr>
          <t>Cette ligne correspond aux entrées réelles dans la catégorie de personnels recrutés hors du programme, (hors promotions, hors transformations d'emplois, ....</t>
        </r>
      </text>
    </comment>
    <comment ref="B1050" authorId="2" shapeId="0">
      <text>
        <r>
          <rPr>
            <b/>
            <sz val="8"/>
            <color indexed="81"/>
            <rFont val="Tahoma"/>
            <family val="2"/>
          </rPr>
          <t>Exemple: 
mars: 3;
mi-mars: 3,5.</t>
        </r>
      </text>
    </comment>
    <comment ref="B105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053" authorId="1" shapeId="0">
      <text>
        <r>
          <rPr>
            <b/>
            <sz val="7"/>
            <color indexed="81"/>
            <rFont val="Tahoma"/>
            <family val="2"/>
          </rPr>
          <t>Cette ligne correspond aux départs réels de la catégorie,  hors transformations d'emplois.</t>
        </r>
      </text>
    </comment>
    <comment ref="B1054" authorId="2" shapeId="0">
      <text>
        <r>
          <rPr>
            <b/>
            <sz val="8"/>
            <color indexed="81"/>
            <rFont val="Tahoma"/>
            <family val="2"/>
          </rPr>
          <t xml:space="preserve">Exemple: 
mars: 3
mi-mars: 3,5
</t>
        </r>
      </text>
    </comment>
    <comment ref="B105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066" authorId="1" shapeId="0">
      <text>
        <r>
          <rPr>
            <b/>
            <sz val="7"/>
            <color indexed="81"/>
            <rFont val="Tahoma"/>
            <family val="2"/>
          </rPr>
          <t>Cette ligne correspond aux entrées réelles dans la catégorie de personnels recrutés hors du programme, (hors promotions, hors transformations d'emplois, ....</t>
        </r>
      </text>
    </comment>
    <comment ref="B1067" authorId="2" shapeId="0">
      <text>
        <r>
          <rPr>
            <b/>
            <sz val="8"/>
            <color indexed="81"/>
            <rFont val="Tahoma"/>
            <family val="2"/>
          </rPr>
          <t>Exemple: 
mars: 3;
mi-mars: 3,5.</t>
        </r>
      </text>
    </comment>
    <comment ref="B106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070" authorId="1" shapeId="0">
      <text>
        <r>
          <rPr>
            <b/>
            <sz val="7"/>
            <color indexed="81"/>
            <rFont val="Tahoma"/>
            <family val="2"/>
          </rPr>
          <t>Cette ligne correspond aux départs réels de la catégorie,  hors transformations d'emplois.</t>
        </r>
      </text>
    </comment>
    <comment ref="B1071" authorId="2" shapeId="0">
      <text>
        <r>
          <rPr>
            <b/>
            <sz val="8"/>
            <color indexed="81"/>
            <rFont val="Tahoma"/>
            <family val="2"/>
          </rPr>
          <t xml:space="preserve">Exemple: 
mars: 3
mi-mars: 3,5
</t>
        </r>
      </text>
    </comment>
    <comment ref="B107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083" authorId="1" shapeId="0">
      <text>
        <r>
          <rPr>
            <b/>
            <sz val="7"/>
            <color indexed="81"/>
            <rFont val="Tahoma"/>
            <family val="2"/>
          </rPr>
          <t>Cette ligne correspond aux entrées réelles dans la catégorie de personnels recrutés hors du programme, (hors promotions, hors transformations d'emplois, ....</t>
        </r>
      </text>
    </comment>
    <comment ref="B1084" authorId="2" shapeId="0">
      <text>
        <r>
          <rPr>
            <b/>
            <sz val="8"/>
            <color indexed="81"/>
            <rFont val="Tahoma"/>
            <family val="2"/>
          </rPr>
          <t>Exemple: 
mars: 3;
mi-mars: 3,5.</t>
        </r>
      </text>
    </comment>
    <comment ref="B108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087" authorId="1" shapeId="0">
      <text>
        <r>
          <rPr>
            <b/>
            <sz val="7"/>
            <color indexed="81"/>
            <rFont val="Tahoma"/>
            <family val="2"/>
          </rPr>
          <t>Cette ligne correspond aux départs réels de la catégorie,  hors transformations d'emplois.</t>
        </r>
      </text>
    </comment>
    <comment ref="B1088" authorId="2" shapeId="0">
      <text>
        <r>
          <rPr>
            <b/>
            <sz val="8"/>
            <color indexed="81"/>
            <rFont val="Tahoma"/>
            <family val="2"/>
          </rPr>
          <t xml:space="preserve">Exemple: 
mars: 3
mi-mars: 3,5
</t>
        </r>
      </text>
    </comment>
    <comment ref="B108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100" authorId="1" shapeId="0">
      <text>
        <r>
          <rPr>
            <b/>
            <sz val="7"/>
            <color indexed="81"/>
            <rFont val="Tahoma"/>
            <family val="2"/>
          </rPr>
          <t>Cette ligne correspond aux entrées réelles dans la catégorie de personnels recrutés hors du programme, (hors promotions, hors transformations d'emplois, ....</t>
        </r>
      </text>
    </comment>
    <comment ref="B1101" authorId="2" shapeId="0">
      <text>
        <r>
          <rPr>
            <b/>
            <sz val="8"/>
            <color indexed="81"/>
            <rFont val="Tahoma"/>
            <family val="2"/>
          </rPr>
          <t>Exemple: 
mars: 3;
mi-mars: 3,5.</t>
        </r>
      </text>
    </comment>
    <comment ref="B110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104" authorId="1" shapeId="0">
      <text>
        <r>
          <rPr>
            <b/>
            <sz val="7"/>
            <color indexed="81"/>
            <rFont val="Tahoma"/>
            <family val="2"/>
          </rPr>
          <t>Cette ligne correspond aux départs réels de la catégorie,  hors transformations d'emplois.</t>
        </r>
      </text>
    </comment>
    <comment ref="B1105" authorId="2" shapeId="0">
      <text>
        <r>
          <rPr>
            <b/>
            <sz val="8"/>
            <color indexed="81"/>
            <rFont val="Tahoma"/>
            <family val="2"/>
          </rPr>
          <t xml:space="preserve">Exemple: 
mars: 3
mi-mars: 3,5
</t>
        </r>
      </text>
    </comment>
    <comment ref="B110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131" authorId="0" shapeId="0">
      <text>
        <r>
          <rPr>
            <b/>
            <sz val="8"/>
            <color indexed="81"/>
            <rFont val="Tahoma"/>
            <family val="2"/>
          </rPr>
          <t xml:space="preserve">Les ETP tiennent compte de la quotité de travail. Ainsi, le départ de deux agents à mi-temps équivaut à un départ d'ETP. </t>
        </r>
      </text>
    </comment>
    <comment ref="B1135" authorId="1" shapeId="0">
      <text>
        <r>
          <rPr>
            <b/>
            <sz val="7"/>
            <color indexed="81"/>
            <rFont val="Tahoma"/>
            <family val="2"/>
          </rPr>
          <t>Cette ligne correspond aux entrées réelles dans la catégorie de personnels recrutés hors du programme, (hors promotions, hors transformations d'emplois, ....</t>
        </r>
      </text>
    </comment>
    <comment ref="B1136" authorId="2" shapeId="0">
      <text>
        <r>
          <rPr>
            <b/>
            <sz val="8"/>
            <color indexed="81"/>
            <rFont val="Tahoma"/>
            <family val="2"/>
          </rPr>
          <t>Exemple: 
mars: 3;
mi-mars: 3,5.</t>
        </r>
      </text>
    </comment>
    <comment ref="B113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139" authorId="1" shapeId="0">
      <text>
        <r>
          <rPr>
            <b/>
            <sz val="7"/>
            <color indexed="81"/>
            <rFont val="Tahoma"/>
            <family val="2"/>
          </rPr>
          <t>Cette ligne correspond aux départs réels de la catégorie,  hors transformations d'emplois.</t>
        </r>
      </text>
    </comment>
    <comment ref="B1140" authorId="2" shapeId="0">
      <text>
        <r>
          <rPr>
            <b/>
            <sz val="8"/>
            <color indexed="81"/>
            <rFont val="Tahoma"/>
            <family val="2"/>
          </rPr>
          <t xml:space="preserve">Exemple: 
mars: 3
mi-mars: 3,5
</t>
        </r>
      </text>
    </comment>
    <comment ref="B114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152" authorId="1" shapeId="0">
      <text>
        <r>
          <rPr>
            <b/>
            <sz val="7"/>
            <color indexed="81"/>
            <rFont val="Tahoma"/>
            <family val="2"/>
          </rPr>
          <t>Cette ligne correspond aux entrées réelles dans la catégorie de personnels recrutés hors du programme, (hors promotions, hors transformations d'emplois, ....</t>
        </r>
      </text>
    </comment>
    <comment ref="B1153" authorId="2" shapeId="0">
      <text>
        <r>
          <rPr>
            <b/>
            <sz val="8"/>
            <color indexed="81"/>
            <rFont val="Tahoma"/>
            <family val="2"/>
          </rPr>
          <t>Exemple: 
mars: 3;
mi-mars: 3,5.</t>
        </r>
      </text>
    </comment>
    <comment ref="B115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156" authorId="1" shapeId="0">
      <text>
        <r>
          <rPr>
            <b/>
            <sz val="7"/>
            <color indexed="81"/>
            <rFont val="Tahoma"/>
            <family val="2"/>
          </rPr>
          <t>Cette ligne correspond aux départs réels de la catégorie,  hors transformations d'emplois.</t>
        </r>
      </text>
    </comment>
    <comment ref="B1157" authorId="2" shapeId="0">
      <text>
        <r>
          <rPr>
            <b/>
            <sz val="8"/>
            <color indexed="81"/>
            <rFont val="Tahoma"/>
            <family val="2"/>
          </rPr>
          <t xml:space="preserve">Exemple: 
mars: 3
mi-mars: 3,5
</t>
        </r>
      </text>
    </comment>
    <comment ref="B115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169" authorId="1" shapeId="0">
      <text>
        <r>
          <rPr>
            <b/>
            <sz val="7"/>
            <color indexed="81"/>
            <rFont val="Tahoma"/>
            <family val="2"/>
          </rPr>
          <t>Cette ligne correspond aux entrées réelles dans la catégorie de personnels recrutés hors du programme, (hors promotions, hors transformations d'emplois, ....</t>
        </r>
      </text>
    </comment>
    <comment ref="B1170" authorId="2" shapeId="0">
      <text>
        <r>
          <rPr>
            <b/>
            <sz val="8"/>
            <color indexed="81"/>
            <rFont val="Tahoma"/>
            <family val="2"/>
          </rPr>
          <t>Exemple: 
mars: 3;
mi-mars: 3,5.</t>
        </r>
      </text>
    </comment>
    <comment ref="B117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173" authorId="1" shapeId="0">
      <text>
        <r>
          <rPr>
            <b/>
            <sz val="7"/>
            <color indexed="81"/>
            <rFont val="Tahoma"/>
            <family val="2"/>
          </rPr>
          <t>Cette ligne correspond aux départs réels de la catégorie,  hors transformations d'emplois.</t>
        </r>
      </text>
    </comment>
    <comment ref="B1174" authorId="2" shapeId="0">
      <text>
        <r>
          <rPr>
            <b/>
            <sz val="8"/>
            <color indexed="81"/>
            <rFont val="Tahoma"/>
            <family val="2"/>
          </rPr>
          <t xml:space="preserve">Exemple: 
mars: 3
mi-mars: 3,5
</t>
        </r>
      </text>
    </comment>
    <comment ref="B117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186" authorId="1" shapeId="0">
      <text>
        <r>
          <rPr>
            <b/>
            <sz val="7"/>
            <color indexed="81"/>
            <rFont val="Tahoma"/>
            <family val="2"/>
          </rPr>
          <t>Cette ligne correspond aux entrées réelles dans la catégorie de personnels recrutés hors du programme, (hors promotions, hors transformations d'emplois, ....</t>
        </r>
      </text>
    </comment>
    <comment ref="B1187" authorId="2" shapeId="0">
      <text>
        <r>
          <rPr>
            <b/>
            <sz val="8"/>
            <color indexed="81"/>
            <rFont val="Tahoma"/>
            <family val="2"/>
          </rPr>
          <t>Exemple: 
mars: 3;
mi-mars: 3,5.</t>
        </r>
      </text>
    </comment>
    <comment ref="B118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190" authorId="1" shapeId="0">
      <text>
        <r>
          <rPr>
            <b/>
            <sz val="7"/>
            <color indexed="81"/>
            <rFont val="Tahoma"/>
            <family val="2"/>
          </rPr>
          <t>Cette ligne correspond aux départs réels de la catégorie,  hors transformations d'emplois.</t>
        </r>
      </text>
    </comment>
    <comment ref="B1191" authorId="2" shapeId="0">
      <text>
        <r>
          <rPr>
            <b/>
            <sz val="8"/>
            <color indexed="81"/>
            <rFont val="Tahoma"/>
            <family val="2"/>
          </rPr>
          <t xml:space="preserve">Exemple: 
mars: 3
mi-mars: 3,5
</t>
        </r>
      </text>
    </comment>
    <comment ref="B119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203" authorId="1" shapeId="0">
      <text>
        <r>
          <rPr>
            <b/>
            <sz val="7"/>
            <color indexed="81"/>
            <rFont val="Tahoma"/>
            <family val="2"/>
          </rPr>
          <t>Cette ligne correspond aux entrées réelles dans la catégorie de personnels recrutés hors du programme, (hors promotions, hors transformations d'emplois, ....</t>
        </r>
      </text>
    </comment>
    <comment ref="B1204" authorId="2" shapeId="0">
      <text>
        <r>
          <rPr>
            <b/>
            <sz val="8"/>
            <color indexed="81"/>
            <rFont val="Tahoma"/>
            <family val="2"/>
          </rPr>
          <t>Exemple: 
mars: 3;
mi-mars: 3,5.</t>
        </r>
      </text>
    </comment>
    <comment ref="B120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207" authorId="1" shapeId="0">
      <text>
        <r>
          <rPr>
            <b/>
            <sz val="7"/>
            <color indexed="81"/>
            <rFont val="Tahoma"/>
            <family val="2"/>
          </rPr>
          <t>Cette ligne correspond aux départs réels de la catégorie,  hors transformations d'emplois.</t>
        </r>
      </text>
    </comment>
    <comment ref="B1208" authorId="2" shapeId="0">
      <text>
        <r>
          <rPr>
            <b/>
            <sz val="8"/>
            <color indexed="81"/>
            <rFont val="Tahoma"/>
            <family val="2"/>
          </rPr>
          <t xml:space="preserve">Exemple: 
mars: 3
mi-mars: 3,5
</t>
        </r>
      </text>
    </comment>
    <comment ref="B120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220" authorId="1" shapeId="0">
      <text>
        <r>
          <rPr>
            <b/>
            <sz val="7"/>
            <color indexed="81"/>
            <rFont val="Tahoma"/>
            <family val="2"/>
          </rPr>
          <t>Cette ligne correspond aux entrées réelles dans la catégorie de personnels recrutés hors du programme, (hors promotions, hors transformations d'emplois, ....</t>
        </r>
      </text>
    </comment>
    <comment ref="B1221" authorId="2" shapeId="0">
      <text>
        <r>
          <rPr>
            <b/>
            <sz val="8"/>
            <color indexed="81"/>
            <rFont val="Tahoma"/>
            <family val="2"/>
          </rPr>
          <t>Exemple: 
mars: 3;
mi-mars: 3,5.</t>
        </r>
      </text>
    </comment>
    <comment ref="B122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224" authorId="1" shapeId="0">
      <text>
        <r>
          <rPr>
            <b/>
            <sz val="7"/>
            <color indexed="81"/>
            <rFont val="Tahoma"/>
            <family val="2"/>
          </rPr>
          <t>Cette ligne correspond aux départs réels de la catégorie,  hors transformations d'emplois.</t>
        </r>
      </text>
    </comment>
    <comment ref="B1225" authorId="2" shapeId="0">
      <text>
        <r>
          <rPr>
            <b/>
            <sz val="8"/>
            <color indexed="81"/>
            <rFont val="Tahoma"/>
            <family val="2"/>
          </rPr>
          <t xml:space="preserve">Exemple: 
mars: 3
mi-mars: 3,5
</t>
        </r>
      </text>
    </comment>
    <comment ref="B122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237" authorId="1" shapeId="0">
      <text>
        <r>
          <rPr>
            <b/>
            <sz val="7"/>
            <color indexed="81"/>
            <rFont val="Tahoma"/>
            <family val="2"/>
          </rPr>
          <t>Cette ligne correspond aux entrées réelles dans la catégorie de personnels recrutés hors du programme, (hors promotions, hors transformations d'emplois, ....</t>
        </r>
      </text>
    </comment>
    <comment ref="B1238" authorId="2" shapeId="0">
      <text>
        <r>
          <rPr>
            <b/>
            <sz val="8"/>
            <color indexed="81"/>
            <rFont val="Tahoma"/>
            <family val="2"/>
          </rPr>
          <t>Exemple: 
mars: 3;
mi-mars: 3,5.</t>
        </r>
      </text>
    </comment>
    <comment ref="B123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241" authorId="1" shapeId="0">
      <text>
        <r>
          <rPr>
            <b/>
            <sz val="7"/>
            <color indexed="81"/>
            <rFont val="Tahoma"/>
            <family val="2"/>
          </rPr>
          <t>Cette ligne correspond aux départs réels de la catégorie,  hors transformations d'emplois.</t>
        </r>
      </text>
    </comment>
    <comment ref="B1242" authorId="2" shapeId="0">
      <text>
        <r>
          <rPr>
            <b/>
            <sz val="8"/>
            <color indexed="81"/>
            <rFont val="Tahoma"/>
            <family val="2"/>
          </rPr>
          <t xml:space="preserve">Exemple: 
mars: 3
mi-mars: 3,5
</t>
        </r>
      </text>
    </comment>
    <comment ref="B124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254" authorId="1" shapeId="0">
      <text>
        <r>
          <rPr>
            <b/>
            <sz val="7"/>
            <color indexed="81"/>
            <rFont val="Tahoma"/>
            <family val="2"/>
          </rPr>
          <t>Cette ligne correspond aux entrées réelles dans la catégorie de personnels recrutés hors du programme, (hors promotions, hors transformations d'emplois, ....</t>
        </r>
      </text>
    </comment>
    <comment ref="B1255" authorId="2" shapeId="0">
      <text>
        <r>
          <rPr>
            <b/>
            <sz val="8"/>
            <color indexed="81"/>
            <rFont val="Tahoma"/>
            <family val="2"/>
          </rPr>
          <t>Exemple: 
mars: 3;
mi-mars: 3,5.</t>
        </r>
      </text>
    </comment>
    <comment ref="B125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258" authorId="1" shapeId="0">
      <text>
        <r>
          <rPr>
            <b/>
            <sz val="7"/>
            <color indexed="81"/>
            <rFont val="Tahoma"/>
            <family val="2"/>
          </rPr>
          <t>Cette ligne correspond aux départs réels de la catégorie,  hors transformations d'emplois.</t>
        </r>
      </text>
    </comment>
    <comment ref="B1259" authorId="2" shapeId="0">
      <text>
        <r>
          <rPr>
            <b/>
            <sz val="8"/>
            <color indexed="81"/>
            <rFont val="Tahoma"/>
            <family val="2"/>
          </rPr>
          <t xml:space="preserve">Exemple: 
mars: 3
mi-mars: 3,5
</t>
        </r>
      </text>
    </comment>
    <comment ref="B126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271" authorId="1" shapeId="0">
      <text>
        <r>
          <rPr>
            <b/>
            <sz val="7"/>
            <color indexed="81"/>
            <rFont val="Tahoma"/>
            <family val="2"/>
          </rPr>
          <t>Cette ligne correspond aux entrées réelles dans la catégorie de personnels recrutés hors du programme, (hors promotions, hors transformations d'emplois, ....</t>
        </r>
      </text>
    </comment>
    <comment ref="B1272" authorId="2" shapeId="0">
      <text>
        <r>
          <rPr>
            <b/>
            <sz val="8"/>
            <color indexed="81"/>
            <rFont val="Tahoma"/>
            <family val="2"/>
          </rPr>
          <t>Exemple: 
mars: 3;
mi-mars: 3,5.</t>
        </r>
      </text>
    </comment>
    <comment ref="B127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275" authorId="1" shapeId="0">
      <text>
        <r>
          <rPr>
            <b/>
            <sz val="7"/>
            <color indexed="81"/>
            <rFont val="Tahoma"/>
            <family val="2"/>
          </rPr>
          <t>Cette ligne correspond aux départs réels de la catégorie,  hors transformations d'emplois.</t>
        </r>
      </text>
    </comment>
    <comment ref="B1276" authorId="2" shapeId="0">
      <text>
        <r>
          <rPr>
            <b/>
            <sz val="8"/>
            <color indexed="81"/>
            <rFont val="Tahoma"/>
            <family val="2"/>
          </rPr>
          <t xml:space="preserve">Exemple: 
mars: 3
mi-mars: 3,5
</t>
        </r>
      </text>
    </comment>
    <comment ref="B127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288" authorId="1" shapeId="0">
      <text>
        <r>
          <rPr>
            <b/>
            <sz val="7"/>
            <color indexed="81"/>
            <rFont val="Tahoma"/>
            <family val="2"/>
          </rPr>
          <t>Cette ligne correspond aux entrées réelles dans la catégorie de personnels recrutés hors du programme, (hors promotions, hors transformations d'emplois, ....</t>
        </r>
      </text>
    </comment>
    <comment ref="B1289" authorId="2" shapeId="0">
      <text>
        <r>
          <rPr>
            <b/>
            <sz val="8"/>
            <color indexed="81"/>
            <rFont val="Tahoma"/>
            <family val="2"/>
          </rPr>
          <t>Exemple: 
mars: 3;
mi-mars: 3,5.</t>
        </r>
      </text>
    </comment>
    <comment ref="B129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292" authorId="1" shapeId="0">
      <text>
        <r>
          <rPr>
            <b/>
            <sz val="7"/>
            <color indexed="81"/>
            <rFont val="Tahoma"/>
            <family val="2"/>
          </rPr>
          <t>Cette ligne correspond aux départs réels de la catégorie,  hors transformations d'emplois.</t>
        </r>
      </text>
    </comment>
    <comment ref="B1293" authorId="2" shapeId="0">
      <text>
        <r>
          <rPr>
            <b/>
            <sz val="8"/>
            <color indexed="81"/>
            <rFont val="Tahoma"/>
            <family val="2"/>
          </rPr>
          <t xml:space="preserve">Exemple: 
mars: 3
mi-mars: 3,5
</t>
        </r>
      </text>
    </comment>
    <comment ref="B129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305" authorId="1" shapeId="0">
      <text>
        <r>
          <rPr>
            <b/>
            <sz val="7"/>
            <color indexed="81"/>
            <rFont val="Tahoma"/>
            <family val="2"/>
          </rPr>
          <t>Cette ligne correspond aux entrées réelles dans la catégorie de personnels recrutés hors du programme, (hors promotions, hors transformations d'emplois, ....</t>
        </r>
      </text>
    </comment>
    <comment ref="B1306" authorId="2" shapeId="0">
      <text>
        <r>
          <rPr>
            <b/>
            <sz val="8"/>
            <color indexed="81"/>
            <rFont val="Tahoma"/>
            <family val="2"/>
          </rPr>
          <t>Exemple: 
mars: 3;
mi-mars: 3,5.</t>
        </r>
      </text>
    </comment>
    <comment ref="B130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309" authorId="1" shapeId="0">
      <text>
        <r>
          <rPr>
            <b/>
            <sz val="7"/>
            <color indexed="81"/>
            <rFont val="Tahoma"/>
            <family val="2"/>
          </rPr>
          <t>Cette ligne correspond aux départs réels de la catégorie,  hors transformations d'emplois.</t>
        </r>
      </text>
    </comment>
    <comment ref="B1310" authorId="2" shapeId="0">
      <text>
        <r>
          <rPr>
            <b/>
            <sz val="8"/>
            <color indexed="81"/>
            <rFont val="Tahoma"/>
            <family val="2"/>
          </rPr>
          <t xml:space="preserve">Exemple: 
mars: 3
mi-mars: 3,5
</t>
        </r>
      </text>
    </comment>
    <comment ref="B131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322" authorId="1" shapeId="0">
      <text>
        <r>
          <rPr>
            <b/>
            <sz val="7"/>
            <color indexed="81"/>
            <rFont val="Tahoma"/>
            <family val="2"/>
          </rPr>
          <t>Cette ligne correspond aux entrées réelles dans la catégorie de personnels recrutés hors du programme, (hors promotions, hors transformations d'emplois, ....</t>
        </r>
      </text>
    </comment>
    <comment ref="B1323" authorId="2" shapeId="0">
      <text>
        <r>
          <rPr>
            <b/>
            <sz val="8"/>
            <color indexed="81"/>
            <rFont val="Tahoma"/>
            <family val="2"/>
          </rPr>
          <t>Exemple: 
mars: 3;
mi-mars: 3,5.</t>
        </r>
      </text>
    </comment>
    <comment ref="B132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326" authorId="1" shapeId="0">
      <text>
        <r>
          <rPr>
            <b/>
            <sz val="7"/>
            <color indexed="81"/>
            <rFont val="Tahoma"/>
            <family val="2"/>
          </rPr>
          <t>Cette ligne correspond aux départs réels de la catégorie,  hors transformations d'emplois.</t>
        </r>
      </text>
    </comment>
    <comment ref="B1327" authorId="2" shapeId="0">
      <text>
        <r>
          <rPr>
            <b/>
            <sz val="8"/>
            <color indexed="81"/>
            <rFont val="Tahoma"/>
            <family val="2"/>
          </rPr>
          <t xml:space="preserve">Exemple: 
mars: 3
mi-mars: 3,5
</t>
        </r>
      </text>
    </comment>
    <comment ref="B132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353" authorId="0" shapeId="0">
      <text>
        <r>
          <rPr>
            <b/>
            <sz val="8"/>
            <color indexed="81"/>
            <rFont val="Tahoma"/>
            <family val="2"/>
          </rPr>
          <t xml:space="preserve">Les ETP tiennent compte de la quotité de travail. Ainsi, le départ de deux agents à mi-temps équivaut à un départ d'ETP. </t>
        </r>
      </text>
    </comment>
    <comment ref="B1357" authorId="1" shapeId="0">
      <text>
        <r>
          <rPr>
            <b/>
            <sz val="7"/>
            <color indexed="81"/>
            <rFont val="Tahoma"/>
            <family val="2"/>
          </rPr>
          <t>Cette ligne correspond aux entrées réelles dans la catégorie de personnels recrutés hors du programme, (hors promotions, hors transformations d'emplois, ....</t>
        </r>
      </text>
    </comment>
    <comment ref="B1358" authorId="2" shapeId="0">
      <text>
        <r>
          <rPr>
            <b/>
            <sz val="8"/>
            <color indexed="81"/>
            <rFont val="Tahoma"/>
            <family val="2"/>
          </rPr>
          <t>Exemple: 
mars: 3;
mi-mars: 3,5.</t>
        </r>
      </text>
    </comment>
    <comment ref="B135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361" authorId="1" shapeId="0">
      <text>
        <r>
          <rPr>
            <b/>
            <sz val="7"/>
            <color indexed="81"/>
            <rFont val="Tahoma"/>
            <family val="2"/>
          </rPr>
          <t>Cette ligne correspond aux départs réels de la catégorie,  hors transformations d'emplois.</t>
        </r>
      </text>
    </comment>
    <comment ref="B1362" authorId="2" shapeId="0">
      <text>
        <r>
          <rPr>
            <b/>
            <sz val="8"/>
            <color indexed="81"/>
            <rFont val="Tahoma"/>
            <family val="2"/>
          </rPr>
          <t xml:space="preserve">Exemple: 
mars: 3
mi-mars: 3,5
</t>
        </r>
      </text>
    </comment>
    <comment ref="B136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374" authorId="1" shapeId="0">
      <text>
        <r>
          <rPr>
            <b/>
            <sz val="7"/>
            <color indexed="81"/>
            <rFont val="Tahoma"/>
            <family val="2"/>
          </rPr>
          <t>Cette ligne correspond aux entrées réelles dans la catégorie de personnels recrutés hors du programme, (hors promotions, hors transformations d'emplois, ....</t>
        </r>
      </text>
    </comment>
    <comment ref="B1375" authorId="2" shapeId="0">
      <text>
        <r>
          <rPr>
            <b/>
            <sz val="8"/>
            <color indexed="81"/>
            <rFont val="Tahoma"/>
            <family val="2"/>
          </rPr>
          <t>Exemple: 
mars: 3;
mi-mars: 3,5.</t>
        </r>
      </text>
    </comment>
    <comment ref="B137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378" authorId="1" shapeId="0">
      <text>
        <r>
          <rPr>
            <b/>
            <sz val="7"/>
            <color indexed="81"/>
            <rFont val="Tahoma"/>
            <family val="2"/>
          </rPr>
          <t>Cette ligne correspond aux départs réels de la catégorie,  hors transformations d'emplois.</t>
        </r>
      </text>
    </comment>
    <comment ref="B1379" authorId="2" shapeId="0">
      <text>
        <r>
          <rPr>
            <b/>
            <sz val="8"/>
            <color indexed="81"/>
            <rFont val="Tahoma"/>
            <family val="2"/>
          </rPr>
          <t xml:space="preserve">Exemple: 
mars: 3
mi-mars: 3,5
</t>
        </r>
      </text>
    </comment>
    <comment ref="B138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391" authorId="1" shapeId="0">
      <text>
        <r>
          <rPr>
            <b/>
            <sz val="7"/>
            <color indexed="81"/>
            <rFont val="Tahoma"/>
            <family val="2"/>
          </rPr>
          <t>Cette ligne correspond aux entrées réelles dans la catégorie de personnels recrutés hors du programme, (hors promotions, hors transformations d'emplois, ....</t>
        </r>
      </text>
    </comment>
    <comment ref="B1392" authorId="2" shapeId="0">
      <text>
        <r>
          <rPr>
            <b/>
            <sz val="8"/>
            <color indexed="81"/>
            <rFont val="Tahoma"/>
            <family val="2"/>
          </rPr>
          <t>Exemple: 
mars: 3;
mi-mars: 3,5.</t>
        </r>
      </text>
    </comment>
    <comment ref="B139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395" authorId="1" shapeId="0">
      <text>
        <r>
          <rPr>
            <b/>
            <sz val="7"/>
            <color indexed="81"/>
            <rFont val="Tahoma"/>
            <family val="2"/>
          </rPr>
          <t>Cette ligne correspond aux départs réels de la catégorie,  hors transformations d'emplois.</t>
        </r>
      </text>
    </comment>
    <comment ref="B1396" authorId="2" shapeId="0">
      <text>
        <r>
          <rPr>
            <b/>
            <sz val="8"/>
            <color indexed="81"/>
            <rFont val="Tahoma"/>
            <family val="2"/>
          </rPr>
          <t xml:space="preserve">Exemple: 
mars: 3
mi-mars: 3,5
</t>
        </r>
      </text>
    </comment>
    <comment ref="B139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408" authorId="1" shapeId="0">
      <text>
        <r>
          <rPr>
            <b/>
            <sz val="7"/>
            <color indexed="81"/>
            <rFont val="Tahoma"/>
            <family val="2"/>
          </rPr>
          <t>Cette ligne correspond aux entrées réelles dans la catégorie de personnels recrutés hors du programme, (hors promotions, hors transformations d'emplois, ....</t>
        </r>
      </text>
    </comment>
    <comment ref="B1409" authorId="2" shapeId="0">
      <text>
        <r>
          <rPr>
            <b/>
            <sz val="8"/>
            <color indexed="81"/>
            <rFont val="Tahoma"/>
            <family val="2"/>
          </rPr>
          <t>Exemple: 
mars: 3;
mi-mars: 3,5.</t>
        </r>
      </text>
    </comment>
    <comment ref="B141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412" authorId="1" shapeId="0">
      <text>
        <r>
          <rPr>
            <b/>
            <sz val="7"/>
            <color indexed="81"/>
            <rFont val="Tahoma"/>
            <family val="2"/>
          </rPr>
          <t>Cette ligne correspond aux départs réels de la catégorie,  hors transformations d'emplois.</t>
        </r>
      </text>
    </comment>
    <comment ref="B1413" authorId="2" shapeId="0">
      <text>
        <r>
          <rPr>
            <b/>
            <sz val="8"/>
            <color indexed="81"/>
            <rFont val="Tahoma"/>
            <family val="2"/>
          </rPr>
          <t xml:space="preserve">Exemple: 
mars: 3
mi-mars: 3,5
</t>
        </r>
      </text>
    </comment>
    <comment ref="B141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425" authorId="1" shapeId="0">
      <text>
        <r>
          <rPr>
            <b/>
            <sz val="7"/>
            <color indexed="81"/>
            <rFont val="Tahoma"/>
            <family val="2"/>
          </rPr>
          <t>Cette ligne correspond aux entrées réelles dans la catégorie de personnels recrutés hors du programme, (hors promotions, hors transformations d'emplois, ....</t>
        </r>
      </text>
    </comment>
    <comment ref="B1426" authorId="2" shapeId="0">
      <text>
        <r>
          <rPr>
            <b/>
            <sz val="8"/>
            <color indexed="81"/>
            <rFont val="Tahoma"/>
            <family val="2"/>
          </rPr>
          <t>Exemple: 
mars: 3;
mi-mars: 3,5.</t>
        </r>
      </text>
    </comment>
    <comment ref="B142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429" authorId="1" shapeId="0">
      <text>
        <r>
          <rPr>
            <b/>
            <sz val="7"/>
            <color indexed="81"/>
            <rFont val="Tahoma"/>
            <family val="2"/>
          </rPr>
          <t>Cette ligne correspond aux départs réels de la catégorie,  hors transformations d'emplois.</t>
        </r>
      </text>
    </comment>
    <comment ref="B1430" authorId="2" shapeId="0">
      <text>
        <r>
          <rPr>
            <b/>
            <sz val="8"/>
            <color indexed="81"/>
            <rFont val="Tahoma"/>
            <family val="2"/>
          </rPr>
          <t xml:space="preserve">Exemple: 
mars: 3
mi-mars: 3,5
</t>
        </r>
      </text>
    </comment>
    <comment ref="B143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442" authorId="1" shapeId="0">
      <text>
        <r>
          <rPr>
            <b/>
            <sz val="7"/>
            <color indexed="81"/>
            <rFont val="Tahoma"/>
            <family val="2"/>
          </rPr>
          <t>Cette ligne correspond aux entrées réelles dans la catégorie de personnels recrutés hors du programme, (hors promotions, hors transformations d'emplois, ....</t>
        </r>
      </text>
    </comment>
    <comment ref="B1443" authorId="2" shapeId="0">
      <text>
        <r>
          <rPr>
            <b/>
            <sz val="8"/>
            <color indexed="81"/>
            <rFont val="Tahoma"/>
            <family val="2"/>
          </rPr>
          <t>Exemple: 
mars: 3;
mi-mars: 3,5.</t>
        </r>
      </text>
    </comment>
    <comment ref="B144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446" authorId="1" shapeId="0">
      <text>
        <r>
          <rPr>
            <b/>
            <sz val="7"/>
            <color indexed="81"/>
            <rFont val="Tahoma"/>
            <family val="2"/>
          </rPr>
          <t>Cette ligne correspond aux départs réels de la catégorie,  hors transformations d'emplois.</t>
        </r>
      </text>
    </comment>
    <comment ref="B1447" authorId="2" shapeId="0">
      <text>
        <r>
          <rPr>
            <b/>
            <sz val="8"/>
            <color indexed="81"/>
            <rFont val="Tahoma"/>
            <family val="2"/>
          </rPr>
          <t xml:space="preserve">Exemple: 
mars: 3
mi-mars: 3,5
</t>
        </r>
      </text>
    </comment>
    <comment ref="B144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459" authorId="1" shapeId="0">
      <text>
        <r>
          <rPr>
            <b/>
            <sz val="7"/>
            <color indexed="81"/>
            <rFont val="Tahoma"/>
            <family val="2"/>
          </rPr>
          <t>Cette ligne correspond aux entrées réelles dans la catégorie de personnels recrutés hors du programme, (hors promotions, hors transformations d'emplois, ....</t>
        </r>
      </text>
    </comment>
    <comment ref="B1460" authorId="2" shapeId="0">
      <text>
        <r>
          <rPr>
            <b/>
            <sz val="8"/>
            <color indexed="81"/>
            <rFont val="Tahoma"/>
            <family val="2"/>
          </rPr>
          <t>Exemple: 
mars: 3;
mi-mars: 3,5.</t>
        </r>
      </text>
    </comment>
    <comment ref="B146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463" authorId="1" shapeId="0">
      <text>
        <r>
          <rPr>
            <b/>
            <sz val="7"/>
            <color indexed="81"/>
            <rFont val="Tahoma"/>
            <family val="2"/>
          </rPr>
          <t>Cette ligne correspond aux départs réels de la catégorie,  hors transformations d'emplois.</t>
        </r>
      </text>
    </comment>
    <comment ref="B1464" authorId="2" shapeId="0">
      <text>
        <r>
          <rPr>
            <b/>
            <sz val="8"/>
            <color indexed="81"/>
            <rFont val="Tahoma"/>
            <family val="2"/>
          </rPr>
          <t xml:space="preserve">Exemple: 
mars: 3
mi-mars: 3,5
</t>
        </r>
      </text>
    </comment>
    <comment ref="B146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476" authorId="1" shapeId="0">
      <text>
        <r>
          <rPr>
            <b/>
            <sz val="7"/>
            <color indexed="81"/>
            <rFont val="Tahoma"/>
            <family val="2"/>
          </rPr>
          <t>Cette ligne correspond aux entrées réelles dans la catégorie de personnels recrutés hors du programme, (hors promotions, hors transformations d'emplois, ....</t>
        </r>
      </text>
    </comment>
    <comment ref="B1477" authorId="2" shapeId="0">
      <text>
        <r>
          <rPr>
            <b/>
            <sz val="8"/>
            <color indexed="81"/>
            <rFont val="Tahoma"/>
            <family val="2"/>
          </rPr>
          <t>Exemple: 
mars: 3;
mi-mars: 3,5.</t>
        </r>
      </text>
    </comment>
    <comment ref="B147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480" authorId="1" shapeId="0">
      <text>
        <r>
          <rPr>
            <b/>
            <sz val="7"/>
            <color indexed="81"/>
            <rFont val="Tahoma"/>
            <family val="2"/>
          </rPr>
          <t>Cette ligne correspond aux départs réels de la catégorie,  hors transformations d'emplois.</t>
        </r>
      </text>
    </comment>
    <comment ref="B1481" authorId="2" shapeId="0">
      <text>
        <r>
          <rPr>
            <b/>
            <sz val="8"/>
            <color indexed="81"/>
            <rFont val="Tahoma"/>
            <family val="2"/>
          </rPr>
          <t xml:space="preserve">Exemple: 
mars: 3
mi-mars: 3,5
</t>
        </r>
      </text>
    </comment>
    <comment ref="B148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493" authorId="1" shapeId="0">
      <text>
        <r>
          <rPr>
            <b/>
            <sz val="7"/>
            <color indexed="81"/>
            <rFont val="Tahoma"/>
            <family val="2"/>
          </rPr>
          <t>Cette ligne correspond aux entrées réelles dans la catégorie de personnels recrutés hors du programme, (hors promotions, hors transformations d'emplois, ....</t>
        </r>
      </text>
    </comment>
    <comment ref="B1494" authorId="2" shapeId="0">
      <text>
        <r>
          <rPr>
            <b/>
            <sz val="8"/>
            <color indexed="81"/>
            <rFont val="Tahoma"/>
            <family val="2"/>
          </rPr>
          <t>Exemple: 
mars: 3;
mi-mars: 3,5.</t>
        </r>
      </text>
    </comment>
    <comment ref="B149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497" authorId="1" shapeId="0">
      <text>
        <r>
          <rPr>
            <b/>
            <sz val="7"/>
            <color indexed="81"/>
            <rFont val="Tahoma"/>
            <family val="2"/>
          </rPr>
          <t>Cette ligne correspond aux départs réels de la catégorie,  hors transformations d'emplois.</t>
        </r>
      </text>
    </comment>
    <comment ref="B1498" authorId="2" shapeId="0">
      <text>
        <r>
          <rPr>
            <b/>
            <sz val="8"/>
            <color indexed="81"/>
            <rFont val="Tahoma"/>
            <family val="2"/>
          </rPr>
          <t xml:space="preserve">Exemple: 
mars: 3
mi-mars: 3,5
</t>
        </r>
      </text>
    </comment>
    <comment ref="B149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510" authorId="1" shapeId="0">
      <text>
        <r>
          <rPr>
            <b/>
            <sz val="7"/>
            <color indexed="81"/>
            <rFont val="Tahoma"/>
            <family val="2"/>
          </rPr>
          <t>Cette ligne correspond aux entrées réelles dans la catégorie de personnels recrutés hors du programme, (hors promotions, hors transformations d'emplois, ....</t>
        </r>
      </text>
    </comment>
    <comment ref="B1511" authorId="2" shapeId="0">
      <text>
        <r>
          <rPr>
            <b/>
            <sz val="8"/>
            <color indexed="81"/>
            <rFont val="Tahoma"/>
            <family val="2"/>
          </rPr>
          <t>Exemple: 
mars: 3;
mi-mars: 3,5.</t>
        </r>
      </text>
    </comment>
    <comment ref="B151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514" authorId="1" shapeId="0">
      <text>
        <r>
          <rPr>
            <b/>
            <sz val="7"/>
            <color indexed="81"/>
            <rFont val="Tahoma"/>
            <family val="2"/>
          </rPr>
          <t>Cette ligne correspond aux départs réels de la catégorie,  hors transformations d'emplois.</t>
        </r>
      </text>
    </comment>
    <comment ref="B1515" authorId="2" shapeId="0">
      <text>
        <r>
          <rPr>
            <b/>
            <sz val="8"/>
            <color indexed="81"/>
            <rFont val="Tahoma"/>
            <family val="2"/>
          </rPr>
          <t xml:space="preserve">Exemple: 
mars: 3
mi-mars: 3,5
</t>
        </r>
      </text>
    </comment>
    <comment ref="B151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527" authorId="1" shapeId="0">
      <text>
        <r>
          <rPr>
            <b/>
            <sz val="7"/>
            <color indexed="81"/>
            <rFont val="Tahoma"/>
            <family val="2"/>
          </rPr>
          <t>Cette ligne correspond aux entrées réelles dans la catégorie de personnels recrutés hors du programme, (hors promotions, hors transformations d'emplois, ....</t>
        </r>
      </text>
    </comment>
    <comment ref="B1528" authorId="2" shapeId="0">
      <text>
        <r>
          <rPr>
            <b/>
            <sz val="8"/>
            <color indexed="81"/>
            <rFont val="Tahoma"/>
            <family val="2"/>
          </rPr>
          <t>Exemple: 
mars: 3;
mi-mars: 3,5.</t>
        </r>
      </text>
    </comment>
    <comment ref="B152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531" authorId="1" shapeId="0">
      <text>
        <r>
          <rPr>
            <b/>
            <sz val="7"/>
            <color indexed="81"/>
            <rFont val="Tahoma"/>
            <family val="2"/>
          </rPr>
          <t>Cette ligne correspond aux départs réels de la catégorie,  hors transformations d'emplois.</t>
        </r>
      </text>
    </comment>
    <comment ref="B1532" authorId="2" shapeId="0">
      <text>
        <r>
          <rPr>
            <b/>
            <sz val="8"/>
            <color indexed="81"/>
            <rFont val="Tahoma"/>
            <family val="2"/>
          </rPr>
          <t xml:space="preserve">Exemple: 
mars: 3
mi-mars: 3,5
</t>
        </r>
      </text>
    </comment>
    <comment ref="B153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544" authorId="1" shapeId="0">
      <text>
        <r>
          <rPr>
            <b/>
            <sz val="7"/>
            <color indexed="81"/>
            <rFont val="Tahoma"/>
            <family val="2"/>
          </rPr>
          <t>Cette ligne correspond aux entrées réelles dans la catégorie de personnels recrutés hors du programme, (hors promotions, hors transformations d'emplois, ....</t>
        </r>
      </text>
    </comment>
    <comment ref="B1545" authorId="2" shapeId="0">
      <text>
        <r>
          <rPr>
            <b/>
            <sz val="8"/>
            <color indexed="81"/>
            <rFont val="Tahoma"/>
            <family val="2"/>
          </rPr>
          <t>Exemple: 
mars: 3;
mi-mars: 3,5.</t>
        </r>
      </text>
    </comment>
    <comment ref="B154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548" authorId="1" shapeId="0">
      <text>
        <r>
          <rPr>
            <b/>
            <sz val="7"/>
            <color indexed="81"/>
            <rFont val="Tahoma"/>
            <family val="2"/>
          </rPr>
          <t>Cette ligne correspond aux départs réels de la catégorie,  hors transformations d'emplois.</t>
        </r>
      </text>
    </comment>
    <comment ref="B1549" authorId="2" shapeId="0">
      <text>
        <r>
          <rPr>
            <b/>
            <sz val="8"/>
            <color indexed="81"/>
            <rFont val="Tahoma"/>
            <family val="2"/>
          </rPr>
          <t xml:space="preserve">Exemple: 
mars: 3
mi-mars: 3,5
</t>
        </r>
      </text>
    </comment>
    <comment ref="B155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576" authorId="0" shapeId="0">
      <text>
        <r>
          <rPr>
            <b/>
            <sz val="8"/>
            <color indexed="81"/>
            <rFont val="Tahoma"/>
            <family val="2"/>
          </rPr>
          <t xml:space="preserve">Les ETP tiennent compte de la quotité de travail. Ainsi, le départ de deux agents à mi-temps équivaut à un départ d'ETP. </t>
        </r>
      </text>
    </comment>
    <comment ref="B1580" authorId="1" shapeId="0">
      <text>
        <r>
          <rPr>
            <b/>
            <sz val="7"/>
            <color indexed="81"/>
            <rFont val="Tahoma"/>
            <family val="2"/>
          </rPr>
          <t>Cette ligne correspond aux entrées réelles dans la catégorie de personnels recrutés hors du programme, (hors promotions, hors transformations d'emplois, ....</t>
        </r>
      </text>
    </comment>
    <comment ref="B1581" authorId="2" shapeId="0">
      <text>
        <r>
          <rPr>
            <b/>
            <sz val="8"/>
            <color indexed="81"/>
            <rFont val="Tahoma"/>
            <family val="2"/>
          </rPr>
          <t>Exemple: 
mars: 3;
mi-mars: 3,5.</t>
        </r>
      </text>
    </comment>
    <comment ref="B158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584" authorId="1" shapeId="0">
      <text>
        <r>
          <rPr>
            <b/>
            <sz val="7"/>
            <color indexed="81"/>
            <rFont val="Tahoma"/>
            <family val="2"/>
          </rPr>
          <t>Cette ligne correspond aux départs réels de la catégorie,  hors transformations d'emplois.</t>
        </r>
      </text>
    </comment>
    <comment ref="B1585" authorId="2" shapeId="0">
      <text>
        <r>
          <rPr>
            <b/>
            <sz val="8"/>
            <color indexed="81"/>
            <rFont val="Tahoma"/>
            <family val="2"/>
          </rPr>
          <t xml:space="preserve">Exemple: 
mars: 3
mi-mars: 3,5
</t>
        </r>
      </text>
    </comment>
    <comment ref="B158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597" authorId="1" shapeId="0">
      <text>
        <r>
          <rPr>
            <b/>
            <sz val="7"/>
            <color indexed="81"/>
            <rFont val="Tahoma"/>
            <family val="2"/>
          </rPr>
          <t>Cette ligne correspond aux entrées réelles dans la catégorie de personnels recrutés hors du programme, (hors promotions, hors transformations d'emplois, ....</t>
        </r>
      </text>
    </comment>
    <comment ref="B1598" authorId="2" shapeId="0">
      <text>
        <r>
          <rPr>
            <b/>
            <sz val="8"/>
            <color indexed="81"/>
            <rFont val="Tahoma"/>
            <family val="2"/>
          </rPr>
          <t>Exemple: 
mars: 3;
mi-mars: 3,5.</t>
        </r>
      </text>
    </comment>
    <comment ref="B159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601" authorId="1" shapeId="0">
      <text>
        <r>
          <rPr>
            <b/>
            <sz val="7"/>
            <color indexed="81"/>
            <rFont val="Tahoma"/>
            <family val="2"/>
          </rPr>
          <t>Cette ligne correspond aux départs réels de la catégorie,  hors transformations d'emplois.</t>
        </r>
      </text>
    </comment>
    <comment ref="B1602" authorId="2" shapeId="0">
      <text>
        <r>
          <rPr>
            <b/>
            <sz val="8"/>
            <color indexed="81"/>
            <rFont val="Tahoma"/>
            <family val="2"/>
          </rPr>
          <t xml:space="preserve">Exemple: 
mars: 3
mi-mars: 3,5
</t>
        </r>
      </text>
    </comment>
    <comment ref="B160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614" authorId="1" shapeId="0">
      <text>
        <r>
          <rPr>
            <b/>
            <sz val="7"/>
            <color indexed="81"/>
            <rFont val="Tahoma"/>
            <family val="2"/>
          </rPr>
          <t>Cette ligne correspond aux entrées réelles dans la catégorie de personnels recrutés hors du programme, (hors promotions, hors transformations d'emplois, ....</t>
        </r>
      </text>
    </comment>
    <comment ref="B1615" authorId="2" shapeId="0">
      <text>
        <r>
          <rPr>
            <b/>
            <sz val="8"/>
            <color indexed="81"/>
            <rFont val="Tahoma"/>
            <family val="2"/>
          </rPr>
          <t>Exemple: 
mars: 3;
mi-mars: 3,5.</t>
        </r>
      </text>
    </comment>
    <comment ref="B161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618" authorId="1" shapeId="0">
      <text>
        <r>
          <rPr>
            <b/>
            <sz val="7"/>
            <color indexed="81"/>
            <rFont val="Tahoma"/>
            <family val="2"/>
          </rPr>
          <t>Cette ligne correspond aux départs réels de la catégorie,  hors transformations d'emplois.</t>
        </r>
      </text>
    </comment>
    <comment ref="B1619" authorId="2" shapeId="0">
      <text>
        <r>
          <rPr>
            <b/>
            <sz val="8"/>
            <color indexed="81"/>
            <rFont val="Tahoma"/>
            <family val="2"/>
          </rPr>
          <t xml:space="preserve">Exemple: 
mars: 3
mi-mars: 3,5
</t>
        </r>
      </text>
    </comment>
    <comment ref="B162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631" authorId="1" shapeId="0">
      <text>
        <r>
          <rPr>
            <b/>
            <sz val="7"/>
            <color indexed="81"/>
            <rFont val="Tahoma"/>
            <family val="2"/>
          </rPr>
          <t>Cette ligne correspond aux entrées réelles dans la catégorie de personnels recrutés hors du programme, (hors promotions, hors transformations d'emplois, ....</t>
        </r>
      </text>
    </comment>
    <comment ref="B1632" authorId="2" shapeId="0">
      <text>
        <r>
          <rPr>
            <b/>
            <sz val="8"/>
            <color indexed="81"/>
            <rFont val="Tahoma"/>
            <family val="2"/>
          </rPr>
          <t>Exemple: 
mars: 3;
mi-mars: 3,5.</t>
        </r>
      </text>
    </comment>
    <comment ref="B163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635" authorId="1" shapeId="0">
      <text>
        <r>
          <rPr>
            <b/>
            <sz val="7"/>
            <color indexed="81"/>
            <rFont val="Tahoma"/>
            <family val="2"/>
          </rPr>
          <t>Cette ligne correspond aux départs réels de la catégorie,  hors transformations d'emplois.</t>
        </r>
      </text>
    </comment>
    <comment ref="B1636" authorId="2" shapeId="0">
      <text>
        <r>
          <rPr>
            <b/>
            <sz val="8"/>
            <color indexed="81"/>
            <rFont val="Tahoma"/>
            <family val="2"/>
          </rPr>
          <t xml:space="preserve">Exemple: 
mars: 3
mi-mars: 3,5
</t>
        </r>
      </text>
    </comment>
    <comment ref="B163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648" authorId="1" shapeId="0">
      <text>
        <r>
          <rPr>
            <b/>
            <sz val="7"/>
            <color indexed="81"/>
            <rFont val="Tahoma"/>
            <family val="2"/>
          </rPr>
          <t>Cette ligne correspond aux entrées réelles dans la catégorie de personnels recrutés hors du programme, (hors promotions, hors transformations d'emplois, ....</t>
        </r>
      </text>
    </comment>
    <comment ref="B1649" authorId="2" shapeId="0">
      <text>
        <r>
          <rPr>
            <b/>
            <sz val="8"/>
            <color indexed="81"/>
            <rFont val="Tahoma"/>
            <family val="2"/>
          </rPr>
          <t>Exemple: 
mars: 3;
mi-mars: 3,5.</t>
        </r>
      </text>
    </comment>
    <comment ref="B1650"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652" authorId="1" shapeId="0">
      <text>
        <r>
          <rPr>
            <b/>
            <sz val="7"/>
            <color indexed="81"/>
            <rFont val="Tahoma"/>
            <family val="2"/>
          </rPr>
          <t>Cette ligne correspond aux départs réels de la catégorie,  hors transformations d'emplois.</t>
        </r>
      </text>
    </comment>
    <comment ref="B1653" authorId="2" shapeId="0">
      <text>
        <r>
          <rPr>
            <b/>
            <sz val="8"/>
            <color indexed="81"/>
            <rFont val="Tahoma"/>
            <family val="2"/>
          </rPr>
          <t xml:space="preserve">Exemple: 
mars: 3
mi-mars: 3,5
</t>
        </r>
      </text>
    </comment>
    <comment ref="B165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665" authorId="1" shapeId="0">
      <text>
        <r>
          <rPr>
            <b/>
            <sz val="7"/>
            <color indexed="81"/>
            <rFont val="Tahoma"/>
            <family val="2"/>
          </rPr>
          <t>Cette ligne correspond aux entrées réelles dans la catégorie de personnels recrutés hors du programme, (hors promotions, hors transformations d'emplois, ....</t>
        </r>
      </text>
    </comment>
    <comment ref="B1666" authorId="2" shapeId="0">
      <text>
        <r>
          <rPr>
            <b/>
            <sz val="8"/>
            <color indexed="81"/>
            <rFont val="Tahoma"/>
            <family val="2"/>
          </rPr>
          <t>Exemple: 
mars: 3;
mi-mars: 3,5.</t>
        </r>
      </text>
    </comment>
    <comment ref="B1667"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669" authorId="1" shapeId="0">
      <text>
        <r>
          <rPr>
            <b/>
            <sz val="7"/>
            <color indexed="81"/>
            <rFont val="Tahoma"/>
            <family val="2"/>
          </rPr>
          <t>Cette ligne correspond aux départs réels de la catégorie,  hors transformations d'emplois.</t>
        </r>
      </text>
    </comment>
    <comment ref="B1670" authorId="2" shapeId="0">
      <text>
        <r>
          <rPr>
            <b/>
            <sz val="8"/>
            <color indexed="81"/>
            <rFont val="Tahoma"/>
            <family val="2"/>
          </rPr>
          <t xml:space="preserve">Exemple: 
mars: 3
mi-mars: 3,5
</t>
        </r>
      </text>
    </comment>
    <comment ref="B167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682" authorId="1" shapeId="0">
      <text>
        <r>
          <rPr>
            <b/>
            <sz val="7"/>
            <color indexed="81"/>
            <rFont val="Tahoma"/>
            <family val="2"/>
          </rPr>
          <t>Cette ligne correspond aux entrées réelles dans la catégorie de personnels recrutés hors du programme, (hors promotions, hors transformations d'emplois, ....</t>
        </r>
      </text>
    </comment>
    <comment ref="B1683" authorId="2" shapeId="0">
      <text>
        <r>
          <rPr>
            <b/>
            <sz val="8"/>
            <color indexed="81"/>
            <rFont val="Tahoma"/>
            <family val="2"/>
          </rPr>
          <t>Exemple: 
mars: 3;
mi-mars: 3,5.</t>
        </r>
      </text>
    </comment>
    <comment ref="B1684"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686" authorId="1" shapeId="0">
      <text>
        <r>
          <rPr>
            <b/>
            <sz val="7"/>
            <color indexed="81"/>
            <rFont val="Tahoma"/>
            <family val="2"/>
          </rPr>
          <t>Cette ligne correspond aux départs réels de la catégorie,  hors transformations d'emplois.</t>
        </r>
      </text>
    </comment>
    <comment ref="B1687" authorId="2" shapeId="0">
      <text>
        <r>
          <rPr>
            <b/>
            <sz val="8"/>
            <color indexed="81"/>
            <rFont val="Tahoma"/>
            <family val="2"/>
          </rPr>
          <t xml:space="preserve">Exemple: 
mars: 3
mi-mars: 3,5
</t>
        </r>
      </text>
    </comment>
    <comment ref="B168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699" authorId="1" shapeId="0">
      <text>
        <r>
          <rPr>
            <b/>
            <sz val="7"/>
            <color indexed="81"/>
            <rFont val="Tahoma"/>
            <family val="2"/>
          </rPr>
          <t>Cette ligne correspond aux entrées réelles dans la catégorie de personnels recrutés hors du programme, (hors promotions, hors transformations d'emplois, ....</t>
        </r>
      </text>
    </comment>
    <comment ref="B1700" authorId="2" shapeId="0">
      <text>
        <r>
          <rPr>
            <b/>
            <sz val="8"/>
            <color indexed="81"/>
            <rFont val="Tahoma"/>
            <family val="2"/>
          </rPr>
          <t>Exemple: 
mars: 3;
mi-mars: 3,5.</t>
        </r>
      </text>
    </comment>
    <comment ref="B1701"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703" authorId="1" shapeId="0">
      <text>
        <r>
          <rPr>
            <b/>
            <sz val="7"/>
            <color indexed="81"/>
            <rFont val="Tahoma"/>
            <family val="2"/>
          </rPr>
          <t>Cette ligne correspond aux départs réels de la catégorie,  hors transformations d'emplois.</t>
        </r>
      </text>
    </comment>
    <comment ref="B1704" authorId="2" shapeId="0">
      <text>
        <r>
          <rPr>
            <b/>
            <sz val="8"/>
            <color indexed="81"/>
            <rFont val="Tahoma"/>
            <family val="2"/>
          </rPr>
          <t xml:space="preserve">Exemple: 
mars: 3
mi-mars: 3,5
</t>
        </r>
      </text>
    </comment>
    <comment ref="B170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716" authorId="1" shapeId="0">
      <text>
        <r>
          <rPr>
            <b/>
            <sz val="7"/>
            <color indexed="81"/>
            <rFont val="Tahoma"/>
            <family val="2"/>
          </rPr>
          <t>Cette ligne correspond aux entrées réelles dans la catégorie de personnels recrutés hors du programme, (hors promotions, hors transformations d'emplois, ....</t>
        </r>
      </text>
    </comment>
    <comment ref="B1717" authorId="2" shapeId="0">
      <text>
        <r>
          <rPr>
            <b/>
            <sz val="8"/>
            <color indexed="81"/>
            <rFont val="Tahoma"/>
            <family val="2"/>
          </rPr>
          <t>Exemple: 
mars: 3;
mi-mars: 3,5.</t>
        </r>
      </text>
    </comment>
    <comment ref="B1718"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720" authorId="1" shapeId="0">
      <text>
        <r>
          <rPr>
            <b/>
            <sz val="7"/>
            <color indexed="81"/>
            <rFont val="Tahoma"/>
            <family val="2"/>
          </rPr>
          <t>Cette ligne correspond aux départs réels de la catégorie,  hors transformations d'emplois.</t>
        </r>
      </text>
    </comment>
    <comment ref="B1721" authorId="2" shapeId="0">
      <text>
        <r>
          <rPr>
            <b/>
            <sz val="8"/>
            <color indexed="81"/>
            <rFont val="Tahoma"/>
            <family val="2"/>
          </rPr>
          <t xml:space="preserve">Exemple: 
mars: 3
mi-mars: 3,5
</t>
        </r>
      </text>
    </comment>
    <comment ref="B172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733" authorId="1" shapeId="0">
      <text>
        <r>
          <rPr>
            <b/>
            <sz val="7"/>
            <color indexed="81"/>
            <rFont val="Tahoma"/>
            <family val="2"/>
          </rPr>
          <t>Cette ligne correspond aux entrées réelles dans la catégorie de personnels recrutés hors du programme, (hors promotions, hors transformations d'emplois, ....</t>
        </r>
      </text>
    </comment>
    <comment ref="B1734" authorId="2" shapeId="0">
      <text>
        <r>
          <rPr>
            <b/>
            <sz val="8"/>
            <color indexed="81"/>
            <rFont val="Tahoma"/>
            <family val="2"/>
          </rPr>
          <t>Exemple: 
mars: 3;
mi-mars: 3,5.</t>
        </r>
      </text>
    </comment>
    <comment ref="B1735"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737" authorId="1" shapeId="0">
      <text>
        <r>
          <rPr>
            <b/>
            <sz val="7"/>
            <color indexed="81"/>
            <rFont val="Tahoma"/>
            <family val="2"/>
          </rPr>
          <t>Cette ligne correspond aux départs réels de la catégorie,  hors transformations d'emplois.</t>
        </r>
      </text>
    </comment>
    <comment ref="B1738" authorId="2" shapeId="0">
      <text>
        <r>
          <rPr>
            <b/>
            <sz val="8"/>
            <color indexed="81"/>
            <rFont val="Tahoma"/>
            <family val="2"/>
          </rPr>
          <t xml:space="preserve">Exemple: 
mars: 3
mi-mars: 3,5
</t>
        </r>
      </text>
    </comment>
    <comment ref="B173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750" authorId="1" shapeId="0">
      <text>
        <r>
          <rPr>
            <b/>
            <sz val="7"/>
            <color indexed="81"/>
            <rFont val="Tahoma"/>
            <family val="2"/>
          </rPr>
          <t>Cette ligne correspond aux entrées réelles dans la catégorie de personnels recrutés hors du programme, (hors promotions, hors transformations d'emplois, ....</t>
        </r>
      </text>
    </comment>
    <comment ref="B1751" authorId="2" shapeId="0">
      <text>
        <r>
          <rPr>
            <b/>
            <sz val="8"/>
            <color indexed="81"/>
            <rFont val="Tahoma"/>
            <family val="2"/>
          </rPr>
          <t>Exemple: 
mars: 3;
mi-mars: 3,5.</t>
        </r>
      </text>
    </comment>
    <comment ref="B1752"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754" authorId="1" shapeId="0">
      <text>
        <r>
          <rPr>
            <b/>
            <sz val="7"/>
            <color indexed="81"/>
            <rFont val="Tahoma"/>
            <family val="2"/>
          </rPr>
          <t>Cette ligne correspond aux départs réels de la catégorie,  hors transformations d'emplois.</t>
        </r>
      </text>
    </comment>
    <comment ref="B1755" authorId="2" shapeId="0">
      <text>
        <r>
          <rPr>
            <b/>
            <sz val="8"/>
            <color indexed="81"/>
            <rFont val="Tahoma"/>
            <family val="2"/>
          </rPr>
          <t xml:space="preserve">Exemple: 
mars: 3
mi-mars: 3,5
</t>
        </r>
      </text>
    </comment>
    <comment ref="B1756"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 ref="B1767" authorId="1" shapeId="0">
      <text>
        <r>
          <rPr>
            <b/>
            <sz val="7"/>
            <color indexed="81"/>
            <rFont val="Tahoma"/>
            <family val="2"/>
          </rPr>
          <t>Cette ligne correspond aux entrées réelles dans la catégorie de personnels recrutés hors du programme, (hors promotions, hors transformations d'emplois, ....</t>
        </r>
      </text>
    </comment>
    <comment ref="B1768" authorId="2" shapeId="0">
      <text>
        <r>
          <rPr>
            <b/>
            <sz val="8"/>
            <color indexed="81"/>
            <rFont val="Tahoma"/>
            <family val="2"/>
          </rPr>
          <t>Exemple: 
mars: 3;
mi-mars: 3,5.</t>
        </r>
      </text>
    </comment>
    <comment ref="B1769"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nouveaux agents.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1000 recrutements effectifs le 1er février : entrer 1000 dans la première ligne et 2 sur la troisième. L'incidence de la date d'effet sera de 91,6 % (11/12).
</t>
        </r>
        <r>
          <rPr>
            <b/>
            <sz val="7"/>
            <color indexed="81"/>
            <rFont val="Tahoma"/>
            <family val="2"/>
          </rPr>
          <t xml:space="preserve">
</t>
        </r>
      </text>
    </comment>
    <comment ref="B1771" authorId="1" shapeId="0">
      <text>
        <r>
          <rPr>
            <b/>
            <sz val="7"/>
            <color indexed="81"/>
            <rFont val="Tahoma"/>
            <family val="2"/>
          </rPr>
          <t>Cette ligne correspond aux départs réels de la catégorie,  hors transformations d'emplois.</t>
        </r>
      </text>
    </comment>
    <comment ref="B1772" authorId="2" shapeId="0">
      <text>
        <r>
          <rPr>
            <b/>
            <sz val="8"/>
            <color indexed="81"/>
            <rFont val="Tahoma"/>
            <family val="2"/>
          </rPr>
          <t xml:space="preserve">Exemple: 
mars: 3
mi-mars: 3,5
</t>
        </r>
      </text>
    </comment>
    <comment ref="B1773" authorId="1" shapeId="0">
      <text>
        <r>
          <rPr>
            <sz val="8"/>
            <color indexed="81"/>
            <rFont val="Tahoma"/>
            <family val="2"/>
          </rPr>
          <t xml:space="preserve">Les deux premières lignes  déterminent , </t>
        </r>
        <r>
          <rPr>
            <b/>
            <u/>
            <sz val="8"/>
            <color indexed="81"/>
            <rFont val="Tahoma"/>
            <family val="2"/>
          </rPr>
          <t>entre le 1er janvier et le 31 décembre</t>
        </r>
        <r>
          <rPr>
            <sz val="8"/>
            <color indexed="81"/>
            <rFont val="Tahoma"/>
            <family val="2"/>
          </rPr>
          <t xml:space="preserve">, le nombre de départs.
La date d'effet "moyenne" détermine l'incidence financière du solde de ces mouvements sur l'année courante et leur effet report sur l'année suivante. 
</t>
        </r>
        <r>
          <rPr>
            <b/>
            <sz val="8"/>
            <color indexed="81"/>
            <rFont val="Tahoma"/>
            <family val="2"/>
          </rPr>
          <t>Exemples</t>
        </r>
        <r>
          <rPr>
            <sz val="8"/>
            <color indexed="81"/>
            <rFont val="Tahoma"/>
            <family val="2"/>
          </rPr>
          <t xml:space="preserve">
500 départs au 15 avril ; entrer 500 dans la première ligne et 4,5 sur la troisième. L'incidence de la date d'effet sera de 71 %.
</t>
        </r>
        <r>
          <rPr>
            <b/>
            <sz val="7"/>
            <color indexed="81"/>
            <rFont val="Tahoma"/>
            <family val="2"/>
          </rPr>
          <t xml:space="preserve">
</t>
        </r>
      </text>
    </comment>
  </commentList>
</comments>
</file>

<file path=xl/sharedStrings.xml><?xml version="1.0" encoding="utf-8"?>
<sst xmlns="http://schemas.openxmlformats.org/spreadsheetml/2006/main" count="3712" uniqueCount="304">
  <si>
    <t>LFI</t>
  </si>
  <si>
    <t>Mission</t>
  </si>
  <si>
    <t>Prg</t>
  </si>
  <si>
    <t xml:space="preserve">Reports entrants </t>
  </si>
  <si>
    <t xml:space="preserve">FdC &amp; AdP </t>
  </si>
  <si>
    <t xml:space="preserve">DV / DT / DDAI </t>
  </si>
  <si>
    <t xml:space="preserve">Total ressources </t>
  </si>
  <si>
    <t>T2 - rémunérations</t>
  </si>
  <si>
    <t>T2 - contribution au CAS</t>
  </si>
  <si>
    <t>Total T2</t>
  </si>
  <si>
    <t>Hors CAS</t>
  </si>
  <si>
    <t>Arrëté de répartition
(P551)</t>
  </si>
  <si>
    <t>LFRs</t>
  </si>
  <si>
    <t xml:space="preserve">Exécution </t>
  </si>
  <si>
    <t>dont  RDC</t>
  </si>
  <si>
    <t>Exécution des crédits N-1</t>
  </si>
  <si>
    <t xml:space="preserve">FA technique
(-) </t>
  </si>
  <si>
    <t>FA non technique
(-)</t>
  </si>
  <si>
    <t>Exec - Total ressources</t>
  </si>
  <si>
    <t>Prev_Exec - Total ressources</t>
  </si>
  <si>
    <t>renseigner le n° de prpgramme dans les cellules en couleur "saumon"</t>
  </si>
  <si>
    <t>xxx</t>
  </si>
  <si>
    <t xml:space="preserve">Prevision
Exécution </t>
  </si>
  <si>
    <t>Fongibilité asymétrique_ Exécution N-1</t>
  </si>
  <si>
    <t>Fongibilité asymétrique_PrevExécution N</t>
  </si>
  <si>
    <t>Prevision_Exécution des crédits N</t>
  </si>
  <si>
    <t>Objet (mesures financées)</t>
  </si>
  <si>
    <t>dont  RDC
(-)</t>
  </si>
  <si>
    <t>NB : les données à renseigner dans ce tableau peuvent être extraites de l'outil de budgétisation "2BPSS" (onglet "I - Socle exécution n-1")</t>
  </si>
  <si>
    <t>dont assiettes de CAS Pensions civils</t>
  </si>
  <si>
    <t>dont assiettes de CAS Pensions militaires</t>
  </si>
  <si>
    <t>CAS</t>
  </si>
  <si>
    <t>Fongibilité asymétrique technique exécutée</t>
  </si>
  <si>
    <t>(en M€, avec 2 décimales)</t>
  </si>
  <si>
    <t>Décentralisation</t>
  </si>
  <si>
    <t>GIPA (-)</t>
  </si>
  <si>
    <t>Indemnisation des jours de CET (-)</t>
  </si>
  <si>
    <t>Mesures de restructuration (-)</t>
  </si>
  <si>
    <t>Autre (préciser) (Retraitement des rattachements de fonds de concours, Primes non reconductibles, ...)</t>
  </si>
  <si>
    <t xml:space="preserve"> </t>
  </si>
  <si>
    <t>Total des éléments retraités</t>
  </si>
  <si>
    <t>Valeur avant retraitements</t>
  </si>
  <si>
    <t>Retraitements (-/+)</t>
  </si>
  <si>
    <t>Part évoluant avec le point et le GVT</t>
  </si>
  <si>
    <t>dont éléments soumis à retenues CAS Pensions Civils</t>
  </si>
  <si>
    <t>dont éléments soumis à retenues CAS Pensions militaires</t>
  </si>
  <si>
    <t>Part évoluant uniquement avec le point</t>
  </si>
  <si>
    <t>Rémunérations principales : Part évoluant différemment</t>
  </si>
  <si>
    <t>dont rémunération des … (catégorie d'emplois hors LOLF)</t>
  </si>
  <si>
    <t xml:space="preserve">Part évoluant avec le point </t>
  </si>
  <si>
    <t>dont nouvelle bonification indiciaire civils</t>
  </si>
  <si>
    <t>dont nouvelle bonification indiciaire militaires</t>
  </si>
  <si>
    <t>dont indemnités civiles soumises à retenues CAS Pensions</t>
  </si>
  <si>
    <t>dont indemnités militaires soumises à retenues CAS Pensions</t>
  </si>
  <si>
    <t>Part évoluant différemment</t>
  </si>
  <si>
    <t>dont primes soumises à retenues CAS pensions</t>
  </si>
  <si>
    <r>
      <t xml:space="preserve">Masse des cotisations patronales </t>
    </r>
    <r>
      <rPr>
        <sz val="7"/>
        <rFont val="Arial"/>
        <family val="2"/>
      </rPr>
      <t/>
    </r>
  </si>
  <si>
    <t xml:space="preserve">        dont contribution employeur FSPOEIE</t>
  </si>
  <si>
    <t xml:space="preserve">        dont cotisations patronales au RAFP (comptes PCE 645221 et 645222)</t>
  </si>
  <si>
    <t>Contribution au CAS pensions au titre des civils et ATI</t>
  </si>
  <si>
    <t/>
  </si>
  <si>
    <t>Contribution au CAS pensions au titre des militaires</t>
  </si>
  <si>
    <t>Subvention au FSPOEIE (ouvriers d'État) et CAS Pensions Cultes</t>
  </si>
  <si>
    <t>Total T2 retraité (*)</t>
  </si>
  <si>
    <t>Total T2 retraité hors CAS</t>
  </si>
  <si>
    <t>dont total assiettes CAS Pensions civils</t>
  </si>
  <si>
    <t>dont total assiettes CAS Pensions militaires</t>
  </si>
  <si>
    <t>Report de charges sur 2023 (+)</t>
  </si>
  <si>
    <t>Transferts pérennes en gestion 2022 et en LFI 2023 (-/+)</t>
  </si>
  <si>
    <t>3- Exécution des crédits de titre 2 en 2022 retraitée des éléments non reconductibles, des mesures de périmètre de LFI 2023 et des transferts pérennes intervenus en cours de gestion 2022</t>
  </si>
  <si>
    <t>Rémunérations principales 2022 (catégorie 21) (hors crédits transférés en gestion )</t>
  </si>
  <si>
    <t>Indemnitaire 2022 (catégorie 21)</t>
  </si>
  <si>
    <t>Cotisations sociales 2022 hors CAS Pensions (catégorie 22)</t>
  </si>
  <si>
    <t>Contributions employeur 2022 au CAS Pensions</t>
  </si>
  <si>
    <t>Prestations sociales et allocations diverses 2022 (catégorie 23)</t>
  </si>
  <si>
    <t>(*) Ce total est égal à la somme de l'exécution du titre 2 en 2022 et des éléments à retraiter de 2023.</t>
  </si>
  <si>
    <t>2- Base Titre 2 pour Prév. 2023</t>
  </si>
  <si>
    <t>Prg 8</t>
  </si>
  <si>
    <t>Prg 7</t>
  </si>
  <si>
    <t>Prg 1</t>
  </si>
  <si>
    <t>Prg 2</t>
  </si>
  <si>
    <t>Prg 3</t>
  </si>
  <si>
    <t>Prg 4</t>
  </si>
  <si>
    <t>Prg 5</t>
  </si>
  <si>
    <t>Prg 6</t>
  </si>
  <si>
    <t>Apurement d'un report de charges de 2021</t>
  </si>
  <si>
    <t>2. Base Titre 2 pour Prév. 2023</t>
  </si>
  <si>
    <t>2.0 Facteurs d'évolution de la masse salariale</t>
  </si>
  <si>
    <t>Tableau de synthèse automatisé</t>
  </si>
  <si>
    <t>Tendanciel</t>
  </si>
  <si>
    <t>Réf. FEMS</t>
  </si>
  <si>
    <t>NumPrg</t>
  </si>
  <si>
    <t>Prg_Ref.Ligne</t>
  </si>
  <si>
    <t>Ref. Ligne</t>
  </si>
  <si>
    <t>Id_Prg</t>
  </si>
  <si>
    <t>-</t>
  </si>
  <si>
    <t>A renseigner à l'euro - affichage en M€</t>
  </si>
  <si>
    <t>1 - Socle Exécution n-1 retraitée</t>
  </si>
  <si>
    <t>Socle Exécution n-1 retraitée</t>
  </si>
  <si>
    <t>2 - dont exécution n-1 hors CAS Pensions</t>
  </si>
  <si>
    <t>dont exécution n-1 hors CAS Pensions</t>
  </si>
  <si>
    <t>3 - dont FA technique n-1 (montant absolu et non variation)</t>
  </si>
  <si>
    <t>dont FA technique n-1 (montant absolu et non variation)</t>
  </si>
  <si>
    <t>4 - dont impact des mesures de transferts et de périmètre N-1/N</t>
  </si>
  <si>
    <t>dont impact des mesures de transferts et de périmètre N-1/N</t>
  </si>
  <si>
    <t>5 - dont total des débasages dépenses au profil atypique :</t>
  </si>
  <si>
    <t>dont total des débasages dépenses au profil atypique :</t>
  </si>
  <si>
    <t>6 -  - GIPA</t>
  </si>
  <si>
    <t xml:space="preserve"> - GIPA</t>
  </si>
  <si>
    <t>7 -  - compte épargne temps (CET)</t>
  </si>
  <si>
    <t xml:space="preserve"> - compte épargne temps (CET)</t>
  </si>
  <si>
    <t>8 -  - mesures de restructurations</t>
  </si>
  <si>
    <t xml:space="preserve"> - mesures de restructurations</t>
  </si>
  <si>
    <t>9 -  - autres</t>
  </si>
  <si>
    <t xml:space="preserve"> - autres</t>
  </si>
  <si>
    <t xml:space="preserve">10 - </t>
  </si>
  <si>
    <t>11 - Impact du schéma d'emplois</t>
  </si>
  <si>
    <t>Impact du schéma d'emplois</t>
  </si>
  <si>
    <t>12 - dont EAP schéma d'emplois n-1</t>
  </si>
  <si>
    <t>dont EAP schéma d'emplois n-1</t>
  </si>
  <si>
    <t>13 - dont schéma d'emplois n</t>
  </si>
  <si>
    <t>dont schéma d'emplois n</t>
  </si>
  <si>
    <t xml:space="preserve">14 - </t>
  </si>
  <si>
    <t>15 - Mesures catégorielles</t>
  </si>
  <si>
    <t>Mesures catégorielles</t>
  </si>
  <si>
    <t xml:space="preserve">16 - </t>
  </si>
  <si>
    <t>17 - Mesures générales</t>
  </si>
  <si>
    <t>Mesures générales</t>
  </si>
  <si>
    <t>18 - dont rebasage de la GIPA</t>
  </si>
  <si>
    <t>dont rebasage de la GIPA</t>
  </si>
  <si>
    <t>19 - dont EAP augmentation du point d'indice n-1</t>
  </si>
  <si>
    <t>dont EAP augmentation du point d'indice n-1</t>
  </si>
  <si>
    <t>20 - dont augmentation du point d'indice en n</t>
  </si>
  <si>
    <t>dont augmentation du point d'indice en n</t>
  </si>
  <si>
    <t xml:space="preserve">21 - dont mesures bas salaires </t>
  </si>
  <si>
    <t xml:space="preserve">dont mesures bas salaires </t>
  </si>
  <si>
    <t xml:space="preserve">22 - </t>
  </si>
  <si>
    <t>23 - GVT solde</t>
  </si>
  <si>
    <t>GVT solde</t>
  </si>
  <si>
    <t>24 - dont GVT positif</t>
  </si>
  <si>
    <t>dont GVT positif</t>
  </si>
  <si>
    <t>25 - dont GVT négatif</t>
  </si>
  <si>
    <t>dont GVT négatif</t>
  </si>
  <si>
    <t xml:space="preserve">26 - </t>
  </si>
  <si>
    <t>27 - Rebasage de dépenses au profil atypique - hors GIPA</t>
  </si>
  <si>
    <t>Rebasage de dépenses au profil atypique - hors GIPA</t>
  </si>
  <si>
    <t>28 - dont indemnisation des jours de CET</t>
  </si>
  <si>
    <t>dont indemnisation des jours de CET</t>
  </si>
  <si>
    <t>29 - dont mesures de restructuration</t>
  </si>
  <si>
    <t>dont mesures de restructuration</t>
  </si>
  <si>
    <t>30 - Autres</t>
  </si>
  <si>
    <t>Autres</t>
  </si>
  <si>
    <t xml:space="preserve">31 - </t>
  </si>
  <si>
    <t>32 - Autres variations</t>
  </si>
  <si>
    <t>Autres variations</t>
  </si>
  <si>
    <t>33 - dont Prestations sociales et allocations diverses - catégorie 23</t>
  </si>
  <si>
    <t>dont Prestations sociales et allocations diverses - catégorie 23</t>
  </si>
  <si>
    <t>34 - dont fongibilité asymétrique technique</t>
  </si>
  <si>
    <t>dont fongibilité asymétrique technique</t>
  </si>
  <si>
    <t>35 - Autres</t>
  </si>
  <si>
    <t xml:space="preserve">36 - </t>
  </si>
  <si>
    <t>37 - Total T2 hors CAS pensions (champ constant 2020)</t>
  </si>
  <si>
    <t xml:space="preserve">38 - </t>
  </si>
  <si>
    <t>39 - Impact des changements de périmètre</t>
  </si>
  <si>
    <t>Impact des changements de périmètre</t>
  </si>
  <si>
    <t>40 - Total T2 hors CAS pensions (à périmètre courant)</t>
  </si>
  <si>
    <t>Total T2 hors CAS pensions (à périmètre courant)</t>
  </si>
  <si>
    <t xml:space="preserve">41 - </t>
  </si>
  <si>
    <t>42 - CAS Pensions (champ constant 2020)</t>
  </si>
  <si>
    <t>43 - civils et ATI</t>
  </si>
  <si>
    <t>civils et ATI</t>
  </si>
  <si>
    <t>44 - militaires</t>
  </si>
  <si>
    <t>militaires</t>
  </si>
  <si>
    <t>45 - subvention d'équilibre FSPOEIE et cultes</t>
  </si>
  <si>
    <t>subvention d'équilibre FSPOEIE et cultes</t>
  </si>
  <si>
    <t xml:space="preserve">46 - </t>
  </si>
  <si>
    <t>47 - Impact des changements de périmètre</t>
  </si>
  <si>
    <t>48 - CAS Pensions (à périmètre courant)</t>
  </si>
  <si>
    <t>CAS Pensions (à périmètre courant)</t>
  </si>
  <si>
    <t xml:space="preserve">49 - </t>
  </si>
  <si>
    <t>50 - Total Titre 2 (champ constant 2020)</t>
  </si>
  <si>
    <t xml:space="preserve">51 - </t>
  </si>
  <si>
    <t>52 - Total Titre 2 (à périmètre courant)</t>
  </si>
  <si>
    <t>Total Titre 2 (à périmètre courant)</t>
  </si>
  <si>
    <t xml:space="preserve"> - mesures de restructuration</t>
  </si>
  <si>
    <t>Ecart à la LFI 2022</t>
  </si>
  <si>
    <t>Mesures d'économies (-)</t>
  </si>
  <si>
    <t>Tend.</t>
  </si>
  <si>
    <t>Mesures nouvelles (+)</t>
  </si>
  <si>
    <t>ME</t>
  </si>
  <si>
    <t>MN</t>
  </si>
  <si>
    <t>Ecart à LFI 2022</t>
  </si>
  <si>
    <t xml:space="preserve">Pour chaque tableau de FEMS, renseigner le n° de programme dans les cellules couleur "saumon" de la colonne "D:D" </t>
  </si>
  <si>
    <t>Tableau de synthèse automatisée</t>
  </si>
  <si>
    <t>²</t>
  </si>
  <si>
    <t>Type de mesure</t>
  </si>
  <si>
    <t>Tend. 2023</t>
  </si>
  <si>
    <t>Tend. 2024</t>
  </si>
  <si>
    <t>Tend. 2025</t>
  </si>
  <si>
    <t>Tend. 2026</t>
  </si>
  <si>
    <t>Tend. 2027</t>
  </si>
  <si>
    <t>Réforme Haute FP</t>
  </si>
  <si>
    <t>Total</t>
  </si>
  <si>
    <t>Restructurations - Autres</t>
  </si>
  <si>
    <r>
      <t xml:space="preserve">Saisir le N° de Prg (Ex: 105) </t>
    </r>
    <r>
      <rPr>
        <b/>
        <u/>
        <sz val="10"/>
        <color rgb="FFFF0000"/>
        <rFont val="Arial"/>
        <family val="2"/>
      </rPr>
      <t>pour chaque ligne renseignée</t>
    </r>
    <r>
      <rPr>
        <b/>
        <sz val="10"/>
        <color rgb="FFFF0000"/>
        <rFont val="Arial"/>
        <family val="2"/>
      </rPr>
      <t xml:space="preserve">
et sélectionner le Type de mesure en utilisant la liste déroulante</t>
    </r>
  </si>
  <si>
    <t>Classeur</t>
  </si>
  <si>
    <t>N° de Prg</t>
  </si>
  <si>
    <t>Intitulé de la mesure</t>
  </si>
  <si>
    <t>Catégorie et corps concernés</t>
  </si>
  <si>
    <t>Date d'entrée en vigueur</t>
  </si>
  <si>
    <t>Prévision 2023</t>
  </si>
  <si>
    <t>LFI 2023</t>
  </si>
  <si>
    <t>Catégo. Statutaire</t>
  </si>
  <si>
    <t>Catégo. Indemnitaire</t>
  </si>
  <si>
    <t>Transformat° d'emplois</t>
  </si>
  <si>
    <t>Restructurat° - Autres</t>
  </si>
  <si>
    <t>MN 2023</t>
  </si>
  <si>
    <t>MN 2024</t>
  </si>
  <si>
    <t>MN 2025</t>
  </si>
  <si>
    <t>MN 2026</t>
  </si>
  <si>
    <t>MN 2027</t>
  </si>
  <si>
    <t>4. Mesures catégorielles et relatives aux restructurations</t>
  </si>
  <si>
    <t>NB : les données à renseigner dans ce tableau peuvent être extraites de l'outil de budgétisation "2BPSS" (onglet "IV - Flux effectifs")</t>
  </si>
  <si>
    <t>Total des arrivées en ETP</t>
  </si>
  <si>
    <t>variation des effectifs en ETP</t>
  </si>
  <si>
    <t>Mois moyen global d'entrée</t>
  </si>
  <si>
    <t>variation des effectifs en ETP travaillés</t>
  </si>
  <si>
    <t>Total des départs en ETP</t>
  </si>
  <si>
    <t>schéma d'emplois année n (ETPT)</t>
  </si>
  <si>
    <t>Mois moyen global de sortie</t>
  </si>
  <si>
    <t>EAP schéma d'emplois n-1 (ETPT)</t>
  </si>
  <si>
    <t>NB : HORS DECENTRALISATION ET TRANSFERTS D'EMPLOIS ENTRE L'ETAT ET D'AUTRES PERSONNES MORALES</t>
  </si>
  <si>
    <t>I - Flux des départs et des arrivées (ETP)</t>
  </si>
  <si>
    <t>Catégorie d'emploi 1 : xxx</t>
  </si>
  <si>
    <t>Arrivées</t>
  </si>
  <si>
    <t>Nombre d'arrivées entre le 1/1 et le 31/12</t>
  </si>
  <si>
    <t>Mois moyen des arrivées ci-dessus</t>
  </si>
  <si>
    <t>Incidence de la date moyenne des arrivées</t>
  </si>
  <si>
    <r>
      <t>Départs</t>
    </r>
    <r>
      <rPr>
        <b/>
        <sz val="8"/>
        <rFont val="Arial"/>
        <family val="2"/>
      </rPr>
      <t xml:space="preserve"> </t>
    </r>
    <r>
      <rPr>
        <sz val="8"/>
        <rFont val="Arial"/>
        <family val="2"/>
      </rPr>
      <t>(comptées positivement)</t>
    </r>
  </si>
  <si>
    <t>Nombre de départs entre le 1/1 et le 31/12</t>
  </si>
  <si>
    <t>Mois moyen des départs ci-dessus</t>
  </si>
  <si>
    <t>Incidence de la date moyenne des départs</t>
  </si>
  <si>
    <t>Date moyenne d'entrée</t>
  </si>
  <si>
    <t>Date moyenne de sortie</t>
  </si>
  <si>
    <t>Catégorie d'emploi 2 : xxx</t>
  </si>
  <si>
    <t>Catégorie d'emploi 3 : xxx</t>
  </si>
  <si>
    <t>Catégorie d'emploi 4 : xxx</t>
  </si>
  <si>
    <t>Catégorie d'emploi 5 : xxx</t>
  </si>
  <si>
    <t>Catégorie d'emploi 6 : xxx</t>
  </si>
  <si>
    <t>Catégorie d'emploi 7 : xxx</t>
  </si>
  <si>
    <t>Catégorie d'emploi 8 : xxx</t>
  </si>
  <si>
    <t>Catégorie d'emploi 9 : xxx</t>
  </si>
  <si>
    <t>Catégorie d'emploi 10 : xxx</t>
  </si>
  <si>
    <t>Catégorie d'emploi 11 : xxx</t>
  </si>
  <si>
    <t>Catégorie d'emploi 12 : Ouvriers de l'Etat</t>
  </si>
  <si>
    <t>Inscrire le N° de programme dans cellule ci-dessou</t>
  </si>
  <si>
    <t>5. Flux d'effectifs</t>
  </si>
  <si>
    <t>NB : les données à renseigner dans ce tableau doivent être rapprochées de celles mises à jour dans le DPGECP (onglet " 3.5 Coûts moyens")</t>
  </si>
  <si>
    <t>entrants</t>
  </si>
  <si>
    <t>moyen</t>
  </si>
  <si>
    <t>sortants</t>
  </si>
  <si>
    <r>
      <t>Coûts moyens</t>
    </r>
    <r>
      <rPr>
        <sz val="10"/>
        <color indexed="9"/>
        <rFont val="Arial"/>
        <family val="2"/>
      </rPr>
      <t xml:space="preserve">    </t>
    </r>
  </si>
  <si>
    <t>Catégorie d'emploi 1 : XXXX</t>
  </si>
  <si>
    <t>a) traitement (y compris IR et SFT)</t>
  </si>
  <si>
    <t xml:space="preserve">b) primes et indemnités </t>
  </si>
  <si>
    <t>taux de primes</t>
  </si>
  <si>
    <t>c) cotisations sociales Etat employeur (hors CAS pensions)</t>
  </si>
  <si>
    <t>Catégorie d'emploi 2 : XXXX</t>
  </si>
  <si>
    <t>Catégorie d'emploi 3 : XXXX</t>
  </si>
  <si>
    <t>Catégorie d'emploi 4 : XXXX</t>
  </si>
  <si>
    <t>Catégorie d'emploi 5 : XXXX</t>
  </si>
  <si>
    <t>Catégorie d'emploi 6 : XXXX</t>
  </si>
  <si>
    <t>Catégorie d'emploi 7 : XXXX</t>
  </si>
  <si>
    <t>Catégorie d'emploi 8 : XXXX</t>
  </si>
  <si>
    <t>IR : indemnité de résidence      SFT : supplément familial de traitement</t>
  </si>
  <si>
    <t>NB : 1- les dépenses de la catégorie 23 du titre 2 (prestations et allocations diverses) seront exclues.
        2- l'indemnité de résidence à l'étranger (IRE) doit être comptabilisée dans la catégorie "primes et indemnités".</t>
  </si>
  <si>
    <t>inscrire dans la cellule ci-dessous le N° de programme</t>
  </si>
  <si>
    <t>(2023, en € arrondi à 0 décimale)</t>
  </si>
  <si>
    <t xml:space="preserve">Programme : </t>
  </si>
  <si>
    <t>(en ETPT)</t>
  </si>
  <si>
    <t>Commentaires</t>
  </si>
  <si>
    <t>(*) Retraitements de l'exécution  (+ / -)</t>
  </si>
  <si>
    <t>ETPT PSOP</t>
  </si>
  <si>
    <t>Agents en congés formation</t>
  </si>
  <si>
    <t>Primo-entrants</t>
  </si>
  <si>
    <t>Demi-traitements maladie</t>
  </si>
  <si>
    <t>Faux vacataires</t>
  </si>
  <si>
    <t>Autres retraitements xxx</t>
  </si>
  <si>
    <t>ETPT HPSOP</t>
  </si>
  <si>
    <t>Correction de la valeur moyenne du programme</t>
  </si>
  <si>
    <t xml:space="preserve">TOTAL </t>
  </si>
  <si>
    <t>SORTANTS (-)</t>
  </si>
  <si>
    <t>ENTRANTS (+)</t>
  </si>
  <si>
    <t>taux de consommation du plafond d'emplois (en %)</t>
  </si>
  <si>
    <t>taux de consommation des crédits (en %)</t>
  </si>
  <si>
    <t>Consommation CHORUS au 31 décembre 2022 (Restitution CHORUS "INF-DPP-017")</t>
  </si>
  <si>
    <t>Transferts en cours de gestion 2022</t>
  </si>
  <si>
    <t xml:space="preserve">Exécution 2022 (périmètre LFI) </t>
  </si>
  <si>
    <t>Plafond LFI 2022</t>
  </si>
  <si>
    <t>Exécution 2021 (périmètre de gestion)</t>
  </si>
  <si>
    <t>5. Coûts moyens par catégorie d'emplois (hors CAS Pensions)</t>
  </si>
  <si>
    <t>6. Exécution 2022 du plafond d'autorisation d'emplois (PAE)</t>
  </si>
  <si>
    <t>1- Exécution du titre 2 en M€ en 2022</t>
  </si>
  <si>
    <t>2- Retraitements à effectuer sur l'exécution 202 pour constituer une base de masse salariale sur laquelle pourront s'imputer les facteurs d'évolution des dépenses de personnel en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</si>
</sst>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_ ;[Red]\-#,##0\ "/>
    <numFmt numFmtId="165" formatCode="#,##0_ ;\-#,##0\ "/>
    <numFmt numFmtId="166" formatCode="#,##0.##,,&quot; M€&quot;"/>
    <numFmt numFmtId="167" formatCode="0.0%"/>
    <numFmt numFmtId="168" formatCode="#,##0.00,,"/>
    <numFmt numFmtId="169" formatCode="_(* #,##0.00_);_(* \(#,##0.00\);_(* &quot;-&quot;??_);_(@_)"/>
    <numFmt numFmtId="170" formatCode="#,##0.0"/>
    <numFmt numFmtId="171" formatCode="0.0"/>
    <numFmt numFmtId="172" formatCode="[$-40C]d\-mmm;@"/>
  </numFmts>
  <fonts count="81">
    <font>
      <sz val="11"/>
      <color theme="1"/>
      <name val="Calibri"/>
      <family val="2"/>
      <scheme val="minor"/>
    </font>
    <font>
      <sz val="10"/>
      <color theme="1"/>
      <name val="Arial"/>
      <family val="2"/>
    </font>
    <font>
      <b/>
      <sz val="10"/>
      <color theme="0"/>
      <name val="Arial"/>
      <family val="2"/>
    </font>
    <font>
      <sz val="10"/>
      <color rgb="FFFF0000"/>
      <name val="Arial"/>
      <family val="2"/>
    </font>
    <font>
      <b/>
      <sz val="10"/>
      <color theme="1"/>
      <name val="Arial"/>
      <family val="2"/>
    </font>
    <font>
      <sz val="10.5"/>
      <color theme="1" tint="0.24994659260841701"/>
      <name val="Arial"/>
      <family val="2"/>
    </font>
    <font>
      <sz val="11"/>
      <color theme="1"/>
      <name val="Calibri"/>
      <family val="2"/>
      <scheme val="minor"/>
    </font>
    <font>
      <sz val="12"/>
      <color theme="1"/>
      <name val="Arial Narrow"/>
      <family val="2"/>
    </font>
    <font>
      <b/>
      <sz val="10.5"/>
      <color rgb="FF165D81"/>
      <name val="Calibri"/>
      <family val="2"/>
    </font>
    <font>
      <sz val="10.5"/>
      <name val="Arial"/>
      <family val="2"/>
    </font>
    <font>
      <sz val="8"/>
      <color theme="0"/>
      <name val="Arial"/>
      <family val="2"/>
    </font>
    <font>
      <b/>
      <sz val="12"/>
      <color theme="1"/>
      <name val="Arial Narrow"/>
      <family val="2"/>
    </font>
    <font>
      <b/>
      <sz val="14"/>
      <color theme="1"/>
      <name val="Arial Narrow"/>
      <family val="2"/>
    </font>
    <font>
      <sz val="8"/>
      <name val="Arial"/>
      <family val="2"/>
    </font>
    <font>
      <sz val="12"/>
      <color theme="0"/>
      <name val="Arial Narrow"/>
      <family val="2"/>
    </font>
    <font>
      <b/>
      <sz val="8"/>
      <color theme="0"/>
      <name val="Arial"/>
      <family val="2"/>
    </font>
    <font>
      <i/>
      <sz val="12"/>
      <name val="Arial Narrow"/>
      <family val="2"/>
    </font>
    <font>
      <b/>
      <sz val="8"/>
      <color theme="1"/>
      <name val="Arial"/>
      <family val="2"/>
    </font>
    <font>
      <b/>
      <sz val="10.5"/>
      <color theme="1" tint="0.24994659260841701"/>
      <name val="Calibri"/>
      <family val="2"/>
    </font>
    <font>
      <b/>
      <sz val="8"/>
      <name val="Arial"/>
      <family val="2"/>
    </font>
    <font>
      <b/>
      <sz val="11"/>
      <color theme="0"/>
      <name val="Calibri"/>
      <family val="2"/>
      <scheme val="minor"/>
    </font>
    <font>
      <b/>
      <sz val="11"/>
      <color theme="1"/>
      <name val="Calibri"/>
      <family val="2"/>
      <scheme val="minor"/>
    </font>
    <font>
      <sz val="8"/>
      <color theme="1"/>
      <name val="Calibri"/>
      <family val="2"/>
      <scheme val="minor"/>
    </font>
    <font>
      <b/>
      <sz val="12"/>
      <color theme="4" tint="-0.499984740745262"/>
      <name val="Calibri"/>
      <family val="2"/>
      <scheme val="minor"/>
    </font>
    <font>
      <b/>
      <sz val="8"/>
      <color theme="0"/>
      <name val="Calibri"/>
      <family val="2"/>
      <scheme val="minor"/>
    </font>
    <font>
      <sz val="9"/>
      <name val="Arial"/>
      <family val="2"/>
    </font>
    <font>
      <sz val="10"/>
      <name val="Arial"/>
      <family val="2"/>
    </font>
    <font>
      <b/>
      <sz val="8"/>
      <color theme="1"/>
      <name val="Arial Narrow"/>
      <family val="2"/>
    </font>
    <font>
      <sz val="12"/>
      <color rgb="FFFF0000"/>
      <name val="Arial Narrow"/>
      <family val="2"/>
    </font>
    <font>
      <sz val="10"/>
      <color rgb="FFFF0000"/>
      <name val="Arial Narrow"/>
      <family val="2"/>
    </font>
    <font>
      <b/>
      <sz val="10"/>
      <color rgb="FFFF0000"/>
      <name val="Arial"/>
      <family val="2"/>
    </font>
    <font>
      <b/>
      <sz val="16"/>
      <color indexed="9"/>
      <name val="Arial"/>
      <family val="2"/>
    </font>
    <font>
      <b/>
      <sz val="10"/>
      <name val="Arial"/>
      <family val="2"/>
    </font>
    <font>
      <sz val="11"/>
      <name val="Arial"/>
      <family val="2"/>
    </font>
    <font>
      <b/>
      <sz val="10"/>
      <color indexed="9"/>
      <name val="Arial"/>
      <family val="2"/>
    </font>
    <font>
      <sz val="18"/>
      <color indexed="51"/>
      <name val="Arial"/>
      <family val="2"/>
    </font>
    <font>
      <b/>
      <sz val="9"/>
      <color indexed="9"/>
      <name val="Arial"/>
      <family val="2"/>
    </font>
    <font>
      <b/>
      <sz val="9"/>
      <name val="Arial"/>
      <family val="2"/>
    </font>
    <font>
      <sz val="8"/>
      <color indexed="23"/>
      <name val="Arial"/>
      <family val="2"/>
    </font>
    <font>
      <sz val="10"/>
      <color indexed="60"/>
      <name val="Arial"/>
      <family val="2"/>
    </font>
    <font>
      <i/>
      <sz val="10"/>
      <name val="Arial"/>
      <family val="2"/>
    </font>
    <font>
      <sz val="7"/>
      <name val="Arial"/>
      <family val="2"/>
    </font>
    <font>
      <sz val="18"/>
      <color indexed="13"/>
      <name val="Arial"/>
      <family val="2"/>
    </font>
    <font>
      <b/>
      <i/>
      <sz val="9"/>
      <color rgb="FFFF0000"/>
      <name val="Arial"/>
      <family val="2"/>
    </font>
    <font>
      <b/>
      <sz val="9"/>
      <color rgb="FFFF0000"/>
      <name val="Arial"/>
      <family val="2"/>
    </font>
    <font>
      <i/>
      <sz val="10"/>
      <color rgb="FFFF0000"/>
      <name val="Arial"/>
      <family val="2"/>
    </font>
    <font>
      <b/>
      <i/>
      <sz val="10"/>
      <color rgb="FFFF0000"/>
      <name val="Arial"/>
      <family val="2"/>
    </font>
    <font>
      <sz val="9"/>
      <color indexed="81"/>
      <name val="Tahoma"/>
      <family val="2"/>
    </font>
    <font>
      <sz val="8"/>
      <color indexed="81"/>
      <name val="Tahoma"/>
      <family val="2"/>
    </font>
    <font>
      <b/>
      <sz val="16"/>
      <name val="Arial"/>
      <family val="2"/>
    </font>
    <font>
      <sz val="10"/>
      <color rgb="FFFFFFFF"/>
      <name val="Arial"/>
      <family val="2"/>
    </font>
    <font>
      <sz val="10"/>
      <color theme="7"/>
      <name val="Arial"/>
      <family val="2"/>
    </font>
    <font>
      <b/>
      <sz val="11"/>
      <color theme="8"/>
      <name val="Arial"/>
      <family val="2"/>
    </font>
    <font>
      <b/>
      <sz val="11"/>
      <color indexed="10"/>
      <name val="Arial"/>
      <family val="2"/>
    </font>
    <font>
      <b/>
      <sz val="12"/>
      <color indexed="10"/>
      <name val="Arial"/>
      <family val="2"/>
    </font>
    <font>
      <b/>
      <sz val="12"/>
      <color rgb="FFFFFFFF"/>
      <name val="Arial"/>
      <family val="2"/>
    </font>
    <font>
      <b/>
      <sz val="10"/>
      <color theme="9" tint="-0.499984740745262"/>
      <name val="Arial"/>
      <family val="2"/>
    </font>
    <font>
      <b/>
      <sz val="12"/>
      <color rgb="FFFF0000"/>
      <name val="Arial"/>
      <family val="2"/>
    </font>
    <font>
      <b/>
      <i/>
      <sz val="12"/>
      <color indexed="9"/>
      <name val="Arial"/>
      <family val="2"/>
    </font>
    <font>
      <b/>
      <sz val="10"/>
      <color theme="7"/>
      <name val="Arial"/>
      <family val="2"/>
    </font>
    <font>
      <b/>
      <i/>
      <sz val="10"/>
      <name val="Arial"/>
      <family val="2"/>
    </font>
    <font>
      <sz val="11"/>
      <color rgb="FFFFFFFF"/>
      <name val="Calibri"/>
      <family val="2"/>
      <scheme val="minor"/>
    </font>
    <font>
      <b/>
      <sz val="12"/>
      <color theme="0"/>
      <name val="Arial"/>
      <family val="2"/>
    </font>
    <font>
      <b/>
      <sz val="11"/>
      <name val="Arial"/>
      <family val="2"/>
    </font>
    <font>
      <b/>
      <sz val="11"/>
      <color theme="9" tint="-0.749992370372631"/>
      <name val="Arial"/>
      <family val="2"/>
    </font>
    <font>
      <b/>
      <u/>
      <sz val="10"/>
      <color rgb="FFFF0000"/>
      <name val="Arial"/>
      <family val="2"/>
    </font>
    <font>
      <sz val="11"/>
      <color theme="0"/>
      <name val="Arial"/>
      <family val="2"/>
    </font>
    <font>
      <b/>
      <sz val="14"/>
      <color indexed="9"/>
      <name val="Arial"/>
      <family val="2"/>
    </font>
    <font>
      <b/>
      <sz val="12"/>
      <name val="Arial"/>
      <family val="2"/>
    </font>
    <font>
      <b/>
      <sz val="9"/>
      <color indexed="26"/>
      <name val="BatangChe"/>
      <family val="3"/>
    </font>
    <font>
      <b/>
      <u/>
      <sz val="9"/>
      <color indexed="26"/>
      <name val="BatangChe"/>
      <family val="3"/>
    </font>
    <font>
      <b/>
      <sz val="8"/>
      <color indexed="81"/>
      <name val="Tahoma"/>
      <family val="2"/>
    </font>
    <font>
      <b/>
      <sz val="7"/>
      <color indexed="81"/>
      <name val="Tahoma"/>
      <family val="2"/>
    </font>
    <font>
      <b/>
      <u/>
      <sz val="8"/>
      <color indexed="81"/>
      <name val="Tahoma"/>
      <family val="2"/>
    </font>
    <font>
      <b/>
      <sz val="14"/>
      <color theme="3"/>
      <name val="Arial"/>
      <family val="2"/>
    </font>
    <font>
      <b/>
      <sz val="12"/>
      <color theme="9"/>
      <name val="Arial"/>
      <family val="2"/>
    </font>
    <font>
      <sz val="10"/>
      <color indexed="9"/>
      <name val="Arial"/>
      <family val="2"/>
    </font>
    <font>
      <sz val="12"/>
      <name val="Arial"/>
      <family val="2"/>
    </font>
    <font>
      <sz val="12"/>
      <name val="Arial Narrow"/>
      <family val="2"/>
    </font>
    <font>
      <i/>
      <sz val="12"/>
      <name val="Arial"/>
      <family val="2"/>
    </font>
    <font>
      <sz val="8"/>
      <color rgb="FFFF0000"/>
      <name val="Arial"/>
      <family val="2"/>
    </font>
  </fonts>
  <fills count="34">
    <fill>
      <patternFill patternType="none"/>
    </fill>
    <fill>
      <patternFill patternType="gray125"/>
    </fill>
    <fill>
      <patternFill patternType="solid">
        <fgColor rgb="FF4AAB59"/>
        <bgColor indexed="64"/>
      </patternFill>
    </fill>
    <fill>
      <patternFill patternType="solid">
        <fgColor rgb="FF004A6F"/>
        <bgColor indexed="64"/>
      </patternFill>
    </fill>
    <fill>
      <patternFill patternType="solid">
        <fgColor theme="0" tint="-0.14993743705557422"/>
        <bgColor indexed="64"/>
      </patternFill>
    </fill>
    <fill>
      <patternFill patternType="solid">
        <fgColor rgb="FFD1D9E1"/>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indexed="9"/>
        <bgColor indexed="64"/>
      </patternFill>
    </fill>
    <fill>
      <patternFill patternType="solid">
        <fgColor theme="3"/>
        <bgColor indexed="64"/>
      </patternFill>
    </fill>
    <fill>
      <patternFill patternType="solid">
        <fgColor indexed="22"/>
        <bgColor indexed="64"/>
      </patternFill>
    </fill>
    <fill>
      <patternFill patternType="solid">
        <fgColor theme="3" tint="0.79998168889431442"/>
        <bgColor indexed="64"/>
      </patternFill>
    </fill>
    <fill>
      <patternFill patternType="solid">
        <fgColor theme="4" tint="0.79998168889431442"/>
        <bgColor indexed="64"/>
      </patternFill>
    </fill>
    <fill>
      <patternFill patternType="lightUp">
        <bgColor indexed="9"/>
      </patternFill>
    </fill>
    <fill>
      <patternFill patternType="solid">
        <fgColor indexed="65"/>
        <bgColor indexed="64"/>
      </patternFill>
    </fill>
    <fill>
      <patternFill patternType="solid">
        <fgColor rgb="FFFFFFFF"/>
        <bgColor indexed="64"/>
      </patternFill>
    </fill>
    <fill>
      <patternFill patternType="solid">
        <fgColor rgb="FFF0F0F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CC0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indexed="42"/>
        <bgColor indexed="64"/>
      </patternFill>
    </fill>
    <fill>
      <patternFill patternType="solid">
        <fgColor theme="3" tint="-0.249977111117893"/>
        <bgColor indexed="64"/>
      </patternFill>
    </fill>
    <fill>
      <patternFill patternType="solid">
        <fgColor rgb="FFFFC000"/>
        <bgColor indexed="64"/>
      </patternFill>
    </fill>
  </fills>
  <borders count="74">
    <border>
      <left/>
      <right/>
      <top/>
      <bottom/>
      <diagonal/>
    </border>
    <border>
      <left style="thin">
        <color rgb="FFBFBFBF"/>
      </left>
      <right style="thin">
        <color rgb="FFBFBFBF"/>
      </right>
      <top/>
      <bottom/>
      <diagonal/>
    </border>
    <border>
      <left style="thin">
        <color rgb="FFBFBFBF"/>
      </left>
      <right style="thin">
        <color rgb="FFBFBFBF"/>
      </right>
      <top style="thin">
        <color rgb="FFBFBFBF"/>
      </top>
      <bottom style="medium">
        <color rgb="FFBFBFBF"/>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FFFFFF"/>
      </left>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top style="thin">
        <color rgb="FFFFFFFF"/>
      </top>
      <bottom style="thin">
        <color rgb="FFFFFFFF"/>
      </bottom>
      <diagonal/>
    </border>
    <border>
      <left/>
      <right/>
      <top style="thin">
        <color rgb="FFFFFFFF"/>
      </top>
      <bottom style="thin">
        <color rgb="FFFFFFFF"/>
      </bottom>
      <diagonal/>
    </border>
    <border>
      <left style="medium">
        <color rgb="FFFFFFFF"/>
      </left>
      <right style="thin">
        <color rgb="FFFFFFFF"/>
      </right>
      <top style="thin">
        <color rgb="FFFFFFFF"/>
      </top>
      <bottom style="thin">
        <color rgb="FFFFFFFF"/>
      </bottom>
      <diagonal/>
    </border>
    <border>
      <left style="thin">
        <color rgb="FFFFFFFF"/>
      </left>
      <right style="medium">
        <color rgb="FFFFFFFF"/>
      </right>
      <top style="thin">
        <color rgb="FFFFFFFF"/>
      </top>
      <bottom style="thin">
        <color rgb="FFFFFFFF"/>
      </bottom>
      <diagonal/>
    </border>
    <border>
      <left style="medium">
        <color rgb="FFFFFFFF"/>
      </left>
      <right style="medium">
        <color rgb="FFFFFFFF"/>
      </right>
      <top style="thin">
        <color rgb="FFFFFFFF"/>
      </top>
      <bottom style="thin">
        <color rgb="FFFFFFFF"/>
      </bottom>
      <diagonal/>
    </border>
    <border>
      <left style="medium">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BFBFBF"/>
      </left>
      <right style="medium">
        <color rgb="FFBFBFBF"/>
      </right>
      <top style="thin">
        <color rgb="FFBFBFBF"/>
      </top>
      <bottom style="thin">
        <color rgb="FFBFBFBF"/>
      </bottom>
      <diagonal/>
    </border>
    <border>
      <left/>
      <right/>
      <top/>
      <bottom style="thin">
        <color theme="4" tint="-0.499984740745262"/>
      </bottom>
      <diagonal/>
    </border>
    <border>
      <left style="thin">
        <color theme="4" tint="-0.499984740745262"/>
      </left>
      <right/>
      <top/>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rgb="FFFFFFFF"/>
      </left>
      <right style="thin">
        <color rgb="FFFFFFFF"/>
      </right>
      <top/>
      <bottom style="thin">
        <color rgb="FFFFFFFF"/>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hair">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right/>
      <top style="medium">
        <color indexed="64"/>
      </top>
      <bottom/>
      <diagonal/>
    </border>
    <border>
      <left style="thin">
        <color auto="1"/>
      </left>
      <right style="thin">
        <color auto="1"/>
      </right>
      <top/>
      <bottom/>
      <diagonal/>
    </border>
    <border>
      <left style="thin">
        <color auto="1"/>
      </left>
      <right style="thin">
        <color indexed="64"/>
      </right>
      <top/>
      <bottom style="thin">
        <color indexed="64"/>
      </bottom>
      <diagonal/>
    </border>
    <border>
      <left style="thin">
        <color indexed="64"/>
      </left>
      <right style="thin">
        <color auto="1"/>
      </right>
      <top/>
      <bottom style="medium">
        <color indexed="64"/>
      </bottom>
      <diagonal/>
    </border>
    <border>
      <left/>
      <right style="thin">
        <color auto="1"/>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auto="1"/>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0">
    <xf numFmtId="0" fontId="0" fillId="0" borderId="0"/>
    <xf numFmtId="0" fontId="5" fillId="0" borderId="1" applyNumberFormat="0" applyFill="0" applyBorder="0" applyAlignment="0" applyProtection="0"/>
    <xf numFmtId="0" fontId="8" fillId="0" borderId="2" applyNumberFormat="0" applyFill="0" applyProtection="0">
      <alignment horizontal="center" vertical="center"/>
    </xf>
    <xf numFmtId="0" fontId="9" fillId="0" borderId="3">
      <alignment horizontal="center"/>
    </xf>
    <xf numFmtId="0" fontId="6" fillId="0" borderId="0"/>
    <xf numFmtId="37" fontId="9" fillId="4" borderId="0" applyFill="0"/>
    <xf numFmtId="3" fontId="18" fillId="0" borderId="0" applyFill="0" applyAlignment="0" applyProtection="0"/>
    <xf numFmtId="0" fontId="8" fillId="0" borderId="14" applyNumberFormat="0" applyAlignment="0" applyProtection="0"/>
    <xf numFmtId="3" fontId="18" fillId="0" borderId="0" applyFill="0" applyAlignment="0" applyProtection="0"/>
    <xf numFmtId="3" fontId="8" fillId="0" borderId="2" applyAlignment="0" applyProtection="0"/>
    <xf numFmtId="3" fontId="18" fillId="0" borderId="0" applyFill="0" applyAlignment="0" applyProtection="0"/>
    <xf numFmtId="0" fontId="8" fillId="0" borderId="2" applyNumberFormat="0" applyAlignment="0" applyProtection="0"/>
    <xf numFmtId="0" fontId="18" fillId="0" borderId="1" applyNumberFormat="0" applyFill="0" applyAlignment="0" applyProtection="0"/>
    <xf numFmtId="0" fontId="26" fillId="0" borderId="0"/>
    <xf numFmtId="43"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169" fontId="26" fillId="0" borderId="0" applyFont="0" applyFill="0" applyBorder="0" applyAlignment="0" applyProtection="0"/>
    <xf numFmtId="0" fontId="26" fillId="0" borderId="0"/>
  </cellStyleXfs>
  <cellXfs count="644">
    <xf numFmtId="0" fontId="0" fillId="0" borderId="0" xfId="0"/>
    <xf numFmtId="0" fontId="0" fillId="0" borderId="0" xfId="0" applyNumberFormat="1" applyAlignment="1" applyProtection="1">
      <alignment vertical="center"/>
    </xf>
    <xf numFmtId="0" fontId="0" fillId="0" borderId="17" xfId="0" applyNumberFormat="1" applyBorder="1" applyAlignment="1" applyProtection="1">
      <alignment vertical="center"/>
    </xf>
    <xf numFmtId="0" fontId="22" fillId="0" borderId="0" xfId="0" applyNumberFormat="1" applyFont="1" applyAlignment="1" applyProtection="1">
      <alignment horizontal="center" vertical="center"/>
    </xf>
    <xf numFmtId="0" fontId="22" fillId="0" borderId="0" xfId="0" applyNumberFormat="1" applyFont="1" applyAlignment="1" applyProtection="1">
      <alignment vertical="center"/>
    </xf>
    <xf numFmtId="0" fontId="12" fillId="0" borderId="0" xfId="0" applyNumberFormat="1" applyFont="1" applyAlignment="1" applyProtection="1">
      <alignment horizontal="center" vertical="center" wrapText="1"/>
    </xf>
    <xf numFmtId="0" fontId="15" fillId="2" borderId="6" xfId="0" quotePrefix="1" applyNumberFormat="1" applyFont="1" applyFill="1" applyBorder="1" applyAlignment="1" applyProtection="1">
      <alignment horizontal="center" vertical="center" wrapText="1"/>
    </xf>
    <xf numFmtId="0" fontId="15" fillId="2" borderId="5" xfId="0" quotePrefix="1" applyNumberFormat="1" applyFont="1" applyFill="1" applyBorder="1" applyAlignment="1" applyProtection="1">
      <alignment horizontal="center" vertical="center" wrapText="1"/>
    </xf>
    <xf numFmtId="0" fontId="21" fillId="0" borderId="0" xfId="0" applyNumberFormat="1" applyFont="1" applyAlignment="1" applyProtection="1">
      <alignment vertical="center"/>
    </xf>
    <xf numFmtId="0" fontId="15" fillId="6" borderId="6" xfId="0" quotePrefix="1" applyNumberFormat="1" applyFont="1" applyFill="1" applyBorder="1" applyAlignment="1" applyProtection="1">
      <alignment horizontal="center" vertical="center" wrapText="1"/>
    </xf>
    <xf numFmtId="0" fontId="15" fillId="10" borderId="6" xfId="0" quotePrefix="1" applyNumberFormat="1" applyFont="1" applyFill="1" applyBorder="1" applyAlignment="1" applyProtection="1">
      <alignment horizontal="center" vertical="center" wrapText="1"/>
    </xf>
    <xf numFmtId="0" fontId="20" fillId="8" borderId="0" xfId="0" applyNumberFormat="1" applyFont="1" applyFill="1" applyAlignment="1" applyProtection="1">
      <alignment horizontal="center" vertical="center" wrapText="1"/>
    </xf>
    <xf numFmtId="0" fontId="7" fillId="0" borderId="0" xfId="0" applyNumberFormat="1" applyFont="1" applyFill="1" applyAlignment="1" applyProtection="1">
      <alignment horizontal="center" vertical="center" wrapText="1"/>
    </xf>
    <xf numFmtId="0" fontId="7" fillId="0" borderId="0" xfId="0" applyNumberFormat="1" applyFont="1" applyFill="1" applyAlignment="1" applyProtection="1">
      <alignment vertical="center"/>
    </xf>
    <xf numFmtId="0" fontId="7" fillId="0" borderId="11" xfId="0" applyNumberFormat="1" applyFont="1" applyFill="1" applyBorder="1" applyAlignment="1" applyProtection="1">
      <alignment vertical="center"/>
    </xf>
    <xf numFmtId="0" fontId="14" fillId="0" borderId="12" xfId="0" applyNumberFormat="1" applyFont="1" applyFill="1" applyBorder="1" applyAlignment="1" applyProtection="1">
      <alignment vertical="center"/>
    </xf>
    <xf numFmtId="0" fontId="14" fillId="0" borderId="13" xfId="0" applyNumberFormat="1" applyFont="1" applyFill="1" applyBorder="1" applyAlignment="1" applyProtection="1">
      <alignment vertical="center"/>
    </xf>
    <xf numFmtId="0" fontId="14" fillId="0" borderId="10" xfId="0" applyNumberFormat="1" applyFont="1" applyFill="1" applyBorder="1" applyAlignment="1" applyProtection="1">
      <alignment vertical="center"/>
    </xf>
    <xf numFmtId="0" fontId="14" fillId="0" borderId="8" xfId="0" applyNumberFormat="1" applyFont="1" applyFill="1" applyBorder="1" applyAlignment="1" applyProtection="1">
      <alignment vertical="center"/>
    </xf>
    <xf numFmtId="0" fontId="15" fillId="3" borderId="0" xfId="0" quotePrefix="1" applyNumberFormat="1" applyFont="1" applyFill="1" applyAlignment="1" applyProtection="1">
      <alignment horizontal="left" vertical="center"/>
    </xf>
    <xf numFmtId="0" fontId="7" fillId="0" borderId="0" xfId="0" applyNumberFormat="1" applyFont="1" applyAlignment="1" applyProtection="1">
      <alignment vertical="center"/>
    </xf>
    <xf numFmtId="164" fontId="10" fillId="2" borderId="9" xfId="5" applyNumberFormat="1" applyFont="1" applyFill="1" applyBorder="1" applyAlignment="1" applyProtection="1">
      <alignment horizontal="right" vertical="center" indent="1"/>
    </xf>
    <xf numFmtId="3" fontId="10" fillId="2" borderId="9" xfId="5" applyNumberFormat="1" applyFont="1" applyFill="1" applyBorder="1" applyAlignment="1" applyProtection="1">
      <alignment horizontal="right" vertical="center" indent="1"/>
    </xf>
    <xf numFmtId="164" fontId="0" fillId="0" borderId="0" xfId="0" applyNumberFormat="1" applyAlignment="1" applyProtection="1">
      <alignment horizontal="right" vertical="center" indent="1"/>
    </xf>
    <xf numFmtId="164" fontId="10" fillId="6" borderId="9" xfId="5" applyNumberFormat="1" applyFont="1" applyFill="1" applyBorder="1" applyAlignment="1" applyProtection="1">
      <alignment horizontal="right" vertical="center" indent="1"/>
    </xf>
    <xf numFmtId="165" fontId="10" fillId="10" borderId="9" xfId="5" applyNumberFormat="1" applyFont="1" applyFill="1" applyBorder="1" applyAlignment="1" applyProtection="1">
      <alignment horizontal="right" vertical="center" indent="1"/>
    </xf>
    <xf numFmtId="0" fontId="22" fillId="0" borderId="0" xfId="0" applyNumberFormat="1" applyFont="1" applyAlignment="1" applyProtection="1">
      <alignment horizontal="right" vertical="center" indent="1"/>
    </xf>
    <xf numFmtId="165" fontId="24" fillId="8" borderId="0" xfId="0" applyNumberFormat="1" applyFont="1" applyFill="1" applyAlignment="1" applyProtection="1">
      <alignment horizontal="right" vertical="center" wrapText="1" indent="1"/>
    </xf>
    <xf numFmtId="0" fontId="0" fillId="0" borderId="0" xfId="0" applyNumberFormat="1" applyAlignment="1" applyProtection="1">
      <alignment horizontal="right" vertical="center" indent="1"/>
    </xf>
    <xf numFmtId="0" fontId="19" fillId="0" borderId="0" xfId="0" quotePrefix="1" applyNumberFormat="1" applyFont="1" applyFill="1" applyAlignment="1" applyProtection="1">
      <alignment horizontal="left" vertical="center"/>
    </xf>
    <xf numFmtId="0" fontId="16" fillId="0" borderId="0" xfId="0" applyNumberFormat="1" applyFont="1" applyFill="1" applyAlignment="1" applyProtection="1">
      <alignment vertical="center"/>
    </xf>
    <xf numFmtId="164" fontId="13" fillId="0" borderId="9" xfId="5" applyNumberFormat="1" applyFont="1" applyFill="1" applyBorder="1" applyAlignment="1" applyProtection="1">
      <alignment horizontal="right" vertical="center" indent="1"/>
    </xf>
    <xf numFmtId="3" fontId="13" fillId="0" borderId="9" xfId="5" applyNumberFormat="1" applyFont="1" applyFill="1" applyBorder="1" applyAlignment="1" applyProtection="1">
      <alignment horizontal="right" vertical="center" indent="1"/>
    </xf>
    <xf numFmtId="165" fontId="13" fillId="0" borderId="9" xfId="5" applyNumberFormat="1" applyFont="1" applyFill="1" applyBorder="1" applyAlignment="1" applyProtection="1">
      <alignment horizontal="right" vertical="center" indent="1"/>
    </xf>
    <xf numFmtId="165" fontId="22" fillId="0" borderId="0" xfId="0" applyNumberFormat="1" applyFont="1" applyAlignment="1" applyProtection="1">
      <alignment horizontal="right" vertical="center" indent="1"/>
    </xf>
    <xf numFmtId="0" fontId="28" fillId="0" borderId="0" xfId="0" quotePrefix="1" applyNumberFormat="1" applyFont="1" applyAlignment="1" applyProtection="1">
      <alignment vertical="center" wrapText="1"/>
    </xf>
    <xf numFmtId="0" fontId="13" fillId="11" borderId="15" xfId="0" quotePrefix="1" applyNumberFormat="1" applyFont="1" applyFill="1" applyBorder="1" applyAlignment="1" applyProtection="1">
      <alignment horizontal="center" vertical="center" wrapText="1"/>
      <protection locked="0"/>
    </xf>
    <xf numFmtId="164" fontId="13" fillId="0" borderId="9" xfId="5" applyNumberFormat="1" applyFont="1" applyFill="1" applyBorder="1" applyAlignment="1" applyProtection="1">
      <alignment horizontal="right" vertical="center" indent="1"/>
      <protection locked="0"/>
    </xf>
    <xf numFmtId="3" fontId="13" fillId="0" borderId="9" xfId="5" applyNumberFormat="1" applyFont="1" applyFill="1" applyBorder="1" applyAlignment="1" applyProtection="1">
      <alignment horizontal="right" vertical="center" indent="1"/>
      <protection locked="0"/>
    </xf>
    <xf numFmtId="164" fontId="0" fillId="0" borderId="0" xfId="0" applyNumberFormat="1" applyAlignment="1" applyProtection="1">
      <alignment horizontal="right" vertical="center" indent="1"/>
      <protection locked="0"/>
    </xf>
    <xf numFmtId="165" fontId="13" fillId="0" borderId="9" xfId="5" applyNumberFormat="1" applyFont="1" applyFill="1" applyBorder="1" applyAlignment="1" applyProtection="1">
      <alignment horizontal="right" vertical="center" indent="1"/>
      <protection locked="0"/>
    </xf>
    <xf numFmtId="0" fontId="0" fillId="0" borderId="0" xfId="0" applyNumberFormat="1" applyAlignment="1" applyProtection="1">
      <alignment vertical="center"/>
      <protection locked="0"/>
    </xf>
    <xf numFmtId="0" fontId="22" fillId="0" borderId="0" xfId="0" applyNumberFormat="1" applyFont="1" applyAlignment="1" applyProtection="1">
      <alignment vertical="center"/>
      <protection locked="0"/>
    </xf>
    <xf numFmtId="0" fontId="0" fillId="0" borderId="0" xfId="0" applyNumberFormat="1" applyFill="1" applyAlignment="1" applyProtection="1">
      <alignment vertical="center"/>
      <protection locked="0"/>
    </xf>
    <xf numFmtId="0" fontId="27" fillId="0" borderId="0" xfId="0" quotePrefix="1" applyNumberFormat="1" applyFont="1" applyAlignment="1" applyProtection="1">
      <alignment horizontal="center" vertical="center"/>
      <protection locked="0"/>
    </xf>
    <xf numFmtId="0" fontId="0" fillId="0" borderId="0" xfId="0" applyNumberFormat="1" applyAlignment="1" applyProtection="1">
      <alignment vertical="center" wrapText="1"/>
      <protection locked="0"/>
    </xf>
    <xf numFmtId="0" fontId="0" fillId="0" borderId="15" xfId="0" applyNumberFormat="1" applyBorder="1" applyAlignment="1" applyProtection="1">
      <alignment horizontal="left" vertical="center" wrapText="1"/>
      <protection locked="0"/>
    </xf>
    <xf numFmtId="0" fontId="13" fillId="0" borderId="0" xfId="0" quotePrefix="1" applyNumberFormat="1" applyFont="1" applyFill="1" applyBorder="1" applyAlignment="1" applyProtection="1">
      <alignment horizontal="center" vertical="center" wrapText="1"/>
      <protection locked="0"/>
    </xf>
    <xf numFmtId="0" fontId="18" fillId="0" borderId="0" xfId="10" applyNumberFormat="1" applyAlignment="1" applyProtection="1">
      <alignment vertical="center"/>
      <protection locked="0"/>
    </xf>
    <xf numFmtId="0" fontId="11" fillId="0" borderId="0" xfId="0" applyNumberFormat="1" applyFont="1" applyAlignment="1" applyProtection="1">
      <alignment horizontal="center" vertical="center" wrapText="1"/>
    </xf>
    <xf numFmtId="0" fontId="7" fillId="0" borderId="0" xfId="0" quotePrefix="1" applyNumberFormat="1" applyFont="1" applyAlignment="1" applyProtection="1">
      <alignment vertical="center"/>
    </xf>
    <xf numFmtId="0" fontId="16" fillId="0" borderId="0" xfId="0" quotePrefix="1" applyNumberFormat="1" applyFont="1" applyFill="1" applyAlignment="1" applyProtection="1">
      <alignment vertical="center"/>
    </xf>
    <xf numFmtId="0" fontId="7" fillId="0" borderId="0" xfId="0" quotePrefix="1" applyNumberFormat="1" applyFont="1" applyFill="1" applyAlignment="1" applyProtection="1">
      <alignment vertical="center"/>
    </xf>
    <xf numFmtId="0" fontId="17" fillId="0" borderId="0" xfId="0" applyNumberFormat="1" applyFont="1" applyFill="1" applyAlignment="1" applyProtection="1">
      <alignment vertical="center"/>
    </xf>
    <xf numFmtId="164" fontId="13" fillId="0" borderId="9" xfId="5" applyNumberFormat="1" applyFont="1" applyFill="1" applyBorder="1" applyAlignment="1" applyProtection="1">
      <alignment horizontal="center" vertical="center"/>
    </xf>
    <xf numFmtId="164" fontId="10" fillId="0" borderId="9" xfId="5" applyNumberFormat="1" applyFont="1" applyFill="1" applyBorder="1" applyAlignment="1" applyProtection="1">
      <alignment horizontal="center" vertical="center"/>
    </xf>
    <xf numFmtId="164" fontId="0" fillId="0" borderId="0" xfId="0" applyNumberFormat="1" applyAlignment="1" applyProtection="1">
      <alignment vertical="center"/>
    </xf>
    <xf numFmtId="164" fontId="13" fillId="0" borderId="0" xfId="5" applyNumberFormat="1" applyFont="1" applyFill="1" applyBorder="1" applyAlignment="1" applyProtection="1">
      <alignment horizontal="center" vertical="center"/>
    </xf>
    <xf numFmtId="164" fontId="10" fillId="0" borderId="0" xfId="5" applyNumberFormat="1" applyFont="1" applyFill="1" applyBorder="1" applyAlignment="1" applyProtection="1">
      <alignment horizontal="center" vertical="center"/>
    </xf>
    <xf numFmtId="0" fontId="27" fillId="0" borderId="0" xfId="0" quotePrefix="1" applyNumberFormat="1" applyFont="1" applyAlignment="1" applyProtection="1">
      <alignment horizontal="center" vertical="center"/>
    </xf>
    <xf numFmtId="0" fontId="0" fillId="0" borderId="0" xfId="0" applyNumberFormat="1" applyAlignment="1" applyProtection="1">
      <alignment vertical="center" wrapText="1"/>
    </xf>
    <xf numFmtId="0" fontId="13" fillId="0" borderId="0" xfId="0" quotePrefix="1" applyNumberFormat="1" applyFont="1" applyFill="1" applyBorder="1" applyAlignment="1" applyProtection="1">
      <alignment horizontal="center" vertical="center" wrapText="1"/>
    </xf>
    <xf numFmtId="0" fontId="15" fillId="3" borderId="0" xfId="0" quotePrefix="1" applyNumberFormat="1" applyFont="1" applyFill="1" applyAlignment="1" applyProtection="1">
      <alignment horizontal="left" vertical="center" wrapText="1"/>
    </xf>
    <xf numFmtId="0" fontId="13" fillId="5" borderId="22" xfId="7" applyNumberFormat="1" applyFont="1" applyFill="1" applyBorder="1" applyAlignment="1" applyProtection="1">
      <alignment horizontal="center" vertical="center"/>
    </xf>
    <xf numFmtId="0" fontId="13" fillId="5" borderId="13" xfId="7" applyNumberFormat="1" applyFont="1" applyFill="1" applyBorder="1" applyAlignment="1" applyProtection="1">
      <alignment horizontal="left" vertical="center" wrapText="1"/>
    </xf>
    <xf numFmtId="3" fontId="13" fillId="0" borderId="7" xfId="5" applyNumberFormat="1" applyFont="1" applyFill="1" applyBorder="1" applyAlignment="1" applyProtection="1">
      <alignment horizontal="right" vertical="center" indent="1"/>
    </xf>
    <xf numFmtId="0" fontId="0" fillId="0" borderId="18" xfId="0" applyNumberFormat="1" applyFill="1" applyBorder="1" applyAlignment="1" applyProtection="1">
      <alignment vertical="center"/>
      <protection locked="0"/>
    </xf>
    <xf numFmtId="0" fontId="26" fillId="0" borderId="0" xfId="13"/>
    <xf numFmtId="0" fontId="26" fillId="12" borderId="0" xfId="13" applyFont="1" applyFill="1"/>
    <xf numFmtId="0" fontId="26" fillId="12" borderId="0" xfId="13" applyFill="1"/>
    <xf numFmtId="0" fontId="30" fillId="12" borderId="0" xfId="13" applyFont="1" applyFill="1" applyAlignment="1"/>
    <xf numFmtId="0" fontId="26" fillId="12" borderId="0" xfId="13" applyFont="1" applyFill="1" applyAlignment="1" applyProtection="1">
      <alignment vertical="center"/>
    </xf>
    <xf numFmtId="0" fontId="26" fillId="12" borderId="0" xfId="13" applyFont="1" applyFill="1" applyBorder="1" applyAlignment="1" applyProtection="1">
      <alignment vertical="center"/>
    </xf>
    <xf numFmtId="0" fontId="26" fillId="12" borderId="0" xfId="13" applyFill="1" applyAlignment="1" applyProtection="1">
      <alignment vertical="center"/>
    </xf>
    <xf numFmtId="0" fontId="34" fillId="14" borderId="23" xfId="13" applyFont="1" applyFill="1" applyBorder="1" applyAlignment="1" applyProtection="1">
      <alignment vertical="center"/>
    </xf>
    <xf numFmtId="166" fontId="32" fillId="0" borderId="23" xfId="14" applyNumberFormat="1" applyFont="1" applyFill="1" applyBorder="1" applyAlignment="1" applyProtection="1">
      <alignment horizontal="right" vertical="center"/>
    </xf>
    <xf numFmtId="0" fontId="33" fillId="12" borderId="0" xfId="13" applyFont="1" applyFill="1" applyAlignment="1" applyProtection="1">
      <alignment horizontal="center" vertical="center"/>
    </xf>
    <xf numFmtId="0" fontId="25" fillId="13" borderId="24" xfId="13" applyFont="1" applyFill="1" applyBorder="1" applyAlignment="1" applyProtection="1">
      <alignment horizontal="left" vertical="center"/>
    </xf>
    <xf numFmtId="166" fontId="26" fillId="12" borderId="23" xfId="13" applyNumberFormat="1" applyFont="1" applyFill="1" applyBorder="1" applyAlignment="1" applyProtection="1">
      <alignment horizontal="right" vertical="center"/>
    </xf>
    <xf numFmtId="0" fontId="25" fillId="15" borderId="25" xfId="13" applyFont="1" applyFill="1" applyBorder="1" applyAlignment="1" applyProtection="1">
      <alignment horizontal="right" vertical="center"/>
    </xf>
    <xf numFmtId="166" fontId="26" fillId="12" borderId="26" xfId="13" applyNumberFormat="1" applyFont="1" applyFill="1" applyBorder="1" applyAlignment="1" applyProtection="1">
      <alignment horizontal="right" vertical="center"/>
    </xf>
    <xf numFmtId="0" fontId="25" fillId="15" borderId="27" xfId="13" applyFont="1" applyFill="1" applyBorder="1" applyAlignment="1" applyProtection="1">
      <alignment horizontal="right" vertical="center"/>
    </xf>
    <xf numFmtId="166" fontId="26" fillId="12" borderId="28" xfId="13" applyNumberFormat="1" applyFont="1" applyFill="1" applyBorder="1" applyAlignment="1" applyProtection="1">
      <alignment horizontal="right" vertical="center"/>
    </xf>
    <xf numFmtId="0" fontId="25" fillId="13" borderId="26" xfId="13" applyFont="1" applyFill="1" applyBorder="1" applyAlignment="1" applyProtection="1">
      <alignment horizontal="left" vertical="center"/>
    </xf>
    <xf numFmtId="0" fontId="35" fillId="12" borderId="0" xfId="13" applyFont="1" applyFill="1" applyAlignment="1" applyProtection="1">
      <alignment vertical="center"/>
    </xf>
    <xf numFmtId="0" fontId="25" fillId="13" borderId="23" xfId="13" applyFont="1" applyFill="1" applyBorder="1" applyAlignment="1" applyProtection="1">
      <alignment horizontal="left" vertical="center"/>
    </xf>
    <xf numFmtId="166" fontId="26" fillId="16" borderId="23" xfId="13" applyNumberFormat="1" applyFont="1" applyFill="1" applyBorder="1" applyAlignment="1" applyProtection="1">
      <alignment horizontal="right" vertical="center"/>
      <protection locked="0"/>
    </xf>
    <xf numFmtId="0" fontId="25" fillId="15" borderId="26" xfId="13" applyFont="1" applyFill="1" applyBorder="1" applyAlignment="1" applyProtection="1">
      <alignment horizontal="right" vertical="center"/>
    </xf>
    <xf numFmtId="166" fontId="26" fillId="16" borderId="26" xfId="13" applyNumberFormat="1" applyFont="1" applyFill="1" applyBorder="1" applyAlignment="1" applyProtection="1">
      <alignment horizontal="right" vertical="center"/>
      <protection locked="0"/>
    </xf>
    <xf numFmtId="0" fontId="25" fillId="15" borderId="28" xfId="13" applyFont="1" applyFill="1" applyBorder="1" applyAlignment="1" applyProtection="1">
      <alignment horizontal="right" vertical="center"/>
    </xf>
    <xf numFmtId="166" fontId="26" fillId="16" borderId="28" xfId="13" applyNumberFormat="1" applyFont="1" applyFill="1" applyBorder="1" applyAlignment="1" applyProtection="1">
      <alignment horizontal="right" vertical="center"/>
      <protection locked="0"/>
    </xf>
    <xf numFmtId="0" fontId="33" fillId="13" borderId="0" xfId="13" applyFont="1" applyFill="1" applyAlignment="1" applyProtection="1">
      <alignment horizontal="center" vertical="center"/>
    </xf>
    <xf numFmtId="4" fontId="33" fillId="13" borderId="0" xfId="13" applyNumberFormat="1" applyFont="1" applyFill="1" applyAlignment="1" applyProtection="1">
      <alignment horizontal="center" vertical="center"/>
    </xf>
    <xf numFmtId="0" fontId="26" fillId="12" borderId="0" xfId="13" applyFill="1" applyBorder="1" applyAlignment="1" applyProtection="1">
      <alignment vertical="center"/>
    </xf>
    <xf numFmtId="0" fontId="36" fillId="14" borderId="24" xfId="13" applyFont="1" applyFill="1" applyBorder="1" applyAlignment="1" applyProtection="1">
      <alignment vertical="center" wrapText="1"/>
    </xf>
    <xf numFmtId="0" fontId="2" fillId="12" borderId="29" xfId="13" applyFont="1" applyFill="1" applyBorder="1" applyAlignment="1" applyProtection="1">
      <alignment horizontal="left" vertical="center"/>
    </xf>
    <xf numFmtId="0" fontId="3" fillId="12" borderId="0" xfId="13" applyFont="1" applyFill="1" applyBorder="1" applyAlignment="1" applyProtection="1">
      <alignment vertical="center"/>
    </xf>
    <xf numFmtId="0" fontId="25" fillId="13" borderId="25" xfId="13" applyFont="1" applyFill="1" applyBorder="1" applyAlignment="1" applyProtection="1">
      <alignment horizontal="left" vertical="center"/>
    </xf>
    <xf numFmtId="166" fontId="26" fillId="17" borderId="26" xfId="13" applyNumberFormat="1" applyFont="1" applyFill="1" applyBorder="1" applyAlignment="1" applyProtection="1">
      <alignment horizontal="center" vertical="center"/>
      <protection locked="0"/>
    </xf>
    <xf numFmtId="166" fontId="26" fillId="17" borderId="30" xfId="13" applyNumberFormat="1" applyFont="1" applyFill="1" applyBorder="1" applyAlignment="1" applyProtection="1">
      <alignment horizontal="center" vertical="center"/>
      <protection locked="0"/>
    </xf>
    <xf numFmtId="0" fontId="25" fillId="13" borderId="27" xfId="13" applyFont="1" applyFill="1" applyBorder="1" applyAlignment="1" applyProtection="1">
      <alignment horizontal="left" vertical="center"/>
    </xf>
    <xf numFmtId="166" fontId="26" fillId="17" borderId="28" xfId="13" applyNumberFormat="1" applyFont="1" applyFill="1" applyBorder="1" applyAlignment="1" applyProtection="1">
      <alignment horizontal="center" vertical="center"/>
      <protection locked="0"/>
    </xf>
    <xf numFmtId="166" fontId="26" fillId="17" borderId="31" xfId="13" applyNumberFormat="1" applyFont="1" applyFill="1" applyBorder="1" applyAlignment="1" applyProtection="1">
      <alignment horizontal="center" vertical="center"/>
      <protection locked="0"/>
    </xf>
    <xf numFmtId="166" fontId="26" fillId="18" borderId="26" xfId="13" applyNumberFormat="1" applyFont="1" applyFill="1" applyBorder="1" applyAlignment="1" applyProtection="1">
      <alignment horizontal="center" vertical="center"/>
    </xf>
    <xf numFmtId="166" fontId="26" fillId="17" borderId="26" xfId="13" applyNumberFormat="1" applyFont="1" applyFill="1" applyBorder="1" applyAlignment="1" applyProtection="1">
      <alignment horizontal="left" vertical="center"/>
      <protection locked="0"/>
    </xf>
    <xf numFmtId="166" fontId="26" fillId="17" borderId="28" xfId="13" applyNumberFormat="1" applyFont="1" applyFill="1" applyBorder="1" applyAlignment="1" applyProtection="1">
      <alignment horizontal="left" vertical="center"/>
      <protection locked="0"/>
    </xf>
    <xf numFmtId="0" fontId="32" fillId="13" borderId="32" xfId="13" applyFont="1" applyFill="1" applyBorder="1" applyAlignment="1" applyProtection="1">
      <alignment horizontal="left" vertical="center"/>
    </xf>
    <xf numFmtId="166" fontId="32" fillId="0" borderId="29" xfId="13" applyNumberFormat="1" applyFont="1" applyFill="1" applyBorder="1" applyAlignment="1" applyProtection="1">
      <alignment horizontal="center" vertical="center"/>
    </xf>
    <xf numFmtId="0" fontId="32" fillId="13" borderId="0" xfId="13" applyFont="1" applyFill="1" applyBorder="1" applyAlignment="1" applyProtection="1">
      <alignment horizontal="left" vertical="center"/>
    </xf>
    <xf numFmtId="4" fontId="32" fillId="0" borderId="0" xfId="13" applyNumberFormat="1" applyFont="1" applyFill="1" applyBorder="1" applyAlignment="1" applyProtection="1">
      <alignment horizontal="center" vertical="center"/>
    </xf>
    <xf numFmtId="4" fontId="32" fillId="12" borderId="0" xfId="13" applyNumberFormat="1" applyFont="1" applyFill="1" applyBorder="1" applyAlignment="1" applyProtection="1">
      <alignment horizontal="center" vertical="center"/>
    </xf>
    <xf numFmtId="0" fontId="13" fillId="12" borderId="0" xfId="13" applyFont="1" applyFill="1" applyAlignment="1" applyProtection="1">
      <alignment vertical="center"/>
    </xf>
    <xf numFmtId="0" fontId="13" fillId="13" borderId="0" xfId="13" applyFont="1" applyFill="1" applyAlignment="1" applyProtection="1">
      <alignment horizontal="left" vertical="center"/>
    </xf>
    <xf numFmtId="167" fontId="13" fillId="13" borderId="0" xfId="15" applyNumberFormat="1" applyFont="1" applyFill="1" applyAlignment="1" applyProtection="1">
      <alignment horizontal="center" vertical="center"/>
    </xf>
    <xf numFmtId="0" fontId="13" fillId="12" borderId="0" xfId="13" applyFont="1" applyFill="1" applyAlignment="1" applyProtection="1">
      <alignment horizontal="center" vertical="center"/>
    </xf>
    <xf numFmtId="0" fontId="13" fillId="12" borderId="0" xfId="13" applyFont="1" applyFill="1" applyBorder="1" applyAlignment="1" applyProtection="1">
      <alignment vertical="center"/>
    </xf>
    <xf numFmtId="0" fontId="32" fillId="13" borderId="25" xfId="13" applyFont="1" applyFill="1" applyBorder="1" applyAlignment="1" applyProtection="1">
      <alignment horizontal="left" vertical="center"/>
    </xf>
    <xf numFmtId="166" fontId="26" fillId="0" borderId="26" xfId="13" applyNumberFormat="1" applyFont="1" applyBorder="1" applyAlignment="1" applyProtection="1">
      <alignment vertical="center"/>
    </xf>
    <xf numFmtId="4" fontId="26" fillId="12" borderId="0" xfId="13" applyNumberFormat="1" applyFont="1" applyFill="1" applyBorder="1" applyAlignment="1" applyProtection="1">
      <alignment vertical="center"/>
    </xf>
    <xf numFmtId="0" fontId="32" fillId="0" borderId="25" xfId="13" applyFont="1" applyBorder="1" applyAlignment="1" applyProtection="1">
      <alignment vertical="center"/>
    </xf>
    <xf numFmtId="0" fontId="38" fillId="12" borderId="0" xfId="13" applyFont="1" applyFill="1" applyBorder="1" applyAlignment="1" applyProtection="1">
      <alignment horizontal="right" vertical="center"/>
    </xf>
    <xf numFmtId="0" fontId="37" fillId="0" borderId="34" xfId="13" applyFont="1" applyBorder="1" applyAlignment="1" applyProtection="1">
      <alignment vertical="center" wrapText="1"/>
    </xf>
    <xf numFmtId="166" fontId="32" fillId="12" borderId="26" xfId="13" applyNumberFormat="1" applyFont="1" applyFill="1" applyBorder="1" applyAlignment="1" applyProtection="1">
      <alignment horizontal="center" vertical="center"/>
    </xf>
    <xf numFmtId="166" fontId="32" fillId="0" borderId="26" xfId="13" applyNumberFormat="1" applyFont="1" applyBorder="1" applyAlignment="1" applyProtection="1">
      <alignment horizontal="center" vertical="center"/>
    </xf>
    <xf numFmtId="0" fontId="25" fillId="0" borderId="25" xfId="13" applyFont="1" applyBorder="1" applyAlignment="1" applyProtection="1">
      <alignment horizontal="left" vertical="center" indent="1"/>
    </xf>
    <xf numFmtId="166" fontId="25" fillId="12" borderId="26" xfId="13" applyNumberFormat="1" applyFont="1" applyFill="1" applyBorder="1" applyAlignment="1" applyProtection="1">
      <alignment horizontal="center" vertical="center"/>
    </xf>
    <xf numFmtId="166" fontId="25" fillId="16" borderId="26" xfId="13" applyNumberFormat="1" applyFont="1" applyFill="1" applyBorder="1" applyAlignment="1" applyProtection="1">
      <alignment horizontal="center" vertical="center"/>
    </xf>
    <xf numFmtId="166" fontId="25" fillId="16" borderId="26" xfId="13" applyNumberFormat="1" applyFont="1" applyFill="1" applyBorder="1" applyAlignment="1" applyProtection="1">
      <alignment horizontal="center" vertical="center"/>
      <protection locked="0"/>
    </xf>
    <xf numFmtId="0" fontId="25" fillId="15" borderId="25" xfId="13" applyFont="1" applyFill="1" applyBorder="1" applyAlignment="1" applyProtection="1">
      <alignment horizontal="right" vertical="center" indent="1"/>
    </xf>
    <xf numFmtId="0" fontId="39" fillId="12" borderId="0" xfId="13" applyFont="1" applyFill="1" applyAlignment="1" applyProtection="1">
      <alignment vertical="center"/>
    </xf>
    <xf numFmtId="10" fontId="26" fillId="12" borderId="0" xfId="15" applyNumberFormat="1" applyFont="1" applyFill="1" applyAlignment="1" applyProtection="1">
      <alignment vertical="center"/>
    </xf>
    <xf numFmtId="4" fontId="25" fillId="16" borderId="26" xfId="13" applyNumberFormat="1" applyFont="1" applyFill="1" applyBorder="1" applyAlignment="1" applyProtection="1">
      <alignment horizontal="right" vertical="center"/>
      <protection locked="0"/>
    </xf>
    <xf numFmtId="0" fontId="13" fillId="0" borderId="25" xfId="13" applyFont="1" applyBorder="1" applyAlignment="1" applyProtection="1">
      <alignment vertical="center"/>
    </xf>
    <xf numFmtId="166" fontId="13" fillId="12" borderId="26" xfId="13" applyNumberFormat="1" applyFont="1" applyFill="1" applyBorder="1" applyAlignment="1" applyProtection="1">
      <alignment horizontal="center" vertical="center"/>
    </xf>
    <xf numFmtId="166" fontId="13" fillId="0" borderId="26" xfId="13" applyNumberFormat="1" applyFont="1" applyBorder="1" applyAlignment="1" applyProtection="1">
      <alignment horizontal="center" vertical="center"/>
    </xf>
    <xf numFmtId="0" fontId="40" fillId="12" borderId="0" xfId="13" applyFont="1" applyFill="1" applyAlignment="1" applyProtection="1">
      <alignment vertical="center"/>
    </xf>
    <xf numFmtId="0" fontId="26" fillId="12" borderId="0" xfId="13" applyFill="1" applyAlignment="1" applyProtection="1">
      <alignment vertical="center" wrapText="1"/>
    </xf>
    <xf numFmtId="0" fontId="25" fillId="0" borderId="25" xfId="13" applyFont="1" applyBorder="1" applyAlignment="1" applyProtection="1">
      <alignment vertical="center"/>
    </xf>
    <xf numFmtId="166" fontId="25" fillId="0" borderId="26" xfId="13" applyNumberFormat="1" applyFont="1" applyBorder="1" applyAlignment="1" applyProtection="1">
      <alignment horizontal="center" vertical="center"/>
    </xf>
    <xf numFmtId="0" fontId="25" fillId="0" borderId="25" xfId="13" applyFont="1" applyBorder="1" applyAlignment="1" applyProtection="1">
      <alignment horizontal="left" vertical="center" wrapText="1" indent="1"/>
    </xf>
    <xf numFmtId="0" fontId="42" fillId="12" borderId="0" xfId="13" applyFont="1" applyFill="1" applyBorder="1" applyAlignment="1" applyProtection="1">
      <alignment vertical="center"/>
    </xf>
    <xf numFmtId="4" fontId="43" fillId="12" borderId="0" xfId="13" applyNumberFormat="1" applyFont="1" applyFill="1" applyBorder="1" applyAlignment="1" applyProtection="1">
      <alignment horizontal="left" vertical="top" wrapText="1"/>
    </xf>
    <xf numFmtId="4" fontId="44" fillId="12" borderId="25" xfId="13" applyNumberFormat="1" applyFont="1" applyFill="1" applyBorder="1" applyAlignment="1" applyProtection="1">
      <alignment horizontal="left" vertical="top" wrapText="1"/>
    </xf>
    <xf numFmtId="4" fontId="26" fillId="12" borderId="0" xfId="13" applyNumberFormat="1" applyFill="1" applyAlignment="1" applyProtection="1">
      <alignment vertical="center"/>
    </xf>
    <xf numFmtId="0" fontId="45" fillId="12" borderId="0" xfId="13" applyFont="1" applyFill="1" applyAlignment="1" applyProtection="1">
      <alignment horizontal="left" vertical="center"/>
    </xf>
    <xf numFmtId="166" fontId="25" fillId="0" borderId="26" xfId="13" applyNumberFormat="1" applyFont="1" applyFill="1" applyBorder="1" applyAlignment="1" applyProtection="1">
      <alignment horizontal="center" vertical="center"/>
    </xf>
    <xf numFmtId="4" fontId="30" fillId="12" borderId="0" xfId="13" applyNumberFormat="1" applyFont="1" applyFill="1" applyBorder="1" applyAlignment="1" applyProtection="1">
      <alignment horizontal="left" vertical="center"/>
    </xf>
    <xf numFmtId="4" fontId="46" fillId="12" borderId="0" xfId="13" applyNumberFormat="1" applyFont="1" applyFill="1" applyBorder="1" applyAlignment="1" applyProtection="1">
      <alignment horizontal="left" vertical="center"/>
    </xf>
    <xf numFmtId="4" fontId="30" fillId="12" borderId="25" xfId="13" applyNumberFormat="1" applyFont="1" applyFill="1" applyBorder="1" applyAlignment="1" applyProtection="1">
      <alignment horizontal="left" vertical="center"/>
    </xf>
    <xf numFmtId="0" fontId="37" fillId="0" borderId="25" xfId="13" applyFont="1" applyBorder="1" applyAlignment="1" applyProtection="1">
      <alignment vertical="center" wrapText="1"/>
    </xf>
    <xf numFmtId="166" fontId="32" fillId="0" borderId="26" xfId="13" applyNumberFormat="1" applyFont="1" applyFill="1" applyBorder="1" applyAlignment="1" applyProtection="1">
      <alignment horizontal="center" vertical="center"/>
    </xf>
    <xf numFmtId="0" fontId="26" fillId="0" borderId="25" xfId="13" applyFont="1" applyBorder="1" applyAlignment="1" applyProtection="1">
      <alignment vertical="center"/>
    </xf>
    <xf numFmtId="166" fontId="26" fillId="12" borderId="26" xfId="13" applyNumberFormat="1" applyFont="1" applyFill="1" applyBorder="1" applyAlignment="1" applyProtection="1">
      <alignment horizontal="center" vertical="center"/>
    </xf>
    <xf numFmtId="166" fontId="26" fillId="0" borderId="26" xfId="13" applyNumberFormat="1" applyFont="1" applyBorder="1" applyAlignment="1" applyProtection="1">
      <alignment horizontal="center" vertical="center"/>
    </xf>
    <xf numFmtId="4" fontId="46" fillId="12" borderId="0" xfId="13" applyNumberFormat="1" applyFont="1" applyFill="1" applyBorder="1" applyAlignment="1" applyProtection="1">
      <alignment horizontal="left" vertical="top" wrapText="1"/>
    </xf>
    <xf numFmtId="4" fontId="30" fillId="12" borderId="25" xfId="13" applyNumberFormat="1" applyFont="1" applyFill="1" applyBorder="1" applyAlignment="1" applyProtection="1">
      <alignment horizontal="left" vertical="top" wrapText="1"/>
    </xf>
    <xf numFmtId="0" fontId="32" fillId="15" borderId="26" xfId="13" applyFont="1" applyFill="1" applyBorder="1" applyAlignment="1" applyProtection="1">
      <alignment vertical="center"/>
    </xf>
    <xf numFmtId="0" fontId="32" fillId="15" borderId="28" xfId="13" applyFont="1" applyFill="1" applyBorder="1" applyAlignment="1" applyProtection="1">
      <alignment vertical="center"/>
    </xf>
    <xf numFmtId="166" fontId="32" fillId="12" borderId="28" xfId="13" applyNumberFormat="1" applyFont="1" applyFill="1" applyBorder="1" applyAlignment="1" applyProtection="1">
      <alignment horizontal="center" vertical="center"/>
    </xf>
    <xf numFmtId="0" fontId="26" fillId="12" borderId="0" xfId="13" applyFont="1" applyFill="1" applyAlignment="1" applyProtection="1">
      <alignment horizontal="right" vertical="center"/>
    </xf>
    <xf numFmtId="0" fontId="26" fillId="0" borderId="0" xfId="13" applyFont="1"/>
    <xf numFmtId="0" fontId="26" fillId="11" borderId="0" xfId="13" applyFont="1" applyFill="1" applyAlignment="1" applyProtection="1">
      <alignment vertical="center"/>
    </xf>
    <xf numFmtId="0" fontId="26" fillId="19" borderId="0" xfId="16" applyFill="1" applyAlignment="1" applyProtection="1">
      <alignment vertical="center"/>
      <protection hidden="1"/>
    </xf>
    <xf numFmtId="0" fontId="50" fillId="19" borderId="0" xfId="16" applyFont="1" applyFill="1" applyAlignment="1" applyProtection="1">
      <alignment vertical="center"/>
      <protection hidden="1"/>
    </xf>
    <xf numFmtId="0" fontId="26" fillId="19" borderId="0" xfId="16" applyFill="1" applyAlignment="1" applyProtection="1">
      <alignment vertical="center" wrapText="1"/>
      <protection hidden="1"/>
    </xf>
    <xf numFmtId="0" fontId="51" fillId="19" borderId="0" xfId="16" applyFont="1" applyFill="1" applyAlignment="1" applyProtection="1">
      <alignment vertical="center"/>
      <protection hidden="1"/>
    </xf>
    <xf numFmtId="0" fontId="0" fillId="0" borderId="0" xfId="0" applyProtection="1">
      <protection hidden="1"/>
    </xf>
    <xf numFmtId="0" fontId="31" fillId="14" borderId="35" xfId="16" applyFont="1" applyFill="1" applyBorder="1" applyAlignment="1" applyProtection="1">
      <alignment horizontal="left" vertical="center"/>
      <protection hidden="1"/>
    </xf>
    <xf numFmtId="0" fontId="31" fillId="14" borderId="0" xfId="16" applyFont="1" applyFill="1" applyBorder="1" applyAlignment="1" applyProtection="1">
      <alignment horizontal="left" vertical="center"/>
      <protection hidden="1"/>
    </xf>
    <xf numFmtId="0" fontId="52" fillId="19" borderId="0" xfId="16" applyFont="1" applyFill="1" applyBorder="1" applyAlignment="1" applyProtection="1">
      <alignment vertical="center" wrapText="1"/>
      <protection hidden="1"/>
    </xf>
    <xf numFmtId="0" fontId="31" fillId="13" borderId="0" xfId="16" applyFont="1" applyFill="1" applyBorder="1" applyAlignment="1" applyProtection="1">
      <alignment horizontal="center" vertical="center"/>
      <protection hidden="1"/>
    </xf>
    <xf numFmtId="0" fontId="53" fillId="13" borderId="0" xfId="16" applyFont="1" applyFill="1" applyBorder="1" applyAlignment="1" applyProtection="1">
      <alignment vertical="center"/>
      <protection hidden="1"/>
    </xf>
    <xf numFmtId="0" fontId="54" fillId="13" borderId="0" xfId="16" applyFont="1" applyFill="1" applyBorder="1" applyAlignment="1" applyProtection="1">
      <alignment vertical="center"/>
      <protection hidden="1"/>
    </xf>
    <xf numFmtId="0" fontId="54" fillId="13" borderId="0" xfId="16" applyFont="1" applyFill="1" applyBorder="1" applyAlignment="1" applyProtection="1">
      <alignment horizontal="left" vertical="center"/>
      <protection hidden="1"/>
    </xf>
    <xf numFmtId="0" fontId="26" fillId="19" borderId="4" xfId="16" applyFill="1" applyBorder="1" applyAlignment="1" applyProtection="1">
      <alignment horizontal="center" vertical="center"/>
      <protection hidden="1"/>
    </xf>
    <xf numFmtId="0" fontId="25" fillId="19" borderId="4" xfId="16" applyFont="1" applyFill="1" applyBorder="1" applyAlignment="1" applyProtection="1">
      <alignment horizontal="center" vertical="center"/>
      <protection hidden="1"/>
    </xf>
    <xf numFmtId="0" fontId="25" fillId="13" borderId="4" xfId="17" applyFont="1" applyFill="1" applyBorder="1" applyAlignment="1" applyProtection="1">
      <alignment vertical="center"/>
      <protection hidden="1"/>
    </xf>
    <xf numFmtId="0" fontId="50" fillId="19" borderId="0" xfId="16" applyFont="1" applyFill="1" applyAlignment="1" applyProtection="1">
      <alignment horizontal="center" vertical="center"/>
      <protection hidden="1"/>
    </xf>
    <xf numFmtId="0" fontId="25" fillId="0" borderId="0" xfId="16" applyFont="1" applyFill="1" applyAlignment="1" applyProtection="1">
      <alignment horizontal="center" vertical="center"/>
      <protection hidden="1"/>
    </xf>
    <xf numFmtId="0" fontId="32" fillId="19" borderId="0" xfId="16" applyFont="1" applyFill="1" applyBorder="1" applyAlignment="1" applyProtection="1">
      <alignment vertical="center" wrapText="1"/>
      <protection hidden="1"/>
    </xf>
    <xf numFmtId="168" fontId="4" fillId="19" borderId="42" xfId="16" applyNumberFormat="1" applyFont="1" applyFill="1" applyBorder="1" applyAlignment="1" applyProtection="1">
      <alignment horizontal="right" vertical="center" indent="1"/>
      <protection hidden="1"/>
    </xf>
    <xf numFmtId="168" fontId="4" fillId="19" borderId="35" xfId="16" applyNumberFormat="1" applyFont="1" applyFill="1" applyBorder="1" applyAlignment="1" applyProtection="1">
      <alignment horizontal="right" vertical="center" indent="1"/>
      <protection hidden="1"/>
    </xf>
    <xf numFmtId="168" fontId="4" fillId="19" borderId="25" xfId="16" applyNumberFormat="1" applyFont="1" applyFill="1" applyBorder="1" applyAlignment="1" applyProtection="1">
      <alignment horizontal="right" vertical="center" indent="1"/>
      <protection hidden="1"/>
    </xf>
    <xf numFmtId="168" fontId="4" fillId="19" borderId="36" xfId="16" applyNumberFormat="1" applyFont="1" applyFill="1" applyBorder="1" applyAlignment="1" applyProtection="1">
      <alignment horizontal="right" vertical="center" indent="1"/>
      <protection hidden="1"/>
    </xf>
    <xf numFmtId="168" fontId="4" fillId="19" borderId="30" xfId="16" applyNumberFormat="1" applyFont="1" applyFill="1" applyBorder="1" applyAlignment="1" applyProtection="1">
      <alignment horizontal="right" vertical="center" indent="1"/>
      <protection hidden="1"/>
    </xf>
    <xf numFmtId="0" fontId="26" fillId="19" borderId="0" xfId="16" applyFill="1" applyAlignment="1" applyProtection="1">
      <alignment vertical="center"/>
      <protection locked="0"/>
    </xf>
    <xf numFmtId="0" fontId="0" fillId="0" borderId="0" xfId="0" applyProtection="1">
      <protection locked="0"/>
    </xf>
    <xf numFmtId="0" fontId="26" fillId="19" borderId="0" xfId="16" applyFont="1" applyFill="1" applyBorder="1" applyAlignment="1" applyProtection="1">
      <alignment vertical="center" wrapText="1"/>
      <protection hidden="1"/>
    </xf>
    <xf numFmtId="168" fontId="1" fillId="13" borderId="42" xfId="16" applyNumberFormat="1" applyFont="1" applyFill="1" applyBorder="1" applyAlignment="1" applyProtection="1">
      <alignment horizontal="right" vertical="center" indent="1"/>
      <protection hidden="1"/>
    </xf>
    <xf numFmtId="168" fontId="1" fillId="13" borderId="35" xfId="16" applyNumberFormat="1" applyFont="1" applyFill="1" applyBorder="1" applyAlignment="1" applyProtection="1">
      <alignment horizontal="right" vertical="center" indent="1"/>
      <protection hidden="1"/>
    </xf>
    <xf numFmtId="168" fontId="1" fillId="19" borderId="25" xfId="16" applyNumberFormat="1" applyFont="1" applyFill="1" applyBorder="1" applyAlignment="1" applyProtection="1">
      <alignment horizontal="right" vertical="center" indent="1"/>
      <protection hidden="1"/>
    </xf>
    <xf numFmtId="168" fontId="1" fillId="19" borderId="42" xfId="16" applyNumberFormat="1" applyFont="1" applyFill="1" applyBorder="1" applyAlignment="1" applyProtection="1">
      <alignment horizontal="right" vertical="center" indent="1"/>
      <protection hidden="1"/>
    </xf>
    <xf numFmtId="168" fontId="1" fillId="19" borderId="36" xfId="16" applyNumberFormat="1" applyFont="1" applyFill="1" applyBorder="1" applyAlignment="1" applyProtection="1">
      <alignment horizontal="right" vertical="center" indent="1"/>
      <protection hidden="1"/>
    </xf>
    <xf numFmtId="168" fontId="1" fillId="19" borderId="30" xfId="16" applyNumberFormat="1" applyFont="1" applyFill="1" applyBorder="1" applyAlignment="1" applyProtection="1">
      <alignment horizontal="right" vertical="center" indent="1"/>
      <protection hidden="1"/>
    </xf>
    <xf numFmtId="168" fontId="1" fillId="13" borderId="25" xfId="16" applyNumberFormat="1" applyFont="1" applyFill="1" applyBorder="1" applyAlignment="1" applyProtection="1">
      <alignment horizontal="right" vertical="center" indent="1"/>
      <protection hidden="1"/>
    </xf>
    <xf numFmtId="168" fontId="1" fillId="13" borderId="36" xfId="16" applyNumberFormat="1" applyFont="1" applyFill="1" applyBorder="1" applyAlignment="1" applyProtection="1">
      <alignment horizontal="right" vertical="center" indent="1"/>
      <protection hidden="1"/>
    </xf>
    <xf numFmtId="168" fontId="1" fillId="13" borderId="30" xfId="16" applyNumberFormat="1" applyFont="1" applyFill="1" applyBorder="1" applyAlignment="1" applyProtection="1">
      <alignment horizontal="right" vertical="center" indent="1"/>
      <protection hidden="1"/>
    </xf>
    <xf numFmtId="0" fontId="26" fillId="19" borderId="0" xfId="16" applyFill="1" applyBorder="1" applyAlignment="1" applyProtection="1">
      <alignment vertical="center" wrapText="1"/>
      <protection hidden="1"/>
    </xf>
    <xf numFmtId="168" fontId="1" fillId="19" borderId="35" xfId="16" applyNumberFormat="1" applyFont="1" applyFill="1" applyBorder="1" applyAlignment="1" applyProtection="1">
      <alignment horizontal="right" vertical="center" indent="1"/>
      <protection hidden="1"/>
    </xf>
    <xf numFmtId="168" fontId="4" fillId="13" borderId="42" xfId="16" applyNumberFormat="1" applyFont="1" applyFill="1" applyBorder="1" applyAlignment="1" applyProtection="1">
      <alignment horizontal="right" vertical="center" indent="1"/>
      <protection hidden="1"/>
    </xf>
    <xf numFmtId="168" fontId="4" fillId="13" borderId="35" xfId="16" applyNumberFormat="1" applyFont="1" applyFill="1" applyBorder="1" applyAlignment="1" applyProtection="1">
      <alignment horizontal="right" vertical="center" indent="1"/>
      <protection hidden="1"/>
    </xf>
    <xf numFmtId="10" fontId="32" fillId="19" borderId="0" xfId="16" applyNumberFormat="1" applyFont="1" applyFill="1" applyBorder="1" applyAlignment="1" applyProtection="1">
      <alignment vertical="center" wrapText="1"/>
      <protection hidden="1"/>
    </xf>
    <xf numFmtId="0" fontId="59" fillId="19" borderId="0" xfId="16" applyFont="1" applyFill="1" applyAlignment="1" applyProtection="1">
      <alignment horizontal="right" vertical="center"/>
      <protection hidden="1"/>
    </xf>
    <xf numFmtId="0" fontId="59" fillId="19" borderId="0" xfId="16" applyFont="1" applyFill="1" applyAlignment="1" applyProtection="1">
      <alignment vertical="center"/>
      <protection hidden="1"/>
    </xf>
    <xf numFmtId="168" fontId="26" fillId="19" borderId="42" xfId="16" applyNumberFormat="1" applyFill="1" applyBorder="1" applyAlignment="1" applyProtection="1">
      <alignment horizontal="right" vertical="center" indent="1"/>
      <protection hidden="1"/>
    </xf>
    <xf numFmtId="168" fontId="26" fillId="19" borderId="35" xfId="16" applyNumberFormat="1" applyFill="1" applyBorder="1" applyAlignment="1" applyProtection="1">
      <alignment horizontal="right" vertical="center" indent="1"/>
      <protection hidden="1"/>
    </xf>
    <xf numFmtId="168" fontId="26" fillId="19" borderId="25" xfId="16" applyNumberFormat="1" applyFill="1" applyBorder="1" applyAlignment="1" applyProtection="1">
      <alignment horizontal="right" vertical="center" indent="1"/>
      <protection hidden="1"/>
    </xf>
    <xf numFmtId="168" fontId="26" fillId="19" borderId="36" xfId="16" applyNumberFormat="1" applyFill="1" applyBorder="1" applyAlignment="1" applyProtection="1">
      <alignment horizontal="right" vertical="center" indent="1"/>
      <protection hidden="1"/>
    </xf>
    <xf numFmtId="168" fontId="26" fillId="19" borderId="30" xfId="16" applyNumberFormat="1" applyFill="1" applyBorder="1" applyAlignment="1" applyProtection="1">
      <alignment horizontal="right" vertical="center" indent="1"/>
      <protection hidden="1"/>
    </xf>
    <xf numFmtId="168" fontId="26" fillId="19" borderId="42" xfId="16" applyNumberFormat="1" applyFill="1" applyBorder="1" applyAlignment="1" applyProtection="1">
      <alignment horizontal="right" vertical="center" indent="1"/>
    </xf>
    <xf numFmtId="0" fontId="34" fillId="14" borderId="0" xfId="16" applyFont="1" applyFill="1" applyBorder="1" applyAlignment="1" applyProtection="1">
      <alignment vertical="center" wrapText="1"/>
      <protection hidden="1"/>
    </xf>
    <xf numFmtId="168" fontId="34" fillId="14" borderId="42" xfId="16" applyNumberFormat="1" applyFont="1" applyFill="1" applyBorder="1" applyAlignment="1" applyProtection="1">
      <alignment horizontal="right" vertical="center" indent="1"/>
      <protection hidden="1"/>
    </xf>
    <xf numFmtId="168" fontId="34" fillId="14" borderId="35" xfId="16" applyNumberFormat="1" applyFont="1" applyFill="1" applyBorder="1" applyAlignment="1" applyProtection="1">
      <alignment horizontal="right" vertical="center" indent="1"/>
      <protection hidden="1"/>
    </xf>
    <xf numFmtId="168" fontId="34" fillId="14" borderId="25" xfId="16" applyNumberFormat="1" applyFont="1" applyFill="1" applyBorder="1" applyAlignment="1" applyProtection="1">
      <alignment horizontal="right" vertical="center" indent="1"/>
      <protection hidden="1"/>
    </xf>
    <xf numFmtId="168" fontId="34" fillId="14" borderId="36" xfId="16" applyNumberFormat="1" applyFont="1" applyFill="1" applyBorder="1" applyAlignment="1" applyProtection="1">
      <alignment horizontal="right" vertical="center" indent="1"/>
      <protection hidden="1"/>
    </xf>
    <xf numFmtId="168" fontId="34" fillId="14" borderId="30" xfId="16" applyNumberFormat="1" applyFont="1" applyFill="1" applyBorder="1" applyAlignment="1" applyProtection="1">
      <alignment horizontal="right" vertical="center" indent="1"/>
      <protection hidden="1"/>
    </xf>
    <xf numFmtId="168" fontId="34" fillId="14" borderId="42" xfId="16" applyNumberFormat="1" applyFont="1" applyFill="1" applyBorder="1" applyAlignment="1" applyProtection="1">
      <alignment horizontal="right" vertical="center" indent="1"/>
    </xf>
    <xf numFmtId="0" fontId="34" fillId="19" borderId="0" xfId="16" applyFont="1" applyFill="1" applyBorder="1" applyAlignment="1" applyProtection="1">
      <alignment vertical="center" wrapText="1"/>
      <protection hidden="1"/>
    </xf>
    <xf numFmtId="168" fontId="34" fillId="19" borderId="42" xfId="16" applyNumberFormat="1" applyFont="1" applyFill="1" applyBorder="1" applyAlignment="1" applyProtection="1">
      <alignment horizontal="right" vertical="center" indent="1"/>
      <protection hidden="1"/>
    </xf>
    <xf numFmtId="168" fontId="34" fillId="19" borderId="35" xfId="16" applyNumberFormat="1" applyFont="1" applyFill="1" applyBorder="1" applyAlignment="1" applyProtection="1">
      <alignment horizontal="right" vertical="center" indent="1"/>
      <protection hidden="1"/>
    </xf>
    <xf numFmtId="168" fontId="34" fillId="19" borderId="25" xfId="16" applyNumberFormat="1" applyFont="1" applyFill="1" applyBorder="1" applyAlignment="1" applyProtection="1">
      <alignment horizontal="right" vertical="center" indent="1"/>
      <protection hidden="1"/>
    </xf>
    <xf numFmtId="168" fontId="34" fillId="19" borderId="36" xfId="16" applyNumberFormat="1" applyFont="1" applyFill="1" applyBorder="1" applyAlignment="1" applyProtection="1">
      <alignment horizontal="right" vertical="center" indent="1"/>
      <protection hidden="1"/>
    </xf>
    <xf numFmtId="168" fontId="34" fillId="19" borderId="30" xfId="16" applyNumberFormat="1" applyFont="1" applyFill="1" applyBorder="1" applyAlignment="1" applyProtection="1">
      <alignment horizontal="right" vertical="center" indent="1"/>
      <protection hidden="1"/>
    </xf>
    <xf numFmtId="168" fontId="34" fillId="19" borderId="42" xfId="16" applyNumberFormat="1" applyFont="1" applyFill="1" applyBorder="1" applyAlignment="1" applyProtection="1">
      <alignment horizontal="right" vertical="center" indent="1"/>
    </xf>
    <xf numFmtId="0" fontId="60" fillId="19" borderId="0" xfId="16" applyFont="1" applyFill="1" applyBorder="1" applyAlignment="1" applyProtection="1">
      <alignment vertical="center" wrapText="1"/>
      <protection hidden="1"/>
    </xf>
    <xf numFmtId="168" fontId="26" fillId="13" borderId="42" xfId="16" applyNumberFormat="1" applyFill="1" applyBorder="1" applyAlignment="1" applyProtection="1">
      <alignment horizontal="right" vertical="center" indent="1"/>
      <protection hidden="1"/>
    </xf>
    <xf numFmtId="168" fontId="26" fillId="13" borderId="35" xfId="16" applyNumberFormat="1" applyFill="1" applyBorder="1" applyAlignment="1" applyProtection="1">
      <alignment horizontal="right" vertical="center" indent="1"/>
      <protection hidden="1"/>
    </xf>
    <xf numFmtId="168" fontId="32" fillId="19" borderId="25" xfId="16" applyNumberFormat="1" applyFont="1" applyFill="1" applyBorder="1" applyAlignment="1" applyProtection="1">
      <alignment horizontal="right" vertical="center" indent="1"/>
      <protection hidden="1"/>
    </xf>
    <xf numFmtId="168" fontId="32" fillId="19" borderId="42" xfId="16" applyNumberFormat="1" applyFont="1" applyFill="1" applyBorder="1" applyAlignment="1" applyProtection="1">
      <alignment horizontal="right" vertical="center" indent="1"/>
      <protection hidden="1"/>
    </xf>
    <xf numFmtId="168" fontId="32" fillId="19" borderId="36" xfId="16" applyNumberFormat="1" applyFont="1" applyFill="1" applyBorder="1" applyAlignment="1" applyProtection="1">
      <alignment horizontal="right" vertical="center" indent="1"/>
      <protection hidden="1"/>
    </xf>
    <xf numFmtId="168" fontId="32" fillId="19" borderId="30" xfId="16" applyNumberFormat="1" applyFont="1" applyFill="1" applyBorder="1" applyAlignment="1" applyProtection="1">
      <alignment horizontal="right" vertical="center" indent="1"/>
      <protection hidden="1"/>
    </xf>
    <xf numFmtId="168" fontId="26" fillId="13" borderId="42" xfId="16" applyNumberFormat="1" applyFill="1" applyBorder="1" applyAlignment="1" applyProtection="1">
      <alignment horizontal="right" vertical="center" indent="1"/>
    </xf>
    <xf numFmtId="168" fontId="26" fillId="19" borderId="42" xfId="16" applyNumberFormat="1" applyFont="1" applyFill="1" applyBorder="1" applyAlignment="1" applyProtection="1">
      <alignment horizontal="right" vertical="center" indent="1"/>
      <protection hidden="1"/>
    </xf>
    <xf numFmtId="168" fontId="26" fillId="19" borderId="35" xfId="16" applyNumberFormat="1" applyFont="1" applyFill="1" applyBorder="1" applyAlignment="1" applyProtection="1">
      <alignment horizontal="right" vertical="center" indent="1"/>
      <protection hidden="1"/>
    </xf>
    <xf numFmtId="168" fontId="26" fillId="19" borderId="25" xfId="16" applyNumberFormat="1" applyFont="1" applyFill="1" applyBorder="1" applyAlignment="1" applyProtection="1">
      <alignment horizontal="right" vertical="center" indent="1"/>
      <protection hidden="1"/>
    </xf>
    <xf numFmtId="168" fontId="26" fillId="19" borderId="36" xfId="16" applyNumberFormat="1" applyFont="1" applyFill="1" applyBorder="1" applyAlignment="1" applyProtection="1">
      <alignment horizontal="right" vertical="center" indent="1"/>
      <protection hidden="1"/>
    </xf>
    <xf numFmtId="168" fontId="26" fillId="19" borderId="30" xfId="16" applyNumberFormat="1" applyFont="1" applyFill="1" applyBorder="1" applyAlignment="1" applyProtection="1">
      <alignment horizontal="right" vertical="center" indent="1"/>
      <protection hidden="1"/>
    </xf>
    <xf numFmtId="168" fontId="26" fillId="19" borderId="42" xfId="16" applyNumberFormat="1" applyFont="1" applyFill="1" applyBorder="1" applyAlignment="1" applyProtection="1">
      <alignment horizontal="right" vertical="center" indent="1"/>
    </xf>
    <xf numFmtId="0" fontId="26" fillId="21" borderId="0" xfId="16" applyFill="1" applyAlignment="1" applyProtection="1">
      <alignment vertical="center"/>
      <protection hidden="1"/>
    </xf>
    <xf numFmtId="0" fontId="25" fillId="21" borderId="0" xfId="16" applyFont="1" applyFill="1" applyAlignment="1" applyProtection="1">
      <alignment vertical="center"/>
      <protection hidden="1"/>
    </xf>
    <xf numFmtId="0" fontId="50" fillId="21" borderId="0" xfId="16" applyFont="1" applyFill="1" applyAlignment="1" applyProtection="1">
      <alignment vertical="center"/>
      <protection hidden="1"/>
    </xf>
    <xf numFmtId="0" fontId="26" fillId="21" borderId="0" xfId="16" applyFill="1" applyAlignment="1" applyProtection="1">
      <alignment vertical="center"/>
      <protection locked="0"/>
    </xf>
    <xf numFmtId="0" fontId="25" fillId="19" borderId="0" xfId="16" applyFont="1" applyFill="1" applyAlignment="1" applyProtection="1">
      <alignment vertical="center"/>
      <protection hidden="1"/>
    </xf>
    <xf numFmtId="3" fontId="25" fillId="20" borderId="0" xfId="16" applyNumberFormat="1" applyFont="1" applyFill="1" applyBorder="1" applyAlignment="1" applyProtection="1">
      <alignment horizontal="center" vertical="center"/>
      <protection hidden="1"/>
    </xf>
    <xf numFmtId="0" fontId="25" fillId="19" borderId="0" xfId="16" applyFont="1" applyFill="1" applyAlignment="1" applyProtection="1">
      <alignment horizontal="center" vertical="center"/>
      <protection hidden="1"/>
    </xf>
    <xf numFmtId="168" fontId="4" fillId="19" borderId="46" xfId="16" applyNumberFormat="1" applyFont="1" applyFill="1" applyBorder="1" applyAlignment="1" applyProtection="1">
      <alignment horizontal="right" vertical="center" indent="1"/>
      <protection locked="0"/>
    </xf>
    <xf numFmtId="168" fontId="4" fillId="19" borderId="47" xfId="16" applyNumberFormat="1" applyFont="1" applyFill="1" applyBorder="1" applyAlignment="1" applyProtection="1">
      <alignment horizontal="right" vertical="center" indent="1"/>
      <protection locked="0"/>
    </xf>
    <xf numFmtId="168" fontId="4" fillId="19" borderId="48" xfId="16" applyNumberFormat="1" applyFont="1" applyFill="1" applyBorder="1" applyAlignment="1" applyProtection="1">
      <alignment horizontal="right" vertical="center" indent="1"/>
      <protection locked="0"/>
    </xf>
    <xf numFmtId="168" fontId="4" fillId="19" borderId="49" xfId="16" applyNumberFormat="1" applyFont="1" applyFill="1" applyBorder="1" applyAlignment="1" applyProtection="1">
      <alignment horizontal="right" vertical="center" indent="1"/>
      <protection locked="0"/>
    </xf>
    <xf numFmtId="0" fontId="51" fillId="19" borderId="0" xfId="16" applyFont="1" applyFill="1" applyAlignment="1" applyProtection="1">
      <alignment vertical="center"/>
      <protection locked="0"/>
    </xf>
    <xf numFmtId="168" fontId="26" fillId="7" borderId="42" xfId="16" applyNumberFormat="1" applyFill="1" applyBorder="1" applyAlignment="1" applyProtection="1">
      <alignment horizontal="right" vertical="center" indent="1"/>
      <protection locked="0"/>
    </xf>
    <xf numFmtId="168" fontId="26" fillId="7" borderId="50" xfId="16" applyNumberFormat="1" applyFill="1" applyBorder="1" applyAlignment="1" applyProtection="1">
      <alignment horizontal="right" vertical="center" indent="1"/>
      <protection locked="0"/>
    </xf>
    <xf numFmtId="168" fontId="26" fillId="7" borderId="51" xfId="16" applyNumberFormat="1" applyFill="1" applyBorder="1" applyAlignment="1" applyProtection="1">
      <alignment horizontal="right" vertical="center" indent="1"/>
      <protection locked="0"/>
    </xf>
    <xf numFmtId="168" fontId="1" fillId="20" borderId="42" xfId="16" applyNumberFormat="1" applyFont="1" applyFill="1" applyBorder="1" applyAlignment="1" applyProtection="1">
      <alignment horizontal="right" vertical="center" indent="1"/>
      <protection locked="0"/>
    </xf>
    <xf numFmtId="168" fontId="1" fillId="20" borderId="50" xfId="16" applyNumberFormat="1" applyFont="1" applyFill="1" applyBorder="1" applyAlignment="1" applyProtection="1">
      <alignment horizontal="right" vertical="center" indent="1"/>
      <protection locked="0"/>
    </xf>
    <xf numFmtId="168" fontId="1" fillId="20" borderId="51" xfId="16" applyNumberFormat="1" applyFont="1" applyFill="1" applyBorder="1" applyAlignment="1" applyProtection="1">
      <alignment horizontal="right" vertical="center" indent="1"/>
      <protection locked="0"/>
    </xf>
    <xf numFmtId="168" fontId="26" fillId="19" borderId="42" xfId="16" applyNumberFormat="1" applyFill="1" applyBorder="1" applyAlignment="1" applyProtection="1">
      <alignment horizontal="right" vertical="center" indent="1"/>
      <protection locked="0"/>
    </xf>
    <xf numFmtId="168" fontId="26" fillId="19" borderId="50" xfId="16" applyNumberFormat="1" applyFill="1" applyBorder="1" applyAlignment="1" applyProtection="1">
      <alignment horizontal="right" vertical="center" indent="1"/>
      <protection locked="0"/>
    </xf>
    <xf numFmtId="168" fontId="26" fillId="19" borderId="51" xfId="16" applyNumberFormat="1" applyFill="1" applyBorder="1" applyAlignment="1" applyProtection="1">
      <alignment horizontal="right" vertical="center" indent="1"/>
      <protection locked="0"/>
    </xf>
    <xf numFmtId="168" fontId="4" fillId="20" borderId="42" xfId="16" applyNumberFormat="1" applyFont="1" applyFill="1" applyBorder="1" applyAlignment="1" applyProtection="1">
      <alignment horizontal="right" vertical="center" indent="1"/>
      <protection locked="0"/>
    </xf>
    <xf numFmtId="168" fontId="4" fillId="20" borderId="50" xfId="16" applyNumberFormat="1" applyFont="1" applyFill="1" applyBorder="1" applyAlignment="1" applyProtection="1">
      <alignment horizontal="right" vertical="center" indent="1"/>
      <protection locked="0"/>
    </xf>
    <xf numFmtId="168" fontId="4" fillId="20" borderId="51" xfId="16" applyNumberFormat="1" applyFont="1" applyFill="1" applyBorder="1" applyAlignment="1" applyProtection="1">
      <alignment horizontal="right" vertical="center" indent="1"/>
      <protection locked="0"/>
    </xf>
    <xf numFmtId="168" fontId="26" fillId="13" borderId="42" xfId="16" applyNumberFormat="1" applyFill="1" applyBorder="1" applyAlignment="1" applyProtection="1">
      <alignment horizontal="right" vertical="center" indent="1"/>
      <protection locked="0"/>
    </xf>
    <xf numFmtId="168" fontId="26" fillId="13" borderId="50" xfId="16" applyNumberFormat="1" applyFill="1" applyBorder="1" applyAlignment="1" applyProtection="1">
      <alignment horizontal="right" vertical="center" indent="1"/>
      <protection locked="0"/>
    </xf>
    <xf numFmtId="168" fontId="26" fillId="13" borderId="51" xfId="16" applyNumberFormat="1" applyFill="1" applyBorder="1" applyAlignment="1" applyProtection="1">
      <alignment horizontal="right" vertical="center" indent="1"/>
      <protection locked="0"/>
    </xf>
    <xf numFmtId="168" fontId="32" fillId="7" borderId="42" xfId="16" applyNumberFormat="1" applyFont="1" applyFill="1" applyBorder="1" applyAlignment="1" applyProtection="1">
      <alignment horizontal="right" vertical="center" indent="1"/>
      <protection locked="0"/>
    </xf>
    <xf numFmtId="168" fontId="32" fillId="7" borderId="50" xfId="16" applyNumberFormat="1" applyFont="1" applyFill="1" applyBorder="1" applyAlignment="1" applyProtection="1">
      <alignment horizontal="right" vertical="center" indent="1"/>
      <protection locked="0"/>
    </xf>
    <xf numFmtId="168" fontId="32" fillId="7" borderId="51" xfId="16" applyNumberFormat="1" applyFont="1" applyFill="1" applyBorder="1" applyAlignment="1" applyProtection="1">
      <alignment horizontal="right" vertical="center" indent="1"/>
      <protection locked="0"/>
    </xf>
    <xf numFmtId="168" fontId="26" fillId="7" borderId="42" xfId="16" applyNumberFormat="1" applyFont="1" applyFill="1" applyBorder="1" applyAlignment="1" applyProtection="1">
      <alignment horizontal="right" vertical="center" indent="1"/>
      <protection locked="0"/>
    </xf>
    <xf numFmtId="168" fontId="26" fillId="7" borderId="50" xfId="16" applyNumberFormat="1" applyFont="1" applyFill="1" applyBorder="1" applyAlignment="1" applyProtection="1">
      <alignment horizontal="right" vertical="center" indent="1"/>
      <protection locked="0"/>
    </xf>
    <xf numFmtId="168" fontId="26" fillId="7" borderId="51" xfId="16" applyNumberFormat="1" applyFont="1" applyFill="1" applyBorder="1" applyAlignment="1" applyProtection="1">
      <alignment horizontal="right" vertical="center" indent="1"/>
      <protection locked="0"/>
    </xf>
    <xf numFmtId="168" fontId="26" fillId="20" borderId="42" xfId="16" applyNumberFormat="1" applyFill="1" applyBorder="1" applyAlignment="1" applyProtection="1">
      <alignment horizontal="right" vertical="center" indent="1"/>
      <protection locked="0"/>
    </xf>
    <xf numFmtId="168" fontId="26" fillId="20" borderId="50" xfId="16" applyNumberFormat="1" applyFill="1" applyBorder="1" applyAlignment="1" applyProtection="1">
      <alignment horizontal="right" vertical="center" indent="1"/>
      <protection locked="0"/>
    </xf>
    <xf numFmtId="168" fontId="26" fillId="20" borderId="51" xfId="16" applyNumberFormat="1" applyFill="1" applyBorder="1" applyAlignment="1" applyProtection="1">
      <alignment horizontal="right" vertical="center" indent="1"/>
      <protection locked="0"/>
    </xf>
    <xf numFmtId="168" fontId="26" fillId="13" borderId="42" xfId="16" applyNumberFormat="1" applyFont="1" applyFill="1" applyBorder="1" applyAlignment="1" applyProtection="1">
      <alignment horizontal="right" vertical="center" indent="1"/>
      <protection locked="0"/>
    </xf>
    <xf numFmtId="168" fontId="26" fillId="13" borderId="50" xfId="16" applyNumberFormat="1" applyFont="1" applyFill="1" applyBorder="1" applyAlignment="1" applyProtection="1">
      <alignment horizontal="right" vertical="center" indent="1"/>
      <protection locked="0"/>
    </xf>
    <xf numFmtId="168" fontId="26" fillId="13" borderId="51" xfId="16" applyNumberFormat="1" applyFont="1" applyFill="1" applyBorder="1" applyAlignment="1" applyProtection="1">
      <alignment horizontal="right" vertical="center" indent="1"/>
      <protection locked="0"/>
    </xf>
    <xf numFmtId="168" fontId="34" fillId="14" borderId="42" xfId="16" applyNumberFormat="1" applyFont="1" applyFill="1" applyBorder="1" applyAlignment="1" applyProtection="1">
      <alignment horizontal="right" vertical="center" indent="1"/>
      <protection locked="0"/>
    </xf>
    <xf numFmtId="168" fontId="34" fillId="14" borderId="50" xfId="16" applyNumberFormat="1" applyFont="1" applyFill="1" applyBorder="1" applyAlignment="1" applyProtection="1">
      <alignment horizontal="right" vertical="center" indent="1"/>
      <protection locked="0"/>
    </xf>
    <xf numFmtId="168" fontId="34" fillId="14" borderId="51" xfId="16" applyNumberFormat="1" applyFont="1" applyFill="1" applyBorder="1" applyAlignment="1" applyProtection="1">
      <alignment horizontal="right" vertical="center" indent="1"/>
      <protection locked="0"/>
    </xf>
    <xf numFmtId="168" fontId="34" fillId="19" borderId="42" xfId="16" applyNumberFormat="1" applyFont="1" applyFill="1" applyBorder="1" applyAlignment="1" applyProtection="1">
      <alignment horizontal="right" vertical="center" indent="1"/>
      <protection locked="0"/>
    </xf>
    <xf numFmtId="168" fontId="34" fillId="19" borderId="50" xfId="16" applyNumberFormat="1" applyFont="1" applyFill="1" applyBorder="1" applyAlignment="1" applyProtection="1">
      <alignment horizontal="right" vertical="center" indent="1"/>
      <protection locked="0"/>
    </xf>
    <xf numFmtId="168" fontId="34" fillId="19" borderId="51" xfId="16" applyNumberFormat="1" applyFont="1" applyFill="1" applyBorder="1" applyAlignment="1" applyProtection="1">
      <alignment horizontal="right" vertical="center" indent="1"/>
      <protection locked="0"/>
    </xf>
    <xf numFmtId="168" fontId="4" fillId="7" borderId="42" xfId="16" applyNumberFormat="1" applyFont="1" applyFill="1" applyBorder="1" applyAlignment="1" applyProtection="1">
      <alignment horizontal="right" vertical="center" indent="1"/>
      <protection locked="0"/>
    </xf>
    <xf numFmtId="168" fontId="4" fillId="7" borderId="50" xfId="16" applyNumberFormat="1" applyFont="1" applyFill="1" applyBorder="1" applyAlignment="1" applyProtection="1">
      <alignment horizontal="right" vertical="center" indent="1"/>
      <protection locked="0"/>
    </xf>
    <xf numFmtId="168" fontId="4" fillId="7" borderId="51" xfId="16" applyNumberFormat="1" applyFont="1" applyFill="1" applyBorder="1" applyAlignment="1" applyProtection="1">
      <alignment horizontal="right" vertical="center" indent="1"/>
      <protection locked="0"/>
    </xf>
    <xf numFmtId="168" fontId="1" fillId="7" borderId="42" xfId="16" applyNumberFormat="1" applyFont="1" applyFill="1" applyBorder="1" applyAlignment="1" applyProtection="1">
      <alignment horizontal="right" vertical="center" indent="1"/>
      <protection locked="0"/>
    </xf>
    <xf numFmtId="168" fontId="1" fillId="7" borderId="50" xfId="16" applyNumberFormat="1" applyFont="1" applyFill="1" applyBorder="1" applyAlignment="1" applyProtection="1">
      <alignment horizontal="right" vertical="center" indent="1"/>
      <protection locked="0"/>
    </xf>
    <xf numFmtId="168" fontId="1" fillId="7" borderId="51" xfId="16" applyNumberFormat="1" applyFont="1" applyFill="1" applyBorder="1" applyAlignment="1" applyProtection="1">
      <alignment horizontal="right" vertical="center" indent="1"/>
      <protection locked="0"/>
    </xf>
    <xf numFmtId="168" fontId="26" fillId="19" borderId="42" xfId="16" applyNumberFormat="1" applyFont="1" applyFill="1" applyBorder="1" applyAlignment="1" applyProtection="1">
      <alignment horizontal="right" vertical="center" indent="1"/>
      <protection locked="0"/>
    </xf>
    <xf numFmtId="168" fontId="26" fillId="19" borderId="50" xfId="16" applyNumberFormat="1" applyFont="1" applyFill="1" applyBorder="1" applyAlignment="1" applyProtection="1">
      <alignment horizontal="right" vertical="center" indent="1"/>
      <protection locked="0"/>
    </xf>
    <xf numFmtId="168" fontId="26" fillId="19" borderId="51" xfId="16" applyNumberFormat="1" applyFont="1" applyFill="1" applyBorder="1" applyAlignment="1" applyProtection="1">
      <alignment horizontal="right" vertical="center" indent="1"/>
      <protection locked="0"/>
    </xf>
    <xf numFmtId="0" fontId="26" fillId="19" borderId="0" xfId="16" applyFill="1" applyAlignment="1" applyProtection="1">
      <alignment vertical="center" wrapText="1"/>
      <protection locked="0"/>
    </xf>
    <xf numFmtId="0" fontId="61" fillId="0" borderId="0" xfId="0" applyFont="1" applyProtection="1">
      <protection hidden="1"/>
    </xf>
    <xf numFmtId="0" fontId="0" fillId="0" borderId="0" xfId="0" applyProtection="1"/>
    <xf numFmtId="0" fontId="58" fillId="8" borderId="29" xfId="16" applyFont="1" applyFill="1" applyBorder="1" applyAlignment="1" applyProtection="1">
      <alignment vertical="center" wrapText="1"/>
      <protection hidden="1"/>
    </xf>
    <xf numFmtId="0" fontId="34" fillId="8" borderId="29" xfId="16" applyFont="1" applyFill="1" applyBorder="1" applyAlignment="1" applyProtection="1">
      <alignment horizontal="center" vertical="center" wrapText="1"/>
      <protection hidden="1"/>
    </xf>
    <xf numFmtId="0" fontId="32" fillId="23" borderId="24" xfId="16" applyFont="1" applyFill="1" applyBorder="1" applyAlignment="1" applyProtection="1">
      <alignment horizontal="center" vertical="center" wrapText="1"/>
      <protection hidden="1"/>
    </xf>
    <xf numFmtId="0" fontId="32" fillId="23" borderId="41" xfId="16" applyFont="1" applyFill="1" applyBorder="1" applyAlignment="1" applyProtection="1">
      <alignment horizontal="center" vertical="center" wrapText="1"/>
      <protection hidden="1"/>
    </xf>
    <xf numFmtId="0" fontId="32" fillId="23" borderId="33" xfId="16" applyFont="1" applyFill="1" applyBorder="1" applyAlignment="1" applyProtection="1">
      <alignment horizontal="center" vertical="center" wrapText="1"/>
      <protection hidden="1"/>
    </xf>
    <xf numFmtId="0" fontId="25" fillId="23" borderId="0" xfId="16" applyFont="1" applyFill="1" applyAlignment="1" applyProtection="1">
      <alignment vertical="center"/>
      <protection hidden="1"/>
    </xf>
    <xf numFmtId="0" fontId="2" fillId="6" borderId="0" xfId="16" applyFont="1" applyFill="1" applyBorder="1" applyAlignment="1" applyProtection="1">
      <alignment vertical="center" wrapText="1"/>
      <protection hidden="1"/>
    </xf>
    <xf numFmtId="168" fontId="2" fillId="6" borderId="42" xfId="16" applyNumberFormat="1" applyFont="1" applyFill="1" applyBorder="1" applyAlignment="1" applyProtection="1">
      <alignment horizontal="right" vertical="center" indent="1"/>
      <protection hidden="1"/>
    </xf>
    <xf numFmtId="168" fontId="2" fillId="6" borderId="35" xfId="16" applyNumberFormat="1" applyFont="1" applyFill="1" applyBorder="1" applyAlignment="1" applyProtection="1">
      <alignment horizontal="right" vertical="center" indent="1"/>
      <protection hidden="1"/>
    </xf>
    <xf numFmtId="168" fontId="2" fillId="6" borderId="25" xfId="16" applyNumberFormat="1" applyFont="1" applyFill="1" applyBorder="1" applyAlignment="1" applyProtection="1">
      <alignment horizontal="right" vertical="center" indent="1"/>
      <protection hidden="1"/>
    </xf>
    <xf numFmtId="168" fontId="2" fillId="6" borderId="36" xfId="16" applyNumberFormat="1" applyFont="1" applyFill="1" applyBorder="1" applyAlignment="1" applyProtection="1">
      <alignment horizontal="right" vertical="center" indent="1"/>
      <protection hidden="1"/>
    </xf>
    <xf numFmtId="168" fontId="2" fillId="6" borderId="30" xfId="16" applyNumberFormat="1" applyFont="1" applyFill="1" applyBorder="1" applyAlignment="1" applyProtection="1">
      <alignment horizontal="right" vertical="center" indent="1"/>
      <protection hidden="1"/>
    </xf>
    <xf numFmtId="168" fontId="2" fillId="6" borderId="43" xfId="16" applyNumberFormat="1" applyFont="1" applyFill="1" applyBorder="1" applyAlignment="1" applyProtection="1">
      <alignment horizontal="right" vertical="center" indent="1"/>
      <protection hidden="1"/>
    </xf>
    <xf numFmtId="168" fontId="2" fillId="6" borderId="37" xfId="16" applyNumberFormat="1" applyFont="1" applyFill="1" applyBorder="1" applyAlignment="1" applyProtection="1">
      <alignment horizontal="right" vertical="center" indent="1"/>
      <protection hidden="1"/>
    </xf>
    <xf numFmtId="168" fontId="2" fillId="6" borderId="27" xfId="16" applyNumberFormat="1" applyFont="1" applyFill="1" applyBorder="1" applyAlignment="1" applyProtection="1">
      <alignment horizontal="right" vertical="center" indent="1"/>
      <protection hidden="1"/>
    </xf>
    <xf numFmtId="168" fontId="2" fillId="6" borderId="44" xfId="16" applyNumberFormat="1" applyFont="1" applyFill="1" applyBorder="1" applyAlignment="1" applyProtection="1">
      <alignment horizontal="right" vertical="center" indent="1"/>
      <protection hidden="1"/>
    </xf>
    <xf numFmtId="168" fontId="2" fillId="6" borderId="45" xfId="16" applyNumberFormat="1" applyFont="1" applyFill="1" applyBorder="1" applyAlignment="1" applyProtection="1">
      <alignment horizontal="right" vertical="center" indent="1"/>
      <protection hidden="1"/>
    </xf>
    <xf numFmtId="168" fontId="2" fillId="6" borderId="31" xfId="16" applyNumberFormat="1" applyFont="1" applyFill="1" applyBorder="1" applyAlignment="1" applyProtection="1">
      <alignment horizontal="right" vertical="center" indent="1"/>
      <protection hidden="1"/>
    </xf>
    <xf numFmtId="168" fontId="2" fillId="6" borderId="42" xfId="16" applyNumberFormat="1" applyFont="1" applyFill="1" applyBorder="1" applyAlignment="1" applyProtection="1">
      <alignment horizontal="right" vertical="center" indent="1"/>
      <protection locked="0"/>
    </xf>
    <xf numFmtId="168" fontId="2" fillId="6" borderId="50" xfId="16" applyNumberFormat="1" applyFont="1" applyFill="1" applyBorder="1" applyAlignment="1" applyProtection="1">
      <alignment horizontal="right" vertical="center" indent="1"/>
      <protection locked="0"/>
    </xf>
    <xf numFmtId="168" fontId="2" fillId="6" borderId="51" xfId="16" applyNumberFormat="1" applyFont="1" applyFill="1" applyBorder="1" applyAlignment="1" applyProtection="1">
      <alignment horizontal="right" vertical="center" indent="1"/>
      <protection locked="0"/>
    </xf>
    <xf numFmtId="168" fontId="2" fillId="6" borderId="43" xfId="16" applyNumberFormat="1" applyFont="1" applyFill="1" applyBorder="1" applyAlignment="1" applyProtection="1">
      <alignment horizontal="right" vertical="center" indent="1"/>
      <protection locked="0"/>
    </xf>
    <xf numFmtId="168" fontId="2" fillId="6" borderId="52" xfId="16" applyNumberFormat="1" applyFont="1" applyFill="1" applyBorder="1" applyAlignment="1" applyProtection="1">
      <alignment horizontal="right" vertical="center" indent="1"/>
      <protection locked="0"/>
    </xf>
    <xf numFmtId="168" fontId="2" fillId="6" borderId="44" xfId="16" applyNumberFormat="1" applyFont="1" applyFill="1" applyBorder="1" applyAlignment="1" applyProtection="1">
      <alignment horizontal="right" vertical="center" indent="1"/>
      <protection locked="0"/>
    </xf>
    <xf numFmtId="168" fontId="2" fillId="6" borderId="53" xfId="16" applyNumberFormat="1" applyFont="1" applyFill="1" applyBorder="1" applyAlignment="1" applyProtection="1">
      <alignment horizontal="right" vertical="center" indent="1"/>
      <protection locked="0"/>
    </xf>
    <xf numFmtId="0" fontId="62" fillId="13" borderId="0" xfId="16" applyFont="1" applyFill="1" applyBorder="1" applyAlignment="1" applyProtection="1">
      <alignment horizontal="left" vertical="center"/>
      <protection hidden="1"/>
    </xf>
    <xf numFmtId="0" fontId="55" fillId="22" borderId="0" xfId="16" applyFont="1" applyFill="1" applyBorder="1" applyAlignment="1" applyProtection="1">
      <alignment vertical="center"/>
      <protection hidden="1"/>
    </xf>
    <xf numFmtId="168" fontId="4" fillId="19" borderId="47" xfId="16" applyNumberFormat="1" applyFont="1" applyFill="1" applyBorder="1" applyAlignment="1" applyProtection="1">
      <alignment horizontal="right" vertical="center" indent="1"/>
    </xf>
    <xf numFmtId="168" fontId="4" fillId="19" borderId="48" xfId="16" applyNumberFormat="1" applyFont="1" applyFill="1" applyBorder="1" applyAlignment="1" applyProtection="1">
      <alignment horizontal="right" vertical="center" indent="1"/>
    </xf>
    <xf numFmtId="168" fontId="4" fillId="19" borderId="49" xfId="16" applyNumberFormat="1" applyFont="1" applyFill="1" applyBorder="1" applyAlignment="1" applyProtection="1">
      <alignment horizontal="right" vertical="center" indent="1"/>
    </xf>
    <xf numFmtId="168" fontId="26" fillId="7" borderId="50" xfId="16" applyNumberFormat="1" applyFill="1" applyBorder="1" applyAlignment="1" applyProtection="1">
      <alignment horizontal="right" vertical="center" indent="1"/>
    </xf>
    <xf numFmtId="168" fontId="26" fillId="7" borderId="42" xfId="16" applyNumberFormat="1" applyFill="1" applyBorder="1" applyAlignment="1" applyProtection="1">
      <alignment horizontal="right" vertical="center" indent="1"/>
    </xf>
    <xf numFmtId="168" fontId="26" fillId="7" borderId="51" xfId="16" applyNumberFormat="1" applyFill="1" applyBorder="1" applyAlignment="1" applyProtection="1">
      <alignment horizontal="right" vertical="center" indent="1"/>
    </xf>
    <xf numFmtId="168" fontId="1" fillId="20" borderId="50" xfId="16" applyNumberFormat="1" applyFont="1" applyFill="1" applyBorder="1" applyAlignment="1" applyProtection="1">
      <alignment horizontal="right" vertical="center" indent="1"/>
    </xf>
    <xf numFmtId="168" fontId="1" fillId="20" borderId="42" xfId="16" applyNumberFormat="1" applyFont="1" applyFill="1" applyBorder="1" applyAlignment="1" applyProtection="1">
      <alignment horizontal="right" vertical="center" indent="1"/>
    </xf>
    <xf numFmtId="168" fontId="1" fillId="20" borderId="51" xfId="16" applyNumberFormat="1" applyFont="1" applyFill="1" applyBorder="1" applyAlignment="1" applyProtection="1">
      <alignment horizontal="right" vertical="center" indent="1"/>
    </xf>
    <xf numFmtId="168" fontId="26" fillId="19" borderId="50" xfId="16" applyNumberFormat="1" applyFill="1" applyBorder="1" applyAlignment="1" applyProtection="1">
      <alignment horizontal="right" vertical="center" indent="1"/>
    </xf>
    <xf numFmtId="168" fontId="26" fillId="19" borderId="51" xfId="16" applyNumberFormat="1" applyFill="1" applyBorder="1" applyAlignment="1" applyProtection="1">
      <alignment horizontal="right" vertical="center" indent="1"/>
    </xf>
    <xf numFmtId="168" fontId="4" fillId="20" borderId="50" xfId="16" applyNumberFormat="1" applyFont="1" applyFill="1" applyBorder="1" applyAlignment="1" applyProtection="1">
      <alignment horizontal="right" vertical="center" indent="1"/>
    </xf>
    <xf numFmtId="168" fontId="4" fillId="20" borderId="42" xfId="16" applyNumberFormat="1" applyFont="1" applyFill="1" applyBorder="1" applyAlignment="1" applyProtection="1">
      <alignment horizontal="right" vertical="center" indent="1"/>
    </xf>
    <xf numFmtId="168" fontId="4" fillId="20" borderId="51" xfId="16" applyNumberFormat="1" applyFont="1" applyFill="1" applyBorder="1" applyAlignment="1" applyProtection="1">
      <alignment horizontal="right" vertical="center" indent="1"/>
    </xf>
    <xf numFmtId="168" fontId="26" fillId="13" borderId="50" xfId="16" applyNumberFormat="1" applyFill="1" applyBorder="1" applyAlignment="1" applyProtection="1">
      <alignment horizontal="right" vertical="center" indent="1"/>
    </xf>
    <xf numFmtId="168" fontId="26" fillId="13" borderId="51" xfId="16" applyNumberFormat="1" applyFill="1" applyBorder="1" applyAlignment="1" applyProtection="1">
      <alignment horizontal="right" vertical="center" indent="1"/>
    </xf>
    <xf numFmtId="168" fontId="32" fillId="7" borderId="50" xfId="16" applyNumberFormat="1" applyFont="1" applyFill="1" applyBorder="1" applyAlignment="1" applyProtection="1">
      <alignment horizontal="right" vertical="center" indent="1"/>
    </xf>
    <xf numFmtId="168" fontId="32" fillId="7" borderId="42" xfId="16" applyNumberFormat="1" applyFont="1" applyFill="1" applyBorder="1" applyAlignment="1" applyProtection="1">
      <alignment horizontal="right" vertical="center" indent="1"/>
    </xf>
    <xf numFmtId="168" fontId="32" fillId="7" borderId="51" xfId="16" applyNumberFormat="1" applyFont="1" applyFill="1" applyBorder="1" applyAlignment="1" applyProtection="1">
      <alignment horizontal="right" vertical="center" indent="1"/>
    </xf>
    <xf numFmtId="168" fontId="26" fillId="7" borderId="50" xfId="16" applyNumberFormat="1" applyFont="1" applyFill="1" applyBorder="1" applyAlignment="1" applyProtection="1">
      <alignment horizontal="right" vertical="center" indent="1"/>
    </xf>
    <xf numFmtId="168" fontId="26" fillId="7" borderId="42" xfId="16" applyNumberFormat="1" applyFont="1" applyFill="1" applyBorder="1" applyAlignment="1" applyProtection="1">
      <alignment horizontal="right" vertical="center" indent="1"/>
    </xf>
    <xf numFmtId="168" fontId="26" fillId="7" borderId="51" xfId="16" applyNumberFormat="1" applyFont="1" applyFill="1" applyBorder="1" applyAlignment="1" applyProtection="1">
      <alignment horizontal="right" vertical="center" indent="1"/>
    </xf>
    <xf numFmtId="168" fontId="26" fillId="20" borderId="50" xfId="16" applyNumberFormat="1" applyFill="1" applyBorder="1" applyAlignment="1" applyProtection="1">
      <alignment horizontal="right" vertical="center" indent="1"/>
    </xf>
    <xf numFmtId="168" fontId="26" fillId="20" borderId="42" xfId="16" applyNumberFormat="1" applyFill="1" applyBorder="1" applyAlignment="1" applyProtection="1">
      <alignment horizontal="right" vertical="center" indent="1"/>
    </xf>
    <xf numFmtId="168" fontId="26" fillId="20" borderId="51" xfId="16" applyNumberFormat="1" applyFill="1" applyBorder="1" applyAlignment="1" applyProtection="1">
      <alignment horizontal="right" vertical="center" indent="1"/>
    </xf>
    <xf numFmtId="168" fontId="26" fillId="13" borderId="50" xfId="16" applyNumberFormat="1" applyFont="1" applyFill="1" applyBorder="1" applyAlignment="1" applyProtection="1">
      <alignment horizontal="right" vertical="center" indent="1"/>
    </xf>
    <xf numFmtId="168" fontId="26" fillId="13" borderId="42" xfId="16" applyNumberFormat="1" applyFont="1" applyFill="1" applyBorder="1" applyAlignment="1" applyProtection="1">
      <alignment horizontal="right" vertical="center" indent="1"/>
    </xf>
    <xf numFmtId="168" fontId="26" fillId="13" borderId="51" xfId="16" applyNumberFormat="1" applyFont="1" applyFill="1" applyBorder="1" applyAlignment="1" applyProtection="1">
      <alignment horizontal="right" vertical="center" indent="1"/>
    </xf>
    <xf numFmtId="168" fontId="34" fillId="14" borderId="50" xfId="16" applyNumberFormat="1" applyFont="1" applyFill="1" applyBorder="1" applyAlignment="1" applyProtection="1">
      <alignment horizontal="right" vertical="center" indent="1"/>
    </xf>
    <xf numFmtId="168" fontId="34" fillId="14" borderId="51" xfId="16" applyNumberFormat="1" applyFont="1" applyFill="1" applyBorder="1" applyAlignment="1" applyProtection="1">
      <alignment horizontal="right" vertical="center" indent="1"/>
    </xf>
    <xf numFmtId="168" fontId="34" fillId="19" borderId="50" xfId="16" applyNumberFormat="1" applyFont="1" applyFill="1" applyBorder="1" applyAlignment="1" applyProtection="1">
      <alignment horizontal="right" vertical="center" indent="1"/>
    </xf>
    <xf numFmtId="168" fontId="34" fillId="19" borderId="51" xfId="16" applyNumberFormat="1" applyFont="1" applyFill="1" applyBorder="1" applyAlignment="1" applyProtection="1">
      <alignment horizontal="right" vertical="center" indent="1"/>
    </xf>
    <xf numFmtId="168" fontId="4" fillId="7" borderId="50" xfId="16" applyNumberFormat="1" applyFont="1" applyFill="1" applyBorder="1" applyAlignment="1" applyProtection="1">
      <alignment horizontal="right" vertical="center" indent="1"/>
    </xf>
    <xf numFmtId="168" fontId="4" fillId="7" borderId="42" xfId="16" applyNumberFormat="1" applyFont="1" applyFill="1" applyBorder="1" applyAlignment="1" applyProtection="1">
      <alignment horizontal="right" vertical="center" indent="1"/>
    </xf>
    <xf numFmtId="168" fontId="4" fillId="7" borderId="51" xfId="16" applyNumberFormat="1" applyFont="1" applyFill="1" applyBorder="1" applyAlignment="1" applyProtection="1">
      <alignment horizontal="right" vertical="center" indent="1"/>
    </xf>
    <xf numFmtId="168" fontId="1" fillId="7" borderId="50" xfId="16" applyNumberFormat="1" applyFont="1" applyFill="1" applyBorder="1" applyAlignment="1" applyProtection="1">
      <alignment horizontal="right" vertical="center" indent="1"/>
    </xf>
    <xf numFmtId="168" fontId="1" fillId="7" borderId="42" xfId="16" applyNumberFormat="1" applyFont="1" applyFill="1" applyBorder="1" applyAlignment="1" applyProtection="1">
      <alignment horizontal="right" vertical="center" indent="1"/>
    </xf>
    <xf numFmtId="168" fontId="1" fillId="7" borderId="51" xfId="16" applyNumberFormat="1" applyFont="1" applyFill="1" applyBorder="1" applyAlignment="1" applyProtection="1">
      <alignment horizontal="right" vertical="center" indent="1"/>
    </xf>
    <xf numFmtId="168" fontId="2" fillId="6" borderId="50" xfId="16" applyNumberFormat="1" applyFont="1" applyFill="1" applyBorder="1" applyAlignment="1" applyProtection="1">
      <alignment horizontal="right" vertical="center" indent="1"/>
    </xf>
    <xf numFmtId="168" fontId="2" fillId="6" borderId="42" xfId="16" applyNumberFormat="1" applyFont="1" applyFill="1" applyBorder="1" applyAlignment="1" applyProtection="1">
      <alignment horizontal="right" vertical="center" indent="1"/>
    </xf>
    <xf numFmtId="168" fontId="2" fillId="6" borderId="51" xfId="16" applyNumberFormat="1" applyFont="1" applyFill="1" applyBorder="1" applyAlignment="1" applyProtection="1">
      <alignment horizontal="right" vertical="center" indent="1"/>
    </xf>
    <xf numFmtId="168" fontId="26" fillId="19" borderId="50" xfId="16" applyNumberFormat="1" applyFont="1" applyFill="1" applyBorder="1" applyAlignment="1" applyProtection="1">
      <alignment horizontal="right" vertical="center" indent="1"/>
    </xf>
    <xf numFmtId="168" fontId="26" fillId="19" borderId="51" xfId="16" applyNumberFormat="1" applyFont="1" applyFill="1" applyBorder="1" applyAlignment="1" applyProtection="1">
      <alignment horizontal="right" vertical="center" indent="1"/>
    </xf>
    <xf numFmtId="168" fontId="2" fillId="6" borderId="52" xfId="16" applyNumberFormat="1" applyFont="1" applyFill="1" applyBorder="1" applyAlignment="1" applyProtection="1">
      <alignment horizontal="right" vertical="center" indent="1"/>
    </xf>
    <xf numFmtId="168" fontId="2" fillId="6" borderId="44" xfId="16" applyNumberFormat="1" applyFont="1" applyFill="1" applyBorder="1" applyAlignment="1" applyProtection="1">
      <alignment horizontal="right" vertical="center" indent="1"/>
    </xf>
    <xf numFmtId="168" fontId="2" fillId="6" borderId="53" xfId="16" applyNumberFormat="1" applyFont="1" applyFill="1" applyBorder="1" applyAlignment="1" applyProtection="1">
      <alignment horizontal="right" vertical="center" indent="1"/>
    </xf>
    <xf numFmtId="0" fontId="31" fillId="14" borderId="35" xfId="16" applyFont="1" applyFill="1" applyBorder="1" applyAlignment="1" applyProtection="1">
      <alignment horizontal="left" vertical="center"/>
    </xf>
    <xf numFmtId="0" fontId="31" fillId="14" borderId="0" xfId="16" applyFont="1" applyFill="1" applyBorder="1" applyAlignment="1" applyProtection="1">
      <alignment horizontal="left" vertical="center"/>
    </xf>
    <xf numFmtId="0" fontId="32" fillId="19" borderId="0" xfId="16" applyFont="1" applyFill="1" applyBorder="1" applyAlignment="1" applyProtection="1">
      <alignment vertical="center" wrapText="1"/>
    </xf>
    <xf numFmtId="0" fontId="26" fillId="19" borderId="0" xfId="16" applyFont="1" applyFill="1" applyBorder="1" applyAlignment="1" applyProtection="1">
      <alignment vertical="center" wrapText="1"/>
    </xf>
    <xf numFmtId="0" fontId="26" fillId="19" borderId="0" xfId="16" applyFill="1" applyBorder="1" applyAlignment="1" applyProtection="1">
      <alignment vertical="center" wrapText="1"/>
    </xf>
    <xf numFmtId="10" fontId="32" fillId="19" borderId="0" xfId="16" applyNumberFormat="1" applyFont="1" applyFill="1" applyBorder="1" applyAlignment="1" applyProtection="1">
      <alignment vertical="center" wrapText="1"/>
    </xf>
    <xf numFmtId="0" fontId="34" fillId="14" borderId="0" xfId="16" applyFont="1" applyFill="1" applyBorder="1" applyAlignment="1" applyProtection="1">
      <alignment vertical="center" wrapText="1"/>
    </xf>
    <xf numFmtId="0" fontId="34" fillId="19" borderId="0" xfId="16" applyFont="1" applyFill="1" applyBorder="1" applyAlignment="1" applyProtection="1">
      <alignment vertical="center" wrapText="1"/>
    </xf>
    <xf numFmtId="0" fontId="60" fillId="19" borderId="0" xfId="16" applyFont="1" applyFill="1" applyBorder="1" applyAlignment="1" applyProtection="1">
      <alignment vertical="center" wrapText="1"/>
    </xf>
    <xf numFmtId="0" fontId="2" fillId="6" borderId="0" xfId="16" applyFont="1" applyFill="1" applyBorder="1" applyAlignment="1" applyProtection="1">
      <alignment vertical="center" wrapText="1"/>
    </xf>
    <xf numFmtId="3" fontId="25" fillId="11" borderId="29" xfId="16" applyNumberFormat="1" applyFont="1" applyFill="1" applyBorder="1" applyAlignment="1" applyProtection="1">
      <alignment horizontal="center" vertical="center"/>
      <protection hidden="1"/>
    </xf>
    <xf numFmtId="3" fontId="26" fillId="19" borderId="0" xfId="16" applyNumberFormat="1" applyFill="1" applyAlignment="1" applyProtection="1">
      <alignment vertical="center"/>
      <protection locked="0"/>
    </xf>
    <xf numFmtId="0" fontId="26" fillId="0" borderId="0" xfId="16" applyFont="1" applyAlignment="1" applyProtection="1">
      <alignment vertical="center"/>
    </xf>
    <xf numFmtId="0" fontId="26" fillId="0" borderId="0" xfId="16" applyFont="1" applyAlignment="1" applyProtection="1">
      <alignment horizontal="center" vertical="center"/>
    </xf>
    <xf numFmtId="0" fontId="63" fillId="0" borderId="0" xfId="16" applyFont="1" applyAlignment="1" applyProtection="1">
      <alignment horizontal="center" vertical="center"/>
    </xf>
    <xf numFmtId="0" fontId="33" fillId="0" borderId="0" xfId="16" applyFont="1" applyAlignment="1" applyProtection="1">
      <alignment vertical="center"/>
    </xf>
    <xf numFmtId="0" fontId="32" fillId="0" borderId="0" xfId="16" applyFont="1" applyAlignment="1" applyProtection="1">
      <alignment horizontal="center" vertical="center"/>
    </xf>
    <xf numFmtId="0" fontId="26" fillId="0" borderId="0" xfId="16" applyFont="1" applyFill="1" applyBorder="1" applyAlignment="1" applyProtection="1">
      <alignment vertical="center"/>
    </xf>
    <xf numFmtId="0" fontId="57" fillId="0" borderId="3" xfId="16" applyFont="1" applyFill="1" applyBorder="1" applyAlignment="1" applyProtection="1">
      <alignment vertical="center"/>
    </xf>
    <xf numFmtId="3" fontId="64" fillId="0" borderId="0" xfId="18" applyNumberFormat="1" applyFont="1" applyFill="1" applyBorder="1" applyAlignment="1" applyProtection="1">
      <alignment vertical="center" wrapText="1"/>
    </xf>
    <xf numFmtId="0" fontId="50" fillId="0" borderId="0" xfId="16" applyFont="1" applyAlignment="1" applyProtection="1">
      <alignment horizontal="center" vertical="center"/>
    </xf>
    <xf numFmtId="0" fontId="50" fillId="19" borderId="0" xfId="16" applyFont="1" applyFill="1" applyBorder="1" applyAlignment="1" applyProtection="1">
      <alignment horizontal="center" vertical="center"/>
    </xf>
    <xf numFmtId="168" fontId="33" fillId="0" borderId="0" xfId="19" applyNumberFormat="1" applyFont="1" applyFill="1" applyBorder="1" applyAlignment="1" applyProtection="1">
      <alignment horizontal="right" vertical="center"/>
    </xf>
    <xf numFmtId="0" fontId="63" fillId="0" borderId="0" xfId="16" applyFont="1" applyFill="1" applyAlignment="1" applyProtection="1">
      <alignment vertical="center"/>
    </xf>
    <xf numFmtId="3" fontId="32" fillId="0" borderId="0" xfId="18" applyNumberFormat="1" applyFont="1" applyFill="1" applyBorder="1" applyAlignment="1" applyProtection="1">
      <alignment horizontal="center" vertical="center" wrapText="1"/>
    </xf>
    <xf numFmtId="0" fontId="57" fillId="0" borderId="3" xfId="16" applyFont="1" applyBorder="1" applyAlignment="1" applyProtection="1">
      <alignment horizontal="right" vertical="center" indent="2"/>
    </xf>
    <xf numFmtId="0" fontId="26" fillId="19" borderId="0" xfId="16" applyFont="1" applyFill="1" applyAlignment="1" applyProtection="1">
      <alignment vertical="center" wrapText="1"/>
    </xf>
    <xf numFmtId="0" fontId="26" fillId="19" borderId="4" xfId="16" applyFont="1" applyFill="1" applyBorder="1" applyAlignment="1" applyProtection="1">
      <alignment horizontal="center" vertical="center" wrapText="1"/>
    </xf>
    <xf numFmtId="0" fontId="26" fillId="19" borderId="0" xfId="16" applyFont="1" applyFill="1" applyAlignment="1" applyProtection="1">
      <alignment horizontal="center" vertical="center" wrapText="1"/>
    </xf>
    <xf numFmtId="0" fontId="26" fillId="0" borderId="0" xfId="16" applyFont="1" applyAlignment="1" applyProtection="1">
      <alignment vertical="center"/>
      <protection hidden="1"/>
    </xf>
    <xf numFmtId="0" fontId="26" fillId="20" borderId="0" xfId="16" applyFill="1" applyBorder="1" applyAlignment="1" applyProtection="1">
      <alignment vertical="center"/>
      <protection hidden="1"/>
    </xf>
    <xf numFmtId="0" fontId="26" fillId="0" borderId="0" xfId="16" applyFont="1" applyBorder="1" applyAlignment="1" applyProtection="1">
      <alignment vertical="center"/>
      <protection hidden="1"/>
    </xf>
    <xf numFmtId="0" fontId="33" fillId="7" borderId="4" xfId="19" applyFont="1" applyFill="1" applyBorder="1" applyAlignment="1" applyProtection="1">
      <alignment horizontal="center" vertical="center"/>
      <protection locked="0"/>
    </xf>
    <xf numFmtId="0" fontId="33" fillId="7" borderId="58" xfId="19" applyFont="1" applyFill="1" applyBorder="1" applyAlignment="1" applyProtection="1">
      <alignment vertical="center"/>
      <protection locked="0"/>
    </xf>
    <xf numFmtId="0" fontId="33" fillId="7" borderId="4" xfId="19" applyFont="1" applyFill="1" applyBorder="1" applyAlignment="1" applyProtection="1">
      <alignment vertical="center"/>
      <protection locked="0"/>
    </xf>
    <xf numFmtId="0" fontId="33" fillId="7" borderId="4" xfId="19" applyFont="1" applyFill="1" applyBorder="1" applyAlignment="1" applyProtection="1">
      <alignment horizontal="left" vertical="center"/>
      <protection locked="0"/>
    </xf>
    <xf numFmtId="14" fontId="33" fillId="7" borderId="57" xfId="19" applyNumberFormat="1" applyFont="1" applyFill="1" applyBorder="1" applyAlignment="1" applyProtection="1">
      <alignment horizontal="left" vertical="center"/>
      <protection locked="0"/>
    </xf>
    <xf numFmtId="168" fontId="33" fillId="7" borderId="57" xfId="19" applyNumberFormat="1" applyFont="1" applyFill="1" applyBorder="1" applyAlignment="1" applyProtection="1">
      <alignment horizontal="right" vertical="center"/>
      <protection locked="0"/>
    </xf>
    <xf numFmtId="168" fontId="33" fillId="7" borderId="61" xfId="19" applyNumberFormat="1" applyFont="1" applyFill="1" applyBorder="1" applyAlignment="1" applyProtection="1">
      <alignment horizontal="right" vertical="center"/>
      <protection locked="0"/>
    </xf>
    <xf numFmtId="168" fontId="33" fillId="7" borderId="62" xfId="19" applyNumberFormat="1" applyFont="1" applyFill="1" applyBorder="1" applyAlignment="1" applyProtection="1">
      <alignment horizontal="right" vertical="center"/>
      <protection locked="0"/>
    </xf>
    <xf numFmtId="0" fontId="26" fillId="0" borderId="0" xfId="16" applyFont="1" applyAlignment="1" applyProtection="1">
      <alignment vertical="center"/>
      <protection locked="0"/>
    </xf>
    <xf numFmtId="168" fontId="33" fillId="7" borderId="63" xfId="19" applyNumberFormat="1" applyFont="1" applyFill="1" applyBorder="1" applyAlignment="1" applyProtection="1">
      <alignment horizontal="right" vertical="center"/>
      <protection locked="0"/>
    </xf>
    <xf numFmtId="168" fontId="33" fillId="7" borderId="64" xfId="19" applyNumberFormat="1" applyFont="1" applyFill="1" applyBorder="1" applyAlignment="1" applyProtection="1">
      <alignment horizontal="right" vertical="center"/>
      <protection locked="0"/>
    </xf>
    <xf numFmtId="168" fontId="33" fillId="7" borderId="65" xfId="19" applyNumberFormat="1" applyFont="1" applyFill="1" applyBorder="1" applyAlignment="1" applyProtection="1">
      <alignment horizontal="right" vertical="center"/>
      <protection locked="0"/>
    </xf>
    <xf numFmtId="0" fontId="26" fillId="0" borderId="0" xfId="16" applyFont="1" applyAlignment="1" applyProtection="1">
      <alignment horizontal="center" vertical="center"/>
      <protection locked="0"/>
    </xf>
    <xf numFmtId="0" fontId="33" fillId="0" borderId="0" xfId="16" applyFont="1" applyAlignment="1" applyProtection="1">
      <alignment vertical="center"/>
      <protection locked="0"/>
    </xf>
    <xf numFmtId="0" fontId="26" fillId="0" borderId="0" xfId="16" applyFont="1" applyFill="1" applyBorder="1" applyAlignment="1" applyProtection="1">
      <alignment vertical="center"/>
      <protection locked="0"/>
    </xf>
    <xf numFmtId="168" fontId="26" fillId="0" borderId="4" xfId="16" applyNumberFormat="1" applyFont="1" applyBorder="1" applyAlignment="1" applyProtection="1">
      <alignment horizontal="center" vertical="center"/>
      <protection locked="0"/>
    </xf>
    <xf numFmtId="0" fontId="63" fillId="20" borderId="0" xfId="16" applyFont="1" applyFill="1" applyAlignment="1" applyProtection="1">
      <alignment horizontal="center" vertical="center"/>
    </xf>
    <xf numFmtId="0" fontId="66" fillId="20" borderId="0" xfId="16" applyFont="1" applyFill="1" applyAlignment="1" applyProtection="1">
      <alignment vertical="center"/>
    </xf>
    <xf numFmtId="0" fontId="26" fillId="19" borderId="0" xfId="16" applyFill="1" applyBorder="1" applyAlignment="1" applyProtection="1">
      <alignment vertical="center"/>
    </xf>
    <xf numFmtId="0" fontId="32" fillId="23" borderId="4" xfId="19" applyFont="1" applyFill="1" applyBorder="1" applyAlignment="1" applyProtection="1">
      <alignment vertical="center" wrapText="1"/>
    </xf>
    <xf numFmtId="1" fontId="32" fillId="23" borderId="54" xfId="18" applyNumberFormat="1" applyFont="1" applyFill="1" applyBorder="1" applyAlignment="1" applyProtection="1">
      <alignment horizontal="center" vertical="center" wrapText="1"/>
    </xf>
    <xf numFmtId="1" fontId="32" fillId="23" borderId="55" xfId="18" applyNumberFormat="1" applyFont="1" applyFill="1" applyBorder="1" applyAlignment="1" applyProtection="1">
      <alignment horizontal="center" vertical="center" wrapText="1"/>
    </xf>
    <xf numFmtId="1" fontId="32" fillId="23" borderId="56" xfId="18" applyNumberFormat="1" applyFont="1" applyFill="1" applyBorder="1" applyAlignment="1" applyProtection="1">
      <alignment horizontal="center" vertical="center" wrapText="1"/>
    </xf>
    <xf numFmtId="0" fontId="32" fillId="23" borderId="36" xfId="19" applyFont="1" applyFill="1" applyBorder="1" applyAlignment="1" applyProtection="1">
      <alignment horizontal="center" vertical="center" wrapText="1"/>
    </xf>
    <xf numFmtId="0" fontId="32" fillId="23" borderId="42" xfId="19" applyFont="1" applyFill="1" applyBorder="1" applyAlignment="1" applyProtection="1">
      <alignment horizontal="center" vertical="center" wrapText="1"/>
    </xf>
    <xf numFmtId="0" fontId="32" fillId="23" borderId="35" xfId="19" applyFont="1" applyFill="1" applyBorder="1" applyAlignment="1" applyProtection="1">
      <alignment horizontal="center" vertical="center" wrapText="1"/>
    </xf>
    <xf numFmtId="0" fontId="34" fillId="24" borderId="4" xfId="16" applyFont="1" applyFill="1" applyBorder="1" applyAlignment="1" applyProtection="1">
      <alignment horizontal="center" vertical="center" wrapText="1"/>
    </xf>
    <xf numFmtId="0" fontId="34" fillId="24" borderId="35" xfId="16" applyFont="1" applyFill="1" applyBorder="1" applyAlignment="1" applyProtection="1">
      <alignment horizontal="center" vertical="center" wrapText="1"/>
    </xf>
    <xf numFmtId="0" fontId="26" fillId="12" borderId="0" xfId="16" applyFill="1"/>
    <xf numFmtId="0" fontId="30" fillId="0" borderId="0" xfId="16" applyFont="1" applyAlignment="1">
      <alignment vertical="center"/>
    </xf>
    <xf numFmtId="0" fontId="26" fillId="12" borderId="0" xfId="16" applyFill="1" applyAlignment="1" applyProtection="1">
      <alignment vertical="center"/>
    </xf>
    <xf numFmtId="0" fontId="26" fillId="12" borderId="24" xfId="16" applyFont="1" applyFill="1" applyBorder="1" applyAlignment="1" applyProtection="1">
      <alignment vertical="center"/>
    </xf>
    <xf numFmtId="0" fontId="26" fillId="12" borderId="41" xfId="16" applyFont="1" applyFill="1" applyBorder="1" applyAlignment="1" applyProtection="1">
      <alignment vertical="center"/>
    </xf>
    <xf numFmtId="3" fontId="26" fillId="12" borderId="24" xfId="14" applyNumberFormat="1" applyFont="1" applyFill="1" applyBorder="1" applyAlignment="1" applyProtection="1">
      <alignment horizontal="center" vertical="center"/>
    </xf>
    <xf numFmtId="3" fontId="26" fillId="12" borderId="41" xfId="14" applyNumberFormat="1" applyFont="1" applyFill="1" applyBorder="1" applyAlignment="1" applyProtection="1">
      <alignment horizontal="center" vertical="center"/>
    </xf>
    <xf numFmtId="43" fontId="26" fillId="0" borderId="29" xfId="14" applyFont="1" applyBorder="1" applyAlignment="1" applyProtection="1">
      <alignment vertical="center"/>
    </xf>
    <xf numFmtId="170" fontId="26" fillId="0" borderId="28" xfId="16" applyNumberFormat="1" applyFont="1" applyFill="1" applyBorder="1" applyAlignment="1" applyProtection="1">
      <alignment horizontal="right" vertical="center"/>
    </xf>
    <xf numFmtId="0" fontId="26" fillId="12" borderId="25" xfId="16" applyFont="1" applyFill="1" applyBorder="1" applyAlignment="1" applyProtection="1">
      <alignment vertical="center"/>
    </xf>
    <xf numFmtId="0" fontId="26" fillId="12" borderId="0" xfId="16" applyFill="1" applyBorder="1" applyAlignment="1" applyProtection="1">
      <alignment vertical="center"/>
    </xf>
    <xf numFmtId="171" fontId="26" fillId="12" borderId="25" xfId="14" applyNumberFormat="1" applyFont="1" applyFill="1" applyBorder="1" applyAlignment="1" applyProtection="1">
      <alignment horizontal="center" vertical="center"/>
    </xf>
    <xf numFmtId="171" fontId="26" fillId="12" borderId="0" xfId="14" applyNumberFormat="1" applyFont="1" applyFill="1" applyBorder="1" applyAlignment="1" applyProtection="1">
      <alignment horizontal="center" vertical="center"/>
    </xf>
    <xf numFmtId="43" fontId="26" fillId="0" borderId="23" xfId="14" applyFont="1" applyBorder="1" applyAlignment="1" applyProtection="1">
      <alignment vertical="center"/>
    </xf>
    <xf numFmtId="170" fontId="26" fillId="26" borderId="28" xfId="16" applyNumberFormat="1" applyFont="1" applyFill="1" applyBorder="1" applyAlignment="1" applyProtection="1">
      <alignment horizontal="right" vertical="center"/>
    </xf>
    <xf numFmtId="0" fontId="26" fillId="12" borderId="66" xfId="16" applyFont="1" applyFill="1" applyBorder="1" applyAlignment="1" applyProtection="1">
      <alignment vertical="center"/>
    </xf>
    <xf numFmtId="0" fontId="26" fillId="12" borderId="67" xfId="16" applyFont="1" applyFill="1" applyBorder="1" applyAlignment="1" applyProtection="1">
      <alignment vertical="center"/>
    </xf>
    <xf numFmtId="3" fontId="26" fillId="12" borderId="66" xfId="14" applyNumberFormat="1" applyFont="1" applyFill="1" applyBorder="1" applyAlignment="1" applyProtection="1">
      <alignment horizontal="center" vertical="center"/>
    </xf>
    <xf numFmtId="3" fontId="26" fillId="12" borderId="67" xfId="14" applyNumberFormat="1" applyFont="1" applyFill="1" applyBorder="1" applyAlignment="1" applyProtection="1">
      <alignment horizontal="center" vertical="center"/>
    </xf>
    <xf numFmtId="43" fontId="26" fillId="0" borderId="26" xfId="14" applyFont="1" applyBorder="1" applyAlignment="1" applyProtection="1">
      <alignment horizontal="right" vertical="center"/>
    </xf>
    <xf numFmtId="0" fontId="26" fillId="12" borderId="27" xfId="16" applyFont="1" applyFill="1" applyBorder="1" applyAlignment="1" applyProtection="1">
      <alignment vertical="center"/>
      <protection locked="0"/>
    </xf>
    <xf numFmtId="0" fontId="26" fillId="12" borderId="68" xfId="16" applyFill="1" applyBorder="1" applyAlignment="1" applyProtection="1">
      <alignment vertical="center"/>
      <protection locked="0"/>
    </xf>
    <xf numFmtId="171" fontId="26" fillId="12" borderId="27" xfId="14" applyNumberFormat="1" applyFont="1" applyFill="1" applyBorder="1" applyAlignment="1" applyProtection="1">
      <alignment horizontal="center" vertical="center"/>
    </xf>
    <xf numFmtId="171" fontId="26" fillId="12" borderId="68" xfId="14" applyNumberFormat="1" applyFont="1" applyFill="1" applyBorder="1" applyAlignment="1" applyProtection="1">
      <alignment horizontal="center" vertical="center"/>
    </xf>
    <xf numFmtId="43" fontId="26" fillId="0" borderId="28" xfId="14" applyFont="1" applyBorder="1" applyAlignment="1" applyProtection="1">
      <alignment horizontal="right" vertical="center"/>
    </xf>
    <xf numFmtId="0" fontId="26" fillId="12" borderId="0" xfId="16" applyFill="1" applyAlignment="1" applyProtection="1">
      <alignment vertical="center"/>
      <protection locked="0"/>
    </xf>
    <xf numFmtId="0" fontId="26" fillId="12" borderId="0" xfId="16" applyFill="1" applyBorder="1" applyAlignment="1" applyProtection="1">
      <alignment vertical="center"/>
      <protection locked="0"/>
    </xf>
    <xf numFmtId="0" fontId="26" fillId="12" borderId="0" xfId="16" applyFont="1" applyFill="1" applyAlignment="1" applyProtection="1">
      <alignment vertical="center"/>
      <protection locked="0"/>
    </xf>
    <xf numFmtId="0" fontId="69" fillId="12" borderId="0" xfId="16" applyFont="1" applyFill="1" applyAlignment="1" applyProtection="1">
      <alignment vertical="center"/>
    </xf>
    <xf numFmtId="0" fontId="70" fillId="12" borderId="0" xfId="16" applyFont="1" applyFill="1" applyAlignment="1" applyProtection="1">
      <alignment vertical="center"/>
    </xf>
    <xf numFmtId="10" fontId="68" fillId="12" borderId="24" xfId="15" applyNumberFormat="1" applyFont="1" applyFill="1" applyBorder="1" applyAlignment="1" applyProtection="1">
      <alignment vertical="center" wrapText="1"/>
    </xf>
    <xf numFmtId="0" fontId="34" fillId="12" borderId="24" xfId="14" applyNumberFormat="1" applyFont="1" applyFill="1" applyBorder="1" applyAlignment="1" applyProtection="1">
      <alignment horizontal="center" vertical="center"/>
    </xf>
    <xf numFmtId="0" fontId="26" fillId="12" borderId="41" xfId="16" applyFill="1" applyBorder="1" applyAlignment="1" applyProtection="1">
      <alignment vertical="center"/>
    </xf>
    <xf numFmtId="0" fontId="68" fillId="12" borderId="24" xfId="16" applyFont="1" applyFill="1" applyBorder="1" applyAlignment="1" applyProtection="1">
      <alignment vertical="center"/>
    </xf>
    <xf numFmtId="0" fontId="32" fillId="12" borderId="41" xfId="14" applyNumberFormat="1" applyFont="1" applyFill="1" applyBorder="1" applyAlignment="1" applyProtection="1">
      <alignment horizontal="center" vertical="center"/>
    </xf>
    <xf numFmtId="0" fontId="32" fillId="12" borderId="33" xfId="14" applyNumberFormat="1" applyFont="1" applyFill="1" applyBorder="1" applyAlignment="1" applyProtection="1">
      <alignment horizontal="center" vertical="center"/>
    </xf>
    <xf numFmtId="0" fontId="32" fillId="12" borderId="25" xfId="16" applyFont="1" applyFill="1" applyBorder="1" applyAlignment="1" applyProtection="1">
      <alignment vertical="center"/>
    </xf>
    <xf numFmtId="0" fontId="26" fillId="12" borderId="30" xfId="16" applyFill="1" applyBorder="1" applyAlignment="1" applyProtection="1">
      <alignment vertical="center"/>
    </xf>
    <xf numFmtId="0" fontId="13" fillId="12" borderId="25" xfId="16" applyFont="1" applyFill="1" applyBorder="1" applyAlignment="1" applyProtection="1">
      <alignment vertical="center" wrapText="1"/>
    </xf>
    <xf numFmtId="0" fontId="13" fillId="28" borderId="25" xfId="16" applyFont="1" applyFill="1" applyBorder="1" applyAlignment="1" applyProtection="1">
      <alignment vertical="center" wrapText="1"/>
    </xf>
    <xf numFmtId="0" fontId="13" fillId="12" borderId="27" xfId="16" applyFont="1" applyFill="1" applyBorder="1" applyAlignment="1" applyProtection="1">
      <alignment vertical="center" wrapText="1"/>
    </xf>
    <xf numFmtId="9" fontId="26" fillId="12" borderId="0" xfId="15" applyFont="1" applyFill="1" applyBorder="1" applyAlignment="1" applyProtection="1">
      <alignment horizontal="center" vertical="center"/>
    </xf>
    <xf numFmtId="9" fontId="26" fillId="12" borderId="30" xfId="15" applyFont="1" applyFill="1" applyBorder="1" applyAlignment="1" applyProtection="1">
      <alignment horizontal="center" vertical="center"/>
    </xf>
    <xf numFmtId="0" fontId="32" fillId="12" borderId="24" xfId="16" applyFont="1" applyFill="1" applyBorder="1" applyAlignment="1" applyProtection="1">
      <alignment vertical="center"/>
    </xf>
    <xf numFmtId="0" fontId="26" fillId="12" borderId="41" xfId="15" applyNumberFormat="1" applyFont="1" applyFill="1" applyBorder="1" applyAlignment="1" applyProtection="1">
      <alignment horizontal="center" vertical="center"/>
    </xf>
    <xf numFmtId="3" fontId="26" fillId="12" borderId="41" xfId="16" applyNumberFormat="1" applyFont="1" applyFill="1" applyBorder="1" applyAlignment="1" applyProtection="1">
      <alignment horizontal="center" vertical="center"/>
    </xf>
    <xf numFmtId="3" fontId="26" fillId="12" borderId="33" xfId="16" applyNumberFormat="1" applyFont="1" applyFill="1" applyBorder="1" applyAlignment="1" applyProtection="1">
      <alignment horizontal="center" vertical="center"/>
    </xf>
    <xf numFmtId="9" fontId="26" fillId="12" borderId="27" xfId="15" applyFont="1" applyFill="1" applyBorder="1" applyAlignment="1" applyProtection="1">
      <alignment horizontal="center" vertical="center"/>
    </xf>
    <xf numFmtId="172" fontId="13" fillId="12" borderId="24" xfId="16" applyNumberFormat="1" applyFont="1" applyFill="1" applyBorder="1" applyAlignment="1" applyProtection="1">
      <alignment vertical="center" wrapText="1"/>
    </xf>
    <xf numFmtId="172" fontId="26" fillId="12" borderId="41" xfId="15" applyNumberFormat="1" applyFont="1" applyFill="1" applyBorder="1" applyAlignment="1" applyProtection="1">
      <alignment horizontal="center" vertical="center"/>
    </xf>
    <xf numFmtId="172" fontId="26" fillId="12" borderId="33" xfId="15" applyNumberFormat="1" applyFont="1" applyFill="1" applyBorder="1" applyAlignment="1" applyProtection="1">
      <alignment horizontal="center" vertical="center"/>
    </xf>
    <xf numFmtId="0" fontId="26" fillId="12" borderId="27" xfId="16" applyFont="1" applyFill="1" applyBorder="1" applyAlignment="1" applyProtection="1">
      <alignment vertical="center"/>
    </xf>
    <xf numFmtId="172" fontId="26" fillId="12" borderId="27" xfId="15" applyNumberFormat="1" applyFont="1" applyFill="1" applyBorder="1" applyAlignment="1" applyProtection="1">
      <alignment horizontal="center" vertical="center"/>
    </xf>
    <xf numFmtId="172" fontId="26" fillId="12" borderId="68" xfId="15" applyNumberFormat="1" applyFont="1" applyFill="1" applyBorder="1" applyAlignment="1" applyProtection="1">
      <alignment horizontal="center" vertical="center"/>
    </xf>
    <xf numFmtId="172" fontId="26" fillId="12" borderId="31" xfId="15" applyNumberFormat="1" applyFont="1" applyFill="1" applyBorder="1" applyAlignment="1" applyProtection="1">
      <alignment horizontal="center" vertical="center"/>
    </xf>
    <xf numFmtId="0" fontId="13" fillId="12" borderId="0" xfId="16" applyFont="1" applyFill="1" applyAlignment="1" applyProtection="1">
      <alignment vertical="center"/>
    </xf>
    <xf numFmtId="0" fontId="13" fillId="12" borderId="0" xfId="16" applyFont="1" applyFill="1" applyBorder="1" applyAlignment="1" applyProtection="1">
      <alignment vertical="center"/>
    </xf>
    <xf numFmtId="0" fontId="26" fillId="12" borderId="0" xfId="16" applyFont="1" applyFill="1" applyBorder="1" applyAlignment="1" applyProtection="1">
      <alignment vertical="center"/>
    </xf>
    <xf numFmtId="14" fontId="26" fillId="12" borderId="0" xfId="15" applyNumberFormat="1" applyFont="1" applyFill="1" applyBorder="1" applyAlignment="1" applyProtection="1">
      <alignment horizontal="center" vertical="center"/>
    </xf>
    <xf numFmtId="0" fontId="13" fillId="12" borderId="0" xfId="16" applyFont="1" applyFill="1" applyBorder="1" applyAlignment="1" applyProtection="1">
      <alignment vertical="center" wrapText="1"/>
    </xf>
    <xf numFmtId="0" fontId="26" fillId="12" borderId="27" xfId="16" applyFill="1" applyBorder="1" applyAlignment="1" applyProtection="1">
      <alignment vertical="center"/>
    </xf>
    <xf numFmtId="0" fontId="26" fillId="12" borderId="68" xfId="16" applyFill="1" applyBorder="1" applyAlignment="1" applyProtection="1">
      <alignment vertical="center"/>
    </xf>
    <xf numFmtId="0" fontId="26" fillId="12" borderId="31" xfId="16" applyFill="1" applyBorder="1" applyAlignment="1" applyProtection="1">
      <alignment vertical="center"/>
    </xf>
    <xf numFmtId="0" fontId="32" fillId="27" borderId="24" xfId="14" applyNumberFormat="1" applyFont="1" applyFill="1" applyBorder="1" applyAlignment="1" applyProtection="1">
      <alignment horizontal="center" vertical="center"/>
    </xf>
    <xf numFmtId="0" fontId="32" fillId="27" borderId="41" xfId="14" applyNumberFormat="1" applyFont="1" applyFill="1" applyBorder="1" applyAlignment="1" applyProtection="1">
      <alignment horizontal="center" vertical="center"/>
    </xf>
    <xf numFmtId="0" fontId="32" fillId="27" borderId="33" xfId="14" applyNumberFormat="1" applyFont="1" applyFill="1" applyBorder="1" applyAlignment="1" applyProtection="1">
      <alignment horizontal="center" vertical="center"/>
    </xf>
    <xf numFmtId="0" fontId="68" fillId="11" borderId="24" xfId="16" applyFont="1" applyFill="1" applyBorder="1" applyAlignment="1" applyProtection="1">
      <alignment vertical="center"/>
    </xf>
    <xf numFmtId="3" fontId="26" fillId="11" borderId="0" xfId="16" applyNumberFormat="1" applyFont="1" applyFill="1" applyBorder="1" applyAlignment="1" applyProtection="1">
      <alignment horizontal="center" vertical="center"/>
      <protection locked="0"/>
    </xf>
    <xf numFmtId="3" fontId="26" fillId="11" borderId="30" xfId="16" applyNumberFormat="1" applyFont="1" applyFill="1" applyBorder="1" applyAlignment="1" applyProtection="1">
      <alignment horizontal="center" vertical="center"/>
      <protection locked="0"/>
    </xf>
    <xf numFmtId="171" fontId="26" fillId="11" borderId="0" xfId="16" applyNumberFormat="1" applyFill="1" applyBorder="1" applyAlignment="1" applyProtection="1">
      <alignment horizontal="center" vertical="center"/>
      <protection locked="0"/>
    </xf>
    <xf numFmtId="171" fontId="26" fillId="11" borderId="30" xfId="16" applyNumberFormat="1" applyFill="1" applyBorder="1" applyAlignment="1" applyProtection="1">
      <alignment horizontal="center" vertical="center"/>
      <protection locked="0"/>
    </xf>
    <xf numFmtId="3" fontId="26" fillId="12" borderId="33" xfId="14" applyNumberFormat="1" applyFont="1" applyFill="1" applyBorder="1" applyAlignment="1" applyProtection="1">
      <alignment horizontal="center" vertical="center"/>
    </xf>
    <xf numFmtId="171" fontId="26" fillId="12" borderId="30" xfId="14" applyNumberFormat="1" applyFont="1" applyFill="1" applyBorder="1" applyAlignment="1" applyProtection="1">
      <alignment horizontal="center" vertical="center"/>
    </xf>
    <xf numFmtId="3" fontId="26" fillId="12" borderId="69" xfId="14" applyNumberFormat="1" applyFont="1" applyFill="1" applyBorder="1" applyAlignment="1" applyProtection="1">
      <alignment horizontal="center" vertical="center"/>
    </xf>
    <xf numFmtId="171" fontId="26" fillId="12" borderId="31" xfId="14" applyNumberFormat="1" applyFont="1" applyFill="1" applyBorder="1" applyAlignment="1" applyProtection="1">
      <alignment horizontal="center" vertical="center"/>
    </xf>
    <xf numFmtId="0" fontId="26" fillId="11" borderId="0" xfId="16" applyFill="1" applyAlignment="1" applyProtection="1">
      <alignment vertical="center"/>
    </xf>
    <xf numFmtId="0" fontId="26" fillId="23" borderId="0" xfId="16" applyFill="1"/>
    <xf numFmtId="0" fontId="13" fillId="23" borderId="0" xfId="16" applyFont="1" applyFill="1" applyAlignment="1" applyProtection="1">
      <alignment vertical="center"/>
    </xf>
    <xf numFmtId="0" fontId="3" fillId="12" borderId="0" xfId="16" applyFont="1" applyFill="1" applyAlignment="1">
      <alignment horizontal="center"/>
    </xf>
    <xf numFmtId="0" fontId="32" fillId="12" borderId="0" xfId="16" applyFont="1" applyFill="1"/>
    <xf numFmtId="0" fontId="75" fillId="0" borderId="24" xfId="16" applyFont="1" applyFill="1" applyBorder="1" applyAlignment="1" applyProtection="1">
      <alignment vertical="center"/>
    </xf>
    <xf numFmtId="0" fontId="30" fillId="13" borderId="0" xfId="16" applyFont="1" applyFill="1" applyBorder="1" applyAlignment="1">
      <alignment vertical="center" wrapText="1"/>
    </xf>
    <xf numFmtId="0" fontId="26" fillId="0" borderId="0" xfId="16" applyFont="1" applyAlignment="1">
      <alignment vertical="center"/>
    </xf>
    <xf numFmtId="0" fontId="26" fillId="0" borderId="68" xfId="16" applyFont="1" applyBorder="1" applyAlignment="1">
      <alignment vertical="center"/>
    </xf>
    <xf numFmtId="0" fontId="26" fillId="0" borderId="0" xfId="16" applyFont="1" applyBorder="1" applyAlignment="1">
      <alignment vertical="center"/>
    </xf>
    <xf numFmtId="0" fontId="32" fillId="0" borderId="70" xfId="16" applyFont="1" applyFill="1" applyBorder="1" applyAlignment="1">
      <alignment horizontal="center" vertical="center"/>
    </xf>
    <xf numFmtId="0" fontId="32" fillId="0" borderId="71" xfId="16" applyFont="1" applyFill="1" applyBorder="1" applyAlignment="1">
      <alignment horizontal="center" vertical="center" wrapText="1"/>
    </xf>
    <xf numFmtId="0" fontId="34" fillId="30" borderId="47" xfId="16" applyFont="1" applyFill="1" applyBorder="1" applyAlignment="1">
      <alignment vertical="center" wrapText="1"/>
    </xf>
    <xf numFmtId="0" fontId="34" fillId="30" borderId="48" xfId="16" applyFont="1" applyFill="1" applyBorder="1" applyAlignment="1">
      <alignment horizontal="center" vertical="center"/>
    </xf>
    <xf numFmtId="0" fontId="32" fillId="31" borderId="50" xfId="16" applyFont="1" applyFill="1" applyBorder="1" applyAlignment="1">
      <alignment vertical="center" wrapText="1"/>
    </xf>
    <xf numFmtId="0" fontId="32" fillId="31" borderId="51" xfId="16" applyFont="1" applyFill="1" applyBorder="1" applyAlignment="1">
      <alignment vertical="center"/>
    </xf>
    <xf numFmtId="0" fontId="26" fillId="0" borderId="50" xfId="16" applyFont="1" applyBorder="1" applyAlignment="1">
      <alignment vertical="center" wrapText="1"/>
    </xf>
    <xf numFmtId="0" fontId="26" fillId="0" borderId="51" xfId="16" applyFont="1" applyBorder="1" applyAlignment="1">
      <alignment horizontal="center" vertical="center"/>
    </xf>
    <xf numFmtId="0" fontId="26" fillId="0" borderId="50" xfId="16" applyFont="1" applyBorder="1" applyAlignment="1">
      <alignment vertical="center"/>
    </xf>
    <xf numFmtId="0" fontId="26" fillId="0" borderId="50" xfId="16" applyFont="1" applyBorder="1" applyAlignment="1">
      <alignment horizontal="right" vertical="center"/>
    </xf>
    <xf numFmtId="10" fontId="26" fillId="13" borderId="51" xfId="15" applyNumberFormat="1" applyFont="1" applyFill="1" applyBorder="1" applyAlignment="1">
      <alignment horizontal="center" vertical="center"/>
    </xf>
    <xf numFmtId="10" fontId="26" fillId="0" borderId="51" xfId="15" applyNumberFormat="1" applyFont="1" applyBorder="1" applyAlignment="1">
      <alignment horizontal="center" vertical="center"/>
    </xf>
    <xf numFmtId="0" fontId="26" fillId="0" borderId="0" xfId="16" applyFont="1" applyAlignment="1">
      <alignment vertical="center" wrapText="1"/>
    </xf>
    <xf numFmtId="0" fontId="26" fillId="0" borderId="52" xfId="16" applyFont="1" applyBorder="1" applyAlignment="1">
      <alignment vertical="center"/>
    </xf>
    <xf numFmtId="0" fontId="26" fillId="0" borderId="53" xfId="16" applyFont="1" applyBorder="1" applyAlignment="1">
      <alignment horizontal="center" vertical="center"/>
    </xf>
    <xf numFmtId="0" fontId="26" fillId="0" borderId="0" xfId="16" applyFont="1" applyBorder="1" applyAlignment="1">
      <alignment horizontal="center" vertical="center"/>
    </xf>
    <xf numFmtId="0" fontId="26" fillId="29" borderId="68" xfId="16" applyFont="1" applyFill="1" applyBorder="1" applyAlignment="1">
      <alignment vertical="center"/>
    </xf>
    <xf numFmtId="0" fontId="3" fillId="0" borderId="0" xfId="16" applyFont="1" applyAlignment="1"/>
    <xf numFmtId="0" fontId="32" fillId="0" borderId="68" xfId="16" applyFont="1" applyBorder="1" applyAlignment="1">
      <alignment horizontal="center" vertical="center"/>
    </xf>
    <xf numFmtId="0" fontId="32" fillId="12" borderId="4" xfId="13" applyFont="1" applyFill="1" applyBorder="1" applyAlignment="1">
      <alignment horizontal="center" vertical="center"/>
    </xf>
    <xf numFmtId="0" fontId="32" fillId="12" borderId="4" xfId="13" applyFont="1" applyFill="1" applyBorder="1" applyAlignment="1">
      <alignment horizontal="left" vertical="center"/>
    </xf>
    <xf numFmtId="0" fontId="26" fillId="0" borderId="0" xfId="16" applyAlignment="1">
      <alignment vertical="center"/>
    </xf>
    <xf numFmtId="0" fontId="77" fillId="0" borderId="0" xfId="16" applyFont="1" applyAlignment="1">
      <alignment vertical="center"/>
    </xf>
    <xf numFmtId="3" fontId="77" fillId="0" borderId="0" xfId="16" applyNumberFormat="1" applyFont="1" applyFill="1" applyAlignment="1">
      <alignment vertical="center"/>
    </xf>
    <xf numFmtId="0" fontId="77" fillId="0" borderId="0" xfId="16" applyFont="1" applyAlignment="1">
      <alignment vertical="center" wrapText="1"/>
    </xf>
    <xf numFmtId="0" fontId="68" fillId="0" borderId="0" xfId="16" applyFont="1" applyAlignment="1">
      <alignment horizontal="left" vertical="center"/>
    </xf>
    <xf numFmtId="0" fontId="62" fillId="14" borderId="4" xfId="19" applyFont="1" applyFill="1" applyBorder="1" applyAlignment="1" applyProtection="1">
      <alignment horizontal="center" vertical="center" wrapText="1"/>
    </xf>
    <xf numFmtId="0" fontId="77" fillId="0" borderId="0" xfId="16" applyFont="1" applyFill="1" applyAlignment="1">
      <alignment vertical="center"/>
    </xf>
    <xf numFmtId="0" fontId="62" fillId="0" borderId="72" xfId="19" applyFont="1" applyFill="1" applyBorder="1" applyAlignment="1" applyProtection="1">
      <alignment horizontal="center" vertical="center" wrapText="1"/>
    </xf>
    <xf numFmtId="0" fontId="62" fillId="0" borderId="0" xfId="19" applyFont="1" applyFill="1" applyBorder="1" applyAlignment="1" applyProtection="1">
      <alignment horizontal="center" vertical="center" wrapText="1"/>
    </xf>
    <xf numFmtId="0" fontId="68" fillId="0" borderId="57" xfId="16" applyFont="1" applyBorder="1" applyAlignment="1">
      <alignment vertical="center"/>
    </xf>
    <xf numFmtId="0" fontId="68" fillId="0" borderId="4" xfId="16" applyFont="1" applyBorder="1" applyAlignment="1">
      <alignment vertical="center"/>
    </xf>
    <xf numFmtId="3" fontId="68" fillId="0" borderId="4" xfId="16" applyNumberFormat="1" applyFont="1" applyFill="1" applyBorder="1" applyAlignment="1">
      <alignment horizontal="center" vertical="center"/>
    </xf>
    <xf numFmtId="0" fontId="68" fillId="0" borderId="0" xfId="16" quotePrefix="1" applyFont="1" applyBorder="1" applyAlignment="1">
      <alignment vertical="center"/>
    </xf>
    <xf numFmtId="3" fontId="68" fillId="0" borderId="0" xfId="16" applyNumberFormat="1" applyFont="1" applyFill="1" applyBorder="1" applyAlignment="1">
      <alignment horizontal="center" vertical="center"/>
    </xf>
    <xf numFmtId="3" fontId="68" fillId="0" borderId="3" xfId="16" applyNumberFormat="1" applyFont="1" applyFill="1" applyBorder="1" applyAlignment="1">
      <alignment horizontal="center" vertical="center"/>
    </xf>
    <xf numFmtId="0" fontId="77" fillId="0" borderId="42" xfId="16" applyFont="1" applyBorder="1" applyAlignment="1">
      <alignment vertical="center" wrapText="1"/>
    </xf>
    <xf numFmtId="0" fontId="78" fillId="0" borderId="42" xfId="16" applyFont="1" applyBorder="1" applyAlignment="1">
      <alignment horizontal="right" vertical="center"/>
    </xf>
    <xf numFmtId="3" fontId="68" fillId="0" borderId="4" xfId="16" applyNumberFormat="1" applyFont="1" applyFill="1" applyBorder="1" applyAlignment="1">
      <alignment horizontal="center" vertical="center" wrapText="1"/>
    </xf>
    <xf numFmtId="0" fontId="77" fillId="0" borderId="57" xfId="16" applyFont="1" applyBorder="1" applyAlignment="1">
      <alignment horizontal="left" vertical="center" wrapText="1"/>
    </xf>
    <xf numFmtId="0" fontId="77" fillId="0" borderId="72" xfId="16" applyFont="1" applyBorder="1" applyAlignment="1">
      <alignment horizontal="left" vertical="center" wrapText="1"/>
    </xf>
    <xf numFmtId="0" fontId="77" fillId="0" borderId="58" xfId="16" applyFont="1" applyBorder="1" applyAlignment="1">
      <alignment horizontal="left" vertical="center" wrapText="1"/>
    </xf>
    <xf numFmtId="0" fontId="77" fillId="0" borderId="43" xfId="16" applyFont="1" applyBorder="1" applyAlignment="1">
      <alignment vertical="center" wrapText="1"/>
    </xf>
    <xf numFmtId="0" fontId="77" fillId="0" borderId="46" xfId="16" applyFont="1" applyBorder="1" applyAlignment="1">
      <alignment vertical="center" wrapText="1"/>
    </xf>
    <xf numFmtId="0" fontId="78" fillId="0" borderId="46" xfId="16" applyFont="1" applyBorder="1" applyAlignment="1">
      <alignment horizontal="right" vertical="center"/>
    </xf>
    <xf numFmtId="0" fontId="78" fillId="0" borderId="43" xfId="16" applyFont="1" applyBorder="1" applyAlignment="1">
      <alignment horizontal="right" vertical="center"/>
    </xf>
    <xf numFmtId="0" fontId="68" fillId="15" borderId="43" xfId="16" applyFont="1" applyFill="1" applyBorder="1" applyAlignment="1">
      <alignment vertical="center"/>
    </xf>
    <xf numFmtId="3" fontId="68" fillId="15" borderId="4" xfId="16" applyNumberFormat="1" applyFont="1" applyFill="1" applyBorder="1" applyAlignment="1">
      <alignment horizontal="center" vertical="center"/>
    </xf>
    <xf numFmtId="0" fontId="68" fillId="0" borderId="67" xfId="16" applyFont="1" applyBorder="1" applyAlignment="1">
      <alignment vertical="center"/>
    </xf>
    <xf numFmtId="3" fontId="68" fillId="0" borderId="67" xfId="16" applyNumberFormat="1" applyFont="1" applyFill="1" applyBorder="1" applyAlignment="1">
      <alignment horizontal="center" vertical="center"/>
    </xf>
    <xf numFmtId="0" fontId="77" fillId="0" borderId="0" xfId="16" applyFont="1" applyBorder="1" applyAlignment="1">
      <alignment vertical="center"/>
    </xf>
    <xf numFmtId="0" fontId="68" fillId="26" borderId="32" xfId="16" applyFont="1" applyFill="1" applyBorder="1" applyAlignment="1">
      <alignment vertical="center"/>
    </xf>
    <xf numFmtId="3" fontId="68" fillId="26" borderId="29" xfId="16" applyNumberFormat="1" applyFont="1" applyFill="1" applyBorder="1" applyAlignment="1">
      <alignment horizontal="center" vertical="center"/>
    </xf>
    <xf numFmtId="3" fontId="77" fillId="0" borderId="0" xfId="16" applyNumberFormat="1" applyFont="1" applyAlignment="1">
      <alignment vertical="center" wrapText="1"/>
    </xf>
    <xf numFmtId="0" fontId="68" fillId="0" borderId="0" xfId="16" applyFont="1" applyBorder="1" applyAlignment="1">
      <alignment vertical="center"/>
    </xf>
    <xf numFmtId="3" fontId="77" fillId="0" borderId="3" xfId="16" applyNumberFormat="1" applyFont="1" applyFill="1" applyBorder="1" applyAlignment="1">
      <alignment vertical="center"/>
    </xf>
    <xf numFmtId="0" fontId="77" fillId="0" borderId="42" xfId="16" applyFont="1" applyBorder="1" applyAlignment="1">
      <alignment vertical="center"/>
    </xf>
    <xf numFmtId="0" fontId="77" fillId="0" borderId="43" xfId="16" applyFont="1" applyBorder="1" applyAlignment="1">
      <alignment vertical="center"/>
    </xf>
    <xf numFmtId="3" fontId="68" fillId="0" borderId="4" xfId="16" applyNumberFormat="1" applyFont="1" applyFill="1" applyBorder="1" applyAlignment="1">
      <alignment vertical="center"/>
    </xf>
    <xf numFmtId="0" fontId="77" fillId="0" borderId="42" xfId="16" quotePrefix="1" applyFont="1" applyBorder="1" applyAlignment="1">
      <alignment horizontal="left" vertical="center"/>
    </xf>
    <xf numFmtId="0" fontId="77" fillId="0" borderId="4" xfId="16" quotePrefix="1" applyFont="1" applyBorder="1" applyAlignment="1">
      <alignment horizontal="left" vertical="center"/>
    </xf>
    <xf numFmtId="3" fontId="77" fillId="0" borderId="4" xfId="16" applyNumberFormat="1" applyFont="1" applyFill="1" applyBorder="1" applyAlignment="1">
      <alignment vertical="center"/>
    </xf>
    <xf numFmtId="0" fontId="77" fillId="0" borderId="43" xfId="16" quotePrefix="1" applyFont="1" applyBorder="1" applyAlignment="1">
      <alignment vertical="center"/>
    </xf>
    <xf numFmtId="0" fontId="77" fillId="0" borderId="4" xfId="16" quotePrefix="1" applyFont="1" applyBorder="1" applyAlignment="1">
      <alignment vertical="center"/>
    </xf>
    <xf numFmtId="0" fontId="77" fillId="0" borderId="35" xfId="16" applyFont="1" applyBorder="1" applyAlignment="1">
      <alignment vertical="center"/>
    </xf>
    <xf numFmtId="0" fontId="77" fillId="0" borderId="4" xfId="16" applyFont="1" applyBorder="1" applyAlignment="1">
      <alignment vertical="center"/>
    </xf>
    <xf numFmtId="0" fontId="77" fillId="0" borderId="35" xfId="16" quotePrefix="1" applyFont="1" applyBorder="1" applyAlignment="1">
      <alignment horizontal="left" vertical="center"/>
    </xf>
    <xf numFmtId="0" fontId="68" fillId="15" borderId="57" xfId="16" applyFont="1" applyFill="1" applyBorder="1" applyAlignment="1">
      <alignment vertical="center"/>
    </xf>
    <xf numFmtId="0" fontId="68" fillId="15" borderId="72" xfId="16" applyFont="1" applyFill="1" applyBorder="1" applyAlignment="1">
      <alignment vertical="center"/>
    </xf>
    <xf numFmtId="0" fontId="77" fillId="0" borderId="73" xfId="16" applyFont="1" applyBorder="1" applyAlignment="1">
      <alignment vertical="center"/>
    </xf>
    <xf numFmtId="3" fontId="77" fillId="0" borderId="73" xfId="16" applyNumberFormat="1" applyFont="1" applyFill="1" applyBorder="1" applyAlignment="1">
      <alignment vertical="center"/>
    </xf>
    <xf numFmtId="0" fontId="62" fillId="14" borderId="29" xfId="16" applyFont="1" applyFill="1" applyBorder="1" applyAlignment="1">
      <alignment vertical="center" wrapText="1"/>
    </xf>
    <xf numFmtId="3" fontId="62" fillId="14" borderId="29" xfId="16" applyNumberFormat="1" applyFont="1" applyFill="1" applyBorder="1" applyAlignment="1">
      <alignment horizontal="center" vertical="center"/>
    </xf>
    <xf numFmtId="0" fontId="77" fillId="0" borderId="3" xfId="16" applyFont="1" applyBorder="1" applyAlignment="1">
      <alignment vertical="center"/>
    </xf>
    <xf numFmtId="0" fontId="68" fillId="0" borderId="4" xfId="16" applyFont="1" applyBorder="1" applyAlignment="1">
      <alignment horizontal="left" vertical="center"/>
    </xf>
    <xf numFmtId="4" fontId="68" fillId="0" borderId="4" xfId="16" applyNumberFormat="1" applyFont="1" applyFill="1" applyBorder="1" applyAlignment="1">
      <alignment horizontal="center" vertical="center"/>
    </xf>
    <xf numFmtId="3" fontId="68" fillId="0" borderId="4" xfId="16" applyNumberFormat="1" applyFont="1" applyFill="1" applyBorder="1" applyAlignment="1">
      <alignment horizontal="right" vertical="center"/>
    </xf>
    <xf numFmtId="0" fontId="79" fillId="0" borderId="0" xfId="16" applyFont="1" applyBorder="1" applyAlignment="1">
      <alignment horizontal="left" vertical="center"/>
    </xf>
    <xf numFmtId="3" fontId="79" fillId="0" borderId="0" xfId="16" applyNumberFormat="1" applyFont="1" applyFill="1" applyBorder="1" applyAlignment="1">
      <alignment horizontal="right" vertical="center"/>
    </xf>
    <xf numFmtId="3" fontId="26" fillId="0" borderId="0" xfId="16" applyNumberFormat="1" applyFill="1" applyAlignment="1">
      <alignment vertical="center"/>
    </xf>
    <xf numFmtId="0" fontId="25" fillId="0" borderId="0" xfId="16" applyFont="1" applyAlignment="1">
      <alignment vertical="center" wrapText="1"/>
    </xf>
    <xf numFmtId="3" fontId="77" fillId="33" borderId="0" xfId="16" applyNumberFormat="1" applyFont="1" applyFill="1" applyAlignment="1">
      <alignment vertical="center"/>
    </xf>
    <xf numFmtId="0" fontId="68" fillId="0" borderId="0" xfId="16" applyFont="1" applyAlignment="1">
      <alignment horizontal="right" vertical="center"/>
    </xf>
    <xf numFmtId="0" fontId="33" fillId="12" borderId="0" xfId="13" applyFont="1" applyFill="1" applyAlignment="1" applyProtection="1">
      <alignment horizontal="center" vertical="center"/>
    </xf>
    <xf numFmtId="0" fontId="0" fillId="0" borderId="16" xfId="0" applyNumberFormat="1" applyBorder="1" applyAlignment="1" applyProtection="1">
      <alignment vertical="center"/>
    </xf>
    <xf numFmtId="0" fontId="0" fillId="0" borderId="18" xfId="0" applyNumberFormat="1" applyBorder="1" applyAlignment="1" applyProtection="1">
      <alignment horizontal="center" vertical="center"/>
    </xf>
    <xf numFmtId="0" fontId="0" fillId="0" borderId="0" xfId="0" applyNumberFormat="1" applyFill="1" applyAlignment="1" applyProtection="1">
      <alignment vertical="center"/>
    </xf>
    <xf numFmtId="0" fontId="0" fillId="0" borderId="18" xfId="0" applyNumberFormat="1" applyFill="1" applyBorder="1" applyAlignment="1" applyProtection="1">
      <alignment vertical="center"/>
    </xf>
    <xf numFmtId="0" fontId="23" fillId="0" borderId="18" xfId="0" applyNumberFormat="1" applyFont="1" applyBorder="1" applyAlignment="1" applyProtection="1">
      <alignment horizontal="center" vertical="center"/>
    </xf>
    <xf numFmtId="0" fontId="23" fillId="0" borderId="19" xfId="0" applyNumberFormat="1" applyFont="1" applyBorder="1" applyAlignment="1" applyProtection="1">
      <alignment horizontal="center" vertical="center"/>
    </xf>
    <xf numFmtId="0" fontId="23" fillId="0" borderId="20" xfId="0" applyNumberFormat="1" applyFont="1" applyBorder="1" applyAlignment="1" applyProtection="1">
      <alignment horizontal="center" vertical="center"/>
    </xf>
    <xf numFmtId="0" fontId="23" fillId="0" borderId="21" xfId="0" applyNumberFormat="1" applyFont="1" applyBorder="1" applyAlignment="1" applyProtection="1">
      <alignment horizontal="center" vertical="center"/>
    </xf>
    <xf numFmtId="0" fontId="29" fillId="0" borderId="18" xfId="0" quotePrefix="1" applyNumberFormat="1" applyFont="1" applyBorder="1" applyAlignment="1" applyProtection="1">
      <alignment horizontal="center" vertical="center" wrapText="1"/>
    </xf>
    <xf numFmtId="0" fontId="37" fillId="0" borderId="24" xfId="13" applyFont="1" applyFill="1" applyBorder="1" applyAlignment="1" applyProtection="1">
      <alignment horizontal="center" vertical="center" wrapText="1"/>
    </xf>
    <xf numFmtId="0" fontId="37" fillId="0" borderId="27" xfId="13" applyFont="1" applyFill="1" applyBorder="1" applyAlignment="1" applyProtection="1">
      <alignment horizontal="center" vertical="center" wrapText="1"/>
    </xf>
    <xf numFmtId="0" fontId="37" fillId="0" borderId="23" xfId="13" applyFont="1" applyFill="1" applyBorder="1" applyAlignment="1" applyProtection="1">
      <alignment horizontal="center" vertical="center" wrapText="1"/>
    </xf>
    <xf numFmtId="0" fontId="37" fillId="0" borderId="28" xfId="13" applyFont="1" applyFill="1" applyBorder="1" applyAlignment="1" applyProtection="1">
      <alignment horizontal="center" vertical="center" wrapText="1"/>
    </xf>
    <xf numFmtId="0" fontId="34" fillId="14" borderId="24" xfId="13" applyFont="1" applyFill="1" applyBorder="1" applyAlignment="1" applyProtection="1">
      <alignment horizontal="left" vertical="center" wrapText="1"/>
    </xf>
    <xf numFmtId="0" fontId="34" fillId="14" borderId="33" xfId="13" applyFont="1" applyFill="1" applyBorder="1" applyAlignment="1" applyProtection="1">
      <alignment horizontal="left" vertical="center" wrapText="1"/>
    </xf>
    <xf numFmtId="0" fontId="34" fillId="14" borderId="27" xfId="13" applyFont="1" applyFill="1" applyBorder="1" applyAlignment="1" applyProtection="1">
      <alignment horizontal="left" vertical="center" wrapText="1"/>
    </xf>
    <xf numFmtId="0" fontId="34" fillId="14" borderId="31" xfId="13" applyFont="1" applyFill="1" applyBorder="1" applyAlignment="1" applyProtection="1">
      <alignment horizontal="left" vertical="center" wrapText="1"/>
    </xf>
    <xf numFmtId="2" fontId="49" fillId="9" borderId="0" xfId="13" applyNumberFormat="1" applyFont="1" applyFill="1" applyAlignment="1">
      <alignment horizontal="center" vertical="center" wrapText="1"/>
    </xf>
    <xf numFmtId="0" fontId="33" fillId="12" borderId="0" xfId="13" applyFont="1" applyFill="1" applyAlignment="1" applyProtection="1">
      <alignment horizontal="center" vertical="center"/>
    </xf>
    <xf numFmtId="0" fontId="36" fillId="14" borderId="23" xfId="13" applyFont="1" applyFill="1" applyBorder="1" applyAlignment="1" applyProtection="1">
      <alignment horizontal="center" vertical="center" wrapText="1"/>
    </xf>
    <xf numFmtId="0" fontId="26" fillId="14" borderId="28" xfId="13" applyFont="1" applyFill="1" applyBorder="1" applyAlignment="1" applyProtection="1">
      <alignment horizontal="center" vertical="center"/>
    </xf>
    <xf numFmtId="0" fontId="36" fillId="15" borderId="23" xfId="13" applyFont="1" applyFill="1" applyBorder="1" applyAlignment="1" applyProtection="1">
      <alignment horizontal="center" vertical="center" wrapText="1"/>
    </xf>
    <xf numFmtId="0" fontId="26" fillId="0" borderId="28" xfId="13" applyFont="1" applyBorder="1" applyAlignment="1" applyProtection="1">
      <alignment horizontal="center" vertical="center"/>
    </xf>
    <xf numFmtId="0" fontId="26" fillId="14" borderId="28" xfId="13" applyFont="1" applyFill="1" applyBorder="1" applyAlignment="1" applyProtection="1">
      <alignment vertical="center"/>
    </xf>
    <xf numFmtId="0" fontId="56" fillId="20" borderId="38" xfId="16" applyFont="1" applyFill="1" applyBorder="1" applyAlignment="1" applyProtection="1">
      <alignment horizontal="center" vertical="center" wrapText="1"/>
      <protection hidden="1"/>
    </xf>
    <xf numFmtId="0" fontId="56" fillId="20" borderId="39" xfId="16" applyFont="1" applyFill="1" applyBorder="1" applyAlignment="1" applyProtection="1">
      <alignment horizontal="center" vertical="center" wrapText="1"/>
      <protection hidden="1"/>
    </xf>
    <xf numFmtId="0" fontId="56" fillId="20" borderId="40" xfId="16" applyFont="1" applyFill="1" applyBorder="1" applyAlignment="1" applyProtection="1">
      <alignment horizontal="center" vertical="center" wrapText="1"/>
      <protection hidden="1"/>
    </xf>
    <xf numFmtId="0" fontId="3" fillId="19" borderId="0" xfId="16" applyFont="1" applyFill="1" applyAlignment="1" applyProtection="1">
      <alignment horizontal="left" vertical="center" wrapText="1"/>
      <protection hidden="1"/>
    </xf>
    <xf numFmtId="0" fontId="30" fillId="0" borderId="32" xfId="16" applyFont="1" applyBorder="1" applyAlignment="1" applyProtection="1">
      <alignment horizontal="center" vertical="center" wrapText="1"/>
    </xf>
    <xf numFmtId="0" fontId="30" fillId="0" borderId="59" xfId="16" applyFont="1" applyBorder="1" applyAlignment="1" applyProtection="1">
      <alignment horizontal="center" vertical="center" wrapText="1"/>
    </xf>
    <xf numFmtId="0" fontId="30" fillId="0" borderId="60" xfId="16" applyFont="1" applyBorder="1" applyAlignment="1" applyProtection="1">
      <alignment horizontal="center" vertical="center" wrapText="1"/>
    </xf>
    <xf numFmtId="3" fontId="64" fillId="0" borderId="0" xfId="18" applyNumberFormat="1" applyFont="1" applyFill="1" applyBorder="1" applyAlignment="1" applyProtection="1">
      <alignment horizontal="center" vertical="center" wrapText="1"/>
    </xf>
    <xf numFmtId="0" fontId="44" fillId="13" borderId="0" xfId="16" applyFont="1" applyFill="1" applyBorder="1" applyAlignment="1">
      <alignment horizontal="left" vertical="center" wrapText="1"/>
    </xf>
    <xf numFmtId="2" fontId="67" fillId="32" borderId="0" xfId="16" applyNumberFormat="1" applyFont="1" applyFill="1" applyAlignment="1">
      <alignment horizontal="center" vertical="center" wrapText="1"/>
    </xf>
    <xf numFmtId="0" fontId="26" fillId="0" borderId="0" xfId="16" applyFont="1" applyAlignment="1">
      <alignment horizontal="left" vertical="center" wrapText="1"/>
    </xf>
    <xf numFmtId="0" fontId="62" fillId="14" borderId="0" xfId="19" applyFont="1" applyFill="1" applyBorder="1" applyAlignment="1" applyProtection="1">
      <alignment horizontal="center" vertical="center" wrapText="1"/>
    </xf>
    <xf numFmtId="0" fontId="77" fillId="0" borderId="57" xfId="16" applyFont="1" applyBorder="1" applyAlignment="1">
      <alignment horizontal="left" vertical="center" wrapText="1"/>
    </xf>
    <xf numFmtId="0" fontId="77" fillId="0" borderId="72" xfId="16" applyFont="1" applyBorder="1" applyAlignment="1">
      <alignment horizontal="left" vertical="center" wrapText="1"/>
    </xf>
    <xf numFmtId="0" fontId="77" fillId="0" borderId="58" xfId="16" applyFont="1" applyBorder="1" applyAlignment="1">
      <alignment horizontal="left" vertical="center" wrapText="1"/>
    </xf>
    <xf numFmtId="0" fontId="68" fillId="25" borderId="57" xfId="16" applyFont="1" applyFill="1" applyBorder="1" applyAlignment="1">
      <alignment horizontal="center" vertical="center"/>
    </xf>
    <xf numFmtId="0" fontId="68" fillId="25" borderId="58" xfId="16" applyFont="1" applyFill="1" applyBorder="1" applyAlignment="1">
      <alignment horizontal="center" vertical="center"/>
    </xf>
    <xf numFmtId="2" fontId="74" fillId="9" borderId="0" xfId="16" applyNumberFormat="1" applyFont="1" applyFill="1" applyAlignment="1">
      <alignment horizontal="center" vertical="center" wrapText="1"/>
    </xf>
    <xf numFmtId="2" fontId="67" fillId="14" borderId="0" xfId="16" applyNumberFormat="1" applyFont="1" applyFill="1" applyAlignment="1">
      <alignment horizontal="center" vertical="center" wrapText="1"/>
    </xf>
    <xf numFmtId="168" fontId="33" fillId="0" borderId="0" xfId="16" applyNumberFormat="1" applyFont="1" applyAlignment="1" applyProtection="1">
      <alignment vertical="center"/>
    </xf>
    <xf numFmtId="4" fontId="80" fillId="0" borderId="0" xfId="16" applyNumberFormat="1" applyFont="1" applyAlignment="1" applyProtection="1">
      <alignment vertical="center"/>
    </xf>
    <xf numFmtId="168" fontId="32" fillId="0" borderId="4" xfId="19" applyNumberFormat="1" applyFont="1" applyFill="1" applyBorder="1" applyAlignment="1" applyProtection="1">
      <alignment horizontal="right" vertical="center" indent="1"/>
    </xf>
    <xf numFmtId="0" fontId="25" fillId="0" borderId="0" xfId="16" applyFont="1" applyAlignment="1" applyProtection="1">
      <alignment vertical="center"/>
    </xf>
  </cellXfs>
  <cellStyles count="20">
    <cellStyle name="AF Column - IBM Cognos" xfId="2"/>
    <cellStyle name="AF Header 0 - IBM Cognos" xfId="7"/>
    <cellStyle name="AF Header 1 - IBM Cognos" xfId="9"/>
    <cellStyle name="AF Header 2 - IBM Cognos" xfId="11"/>
    <cellStyle name="AF Row 0 - IBM Cognos" xfId="6"/>
    <cellStyle name="AF Row 1 - IBM Cognos" xfId="8"/>
    <cellStyle name="AF Row 2 - IBM Cognos" xfId="10"/>
    <cellStyle name="AF Subnm - IBM Cognos" xfId="12"/>
    <cellStyle name="AF Title - IBM Cognos" xfId="1"/>
    <cellStyle name="Measure Summary TM1 - IBM Cognos" xfId="5"/>
    <cellStyle name="Milliers 2" xfId="14"/>
    <cellStyle name="Milliers 4 2 2" xfId="18"/>
    <cellStyle name="Normal" xfId="0" builtinId="0"/>
    <cellStyle name="Normal 10" xfId="16"/>
    <cellStyle name="Normal 2" xfId="4"/>
    <cellStyle name="Normal 23" xfId="17"/>
    <cellStyle name="Normal 3" xfId="13"/>
    <cellStyle name="Normal 7 2 2" xfId="19"/>
    <cellStyle name="Pourcentage 2" xfId="15"/>
    <cellStyle name="Summary Column Name TM1 - IBM Cognos" xfId="3"/>
  </cellStyles>
  <dxfs count="10">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37</xdr:row>
      <xdr:rowOff>0</xdr:rowOff>
    </xdr:from>
    <xdr:to>
      <xdr:col>1</xdr:col>
      <xdr:colOff>0</xdr:colOff>
      <xdr:row>38</xdr:row>
      <xdr:rowOff>66675</xdr:rowOff>
    </xdr:to>
    <xdr:sp macro="" textlink="">
      <xdr:nvSpPr>
        <xdr:cNvPr id="2" name="Text Box 1"/>
        <xdr:cNvSpPr txBox="1">
          <a:spLocks noChangeArrowheads="1"/>
        </xdr:cNvSpPr>
      </xdr:nvSpPr>
      <xdr:spPr bwMode="auto">
        <a:xfrm>
          <a:off x="161925" y="9601200"/>
          <a:ext cx="0" cy="2571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Prévision annuelle</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 name="Text Box 2"/>
        <xdr:cNvSpPr txBox="1">
          <a:spLocks noChangeArrowheads="1"/>
        </xdr:cNvSpPr>
      </xdr:nvSpPr>
      <xdr:spPr bwMode="auto">
        <a:xfrm>
          <a:off x="161925" y="1628775"/>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Exécution partielle</a:t>
          </a:r>
        </a:p>
      </xdr:txBody>
    </xdr:sp>
    <xdr:clientData/>
  </xdr:twoCellAnchor>
  <xdr:twoCellAnchor>
    <xdr:from>
      <xdr:col>1</xdr:col>
      <xdr:colOff>0</xdr:colOff>
      <xdr:row>30</xdr:row>
      <xdr:rowOff>38100</xdr:rowOff>
    </xdr:from>
    <xdr:to>
      <xdr:col>1</xdr:col>
      <xdr:colOff>0</xdr:colOff>
      <xdr:row>33</xdr:row>
      <xdr:rowOff>57150</xdr:rowOff>
    </xdr:to>
    <xdr:sp macro="" textlink="">
      <xdr:nvSpPr>
        <xdr:cNvPr id="4" name="Text Box 3"/>
        <xdr:cNvSpPr txBox="1">
          <a:spLocks noChangeArrowheads="1"/>
        </xdr:cNvSpPr>
      </xdr:nvSpPr>
      <xdr:spPr bwMode="auto">
        <a:xfrm>
          <a:off x="161925" y="7753350"/>
          <a:ext cx="0" cy="8477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Modifications de périmètre</a:t>
          </a:r>
        </a:p>
      </xdr:txBody>
    </xdr:sp>
    <xdr:clientData/>
  </xdr:twoCellAnchor>
  <xdr:twoCellAnchor>
    <xdr:from>
      <xdr:col>1</xdr:col>
      <xdr:colOff>0</xdr:colOff>
      <xdr:row>21</xdr:row>
      <xdr:rowOff>0</xdr:rowOff>
    </xdr:from>
    <xdr:to>
      <xdr:col>1</xdr:col>
      <xdr:colOff>0</xdr:colOff>
      <xdr:row>29</xdr:row>
      <xdr:rowOff>133350</xdr:rowOff>
    </xdr:to>
    <xdr:sp macro="" textlink="">
      <xdr:nvSpPr>
        <xdr:cNvPr id="5" name="AutoShape 4"/>
        <xdr:cNvSpPr>
          <a:spLocks noChangeArrowheads="1"/>
        </xdr:cNvSpPr>
      </xdr:nvSpPr>
      <xdr:spPr bwMode="auto">
        <a:xfrm rot="5400000">
          <a:off x="-938213" y="6472238"/>
          <a:ext cx="2200275" cy="0"/>
        </a:xfrm>
        <a:prstGeom prst="notched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33</xdr:row>
      <xdr:rowOff>133350</xdr:rowOff>
    </xdr:from>
    <xdr:to>
      <xdr:col>1</xdr:col>
      <xdr:colOff>0</xdr:colOff>
      <xdr:row>37</xdr:row>
      <xdr:rowOff>0</xdr:rowOff>
    </xdr:to>
    <xdr:sp macro="" textlink="">
      <xdr:nvSpPr>
        <xdr:cNvPr id="6" name="AutoShape 5"/>
        <xdr:cNvSpPr>
          <a:spLocks noChangeArrowheads="1"/>
        </xdr:cNvSpPr>
      </xdr:nvSpPr>
      <xdr:spPr bwMode="auto">
        <a:xfrm rot="5400000">
          <a:off x="-300038" y="9139238"/>
          <a:ext cx="923925" cy="0"/>
        </a:xfrm>
        <a:prstGeom prst="notched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editAs="oneCell">
    <xdr:from>
      <xdr:col>10</xdr:col>
      <xdr:colOff>0</xdr:colOff>
      <xdr:row>1</xdr:row>
      <xdr:rowOff>0</xdr:rowOff>
    </xdr:from>
    <xdr:to>
      <xdr:col>35</xdr:col>
      <xdr:colOff>762000</xdr:colOff>
      <xdr:row>40</xdr:row>
      <xdr:rowOff>47285</xdr:rowOff>
    </xdr:to>
    <xdr:pic>
      <xdr:nvPicPr>
        <xdr:cNvPr id="12" name="Imag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02545" y="155864"/>
          <a:ext cx="20244955" cy="10230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erformance-publique.budget.gouv.fr/Budget/SD2/2BPSS/B2A/FP/Budg&#233;taire/PMT/PMT%202009-2011/1er%20tour%20-%20outils%20redress&#233;s/Agriculture%20redress&#233;%20030309%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SD2/2BPSS/BUDGETAIRE/OUTILS%20-%20BASES/Outil%202BPSS%202A/DB%20-%20Outil%202BPSS%20PMT%202013-2016%20v%20en%20cours%20de%20modif%20&#233;tape%203%20pour%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SD2/2BPSS/BUDGETAIRE/PLF/PLF%202024/1%20-%20Conf&#233;rences%20techniques/2022_conf%20techniques/DF-1BPB-22-3735-RPJ5%20Annexe%202%20d&#233;penses%20de%20personnel%202022%20v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SD1/1BLF/NOUVEAU/2020/C-LFI%20POUR%202021-DU%20CADRAGE%20JUSQU'A%20LA%20LFI/C03-PLF-Plafonds/1.Circulaire%20-%20classeurs%20envoy&#233;s/1er%20envoi%20BS%2012.05.2020/BASEv12.05.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udget/SD2/2BPSS/BUDGETAIRE/PLF/PLF%202022/2%20-%20Conf&#233;rences%20de%20budg&#233;tisation/1-Circulaire%20conf%20de%20budg/20210426_Base%20circulaire%20budg_v2_vBPS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udget/SD2/2BPSS/BUDGETAIRE/Ex&#233;cution/Ex&#233;cution%202022/4-Re_prev%20Nov/BST_PREV_Prev_Exec2022110211471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udget/SD2/2BPSS/BUDGETAIRE/PLF/PLF%202023%20et%20LPFP%202023-2027/2_conf&#233;rences%20de%20budg&#233;tisation/Envoi%20ClasseursMin/MAA_Budgetisation_Circulaire_2023_v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performance-publique.budget.gouv.fr/sites/performance_publique/files/files/circulaires/pieces_jointes/2015/2BPSS-15-4116/2BPSS-15-4116_outil_2BPSS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I - Données de base"/>
      <sheetName val="II - Salaires"/>
      <sheetName val="III - Effectifs"/>
      <sheetName val="IV - Emplois en enveloppe"/>
      <sheetName val="V - Décentralisation-transferts"/>
      <sheetName val="VI - Tableau calculé"/>
      <sheetName val="VII - Récapitulatif titre 2"/>
      <sheetName val="VIII - Schéma d'emploi"/>
      <sheetName val="VII - Récapitulatif ancien"/>
      <sheetName val="I _ Données de base"/>
      <sheetName val="II _ Salaires"/>
      <sheetName val="vérif"/>
      <sheetName val="mesures de périmètre MG"/>
      <sheetName val="mesures de périmètre corps"/>
      <sheetName val="Synthèse"/>
      <sheetName val="PAE 2009"/>
      <sheetName val="PERIMETRE"/>
      <sheetName val="FLux format DB"/>
      <sheetName val="Dmoy format DB"/>
      <sheetName val="recap_MG"/>
      <sheetName val="corps A"/>
      <sheetName val="corps B"/>
      <sheetName val="corps C"/>
      <sheetName val="corps OPA"/>
      <sheetName val=" corps V"/>
      <sheetName val="ETPE"/>
      <sheetName val="E _ S"/>
      <sheetName val="SommeA"/>
      <sheetName val="SommeB"/>
      <sheetName val="SommeC"/>
      <sheetName val="SommeOPA_HCC"/>
      <sheetName val="SommeOPA_CC"/>
      <sheetName val="SommeV"/>
      <sheetName val="SommeMG"/>
      <sheetName val="SommeAgri"/>
      <sheetName val="SommeMEIE"/>
      <sheetName val="Somme MAY"/>
      <sheetName val="A AAE CE"/>
      <sheetName val="ex APE CE"/>
      <sheetName val="A AAM"/>
      <sheetName val="A AC"/>
      <sheetName val="A AUE"/>
      <sheetName val="A CED"/>
      <sheetName val="ex CEDP"/>
      <sheetName val="A CR"/>
      <sheetName val="A CTSS"/>
      <sheetName val="A DPCSR"/>
      <sheetName val="ex DPPCSR"/>
      <sheetName val="A DR"/>
      <sheetName val="A ICAM"/>
      <sheetName val="A IGADD"/>
      <sheetName val="A IPEF"/>
      <sheetName val="ex IPC"/>
      <sheetName val="A ITPE"/>
      <sheetName val="ex IDTPE"/>
      <sheetName val="A OCTAAM"/>
      <sheetName val="A OFP"/>
      <sheetName val="A PNT"/>
      <sheetName val="ex PNT_AP"/>
      <sheetName val="ex MED"/>
      <sheetName val="ex PNT_AP_SR"/>
      <sheetName val="ex PNT_A_SR"/>
      <sheetName val="A PEM"/>
      <sheetName val="ex PTEM"/>
      <sheetName val="A MAAP"/>
      <sheetName val="ex IGREF"/>
      <sheetName val="ex ISPV"/>
      <sheetName val="ex AP Agri"/>
      <sheetName val="ex PNT A Agri"/>
      <sheetName val="A MEIE"/>
      <sheetName val="ex industrie AC A"/>
      <sheetName val="A libre "/>
      <sheetName val="A autres"/>
      <sheetName val="ex IA"/>
      <sheetName val="ex IDTGCE"/>
      <sheetName val="ex IGTT"/>
      <sheetName val="ex MED_IT"/>
      <sheetName val="ex MED_MIL"/>
      <sheetName val="ex ITGCE"/>
      <sheetName val="ex A_INSEE"/>
      <sheetName val="ex IT"/>
      <sheetName val="ex IXT"/>
      <sheetName val="A MAY"/>
      <sheetName val="ex AC_A"/>
      <sheetName val="ex A CNDP"/>
      <sheetName val="ex DIREN"/>
      <sheetName val="ex DAC"/>
      <sheetName val="ex CSD"/>
      <sheetName val="ex CGPC"/>
      <sheetName val="FeuilAP _31_"/>
      <sheetName val="FeuilAP _32_"/>
      <sheetName val="FeuilAP _33_"/>
      <sheetName val="FeuilAP _34_"/>
      <sheetName val="ex A ASN"/>
      <sheetName val="ex A SPM DIACT"/>
      <sheetName val="ex A Cab LOGEMENT"/>
      <sheetName val="ex IDAE"/>
      <sheetName val="ex IAE"/>
      <sheetName val="B ASS"/>
      <sheetName val="B CAM"/>
      <sheetName val="B CTT"/>
      <sheetName val="B CTPE"/>
      <sheetName val="B INF"/>
      <sheetName val="B IPCSR"/>
      <sheetName val="B OF M"/>
      <sheetName val="B OF PA"/>
      <sheetName val="B PNT"/>
      <sheetName val="ex B PNT_B_SR"/>
      <sheetName val="B SAE"/>
      <sheetName val="B TSE"/>
      <sheetName val="B MAAP"/>
      <sheetName val="B MEIE"/>
      <sheetName val="ex industrie AC B"/>
      <sheetName val="B autres"/>
      <sheetName val="ex C_INSEE"/>
      <sheetName val="ex CTRL_T"/>
      <sheetName val="ex GEND"/>
      <sheetName val="ex GEO"/>
      <sheetName val="B MAY"/>
      <sheetName val="ex AC_B"/>
      <sheetName val="ex B ASN"/>
      <sheetName val="ex B SPM DIACT"/>
      <sheetName val="ex B Cab LOGEMENT"/>
      <sheetName val="B libre"/>
      <sheetName val="ex MAY_BE"/>
      <sheetName val="FeuilBE _3_"/>
      <sheetName val="FeuilBE _4_"/>
      <sheetName val="FeuilBE _5_"/>
      <sheetName val="C AAA"/>
      <sheetName val="C ATAE"/>
      <sheetName val="C DESS"/>
      <sheetName val="C ETST"/>
      <sheetName val="C MBD"/>
      <sheetName val="ex MD"/>
      <sheetName val="C PNT"/>
      <sheetName val="ex ANI"/>
      <sheetName val="ex Berkani"/>
      <sheetName val="ex GP_APB"/>
      <sheetName val="ex VC"/>
      <sheetName val="C_SGM"/>
      <sheetName val="C autres"/>
      <sheetName val="ex AC_OUV"/>
      <sheetName val="ex AC_C"/>
      <sheetName val="ex OEN"/>
      <sheetName val="C MAY"/>
      <sheetName val="ex MAY_CE"/>
      <sheetName val="ex SPM DIACT"/>
      <sheetName val="ex OEIGN"/>
      <sheetName val="ex C Cab LOGEMENT"/>
      <sheetName val="ex C ASN"/>
      <sheetName val="C MAAP"/>
      <sheetName val="C MEIE"/>
      <sheetName val="ex C Industrie AC"/>
      <sheetName val="Feuil_C_1_"/>
      <sheetName val="C PETPE"/>
      <sheetName val="OPA_HCC"/>
      <sheetName val="OPA_CC"/>
      <sheetName val="C vac"/>
      <sheetName val="VAC _libre"/>
      <sheetName val="ex VAC _CC_"/>
      <sheetName val="FeuilCE _6_"/>
      <sheetName val="FeuilCE _7_"/>
      <sheetName val="FeuilCE _8_"/>
      <sheetName val="FeuilCE _9_"/>
      <sheetName val="FeuilCE _10_"/>
      <sheetName val="FeuilOPA_HCC _2_"/>
      <sheetName val="FeuilOPA_HCC _3_"/>
      <sheetName val="FeuilOPA_CC _2_"/>
      <sheetName val="FeuilOPA_CC _3_"/>
      <sheetName val="vacance"/>
      <sheetName val="mesures de périmètre"/>
      <sheetName val="Comments"/>
      <sheetName val="_corps V"/>
      <sheetName val="SommeAP"/>
      <sheetName val="SommeBE"/>
      <sheetName val="SommeCE"/>
      <sheetName val="détail rendu DPGM"/>
      <sheetName val="méthodo actu"/>
      <sheetName val="Feuil1"/>
      <sheetName val="Feuil1 (2)"/>
      <sheetName val="Feuil1 (3)"/>
      <sheetName val="Feuil1 (4)"/>
      <sheetName val="Feuil3"/>
      <sheetName val="Changement périmètre catégories"/>
      <sheetName val="Changement périmètre corps"/>
      <sheetName val="Périmètre cibles"/>
      <sheetName val="verif"/>
      <sheetName val="sommeOPA HCC"/>
      <sheetName val="sommeOPA CC"/>
      <sheetName val="Feuil1 (11)"/>
      <sheetName val="Feuil1 (5)"/>
      <sheetName val="Feuil1 (6)"/>
      <sheetName val="A AAE"/>
      <sheetName val="A MAAPRAT"/>
      <sheetName val="A MEFI"/>
      <sheetName val="Feuil1 (12)"/>
      <sheetName val="Feuil1 (7)"/>
      <sheetName val="Feuil1 (8)"/>
      <sheetName val="B MAAPRAT"/>
      <sheetName val="B MEFI"/>
      <sheetName val="Feuil1 (13)"/>
      <sheetName val="Feuil1 (9)"/>
      <sheetName val="Feuil1 (10)"/>
      <sheetName val="C SGM"/>
      <sheetName val="C MAAPRAT"/>
      <sheetName val="C MEFI"/>
      <sheetName val="OPA HCC"/>
      <sheetName val="OPA ex CC"/>
      <sheetName val="Feuil2 (2)"/>
      <sheetName val="Feuil2"/>
      <sheetName val="Liste choix"/>
      <sheetName val="flux"/>
      <sheetName val="donnees"/>
    </sheetNames>
    <sheetDataSet>
      <sheetData sheetId="0"/>
      <sheetData sheetId="1" refreshError="1">
        <row r="34">
          <cell r="C34" t="str">
            <v>A administratifs</v>
          </cell>
        </row>
        <row r="35">
          <cell r="C35" t="str">
            <v>A techniques</v>
          </cell>
        </row>
        <row r="36">
          <cell r="C36" t="str">
            <v>B-C administratifs</v>
          </cell>
        </row>
        <row r="37">
          <cell r="C37" t="str">
            <v>B-C techniques</v>
          </cell>
        </row>
        <row r="38">
          <cell r="C38" t="str">
            <v>Enseignants</v>
          </cell>
        </row>
        <row r="39">
          <cell r="C39" t="str">
            <v xml:space="preserve">Emplois non liés au point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I - Socle exécution n-1"/>
      <sheetName val="II - Hyp. salariales"/>
      <sheetName val="III - CAS pensions"/>
      <sheetName val="IV - Flux effectifs"/>
      <sheetName val="V -Valorisation schéma emplois"/>
      <sheetName val="VI - Mesures de périmètre"/>
      <sheetName val="VII - Tableau calculé"/>
      <sheetName val="VII bis - Tableau calculé CAS"/>
      <sheetName val="VIII - Facteurs d'évolution MS"/>
      <sheetName val="IX  - Fact évol assiettes CAS"/>
      <sheetName val="VII - Récapitulatif ancien"/>
    </sheetNames>
    <sheetDataSet>
      <sheetData sheetId="0" refreshError="1">
        <row r="58">
          <cell r="C58">
            <v>1</v>
          </cell>
        </row>
        <row r="59">
          <cell r="C59">
            <v>2</v>
          </cell>
        </row>
        <row r="60">
          <cell r="C60">
            <v>3</v>
          </cell>
        </row>
        <row r="61">
          <cell r="C61">
            <v>4</v>
          </cell>
        </row>
        <row r="62">
          <cell r="C62">
            <v>5</v>
          </cell>
        </row>
        <row r="63">
          <cell r="C63">
            <v>6</v>
          </cell>
        </row>
        <row r="64">
          <cell r="C64">
            <v>7</v>
          </cell>
        </row>
        <row r="65">
          <cell r="C65">
            <v>8</v>
          </cell>
        </row>
        <row r="66">
          <cell r="C66">
            <v>9</v>
          </cell>
        </row>
        <row r="67">
          <cell r="C67">
            <v>10</v>
          </cell>
        </row>
        <row r="68">
          <cell r="C68">
            <v>11</v>
          </cell>
        </row>
        <row r="69">
          <cell r="C69">
            <v>12</v>
          </cell>
        </row>
      </sheetData>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xéc. T2 2021 et Prév. 2022"/>
      <sheetName val="2- Fongibilité asymétrique"/>
      <sheetName val="3- Base titre 2 pour Prev 2022"/>
      <sheetName val="4-Facteurs évol masse salariale"/>
      <sheetName val="5- Mesures catégorielles"/>
      <sheetName val="6- Coûts par catégories"/>
      <sheetName val="7- Consommation plafond ETPT"/>
      <sheetName val="8- Flux d'effectifs"/>
      <sheetName val="9 - Répartition par service"/>
      <sheetName val="10- Répartition par direction"/>
      <sheetName val="11- RAP n-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SOMMAIRE"/>
      <sheetName val="1.0.2021"/>
      <sheetName val="1.1.CAS_T3"/>
      <sheetName val="1.2.SYNTH"/>
      <sheetName val="1.3.CB_ECART"/>
      <sheetName val="1.4.CB_NIVEAU"/>
      <sheetName val="1.5.TAXES"/>
      <sheetName val="1.6.BA&amp;CS"/>
      <sheetName val="Réf. T2"/>
      <sheetName val="1.7.POLITIQUE"/>
      <sheetName val="1.8.LP_MTES_Crédits"/>
      <sheetName val="1.9. LP_EFFECTIFS"/>
      <sheetName val="LISTE"/>
      <sheetName val="2.0.FEMS"/>
      <sheetName val="2.1.PAE"/>
      <sheetName val="2.2.CATEGO"/>
      <sheetName val="2.3.FAIRH"/>
      <sheetName val="3.0.CPER et CCT"/>
    </sheetNames>
    <sheetDataSet>
      <sheetData sheetId="0" refreshError="1"/>
      <sheetData sheetId="1" refreshError="1"/>
      <sheetData sheetId="2" refreshError="1">
        <row r="1">
          <cell r="J1">
            <v>1</v>
          </cell>
          <cell r="Q1">
            <v>7</v>
          </cell>
          <cell r="R1">
            <v>8</v>
          </cell>
        </row>
        <row r="8">
          <cell r="Q8">
            <v>0</v>
          </cell>
          <cell r="R8">
            <v>0</v>
          </cell>
        </row>
        <row r="9">
          <cell r="Q9">
            <v>0</v>
          </cell>
          <cell r="R9">
            <v>0</v>
          </cell>
        </row>
        <row r="11">
          <cell r="Q11" t="str">
            <v>En écart à la LFI 2020 (en M€)</v>
          </cell>
        </row>
        <row r="12">
          <cell r="Q12">
            <v>2021</v>
          </cell>
        </row>
        <row r="13">
          <cell r="Q13" t="str">
            <v>AE 2021</v>
          </cell>
          <cell r="R13" t="str">
            <v>CP  2021</v>
          </cell>
        </row>
        <row r="14">
          <cell r="Q14" t="str">
            <v xml:space="preserve">Rendement </v>
          </cell>
          <cell r="R14" t="str">
            <v>Plafond</v>
          </cell>
        </row>
        <row r="15">
          <cell r="Q15" t="str">
            <v>Recettes CS/BA</v>
          </cell>
          <cell r="R15" t="str">
            <v>Recettes CS/BA</v>
          </cell>
        </row>
        <row r="1268">
          <cell r="Q1268">
            <v>0</v>
          </cell>
        </row>
        <row r="1271">
          <cell r="Q1271">
            <v>0</v>
          </cell>
        </row>
        <row r="1273">
          <cell r="Q1273">
            <v>0</v>
          </cell>
        </row>
        <row r="1274">
          <cell r="Q1274">
            <v>0</v>
          </cell>
        </row>
        <row r="1283">
          <cell r="Q1283">
            <v>0</v>
          </cell>
        </row>
        <row r="1285">
          <cell r="Q1285">
            <v>0</v>
          </cell>
        </row>
        <row r="1287">
          <cell r="Q1287">
            <v>0</v>
          </cell>
        </row>
        <row r="1294">
          <cell r="Q1294">
            <v>0</v>
          </cell>
        </row>
        <row r="1298">
          <cell r="Q1298">
            <v>0</v>
          </cell>
        </row>
        <row r="1303">
          <cell r="Q1303">
            <v>0</v>
          </cell>
        </row>
        <row r="1305">
          <cell r="Q1305">
            <v>0</v>
          </cell>
        </row>
        <row r="1307">
          <cell r="Q1307">
            <v>0</v>
          </cell>
        </row>
        <row r="1309">
          <cell r="Q1309">
            <v>0</v>
          </cell>
        </row>
        <row r="1311">
          <cell r="Q1311">
            <v>0</v>
          </cell>
        </row>
        <row r="1313">
          <cell r="Q1313">
            <v>0</v>
          </cell>
        </row>
        <row r="1316">
          <cell r="Q1316">
            <v>0</v>
          </cell>
        </row>
        <row r="1319">
          <cell r="Q1319">
            <v>0</v>
          </cell>
        </row>
        <row r="1321">
          <cell r="Q1321">
            <v>0</v>
          </cell>
        </row>
        <row r="1326">
          <cell r="Q1326">
            <v>0</v>
          </cell>
        </row>
        <row r="1332">
          <cell r="Q1332">
            <v>0</v>
          </cell>
        </row>
        <row r="1334">
          <cell r="Q1334">
            <v>0</v>
          </cell>
        </row>
        <row r="1339">
          <cell r="Q1339">
            <v>0</v>
          </cell>
        </row>
        <row r="1341">
          <cell r="Q1341">
            <v>0</v>
          </cell>
        </row>
        <row r="1343">
          <cell r="Q1343">
            <v>0</v>
          </cell>
        </row>
        <row r="1348">
          <cell r="Q1348">
            <v>0</v>
          </cell>
        </row>
        <row r="1354">
          <cell r="Q1354">
            <v>0</v>
          </cell>
        </row>
        <row r="1357">
          <cell r="Q1357">
            <v>0</v>
          </cell>
        </row>
        <row r="1360">
          <cell r="Q1360">
            <v>0</v>
          </cell>
        </row>
        <row r="1363">
          <cell r="Q1363">
            <v>0</v>
          </cell>
        </row>
        <row r="1366">
          <cell r="Q1366">
            <v>0</v>
          </cell>
        </row>
      </sheetData>
      <sheetData sheetId="3" refreshError="1"/>
      <sheetData sheetId="4" refreshError="1"/>
      <sheetData sheetId="5" refreshError="1">
        <row r="2">
          <cell r="F2" t="str">
            <v>Action et comptes publics</v>
          </cell>
        </row>
        <row r="6">
          <cell r="R6">
            <v>2020</v>
          </cell>
        </row>
        <row r="8">
          <cell r="R8" t="str">
            <v>LFI</v>
          </cell>
        </row>
        <row r="9">
          <cell r="R9" t="str">
            <v xml:space="preserve">Année référence </v>
          </cell>
          <cell r="Z9" t="str">
            <v>ECART / LFI 2020</v>
          </cell>
          <cell r="AG9" t="str">
            <v>ECART / LFI</v>
          </cell>
          <cell r="AN9" t="str">
            <v>ECART / LFI</v>
          </cell>
        </row>
        <row r="10">
          <cell r="R10" t="str">
            <v xml:space="preserve">a </v>
          </cell>
          <cell r="Z10" t="str">
            <v>= b + c</v>
          </cell>
          <cell r="AG10" t="str">
            <v>= b + c'</v>
          </cell>
          <cell r="AN10" t="str">
            <v>= b + c''</v>
          </cell>
        </row>
        <row r="11">
          <cell r="R11" t="str">
            <v>AE</v>
          </cell>
          <cell r="S11" t="str">
            <v>CP</v>
          </cell>
          <cell r="Z11" t="str">
            <v>AE</v>
          </cell>
          <cell r="AA11" t="str">
            <v>CP</v>
          </cell>
          <cell r="AG11" t="str">
            <v>AE</v>
          </cell>
          <cell r="AH11" t="str">
            <v>CP</v>
          </cell>
          <cell r="AN11" t="str">
            <v>AE</v>
          </cell>
          <cell r="AO11" t="str">
            <v>CP</v>
          </cell>
        </row>
        <row r="13">
          <cell r="R13">
            <v>339200000</v>
          </cell>
          <cell r="S13">
            <v>434812575</v>
          </cell>
          <cell r="Z13">
            <v>0</v>
          </cell>
          <cell r="AA13">
            <v>0</v>
          </cell>
          <cell r="AG13">
            <v>0</v>
          </cell>
          <cell r="AH13">
            <v>0</v>
          </cell>
          <cell r="AN13">
            <v>0</v>
          </cell>
          <cell r="AO13">
            <v>0</v>
          </cell>
        </row>
        <row r="14">
          <cell r="R14">
            <v>80000000</v>
          </cell>
          <cell r="S14">
            <v>168000000</v>
          </cell>
          <cell r="Z14">
            <v>0</v>
          </cell>
          <cell r="AA14">
            <v>0</v>
          </cell>
          <cell r="AG14">
            <v>0</v>
          </cell>
          <cell r="AH14">
            <v>0</v>
          </cell>
          <cell r="AN14">
            <v>0</v>
          </cell>
          <cell r="AO14">
            <v>0</v>
          </cell>
        </row>
        <row r="15">
          <cell r="R15">
            <v>80000000</v>
          </cell>
          <cell r="S15">
            <v>168000000</v>
          </cell>
          <cell r="Z15">
            <v>0</v>
          </cell>
          <cell r="AA15">
            <v>0</v>
          </cell>
          <cell r="AG15">
            <v>0</v>
          </cell>
          <cell r="AH15">
            <v>0</v>
          </cell>
          <cell r="AN15">
            <v>0</v>
          </cell>
          <cell r="AO15">
            <v>0</v>
          </cell>
        </row>
        <row r="16">
          <cell r="R16">
            <v>19000000</v>
          </cell>
          <cell r="S16">
            <v>57000000</v>
          </cell>
          <cell r="Z16">
            <v>0</v>
          </cell>
          <cell r="AA16">
            <v>0</v>
          </cell>
          <cell r="AG16">
            <v>0</v>
          </cell>
          <cell r="AH16">
            <v>0</v>
          </cell>
          <cell r="AN16">
            <v>0</v>
          </cell>
          <cell r="AO16">
            <v>0</v>
          </cell>
        </row>
        <row r="17">
          <cell r="R17">
            <v>61000000</v>
          </cell>
          <cell r="S17">
            <v>111000000</v>
          </cell>
          <cell r="Z17">
            <v>0</v>
          </cell>
          <cell r="AA17">
            <v>0</v>
          </cell>
          <cell r="AG17">
            <v>0</v>
          </cell>
          <cell r="AH17">
            <v>0</v>
          </cell>
          <cell r="AN17">
            <v>0</v>
          </cell>
          <cell r="AO17">
            <v>0</v>
          </cell>
        </row>
        <row r="18">
          <cell r="R18">
            <v>200000000</v>
          </cell>
          <cell r="S18">
            <v>205612575</v>
          </cell>
          <cell r="Z18">
            <v>0</v>
          </cell>
          <cell r="AA18">
            <v>0</v>
          </cell>
          <cell r="AG18">
            <v>0</v>
          </cell>
          <cell r="AH18">
            <v>0</v>
          </cell>
          <cell r="AN18">
            <v>0</v>
          </cell>
          <cell r="AO18">
            <v>0</v>
          </cell>
        </row>
        <row r="19">
          <cell r="R19">
            <v>10000000</v>
          </cell>
          <cell r="S19">
            <v>10000000</v>
          </cell>
          <cell r="Z19">
            <v>0</v>
          </cell>
          <cell r="AA19">
            <v>0</v>
          </cell>
          <cell r="AG19">
            <v>0</v>
          </cell>
          <cell r="AH19">
            <v>0</v>
          </cell>
          <cell r="AN19">
            <v>0</v>
          </cell>
          <cell r="AO19">
            <v>0</v>
          </cell>
        </row>
        <row r="20">
          <cell r="R20">
            <v>10000000</v>
          </cell>
          <cell r="S20">
            <v>10000000</v>
          </cell>
          <cell r="Z20">
            <v>0</v>
          </cell>
          <cell r="AA20">
            <v>0</v>
          </cell>
          <cell r="AG20">
            <v>0</v>
          </cell>
          <cell r="AH20">
            <v>0</v>
          </cell>
          <cell r="AN20">
            <v>0</v>
          </cell>
          <cell r="AO20">
            <v>0</v>
          </cell>
        </row>
        <row r="21">
          <cell r="R21">
            <v>190000000</v>
          </cell>
          <cell r="S21">
            <v>195612575</v>
          </cell>
          <cell r="Z21">
            <v>0</v>
          </cell>
          <cell r="AA21">
            <v>0</v>
          </cell>
          <cell r="AG21">
            <v>0</v>
          </cell>
          <cell r="AH21">
            <v>0</v>
          </cell>
          <cell r="AN21">
            <v>0</v>
          </cell>
          <cell r="AO21">
            <v>0</v>
          </cell>
        </row>
        <row r="22">
          <cell r="R22">
            <v>129816286</v>
          </cell>
          <cell r="S22">
            <v>127638498</v>
          </cell>
          <cell r="Z22">
            <v>0</v>
          </cell>
          <cell r="AA22">
            <v>0</v>
          </cell>
          <cell r="AG22">
            <v>0</v>
          </cell>
          <cell r="AH22">
            <v>0</v>
          </cell>
          <cell r="AN22">
            <v>0</v>
          </cell>
          <cell r="AO22">
            <v>0</v>
          </cell>
        </row>
        <row r="23">
          <cell r="R23">
            <v>0</v>
          </cell>
          <cell r="S23">
            <v>8800000</v>
          </cell>
          <cell r="Z23">
            <v>0</v>
          </cell>
          <cell r="AA23">
            <v>0</v>
          </cell>
          <cell r="AG23">
            <v>0</v>
          </cell>
          <cell r="AH23">
            <v>0</v>
          </cell>
          <cell r="AN23">
            <v>0</v>
          </cell>
          <cell r="AO23">
            <v>0</v>
          </cell>
        </row>
        <row r="24">
          <cell r="R24">
            <v>60183714</v>
          </cell>
          <cell r="S24">
            <v>59174077</v>
          </cell>
          <cell r="Z24">
            <v>0</v>
          </cell>
          <cell r="AA24">
            <v>0</v>
          </cell>
          <cell r="AG24">
            <v>0</v>
          </cell>
          <cell r="AH24">
            <v>0</v>
          </cell>
          <cell r="AN24">
            <v>0</v>
          </cell>
          <cell r="AO24">
            <v>0</v>
          </cell>
        </row>
        <row r="25">
          <cell r="R25">
            <v>50000000</v>
          </cell>
          <cell r="S25">
            <v>50000000</v>
          </cell>
          <cell r="Z25">
            <v>0</v>
          </cell>
          <cell r="AA25">
            <v>0</v>
          </cell>
          <cell r="AG25">
            <v>0</v>
          </cell>
          <cell r="AH25">
            <v>0</v>
          </cell>
          <cell r="AN25">
            <v>0</v>
          </cell>
          <cell r="AO25">
            <v>0</v>
          </cell>
        </row>
        <row r="26">
          <cell r="R26">
            <v>40000000</v>
          </cell>
          <cell r="S26">
            <v>40000000</v>
          </cell>
          <cell r="Z26">
            <v>0</v>
          </cell>
          <cell r="AA26">
            <v>0</v>
          </cell>
          <cell r="AG26">
            <v>0</v>
          </cell>
          <cell r="AH26">
            <v>0</v>
          </cell>
          <cell r="AN26">
            <v>0</v>
          </cell>
          <cell r="AO26">
            <v>0</v>
          </cell>
        </row>
        <row r="27">
          <cell r="R27">
            <v>40000000</v>
          </cell>
          <cell r="S27">
            <v>40000000</v>
          </cell>
          <cell r="Z27">
            <v>0</v>
          </cell>
          <cell r="AA27">
            <v>0</v>
          </cell>
          <cell r="AG27">
            <v>0</v>
          </cell>
          <cell r="AH27">
            <v>0</v>
          </cell>
          <cell r="AN27">
            <v>0</v>
          </cell>
          <cell r="AO27">
            <v>0</v>
          </cell>
        </row>
        <row r="28">
          <cell r="R28">
            <v>10000000</v>
          </cell>
          <cell r="S28">
            <v>10000000</v>
          </cell>
          <cell r="Z28">
            <v>0</v>
          </cell>
          <cell r="AA28">
            <v>0</v>
          </cell>
          <cell r="AG28">
            <v>0</v>
          </cell>
          <cell r="AH28">
            <v>0</v>
          </cell>
          <cell r="AN28">
            <v>0</v>
          </cell>
          <cell r="AO28">
            <v>0</v>
          </cell>
        </row>
        <row r="29">
          <cell r="R29">
            <v>10000000</v>
          </cell>
          <cell r="S29">
            <v>10000000</v>
          </cell>
          <cell r="Z29">
            <v>0</v>
          </cell>
          <cell r="AA29">
            <v>0</v>
          </cell>
          <cell r="AG29">
            <v>0</v>
          </cell>
          <cell r="AH29">
            <v>0</v>
          </cell>
          <cell r="AN29">
            <v>0</v>
          </cell>
          <cell r="AO29">
            <v>0</v>
          </cell>
        </row>
        <row r="30">
          <cell r="R30">
            <v>9200000</v>
          </cell>
          <cell r="S30">
            <v>11200000</v>
          </cell>
          <cell r="Z30">
            <v>0</v>
          </cell>
          <cell r="AA30">
            <v>0</v>
          </cell>
          <cell r="AG30">
            <v>0</v>
          </cell>
          <cell r="AH30">
            <v>0</v>
          </cell>
          <cell r="AN30">
            <v>0</v>
          </cell>
          <cell r="AO30">
            <v>0</v>
          </cell>
        </row>
        <row r="32">
          <cell r="R32">
            <v>1500000</v>
          </cell>
          <cell r="S32">
            <v>1500000</v>
          </cell>
          <cell r="Z32">
            <v>0</v>
          </cell>
          <cell r="AA32">
            <v>0</v>
          </cell>
          <cell r="AG32">
            <v>0</v>
          </cell>
          <cell r="AH32">
            <v>0</v>
          </cell>
          <cell r="AN32">
            <v>0</v>
          </cell>
          <cell r="AO32">
            <v>0</v>
          </cell>
        </row>
        <row r="33">
          <cell r="R33">
            <v>7700000</v>
          </cell>
          <cell r="S33">
            <v>9700000</v>
          </cell>
          <cell r="Z33">
            <v>0</v>
          </cell>
          <cell r="AA33">
            <v>0</v>
          </cell>
          <cell r="AG33">
            <v>0</v>
          </cell>
          <cell r="AH33">
            <v>0</v>
          </cell>
          <cell r="AN33">
            <v>0</v>
          </cell>
          <cell r="AO33">
            <v>0</v>
          </cell>
        </row>
        <row r="34">
          <cell r="R34">
            <v>7700000</v>
          </cell>
          <cell r="S34">
            <v>9700000</v>
          </cell>
          <cell r="Z34">
            <v>0</v>
          </cell>
          <cell r="AA34">
            <v>0</v>
          </cell>
          <cell r="AG34">
            <v>0</v>
          </cell>
          <cell r="AH34">
            <v>0</v>
          </cell>
          <cell r="AN34">
            <v>0</v>
          </cell>
          <cell r="AO34">
            <v>0</v>
          </cell>
        </row>
        <row r="35">
          <cell r="R35">
            <v>440000000</v>
          </cell>
          <cell r="S35">
            <v>140000000</v>
          </cell>
          <cell r="Z35">
            <v>0</v>
          </cell>
          <cell r="AA35">
            <v>0</v>
          </cell>
          <cell r="AG35">
            <v>0</v>
          </cell>
          <cell r="AH35">
            <v>0</v>
          </cell>
          <cell r="AN35">
            <v>0</v>
          </cell>
          <cell r="AO35">
            <v>0</v>
          </cell>
        </row>
        <row r="36">
          <cell r="R36">
            <v>16000000</v>
          </cell>
          <cell r="S36">
            <v>16000000</v>
          </cell>
          <cell r="Z36">
            <v>0</v>
          </cell>
          <cell r="AA36">
            <v>0</v>
          </cell>
          <cell r="AG36">
            <v>0</v>
          </cell>
          <cell r="AH36">
            <v>0</v>
          </cell>
          <cell r="AN36">
            <v>0</v>
          </cell>
          <cell r="AO36">
            <v>0</v>
          </cell>
        </row>
        <row r="37">
          <cell r="R37">
            <v>16000000</v>
          </cell>
          <cell r="S37">
            <v>16000000</v>
          </cell>
          <cell r="Z37">
            <v>0</v>
          </cell>
          <cell r="AA37">
            <v>0</v>
          </cell>
          <cell r="AG37">
            <v>0</v>
          </cell>
          <cell r="AH37">
            <v>0</v>
          </cell>
          <cell r="AN37">
            <v>0</v>
          </cell>
          <cell r="AO37">
            <v>0</v>
          </cell>
        </row>
        <row r="38">
          <cell r="R38">
            <v>16000000</v>
          </cell>
          <cell r="S38">
            <v>16000000</v>
          </cell>
          <cell r="Z38">
            <v>0</v>
          </cell>
          <cell r="AA38">
            <v>0</v>
          </cell>
          <cell r="AG38">
            <v>0</v>
          </cell>
          <cell r="AH38">
            <v>0</v>
          </cell>
          <cell r="AN38">
            <v>0</v>
          </cell>
          <cell r="AO38">
            <v>0</v>
          </cell>
        </row>
        <row r="39">
          <cell r="R39">
            <v>424000000</v>
          </cell>
          <cell r="S39">
            <v>124000000</v>
          </cell>
          <cell r="Z39">
            <v>0</v>
          </cell>
          <cell r="AA39">
            <v>0</v>
          </cell>
          <cell r="AG39">
            <v>0</v>
          </cell>
          <cell r="AH39">
            <v>0</v>
          </cell>
          <cell r="AN39">
            <v>0</v>
          </cell>
          <cell r="AO39">
            <v>0</v>
          </cell>
        </row>
        <row r="40">
          <cell r="R40">
            <v>424000000</v>
          </cell>
          <cell r="S40">
            <v>124000000</v>
          </cell>
          <cell r="Z40">
            <v>0</v>
          </cell>
          <cell r="AA40">
            <v>0</v>
          </cell>
          <cell r="AG40">
            <v>0</v>
          </cell>
          <cell r="AH40">
            <v>0</v>
          </cell>
          <cell r="AN40">
            <v>0</v>
          </cell>
          <cell r="AO40">
            <v>0</v>
          </cell>
        </row>
        <row r="41">
          <cell r="R41">
            <v>424000000</v>
          </cell>
          <cell r="S41">
            <v>124000000</v>
          </cell>
          <cell r="Z41">
            <v>0</v>
          </cell>
          <cell r="AA41">
            <v>0</v>
          </cell>
          <cell r="AG41">
            <v>0</v>
          </cell>
          <cell r="AH41">
            <v>0</v>
          </cell>
          <cell r="AN41">
            <v>0</v>
          </cell>
          <cell r="AO41">
            <v>0</v>
          </cell>
        </row>
        <row r="42">
          <cell r="R42">
            <v>10498336746</v>
          </cell>
          <cell r="S42">
            <v>10443954277</v>
          </cell>
          <cell r="Z42">
            <v>0</v>
          </cell>
          <cell r="AA42">
            <v>0</v>
          </cell>
          <cell r="AG42">
            <v>0</v>
          </cell>
          <cell r="AH42">
            <v>0</v>
          </cell>
          <cell r="AN42">
            <v>0</v>
          </cell>
          <cell r="AO42">
            <v>0</v>
          </cell>
        </row>
        <row r="43">
          <cell r="R43">
            <v>209942794</v>
          </cell>
          <cell r="S43">
            <v>209942794</v>
          </cell>
          <cell r="Z43">
            <v>0</v>
          </cell>
          <cell r="AA43">
            <v>0</v>
          </cell>
          <cell r="AG43">
            <v>0</v>
          </cell>
          <cell r="AH43">
            <v>0</v>
          </cell>
          <cell r="AN43">
            <v>0</v>
          </cell>
          <cell r="AO43">
            <v>0</v>
          </cell>
        </row>
        <row r="44">
          <cell r="R44">
            <v>290000</v>
          </cell>
          <cell r="S44">
            <v>290000</v>
          </cell>
          <cell r="Z44">
            <v>0</v>
          </cell>
          <cell r="AA44">
            <v>0</v>
          </cell>
          <cell r="AG44">
            <v>0</v>
          </cell>
          <cell r="AH44">
            <v>0</v>
          </cell>
          <cell r="AN44">
            <v>0</v>
          </cell>
          <cell r="AO44">
            <v>0</v>
          </cell>
        </row>
        <row r="45">
          <cell r="R45">
            <v>290000</v>
          </cell>
          <cell r="S45">
            <v>290000</v>
          </cell>
          <cell r="Z45">
            <v>0</v>
          </cell>
          <cell r="AA45">
            <v>0</v>
          </cell>
          <cell r="AG45">
            <v>0</v>
          </cell>
          <cell r="AH45">
            <v>0</v>
          </cell>
          <cell r="AN45">
            <v>0</v>
          </cell>
          <cell r="AO45">
            <v>0</v>
          </cell>
        </row>
        <row r="46">
          <cell r="R46">
            <v>0</v>
          </cell>
          <cell r="S46">
            <v>0</v>
          </cell>
          <cell r="Z46">
            <v>0</v>
          </cell>
          <cell r="AA46">
            <v>0</v>
          </cell>
          <cell r="AG46">
            <v>0</v>
          </cell>
          <cell r="AH46">
            <v>0</v>
          </cell>
          <cell r="AN46">
            <v>0</v>
          </cell>
          <cell r="AO46">
            <v>0</v>
          </cell>
        </row>
        <row r="47">
          <cell r="R47">
            <v>209652794</v>
          </cell>
          <cell r="S47">
            <v>209652794</v>
          </cell>
          <cell r="Z47">
            <v>0</v>
          </cell>
          <cell r="AA47">
            <v>0</v>
          </cell>
          <cell r="AG47">
            <v>0</v>
          </cell>
          <cell r="AH47">
            <v>0</v>
          </cell>
          <cell r="AN47">
            <v>0</v>
          </cell>
          <cell r="AO47">
            <v>0</v>
          </cell>
        </row>
        <row r="48">
          <cell r="R48">
            <v>2731449</v>
          </cell>
          <cell r="S48">
            <v>2731449</v>
          </cell>
          <cell r="Z48">
            <v>0</v>
          </cell>
          <cell r="AA48">
            <v>0</v>
          </cell>
          <cell r="AG48">
            <v>0</v>
          </cell>
          <cell r="AH48">
            <v>0</v>
          </cell>
          <cell r="AN48">
            <v>0</v>
          </cell>
          <cell r="AO48">
            <v>0</v>
          </cell>
        </row>
        <row r="49">
          <cell r="R49">
            <v>1246210</v>
          </cell>
          <cell r="S49">
            <v>1246210</v>
          </cell>
          <cell r="Z49">
            <v>0</v>
          </cell>
          <cell r="AA49">
            <v>0</v>
          </cell>
          <cell r="AG49">
            <v>0</v>
          </cell>
          <cell r="AH49">
            <v>0</v>
          </cell>
          <cell r="AN49">
            <v>0</v>
          </cell>
          <cell r="AO49">
            <v>0</v>
          </cell>
        </row>
        <row r="50">
          <cell r="R50">
            <v>89492065</v>
          </cell>
          <cell r="S50">
            <v>89492065</v>
          </cell>
          <cell r="Z50">
            <v>0</v>
          </cell>
          <cell r="AA50">
            <v>0</v>
          </cell>
          <cell r="AG50">
            <v>0</v>
          </cell>
          <cell r="AH50">
            <v>0</v>
          </cell>
          <cell r="AN50">
            <v>0</v>
          </cell>
          <cell r="AO50">
            <v>0</v>
          </cell>
        </row>
        <row r="51">
          <cell r="R51">
            <v>27446926</v>
          </cell>
          <cell r="S51">
            <v>27226862</v>
          </cell>
          <cell r="Z51">
            <v>0</v>
          </cell>
          <cell r="AA51">
            <v>0</v>
          </cell>
          <cell r="AG51">
            <v>0</v>
          </cell>
          <cell r="AH51">
            <v>0</v>
          </cell>
          <cell r="AN51">
            <v>0</v>
          </cell>
          <cell r="AO51">
            <v>0</v>
          </cell>
        </row>
        <row r="52">
          <cell r="R52">
            <v>30612000</v>
          </cell>
          <cell r="S52">
            <v>30612000</v>
          </cell>
          <cell r="Z52">
            <v>0</v>
          </cell>
          <cell r="AA52">
            <v>0</v>
          </cell>
          <cell r="AG52">
            <v>0</v>
          </cell>
          <cell r="AH52">
            <v>0</v>
          </cell>
          <cell r="AN52">
            <v>0</v>
          </cell>
          <cell r="AO52">
            <v>0</v>
          </cell>
        </row>
        <row r="53">
          <cell r="R53">
            <v>40054368</v>
          </cell>
          <cell r="S53">
            <v>40054368</v>
          </cell>
          <cell r="Z53">
            <v>0</v>
          </cell>
          <cell r="AA53">
            <v>0</v>
          </cell>
          <cell r="AG53">
            <v>0</v>
          </cell>
          <cell r="AH53">
            <v>0</v>
          </cell>
          <cell r="AN53">
            <v>0</v>
          </cell>
          <cell r="AO53">
            <v>0</v>
          </cell>
        </row>
        <row r="54">
          <cell r="R54">
            <v>4663159</v>
          </cell>
          <cell r="S54">
            <v>4883223</v>
          </cell>
          <cell r="Z54">
            <v>0</v>
          </cell>
          <cell r="AA54">
            <v>0</v>
          </cell>
          <cell r="AG54">
            <v>0</v>
          </cell>
          <cell r="AH54">
            <v>0</v>
          </cell>
          <cell r="AN54">
            <v>0</v>
          </cell>
          <cell r="AO54">
            <v>0</v>
          </cell>
        </row>
        <row r="55">
          <cell r="R55">
            <v>5584347</v>
          </cell>
          <cell r="S55">
            <v>5584347</v>
          </cell>
          <cell r="Z55">
            <v>0</v>
          </cell>
          <cell r="AA55">
            <v>0</v>
          </cell>
          <cell r="AG55">
            <v>0</v>
          </cell>
          <cell r="AH55">
            <v>0</v>
          </cell>
          <cell r="AN55">
            <v>0</v>
          </cell>
          <cell r="AO55">
            <v>0</v>
          </cell>
        </row>
        <row r="56">
          <cell r="R56">
            <v>3400000</v>
          </cell>
          <cell r="S56">
            <v>3400000</v>
          </cell>
          <cell r="Z56">
            <v>0</v>
          </cell>
          <cell r="AA56">
            <v>0</v>
          </cell>
          <cell r="AG56">
            <v>0</v>
          </cell>
          <cell r="AH56">
            <v>0</v>
          </cell>
          <cell r="AN56">
            <v>0</v>
          </cell>
          <cell r="AO56">
            <v>0</v>
          </cell>
        </row>
        <row r="57">
          <cell r="R57">
            <v>4422270</v>
          </cell>
          <cell r="S57">
            <v>4422270</v>
          </cell>
          <cell r="Z57">
            <v>0</v>
          </cell>
          <cell r="AA57">
            <v>0</v>
          </cell>
          <cell r="AG57">
            <v>0</v>
          </cell>
          <cell r="AH57">
            <v>0</v>
          </cell>
          <cell r="AN57">
            <v>0</v>
          </cell>
          <cell r="AO57">
            <v>0</v>
          </cell>
        </row>
        <row r="58">
          <cell r="R58">
            <v>7772996933</v>
          </cell>
          <cell r="S58">
            <v>7697636856</v>
          </cell>
          <cell r="Z58">
            <v>0</v>
          </cell>
          <cell r="AA58">
            <v>0</v>
          </cell>
          <cell r="AG58">
            <v>0</v>
          </cell>
          <cell r="AH58">
            <v>0</v>
          </cell>
          <cell r="AN58">
            <v>0</v>
          </cell>
          <cell r="AO58">
            <v>0</v>
          </cell>
        </row>
        <row r="59">
          <cell r="R59">
            <v>6801988633</v>
          </cell>
          <cell r="S59">
            <v>6801988633</v>
          </cell>
          <cell r="Z59">
            <v>0</v>
          </cell>
          <cell r="AA59">
            <v>0</v>
          </cell>
          <cell r="AG59">
            <v>0</v>
          </cell>
          <cell r="AH59">
            <v>0</v>
          </cell>
          <cell r="AN59">
            <v>0</v>
          </cell>
          <cell r="AO59">
            <v>0</v>
          </cell>
        </row>
        <row r="60">
          <cell r="R60">
            <v>4683262937</v>
          </cell>
          <cell r="S60">
            <v>4683262937</v>
          </cell>
          <cell r="Z60">
            <v>0</v>
          </cell>
          <cell r="AA60">
            <v>0</v>
          </cell>
          <cell r="AG60">
            <v>0</v>
          </cell>
          <cell r="AH60">
            <v>0</v>
          </cell>
          <cell r="AN60">
            <v>0</v>
          </cell>
          <cell r="AO60">
            <v>0</v>
          </cell>
        </row>
        <row r="61">
          <cell r="R61">
            <v>2118725696</v>
          </cell>
          <cell r="S61">
            <v>2118725696</v>
          </cell>
          <cell r="Z61">
            <v>0</v>
          </cell>
          <cell r="AA61">
            <v>0</v>
          </cell>
          <cell r="AG61">
            <v>0</v>
          </cell>
          <cell r="AH61">
            <v>0</v>
          </cell>
          <cell r="AN61">
            <v>0</v>
          </cell>
          <cell r="AO61">
            <v>0</v>
          </cell>
        </row>
        <row r="62">
          <cell r="R62">
            <v>971008300</v>
          </cell>
          <cell r="S62">
            <v>895648223</v>
          </cell>
          <cell r="Z62">
            <v>0</v>
          </cell>
          <cell r="AA62">
            <v>0</v>
          </cell>
          <cell r="AG62">
            <v>0</v>
          </cell>
          <cell r="AH62">
            <v>0</v>
          </cell>
          <cell r="AN62">
            <v>0</v>
          </cell>
          <cell r="AO62">
            <v>0</v>
          </cell>
        </row>
        <row r="63">
          <cell r="R63">
            <v>26100000</v>
          </cell>
          <cell r="S63">
            <v>26100000</v>
          </cell>
          <cell r="Z63">
            <v>0</v>
          </cell>
          <cell r="AA63">
            <v>0</v>
          </cell>
          <cell r="AG63">
            <v>0</v>
          </cell>
          <cell r="AH63">
            <v>0</v>
          </cell>
          <cell r="AN63">
            <v>0</v>
          </cell>
          <cell r="AO63">
            <v>0</v>
          </cell>
        </row>
        <row r="64">
          <cell r="R64">
            <v>272122039</v>
          </cell>
          <cell r="S64">
            <v>224311962</v>
          </cell>
          <cell r="Z64">
            <v>0</v>
          </cell>
          <cell r="AA64">
            <v>0</v>
          </cell>
          <cell r="AG64">
            <v>0</v>
          </cell>
          <cell r="AH64">
            <v>0</v>
          </cell>
          <cell r="AN64">
            <v>0</v>
          </cell>
          <cell r="AO64">
            <v>0</v>
          </cell>
        </row>
        <row r="65">
          <cell r="R65">
            <v>260540000</v>
          </cell>
          <cell r="S65">
            <v>232990000</v>
          </cell>
          <cell r="Z65">
            <v>0</v>
          </cell>
          <cell r="AA65">
            <v>0</v>
          </cell>
          <cell r="AG65">
            <v>0</v>
          </cell>
          <cell r="AH65">
            <v>0</v>
          </cell>
          <cell r="AN65">
            <v>0</v>
          </cell>
          <cell r="AO65">
            <v>0</v>
          </cell>
        </row>
        <row r="66">
          <cell r="R66">
            <v>74095550</v>
          </cell>
          <cell r="S66">
            <v>74095550</v>
          </cell>
          <cell r="Z66">
            <v>0</v>
          </cell>
          <cell r="AA66">
            <v>0</v>
          </cell>
          <cell r="AG66">
            <v>0</v>
          </cell>
          <cell r="AH66">
            <v>0</v>
          </cell>
          <cell r="AN66">
            <v>0</v>
          </cell>
          <cell r="AO66">
            <v>0</v>
          </cell>
        </row>
        <row r="67">
          <cell r="R67">
            <v>338150711</v>
          </cell>
          <cell r="S67">
            <v>338150711</v>
          </cell>
          <cell r="Z67">
            <v>0</v>
          </cell>
          <cell r="AA67">
            <v>0</v>
          </cell>
          <cell r="AG67">
            <v>0</v>
          </cell>
          <cell r="AH67">
            <v>0</v>
          </cell>
          <cell r="AN67">
            <v>0</v>
          </cell>
          <cell r="AO67">
            <v>0</v>
          </cell>
        </row>
        <row r="68">
          <cell r="R68">
            <v>929601035</v>
          </cell>
          <cell r="S68">
            <v>947570802</v>
          </cell>
          <cell r="Z68">
            <v>0</v>
          </cell>
          <cell r="AA68">
            <v>0</v>
          </cell>
          <cell r="AG68">
            <v>0</v>
          </cell>
          <cell r="AH68">
            <v>0</v>
          </cell>
          <cell r="AN68">
            <v>0</v>
          </cell>
          <cell r="AO68">
            <v>0</v>
          </cell>
        </row>
        <row r="69">
          <cell r="R69">
            <v>517278428</v>
          </cell>
          <cell r="S69">
            <v>517278428</v>
          </cell>
          <cell r="Z69">
            <v>0</v>
          </cell>
          <cell r="AA69">
            <v>0</v>
          </cell>
          <cell r="AG69">
            <v>0</v>
          </cell>
          <cell r="AH69">
            <v>0</v>
          </cell>
          <cell r="AN69">
            <v>0</v>
          </cell>
          <cell r="AO69">
            <v>0</v>
          </cell>
        </row>
        <row r="70">
          <cell r="R70">
            <v>367185345</v>
          </cell>
          <cell r="S70">
            <v>367185345</v>
          </cell>
          <cell r="Z70">
            <v>0</v>
          </cell>
          <cell r="AA70">
            <v>0</v>
          </cell>
          <cell r="AG70">
            <v>0</v>
          </cell>
          <cell r="AH70">
            <v>0</v>
          </cell>
          <cell r="AN70">
            <v>0</v>
          </cell>
          <cell r="AO70">
            <v>0</v>
          </cell>
        </row>
        <row r="71">
          <cell r="R71">
            <v>150093083</v>
          </cell>
          <cell r="S71">
            <v>150093083</v>
          </cell>
          <cell r="Z71">
            <v>0</v>
          </cell>
          <cell r="AA71">
            <v>0</v>
          </cell>
          <cell r="AG71">
            <v>0</v>
          </cell>
          <cell r="AH71">
            <v>0</v>
          </cell>
          <cell r="AN71">
            <v>0</v>
          </cell>
          <cell r="AO71">
            <v>0</v>
          </cell>
        </row>
        <row r="72">
          <cell r="R72">
            <v>412322607</v>
          </cell>
          <cell r="S72">
            <v>430292374</v>
          </cell>
          <cell r="Z72">
            <v>0</v>
          </cell>
          <cell r="AA72">
            <v>0</v>
          </cell>
          <cell r="AG72">
            <v>0</v>
          </cell>
          <cell r="AH72">
            <v>0</v>
          </cell>
          <cell r="AN72">
            <v>0</v>
          </cell>
          <cell r="AO72">
            <v>0</v>
          </cell>
        </row>
        <row r="73">
          <cell r="R73">
            <v>30425213</v>
          </cell>
          <cell r="S73">
            <v>30455370</v>
          </cell>
          <cell r="Z73">
            <v>0</v>
          </cell>
          <cell r="AA73">
            <v>0</v>
          </cell>
          <cell r="AG73">
            <v>0</v>
          </cell>
          <cell r="AH73">
            <v>0</v>
          </cell>
          <cell r="AN73">
            <v>0</v>
          </cell>
          <cell r="AO73">
            <v>0</v>
          </cell>
        </row>
        <row r="74">
          <cell r="R74">
            <v>125948900</v>
          </cell>
          <cell r="S74">
            <v>125948900</v>
          </cell>
          <cell r="Z74">
            <v>0</v>
          </cell>
          <cell r="AA74">
            <v>0</v>
          </cell>
          <cell r="AG74">
            <v>0</v>
          </cell>
          <cell r="AH74">
            <v>0</v>
          </cell>
          <cell r="AN74">
            <v>0</v>
          </cell>
          <cell r="AO74">
            <v>0</v>
          </cell>
        </row>
        <row r="75">
          <cell r="R75">
            <v>69742479</v>
          </cell>
          <cell r="S75">
            <v>87301908</v>
          </cell>
          <cell r="Z75">
            <v>0</v>
          </cell>
          <cell r="AA75">
            <v>0</v>
          </cell>
          <cell r="AG75">
            <v>0</v>
          </cell>
          <cell r="AH75">
            <v>0</v>
          </cell>
          <cell r="AN75">
            <v>0</v>
          </cell>
          <cell r="AO75">
            <v>0</v>
          </cell>
        </row>
        <row r="76">
          <cell r="R76">
            <v>0</v>
          </cell>
          <cell r="S76">
            <v>0</v>
          </cell>
          <cell r="Z76">
            <v>0</v>
          </cell>
          <cell r="AA76">
            <v>0</v>
          </cell>
          <cell r="AG76">
            <v>0</v>
          </cell>
          <cell r="AH76">
            <v>0</v>
          </cell>
          <cell r="AN76">
            <v>0</v>
          </cell>
          <cell r="AO76">
            <v>0</v>
          </cell>
        </row>
        <row r="77">
          <cell r="R77">
            <v>24305500</v>
          </cell>
          <cell r="S77">
            <v>26625500</v>
          </cell>
          <cell r="Z77">
            <v>0</v>
          </cell>
          <cell r="AA77">
            <v>0</v>
          </cell>
          <cell r="AG77">
            <v>0</v>
          </cell>
          <cell r="AH77">
            <v>0</v>
          </cell>
          <cell r="AN77">
            <v>0</v>
          </cell>
          <cell r="AO77">
            <v>0</v>
          </cell>
        </row>
        <row r="78">
          <cell r="R78">
            <v>29756609</v>
          </cell>
          <cell r="S78">
            <v>29756609</v>
          </cell>
          <cell r="Z78">
            <v>0</v>
          </cell>
          <cell r="AA78">
            <v>0</v>
          </cell>
          <cell r="AG78">
            <v>0</v>
          </cell>
          <cell r="AH78">
            <v>0</v>
          </cell>
          <cell r="AN78">
            <v>0</v>
          </cell>
          <cell r="AO78">
            <v>0</v>
          </cell>
        </row>
        <row r="79">
          <cell r="R79">
            <v>12497776</v>
          </cell>
          <cell r="S79">
            <v>12497776</v>
          </cell>
          <cell r="Z79">
            <v>0</v>
          </cell>
          <cell r="AA79">
            <v>0</v>
          </cell>
          <cell r="AG79">
            <v>0</v>
          </cell>
          <cell r="AH79">
            <v>0</v>
          </cell>
          <cell r="AN79">
            <v>0</v>
          </cell>
          <cell r="AO79">
            <v>0</v>
          </cell>
        </row>
        <row r="80">
          <cell r="R80">
            <v>24334002</v>
          </cell>
          <cell r="S80">
            <v>21822024</v>
          </cell>
          <cell r="Z80">
            <v>0</v>
          </cell>
          <cell r="AA80">
            <v>0</v>
          </cell>
          <cell r="AG80">
            <v>0</v>
          </cell>
          <cell r="AH80">
            <v>0</v>
          </cell>
          <cell r="AN80">
            <v>0</v>
          </cell>
          <cell r="AO80">
            <v>0</v>
          </cell>
        </row>
        <row r="81">
          <cell r="R81">
            <v>91221811</v>
          </cell>
          <cell r="S81">
            <v>90674627</v>
          </cell>
          <cell r="Z81">
            <v>0</v>
          </cell>
          <cell r="AA81">
            <v>0</v>
          </cell>
          <cell r="AG81">
            <v>0</v>
          </cell>
          <cell r="AH81">
            <v>0</v>
          </cell>
          <cell r="AN81">
            <v>0</v>
          </cell>
          <cell r="AO81">
            <v>0</v>
          </cell>
        </row>
        <row r="82">
          <cell r="R82">
            <v>4090317</v>
          </cell>
          <cell r="S82">
            <v>5209660</v>
          </cell>
          <cell r="Z82">
            <v>0</v>
          </cell>
          <cell r="AA82">
            <v>0</v>
          </cell>
          <cell r="AG82">
            <v>0</v>
          </cell>
          <cell r="AH82">
            <v>0</v>
          </cell>
          <cell r="AN82">
            <v>0</v>
          </cell>
          <cell r="AO82">
            <v>0</v>
          </cell>
        </row>
        <row r="83">
          <cell r="R83">
            <v>1585795984</v>
          </cell>
          <cell r="S83">
            <v>1588803825</v>
          </cell>
          <cell r="Z83">
            <v>0</v>
          </cell>
          <cell r="AA83">
            <v>0</v>
          </cell>
          <cell r="AG83">
            <v>0</v>
          </cell>
          <cell r="AH83">
            <v>0</v>
          </cell>
          <cell r="AN83">
            <v>0</v>
          </cell>
          <cell r="AO83">
            <v>0</v>
          </cell>
        </row>
        <row r="84">
          <cell r="R84">
            <v>1270405401</v>
          </cell>
          <cell r="S84">
            <v>1270405401</v>
          </cell>
          <cell r="Z84">
            <v>0</v>
          </cell>
          <cell r="AA84">
            <v>0</v>
          </cell>
          <cell r="AG84">
            <v>0</v>
          </cell>
          <cell r="AH84">
            <v>0</v>
          </cell>
          <cell r="AN84">
            <v>0</v>
          </cell>
          <cell r="AO84">
            <v>0</v>
          </cell>
        </row>
        <row r="85">
          <cell r="R85">
            <v>878294038</v>
          </cell>
          <cell r="S85">
            <v>878294038</v>
          </cell>
          <cell r="Z85">
            <v>0</v>
          </cell>
          <cell r="AA85">
            <v>0</v>
          </cell>
          <cell r="AG85">
            <v>0</v>
          </cell>
          <cell r="AH85">
            <v>0</v>
          </cell>
          <cell r="AN85">
            <v>0</v>
          </cell>
          <cell r="AO85">
            <v>0</v>
          </cell>
        </row>
        <row r="86">
          <cell r="R86">
            <v>392111363</v>
          </cell>
          <cell r="S86">
            <v>392111363</v>
          </cell>
          <cell r="Z86">
            <v>0</v>
          </cell>
          <cell r="AA86">
            <v>0</v>
          </cell>
          <cell r="AG86">
            <v>0</v>
          </cell>
          <cell r="AH86">
            <v>0</v>
          </cell>
          <cell r="AN86">
            <v>0</v>
          </cell>
          <cell r="AO86">
            <v>0</v>
          </cell>
        </row>
        <row r="87">
          <cell r="R87">
            <v>315390583</v>
          </cell>
          <cell r="S87">
            <v>318398424</v>
          </cell>
          <cell r="Z87">
            <v>0</v>
          </cell>
          <cell r="AA87">
            <v>0</v>
          </cell>
          <cell r="AG87">
            <v>0</v>
          </cell>
          <cell r="AH87">
            <v>0</v>
          </cell>
          <cell r="AN87">
            <v>0</v>
          </cell>
          <cell r="AO87">
            <v>0</v>
          </cell>
        </row>
        <row r="88">
          <cell r="R88">
            <v>48778634</v>
          </cell>
          <cell r="S88">
            <v>50689846</v>
          </cell>
          <cell r="Z88">
            <v>0</v>
          </cell>
          <cell r="AA88">
            <v>0</v>
          </cell>
          <cell r="AG88">
            <v>0</v>
          </cell>
          <cell r="AH88">
            <v>0</v>
          </cell>
          <cell r="AN88">
            <v>0</v>
          </cell>
          <cell r="AO88">
            <v>0</v>
          </cell>
        </row>
        <row r="89">
          <cell r="R89">
            <v>63963949</v>
          </cell>
          <cell r="S89">
            <v>62917703</v>
          </cell>
          <cell r="Z89">
            <v>0</v>
          </cell>
          <cell r="AA89">
            <v>0</v>
          </cell>
          <cell r="AG89">
            <v>0</v>
          </cell>
          <cell r="AH89">
            <v>0</v>
          </cell>
          <cell r="AN89">
            <v>0</v>
          </cell>
          <cell r="AO89">
            <v>0</v>
          </cell>
        </row>
        <row r="90">
          <cell r="R90">
            <v>51000000</v>
          </cell>
          <cell r="S90">
            <v>50602877</v>
          </cell>
          <cell r="Z90">
            <v>0</v>
          </cell>
          <cell r="AA90">
            <v>0</v>
          </cell>
          <cell r="AG90">
            <v>0</v>
          </cell>
          <cell r="AH90">
            <v>0</v>
          </cell>
          <cell r="AN90">
            <v>0</v>
          </cell>
          <cell r="AO90">
            <v>0</v>
          </cell>
        </row>
        <row r="91">
          <cell r="R91">
            <v>100908000</v>
          </cell>
          <cell r="S91">
            <v>100908000</v>
          </cell>
          <cell r="Z91">
            <v>0</v>
          </cell>
          <cell r="AA91">
            <v>0</v>
          </cell>
          <cell r="AG91">
            <v>0</v>
          </cell>
          <cell r="AH91">
            <v>0</v>
          </cell>
          <cell r="AN91">
            <v>0</v>
          </cell>
          <cell r="AO91">
            <v>0</v>
          </cell>
        </row>
        <row r="92">
          <cell r="R92">
            <v>39240000</v>
          </cell>
          <cell r="S92">
            <v>43139998</v>
          </cell>
          <cell r="Z92">
            <v>0</v>
          </cell>
          <cell r="AA92">
            <v>0</v>
          </cell>
          <cell r="AG92">
            <v>0</v>
          </cell>
          <cell r="AH92">
            <v>0</v>
          </cell>
          <cell r="AN92">
            <v>0</v>
          </cell>
          <cell r="AO92">
            <v>0</v>
          </cell>
        </row>
        <row r="93">
          <cell r="R93">
            <v>11500000</v>
          </cell>
          <cell r="S93">
            <v>10140000</v>
          </cell>
          <cell r="Z93">
            <v>0</v>
          </cell>
          <cell r="AA93">
            <v>0</v>
          </cell>
          <cell r="AG93">
            <v>0</v>
          </cell>
          <cell r="AH93">
            <v>0</v>
          </cell>
          <cell r="AN93">
            <v>0</v>
          </cell>
          <cell r="AO93">
            <v>0</v>
          </cell>
        </row>
        <row r="94">
          <cell r="R94">
            <v>994455491</v>
          </cell>
          <cell r="S94">
            <v>994455491</v>
          </cell>
          <cell r="Z94">
            <v>0</v>
          </cell>
          <cell r="AA94">
            <v>0</v>
          </cell>
          <cell r="AG94">
            <v>0</v>
          </cell>
          <cell r="AH94">
            <v>0</v>
          </cell>
          <cell r="AN94">
            <v>0</v>
          </cell>
          <cell r="AO94">
            <v>0</v>
          </cell>
        </row>
        <row r="95">
          <cell r="R95">
            <v>105316000</v>
          </cell>
          <cell r="S95">
            <v>105316000</v>
          </cell>
          <cell r="Z95">
            <v>0</v>
          </cell>
          <cell r="AA95">
            <v>0</v>
          </cell>
          <cell r="AG95">
            <v>0</v>
          </cell>
          <cell r="AH95">
            <v>0</v>
          </cell>
          <cell r="AN95">
            <v>0</v>
          </cell>
          <cell r="AO95">
            <v>0</v>
          </cell>
        </row>
        <row r="96">
          <cell r="R96">
            <v>105316000</v>
          </cell>
          <cell r="S96">
            <v>105316000</v>
          </cell>
          <cell r="Z96">
            <v>0</v>
          </cell>
          <cell r="AA96">
            <v>0</v>
          </cell>
          <cell r="AG96">
            <v>0</v>
          </cell>
          <cell r="AH96">
            <v>0</v>
          </cell>
          <cell r="AN96">
            <v>0</v>
          </cell>
          <cell r="AO96">
            <v>0</v>
          </cell>
        </row>
        <row r="97">
          <cell r="R97">
            <v>105316000</v>
          </cell>
          <cell r="S97">
            <v>105316000</v>
          </cell>
          <cell r="Z97">
            <v>0</v>
          </cell>
          <cell r="AA97">
            <v>0</v>
          </cell>
          <cell r="AG97">
            <v>0</v>
          </cell>
          <cell r="AH97">
            <v>0</v>
          </cell>
          <cell r="AN97">
            <v>0</v>
          </cell>
          <cell r="AO97">
            <v>0</v>
          </cell>
        </row>
        <row r="98">
          <cell r="R98">
            <v>517890000</v>
          </cell>
          <cell r="S98">
            <v>517890000</v>
          </cell>
          <cell r="Z98">
            <v>0</v>
          </cell>
          <cell r="AA98">
            <v>0</v>
          </cell>
          <cell r="AG98">
            <v>0</v>
          </cell>
          <cell r="AH98">
            <v>0</v>
          </cell>
          <cell r="AN98">
            <v>0</v>
          </cell>
          <cell r="AO98">
            <v>0</v>
          </cell>
        </row>
        <row r="99">
          <cell r="R99">
            <v>517890000</v>
          </cell>
          <cell r="S99">
            <v>517890000</v>
          </cell>
          <cell r="Z99">
            <v>0</v>
          </cell>
          <cell r="AA99">
            <v>0</v>
          </cell>
          <cell r="AG99">
            <v>0</v>
          </cell>
          <cell r="AH99">
            <v>0</v>
          </cell>
          <cell r="AN99">
            <v>0</v>
          </cell>
          <cell r="AO99">
            <v>0</v>
          </cell>
        </row>
        <row r="100">
          <cell r="R100">
            <v>517890000</v>
          </cell>
          <cell r="S100">
            <v>517890000</v>
          </cell>
          <cell r="Z100">
            <v>0</v>
          </cell>
          <cell r="AA100">
            <v>0</v>
          </cell>
          <cell r="AG100">
            <v>0</v>
          </cell>
          <cell r="AH100">
            <v>0</v>
          </cell>
          <cell r="AN100">
            <v>0</v>
          </cell>
          <cell r="AO100">
            <v>0</v>
          </cell>
        </row>
        <row r="101">
          <cell r="R101">
            <v>323584600</v>
          </cell>
          <cell r="S101">
            <v>323584600</v>
          </cell>
          <cell r="Z101">
            <v>0</v>
          </cell>
          <cell r="AA101">
            <v>0</v>
          </cell>
          <cell r="AG101">
            <v>0</v>
          </cell>
          <cell r="AH101">
            <v>0</v>
          </cell>
          <cell r="AN101">
            <v>0</v>
          </cell>
          <cell r="AO101">
            <v>0</v>
          </cell>
        </row>
        <row r="102">
          <cell r="R102">
            <v>323584600</v>
          </cell>
          <cell r="S102">
            <v>323584600</v>
          </cell>
          <cell r="Z102">
            <v>0</v>
          </cell>
          <cell r="AA102">
            <v>0</v>
          </cell>
          <cell r="AG102">
            <v>0</v>
          </cell>
          <cell r="AH102">
            <v>0</v>
          </cell>
          <cell r="AN102">
            <v>0</v>
          </cell>
          <cell r="AO102">
            <v>0</v>
          </cell>
        </row>
        <row r="103">
          <cell r="R103">
            <v>323584600</v>
          </cell>
          <cell r="S103">
            <v>323584600</v>
          </cell>
          <cell r="Z103">
            <v>0</v>
          </cell>
          <cell r="AA103">
            <v>0</v>
          </cell>
          <cell r="AG103">
            <v>0</v>
          </cell>
          <cell r="AH103">
            <v>0</v>
          </cell>
          <cell r="AN103">
            <v>0</v>
          </cell>
          <cell r="AO103">
            <v>0</v>
          </cell>
        </row>
        <row r="104">
          <cell r="R104">
            <v>12504229</v>
          </cell>
          <cell r="S104">
            <v>12504229</v>
          </cell>
          <cell r="Z104">
            <v>0</v>
          </cell>
          <cell r="AA104">
            <v>0</v>
          </cell>
          <cell r="AG104">
            <v>0</v>
          </cell>
          <cell r="AH104">
            <v>0</v>
          </cell>
          <cell r="AN104">
            <v>0</v>
          </cell>
          <cell r="AO104">
            <v>0</v>
          </cell>
        </row>
        <row r="105">
          <cell r="R105">
            <v>12504229</v>
          </cell>
          <cell r="S105">
            <v>12504229</v>
          </cell>
          <cell r="Z105">
            <v>0</v>
          </cell>
          <cell r="AA105">
            <v>0</v>
          </cell>
          <cell r="AG105">
            <v>0</v>
          </cell>
          <cell r="AH105">
            <v>0</v>
          </cell>
          <cell r="AN105">
            <v>0</v>
          </cell>
          <cell r="AO105">
            <v>0</v>
          </cell>
        </row>
        <row r="106">
          <cell r="R106">
            <v>12504229</v>
          </cell>
          <cell r="S106">
            <v>12504229</v>
          </cell>
          <cell r="Z106">
            <v>0</v>
          </cell>
          <cell r="AA106">
            <v>0</v>
          </cell>
          <cell r="AG106">
            <v>0</v>
          </cell>
          <cell r="AH106">
            <v>0</v>
          </cell>
          <cell r="AN106">
            <v>0</v>
          </cell>
          <cell r="AO106">
            <v>0</v>
          </cell>
        </row>
        <row r="107">
          <cell r="R107">
            <v>0</v>
          </cell>
          <cell r="S107">
            <v>0</v>
          </cell>
          <cell r="Z107">
            <v>0</v>
          </cell>
          <cell r="AA107">
            <v>0</v>
          </cell>
          <cell r="AG107">
            <v>0</v>
          </cell>
          <cell r="AH107">
            <v>0</v>
          </cell>
          <cell r="AN107">
            <v>0</v>
          </cell>
          <cell r="AO107">
            <v>0</v>
          </cell>
        </row>
        <row r="108">
          <cell r="R108">
            <v>0</v>
          </cell>
          <cell r="S108">
            <v>0</v>
          </cell>
          <cell r="Z108">
            <v>0</v>
          </cell>
          <cell r="AA108">
            <v>0</v>
          </cell>
          <cell r="AG108">
            <v>0</v>
          </cell>
          <cell r="AH108">
            <v>0</v>
          </cell>
          <cell r="AN108">
            <v>0</v>
          </cell>
          <cell r="AO108">
            <v>0</v>
          </cell>
        </row>
        <row r="109">
          <cell r="R109">
            <v>0</v>
          </cell>
          <cell r="S109">
            <v>0</v>
          </cell>
          <cell r="Z109">
            <v>0</v>
          </cell>
          <cell r="AA109">
            <v>0</v>
          </cell>
          <cell r="AG109">
            <v>0</v>
          </cell>
          <cell r="AH109">
            <v>0</v>
          </cell>
          <cell r="AN109">
            <v>0</v>
          </cell>
          <cell r="AO109">
            <v>0</v>
          </cell>
        </row>
        <row r="110">
          <cell r="R110">
            <v>871500</v>
          </cell>
          <cell r="S110">
            <v>871500</v>
          </cell>
          <cell r="Z110">
            <v>0</v>
          </cell>
          <cell r="AA110">
            <v>0</v>
          </cell>
          <cell r="AG110">
            <v>0</v>
          </cell>
          <cell r="AH110">
            <v>0</v>
          </cell>
          <cell r="AN110">
            <v>0</v>
          </cell>
          <cell r="AO110">
            <v>0</v>
          </cell>
        </row>
        <row r="111">
          <cell r="R111">
            <v>871500</v>
          </cell>
          <cell r="S111">
            <v>871500</v>
          </cell>
          <cell r="Z111">
            <v>0</v>
          </cell>
          <cell r="AA111">
            <v>0</v>
          </cell>
          <cell r="AG111">
            <v>0</v>
          </cell>
          <cell r="AH111">
            <v>0</v>
          </cell>
          <cell r="AN111">
            <v>0</v>
          </cell>
          <cell r="AO111">
            <v>0</v>
          </cell>
        </row>
        <row r="112">
          <cell r="R112">
            <v>871500</v>
          </cell>
          <cell r="S112">
            <v>871500</v>
          </cell>
          <cell r="Z112">
            <v>0</v>
          </cell>
          <cell r="AA112">
            <v>0</v>
          </cell>
          <cell r="AG112">
            <v>0</v>
          </cell>
          <cell r="AH112">
            <v>0</v>
          </cell>
          <cell r="AN112">
            <v>0</v>
          </cell>
          <cell r="AO112">
            <v>0</v>
          </cell>
        </row>
        <row r="113">
          <cell r="R113">
            <v>34289162</v>
          </cell>
          <cell r="S113">
            <v>34289162</v>
          </cell>
          <cell r="Z113">
            <v>0</v>
          </cell>
          <cell r="AA113">
            <v>0</v>
          </cell>
          <cell r="AG113">
            <v>0</v>
          </cell>
          <cell r="AH113">
            <v>0</v>
          </cell>
          <cell r="AN113">
            <v>0</v>
          </cell>
          <cell r="AO113">
            <v>0</v>
          </cell>
        </row>
        <row r="114">
          <cell r="R114">
            <v>34289162</v>
          </cell>
          <cell r="S114">
            <v>34289162</v>
          </cell>
          <cell r="Z114">
            <v>0</v>
          </cell>
          <cell r="AA114">
            <v>0</v>
          </cell>
          <cell r="AG114">
            <v>0</v>
          </cell>
          <cell r="AH114">
            <v>0</v>
          </cell>
          <cell r="AN114">
            <v>0</v>
          </cell>
          <cell r="AO114">
            <v>0</v>
          </cell>
        </row>
        <row r="115">
          <cell r="R115">
            <v>34289162</v>
          </cell>
          <cell r="S115">
            <v>34289162</v>
          </cell>
          <cell r="Z115">
            <v>0</v>
          </cell>
          <cell r="AA115">
            <v>0</v>
          </cell>
          <cell r="AG115">
            <v>0</v>
          </cell>
          <cell r="AH115">
            <v>0</v>
          </cell>
          <cell r="AN115">
            <v>0</v>
          </cell>
          <cell r="AO115">
            <v>0</v>
          </cell>
        </row>
        <row r="116">
          <cell r="R116">
            <v>0</v>
          </cell>
          <cell r="S116">
            <v>0</v>
          </cell>
          <cell r="Z116">
            <v>0</v>
          </cell>
          <cell r="AA116">
            <v>0</v>
          </cell>
          <cell r="AG116">
            <v>0</v>
          </cell>
          <cell r="AH116">
            <v>0</v>
          </cell>
          <cell r="AN116">
            <v>0</v>
          </cell>
          <cell r="AO116">
            <v>0</v>
          </cell>
        </row>
        <row r="117">
          <cell r="R117">
            <v>0</v>
          </cell>
          <cell r="S117">
            <v>0</v>
          </cell>
          <cell r="Z117">
            <v>0</v>
          </cell>
          <cell r="AA117">
            <v>0</v>
          </cell>
          <cell r="AG117">
            <v>0</v>
          </cell>
          <cell r="AH117">
            <v>0</v>
          </cell>
          <cell r="AN117">
            <v>0</v>
          </cell>
          <cell r="AO117">
            <v>0</v>
          </cell>
        </row>
        <row r="118">
          <cell r="R118">
            <v>0</v>
          </cell>
          <cell r="S118">
            <v>0</v>
          </cell>
          <cell r="Z118">
            <v>0</v>
          </cell>
          <cell r="AA118">
            <v>0</v>
          </cell>
          <cell r="AG118">
            <v>0</v>
          </cell>
          <cell r="AH118">
            <v>0</v>
          </cell>
          <cell r="AN118">
            <v>0</v>
          </cell>
          <cell r="AO118">
            <v>0</v>
          </cell>
        </row>
        <row r="119">
          <cell r="R119">
            <v>6227529507</v>
          </cell>
          <cell r="S119">
            <v>6227529507</v>
          </cell>
          <cell r="Z119">
            <v>0</v>
          </cell>
          <cell r="AA119">
            <v>0</v>
          </cell>
          <cell r="AG119">
            <v>0</v>
          </cell>
          <cell r="AH119">
            <v>0</v>
          </cell>
          <cell r="AN119">
            <v>0</v>
          </cell>
          <cell r="AO119">
            <v>0</v>
          </cell>
        </row>
        <row r="120">
          <cell r="R120">
            <v>1203372966</v>
          </cell>
          <cell r="S120">
            <v>1203372966</v>
          </cell>
          <cell r="Z120">
            <v>0</v>
          </cell>
          <cell r="AA120">
            <v>0</v>
          </cell>
          <cell r="AG120">
            <v>0</v>
          </cell>
          <cell r="AH120">
            <v>0</v>
          </cell>
          <cell r="AN120">
            <v>0</v>
          </cell>
          <cell r="AO120">
            <v>0</v>
          </cell>
        </row>
        <row r="121">
          <cell r="R121">
            <v>1203372966</v>
          </cell>
          <cell r="S121">
            <v>1203372966</v>
          </cell>
          <cell r="Z121">
            <v>0</v>
          </cell>
          <cell r="AA121">
            <v>0</v>
          </cell>
          <cell r="AG121">
            <v>0</v>
          </cell>
          <cell r="AH121">
            <v>0</v>
          </cell>
          <cell r="AN121">
            <v>0</v>
          </cell>
          <cell r="AO121">
            <v>0</v>
          </cell>
        </row>
        <row r="122">
          <cell r="R122">
            <v>1201909629</v>
          </cell>
          <cell r="S122">
            <v>1201909629</v>
          </cell>
          <cell r="Z122">
            <v>0</v>
          </cell>
          <cell r="AA122">
            <v>0</v>
          </cell>
          <cell r="AG122">
            <v>0</v>
          </cell>
          <cell r="AH122">
            <v>0</v>
          </cell>
          <cell r="AN122">
            <v>0</v>
          </cell>
          <cell r="AO122">
            <v>0</v>
          </cell>
        </row>
        <row r="123">
          <cell r="R123">
            <v>1463337</v>
          </cell>
          <cell r="S123">
            <v>1463337</v>
          </cell>
          <cell r="Z123">
            <v>0</v>
          </cell>
          <cell r="AA123">
            <v>0</v>
          </cell>
          <cell r="AG123">
            <v>0</v>
          </cell>
          <cell r="AH123">
            <v>0</v>
          </cell>
          <cell r="AN123">
            <v>0</v>
          </cell>
          <cell r="AO123">
            <v>0</v>
          </cell>
        </row>
        <row r="124">
          <cell r="R124">
            <v>0</v>
          </cell>
          <cell r="S124">
            <v>0</v>
          </cell>
          <cell r="Z124">
            <v>0</v>
          </cell>
          <cell r="AA124">
            <v>0</v>
          </cell>
          <cell r="AG124">
            <v>0</v>
          </cell>
          <cell r="AH124">
            <v>0</v>
          </cell>
          <cell r="AN124">
            <v>0</v>
          </cell>
          <cell r="AO124">
            <v>0</v>
          </cell>
        </row>
        <row r="125">
          <cell r="R125">
            <v>140830325376</v>
          </cell>
          <cell r="S125">
            <v>140830325376</v>
          </cell>
          <cell r="Z125">
            <v>0</v>
          </cell>
          <cell r="AA125">
            <v>0</v>
          </cell>
          <cell r="AG125">
            <v>0</v>
          </cell>
          <cell r="AH125">
            <v>0</v>
          </cell>
          <cell r="AN125">
            <v>0</v>
          </cell>
          <cell r="AO125">
            <v>0</v>
          </cell>
        </row>
        <row r="126">
          <cell r="R126">
            <v>117668325376</v>
          </cell>
          <cell r="S126">
            <v>117668325376</v>
          </cell>
          <cell r="Z126">
            <v>0</v>
          </cell>
          <cell r="AA126">
            <v>0</v>
          </cell>
          <cell r="AG126">
            <v>0</v>
          </cell>
          <cell r="AH126">
            <v>0</v>
          </cell>
          <cell r="AN126">
            <v>0</v>
          </cell>
          <cell r="AO126">
            <v>0</v>
          </cell>
        </row>
        <row r="127">
          <cell r="R127">
            <v>117668325376</v>
          </cell>
          <cell r="S127">
            <v>117668325376</v>
          </cell>
          <cell r="Z127">
            <v>0</v>
          </cell>
          <cell r="AA127">
            <v>0</v>
          </cell>
          <cell r="AG127">
            <v>0</v>
          </cell>
          <cell r="AH127">
            <v>0</v>
          </cell>
          <cell r="AN127">
            <v>0</v>
          </cell>
          <cell r="AO127">
            <v>0</v>
          </cell>
        </row>
        <row r="128">
          <cell r="R128">
            <v>117668325376</v>
          </cell>
          <cell r="S128">
            <v>117668325376</v>
          </cell>
          <cell r="Z128">
            <v>0</v>
          </cell>
          <cell r="AA128">
            <v>0</v>
          </cell>
          <cell r="AG128">
            <v>0</v>
          </cell>
          <cell r="AH128">
            <v>0</v>
          </cell>
          <cell r="AN128">
            <v>0</v>
          </cell>
          <cell r="AO128">
            <v>0</v>
          </cell>
        </row>
        <row r="129">
          <cell r="R129">
            <v>23162000000</v>
          </cell>
          <cell r="S129">
            <v>23162000000</v>
          </cell>
          <cell r="Z129">
            <v>0</v>
          </cell>
          <cell r="AA129">
            <v>0</v>
          </cell>
          <cell r="AG129">
            <v>0</v>
          </cell>
          <cell r="AH129">
            <v>0</v>
          </cell>
          <cell r="AN129">
            <v>0</v>
          </cell>
          <cell r="AO129">
            <v>0</v>
          </cell>
        </row>
        <row r="130">
          <cell r="R130">
            <v>23162000000</v>
          </cell>
          <cell r="S130">
            <v>23162000000</v>
          </cell>
          <cell r="Z130">
            <v>0</v>
          </cell>
          <cell r="AA130">
            <v>0</v>
          </cell>
          <cell r="AG130">
            <v>0</v>
          </cell>
          <cell r="AH130">
            <v>0</v>
          </cell>
          <cell r="AN130">
            <v>0</v>
          </cell>
          <cell r="AO130">
            <v>0</v>
          </cell>
        </row>
        <row r="131">
          <cell r="R131">
            <v>23162000000</v>
          </cell>
          <cell r="S131">
            <v>23162000000</v>
          </cell>
          <cell r="Z131">
            <v>0</v>
          </cell>
          <cell r="AA131">
            <v>0</v>
          </cell>
          <cell r="AG131">
            <v>0</v>
          </cell>
          <cell r="AH131">
            <v>0</v>
          </cell>
          <cell r="AN131">
            <v>0</v>
          </cell>
          <cell r="AO131">
            <v>0</v>
          </cell>
        </row>
        <row r="132">
          <cell r="R132">
            <v>2995245230</v>
          </cell>
          <cell r="S132">
            <v>2941821464</v>
          </cell>
          <cell r="Z132">
            <v>0</v>
          </cell>
          <cell r="AA132">
            <v>0</v>
          </cell>
          <cell r="AG132">
            <v>0</v>
          </cell>
          <cell r="AH132">
            <v>0</v>
          </cell>
          <cell r="AN132">
            <v>0</v>
          </cell>
          <cell r="AO132">
            <v>0</v>
          </cell>
        </row>
        <row r="133">
          <cell r="R133">
            <v>1813459963</v>
          </cell>
          <cell r="S133">
            <v>1755475363</v>
          </cell>
          <cell r="Z133">
            <v>0</v>
          </cell>
          <cell r="AA133">
            <v>0</v>
          </cell>
          <cell r="AG133">
            <v>0</v>
          </cell>
          <cell r="AH133">
            <v>0</v>
          </cell>
          <cell r="AN133">
            <v>0</v>
          </cell>
          <cell r="AO133">
            <v>0</v>
          </cell>
        </row>
        <row r="134">
          <cell r="R134">
            <v>1813459963</v>
          </cell>
          <cell r="S134">
            <v>1755475363</v>
          </cell>
          <cell r="Z134">
            <v>0</v>
          </cell>
          <cell r="AA134">
            <v>0</v>
          </cell>
          <cell r="AG134">
            <v>0</v>
          </cell>
          <cell r="AH134">
            <v>0</v>
          </cell>
          <cell r="AN134">
            <v>0</v>
          </cell>
          <cell r="AO134">
            <v>0</v>
          </cell>
        </row>
        <row r="135">
          <cell r="R135">
            <v>3302500</v>
          </cell>
          <cell r="S135">
            <v>3302500</v>
          </cell>
          <cell r="Z135">
            <v>0</v>
          </cell>
          <cell r="AA135">
            <v>0</v>
          </cell>
          <cell r="AG135">
            <v>0</v>
          </cell>
          <cell r="AH135">
            <v>0</v>
          </cell>
          <cell r="AN135">
            <v>0</v>
          </cell>
          <cell r="AO135">
            <v>0</v>
          </cell>
        </row>
        <row r="136">
          <cell r="R136">
            <v>124400000</v>
          </cell>
          <cell r="S136">
            <v>124400000</v>
          </cell>
          <cell r="Z136">
            <v>0</v>
          </cell>
          <cell r="AA136">
            <v>0</v>
          </cell>
          <cell r="AG136">
            <v>0</v>
          </cell>
          <cell r="AH136">
            <v>0</v>
          </cell>
          <cell r="AN136">
            <v>0</v>
          </cell>
          <cell r="AO136">
            <v>0</v>
          </cell>
        </row>
        <row r="137">
          <cell r="R137">
            <v>10320000</v>
          </cell>
          <cell r="S137">
            <v>10320000</v>
          </cell>
          <cell r="Z137">
            <v>0</v>
          </cell>
          <cell r="AA137">
            <v>0</v>
          </cell>
          <cell r="AG137">
            <v>0</v>
          </cell>
          <cell r="AH137">
            <v>0</v>
          </cell>
          <cell r="AN137">
            <v>0</v>
          </cell>
          <cell r="AO137">
            <v>0</v>
          </cell>
        </row>
        <row r="138">
          <cell r="R138">
            <v>8000000</v>
          </cell>
          <cell r="S138">
            <v>8000000</v>
          </cell>
          <cell r="Z138">
            <v>0</v>
          </cell>
          <cell r="AA138">
            <v>0</v>
          </cell>
          <cell r="AG138">
            <v>0</v>
          </cell>
          <cell r="AH138">
            <v>0</v>
          </cell>
          <cell r="AN138">
            <v>0</v>
          </cell>
          <cell r="AO138">
            <v>0</v>
          </cell>
        </row>
        <row r="139">
          <cell r="R139">
            <v>71750000</v>
          </cell>
          <cell r="S139">
            <v>71750000</v>
          </cell>
          <cell r="Z139">
            <v>0</v>
          </cell>
          <cell r="AA139">
            <v>0</v>
          </cell>
          <cell r="AG139">
            <v>0</v>
          </cell>
          <cell r="AH139">
            <v>0</v>
          </cell>
          <cell r="AN139">
            <v>0</v>
          </cell>
          <cell r="AO139">
            <v>0</v>
          </cell>
        </row>
        <row r="140">
          <cell r="R140">
            <v>0</v>
          </cell>
          <cell r="S140">
            <v>0</v>
          </cell>
          <cell r="Z140">
            <v>0</v>
          </cell>
          <cell r="AA140">
            <v>0</v>
          </cell>
          <cell r="AG140">
            <v>0</v>
          </cell>
          <cell r="AH140">
            <v>0</v>
          </cell>
          <cell r="AN140">
            <v>0</v>
          </cell>
          <cell r="AO140">
            <v>0</v>
          </cell>
        </row>
        <row r="141">
          <cell r="R141">
            <v>1839812</v>
          </cell>
          <cell r="S141">
            <v>1839812</v>
          </cell>
          <cell r="Z141">
            <v>0</v>
          </cell>
          <cell r="AA141">
            <v>0</v>
          </cell>
          <cell r="AG141">
            <v>0</v>
          </cell>
          <cell r="AH141">
            <v>0</v>
          </cell>
          <cell r="AN141">
            <v>0</v>
          </cell>
          <cell r="AO141">
            <v>0</v>
          </cell>
        </row>
        <row r="142">
          <cell r="R142">
            <v>0</v>
          </cell>
          <cell r="S142">
            <v>0</v>
          </cell>
          <cell r="Z142">
            <v>0</v>
          </cell>
          <cell r="AA142">
            <v>0</v>
          </cell>
          <cell r="AG142">
            <v>0</v>
          </cell>
          <cell r="AH142">
            <v>0</v>
          </cell>
          <cell r="AN142">
            <v>0</v>
          </cell>
          <cell r="AO142">
            <v>0</v>
          </cell>
        </row>
        <row r="143">
          <cell r="R143">
            <v>3534569</v>
          </cell>
          <cell r="S143">
            <v>3534569</v>
          </cell>
          <cell r="Z143">
            <v>0</v>
          </cell>
          <cell r="AA143">
            <v>0</v>
          </cell>
          <cell r="AG143">
            <v>0</v>
          </cell>
          <cell r="AH143">
            <v>0</v>
          </cell>
          <cell r="AN143">
            <v>0</v>
          </cell>
          <cell r="AO143">
            <v>0</v>
          </cell>
        </row>
        <row r="144">
          <cell r="R144">
            <v>0</v>
          </cell>
          <cell r="S144">
            <v>0</v>
          </cell>
          <cell r="Z144">
            <v>0</v>
          </cell>
          <cell r="AA144">
            <v>0</v>
          </cell>
          <cell r="AG144">
            <v>0</v>
          </cell>
          <cell r="AH144">
            <v>0</v>
          </cell>
          <cell r="AN144">
            <v>0</v>
          </cell>
          <cell r="AO144">
            <v>0</v>
          </cell>
        </row>
        <row r="145">
          <cell r="R145">
            <v>0</v>
          </cell>
          <cell r="S145">
            <v>0</v>
          </cell>
          <cell r="Z145">
            <v>0</v>
          </cell>
          <cell r="AA145">
            <v>0</v>
          </cell>
          <cell r="AG145">
            <v>0</v>
          </cell>
          <cell r="AH145">
            <v>0</v>
          </cell>
          <cell r="AN145">
            <v>0</v>
          </cell>
          <cell r="AO145">
            <v>0</v>
          </cell>
        </row>
        <row r="146">
          <cell r="R146">
            <v>1202483</v>
          </cell>
          <cell r="S146">
            <v>1202483</v>
          </cell>
          <cell r="Z146">
            <v>0</v>
          </cell>
          <cell r="AA146">
            <v>0</v>
          </cell>
          <cell r="AG146">
            <v>0</v>
          </cell>
          <cell r="AH146">
            <v>0</v>
          </cell>
          <cell r="AN146">
            <v>0</v>
          </cell>
          <cell r="AO146">
            <v>0</v>
          </cell>
        </row>
        <row r="147">
          <cell r="R147">
            <v>1936644</v>
          </cell>
          <cell r="S147">
            <v>1936644</v>
          </cell>
          <cell r="Z147">
            <v>0</v>
          </cell>
          <cell r="AA147">
            <v>0</v>
          </cell>
          <cell r="AG147">
            <v>0</v>
          </cell>
          <cell r="AH147">
            <v>0</v>
          </cell>
          <cell r="AN147">
            <v>0</v>
          </cell>
          <cell r="AO147">
            <v>0</v>
          </cell>
        </row>
        <row r="148">
          <cell r="R148">
            <v>18141450</v>
          </cell>
          <cell r="S148">
            <v>18141450</v>
          </cell>
          <cell r="Z148">
            <v>0</v>
          </cell>
          <cell r="AA148">
            <v>0</v>
          </cell>
          <cell r="AG148">
            <v>0</v>
          </cell>
          <cell r="AH148">
            <v>0</v>
          </cell>
          <cell r="AN148">
            <v>0</v>
          </cell>
          <cell r="AO148">
            <v>0</v>
          </cell>
        </row>
        <row r="149">
          <cell r="R149">
            <v>1620805</v>
          </cell>
          <cell r="S149">
            <v>1620805</v>
          </cell>
          <cell r="Z149">
            <v>0</v>
          </cell>
          <cell r="AA149">
            <v>0</v>
          </cell>
          <cell r="AG149">
            <v>0</v>
          </cell>
          <cell r="AH149">
            <v>0</v>
          </cell>
          <cell r="AN149">
            <v>0</v>
          </cell>
          <cell r="AO149">
            <v>0</v>
          </cell>
        </row>
        <row r="150">
          <cell r="R150">
            <v>37155657</v>
          </cell>
          <cell r="S150">
            <v>54032296</v>
          </cell>
          <cell r="Z150">
            <v>0</v>
          </cell>
          <cell r="AA150">
            <v>0</v>
          </cell>
          <cell r="AG150">
            <v>0</v>
          </cell>
          <cell r="AH150">
            <v>0</v>
          </cell>
          <cell r="AN150">
            <v>0</v>
          </cell>
          <cell r="AO150">
            <v>0</v>
          </cell>
        </row>
        <row r="151">
          <cell r="R151">
            <v>0</v>
          </cell>
          <cell r="S151">
            <v>0</v>
          </cell>
          <cell r="Z151">
            <v>0</v>
          </cell>
          <cell r="AA151">
            <v>0</v>
          </cell>
          <cell r="AG151">
            <v>0</v>
          </cell>
          <cell r="AH151">
            <v>0</v>
          </cell>
          <cell r="AN151">
            <v>0</v>
          </cell>
          <cell r="AO151">
            <v>0</v>
          </cell>
        </row>
        <row r="152">
          <cell r="R152">
            <v>67256169</v>
          </cell>
          <cell r="S152">
            <v>89869632</v>
          </cell>
          <cell r="Z152">
            <v>0</v>
          </cell>
          <cell r="AA152">
            <v>0</v>
          </cell>
          <cell r="AG152">
            <v>0</v>
          </cell>
          <cell r="AH152">
            <v>0</v>
          </cell>
          <cell r="AN152">
            <v>0</v>
          </cell>
          <cell r="AO152">
            <v>0</v>
          </cell>
        </row>
        <row r="153">
          <cell r="R153">
            <v>0</v>
          </cell>
          <cell r="S153">
            <v>0</v>
          </cell>
          <cell r="Z153">
            <v>0</v>
          </cell>
          <cell r="AA153">
            <v>0</v>
          </cell>
          <cell r="AG153">
            <v>0</v>
          </cell>
          <cell r="AH153">
            <v>0</v>
          </cell>
          <cell r="AN153">
            <v>0</v>
          </cell>
          <cell r="AO153">
            <v>0</v>
          </cell>
        </row>
        <row r="154">
          <cell r="R154">
            <v>1900000</v>
          </cell>
          <cell r="S154">
            <v>1900000</v>
          </cell>
          <cell r="Z154">
            <v>0</v>
          </cell>
          <cell r="AA154">
            <v>0</v>
          </cell>
          <cell r="AG154">
            <v>0</v>
          </cell>
          <cell r="AH154">
            <v>0</v>
          </cell>
          <cell r="AN154">
            <v>0</v>
          </cell>
          <cell r="AO154">
            <v>0</v>
          </cell>
        </row>
        <row r="155">
          <cell r="R155">
            <v>4708000</v>
          </cell>
          <cell r="S155">
            <v>4708000</v>
          </cell>
          <cell r="Z155">
            <v>0</v>
          </cell>
          <cell r="AA155">
            <v>0</v>
          </cell>
          <cell r="AG155">
            <v>0</v>
          </cell>
          <cell r="AH155">
            <v>0</v>
          </cell>
          <cell r="AN155">
            <v>0</v>
          </cell>
          <cell r="AO155">
            <v>0</v>
          </cell>
        </row>
        <row r="156">
          <cell r="R156">
            <v>1994743</v>
          </cell>
          <cell r="S156">
            <v>1994743</v>
          </cell>
          <cell r="Z156">
            <v>0</v>
          </cell>
          <cell r="AA156">
            <v>0</v>
          </cell>
          <cell r="AG156">
            <v>0</v>
          </cell>
          <cell r="AH156">
            <v>0</v>
          </cell>
          <cell r="AN156">
            <v>0</v>
          </cell>
          <cell r="AO156">
            <v>0</v>
          </cell>
        </row>
        <row r="157">
          <cell r="R157">
            <v>4744778</v>
          </cell>
          <cell r="S157">
            <v>4744778</v>
          </cell>
          <cell r="Z157">
            <v>0</v>
          </cell>
          <cell r="AA157">
            <v>0</v>
          </cell>
          <cell r="AG157">
            <v>0</v>
          </cell>
          <cell r="AH157">
            <v>0</v>
          </cell>
          <cell r="AN157">
            <v>0</v>
          </cell>
          <cell r="AO157">
            <v>0</v>
          </cell>
        </row>
        <row r="158">
          <cell r="R158">
            <v>2395904</v>
          </cell>
          <cell r="S158">
            <v>2395904</v>
          </cell>
          <cell r="Z158">
            <v>0</v>
          </cell>
          <cell r="AA158">
            <v>0</v>
          </cell>
          <cell r="AG158">
            <v>0</v>
          </cell>
          <cell r="AH158">
            <v>0</v>
          </cell>
          <cell r="AN158">
            <v>0</v>
          </cell>
          <cell r="AO158">
            <v>0</v>
          </cell>
        </row>
        <row r="159">
          <cell r="R159">
            <v>0</v>
          </cell>
          <cell r="S159">
            <v>0</v>
          </cell>
          <cell r="Z159">
            <v>0</v>
          </cell>
          <cell r="AA159">
            <v>0</v>
          </cell>
          <cell r="AG159">
            <v>0</v>
          </cell>
          <cell r="AH159">
            <v>0</v>
          </cell>
          <cell r="AN159">
            <v>0</v>
          </cell>
          <cell r="AO159">
            <v>0</v>
          </cell>
        </row>
        <row r="160">
          <cell r="R160">
            <v>279200000</v>
          </cell>
          <cell r="S160">
            <v>279200000</v>
          </cell>
          <cell r="Z160">
            <v>0</v>
          </cell>
          <cell r="AA160">
            <v>0</v>
          </cell>
          <cell r="AG160">
            <v>0</v>
          </cell>
          <cell r="AH160">
            <v>0</v>
          </cell>
          <cell r="AN160">
            <v>0</v>
          </cell>
          <cell r="AO160">
            <v>0</v>
          </cell>
        </row>
        <row r="161">
          <cell r="R161">
            <v>231640000</v>
          </cell>
          <cell r="S161">
            <v>128305318</v>
          </cell>
          <cell r="Z161">
            <v>0</v>
          </cell>
          <cell r="AA161">
            <v>0</v>
          </cell>
          <cell r="AG161">
            <v>0</v>
          </cell>
          <cell r="AH161">
            <v>0</v>
          </cell>
          <cell r="AN161">
            <v>0</v>
          </cell>
          <cell r="AO161">
            <v>0</v>
          </cell>
        </row>
        <row r="162">
          <cell r="R162">
            <v>0</v>
          </cell>
          <cell r="S162">
            <v>0</v>
          </cell>
          <cell r="Z162">
            <v>0</v>
          </cell>
          <cell r="AA162">
            <v>0</v>
          </cell>
          <cell r="AG162">
            <v>0</v>
          </cell>
          <cell r="AH162">
            <v>0</v>
          </cell>
          <cell r="AN162">
            <v>0</v>
          </cell>
          <cell r="AO162">
            <v>0</v>
          </cell>
        </row>
        <row r="163">
          <cell r="R163">
            <v>0</v>
          </cell>
          <cell r="S163">
            <v>0</v>
          </cell>
          <cell r="Z163">
            <v>0</v>
          </cell>
          <cell r="AA163">
            <v>0</v>
          </cell>
          <cell r="AG163">
            <v>0</v>
          </cell>
          <cell r="AH163">
            <v>0</v>
          </cell>
          <cell r="AN163">
            <v>0</v>
          </cell>
          <cell r="AO163">
            <v>0</v>
          </cell>
        </row>
        <row r="164">
          <cell r="R164">
            <v>24720000</v>
          </cell>
          <cell r="S164">
            <v>24720000</v>
          </cell>
          <cell r="Z164">
            <v>0</v>
          </cell>
          <cell r="AA164">
            <v>0</v>
          </cell>
          <cell r="AG164">
            <v>0</v>
          </cell>
          <cell r="AH164">
            <v>0</v>
          </cell>
          <cell r="AN164">
            <v>0</v>
          </cell>
          <cell r="AO164">
            <v>0</v>
          </cell>
        </row>
        <row r="165">
          <cell r="R165">
            <v>0</v>
          </cell>
          <cell r="S165">
            <v>500000</v>
          </cell>
          <cell r="Z165">
            <v>0</v>
          </cell>
          <cell r="AA165">
            <v>0</v>
          </cell>
          <cell r="AG165">
            <v>0</v>
          </cell>
          <cell r="AH165">
            <v>0</v>
          </cell>
          <cell r="AN165">
            <v>0</v>
          </cell>
          <cell r="AO165">
            <v>0</v>
          </cell>
        </row>
        <row r="166">
          <cell r="R166">
            <v>1105651</v>
          </cell>
          <cell r="S166">
            <v>1105651</v>
          </cell>
          <cell r="Z166">
            <v>0</v>
          </cell>
          <cell r="AA166">
            <v>0</v>
          </cell>
          <cell r="AG166">
            <v>0</v>
          </cell>
          <cell r="AH166">
            <v>0</v>
          </cell>
          <cell r="AN166">
            <v>0</v>
          </cell>
          <cell r="AO166">
            <v>0</v>
          </cell>
        </row>
        <row r="167">
          <cell r="R167">
            <v>14518853</v>
          </cell>
          <cell r="S167">
            <v>14518853</v>
          </cell>
          <cell r="Z167">
            <v>0</v>
          </cell>
          <cell r="AA167">
            <v>0</v>
          </cell>
          <cell r="AG167">
            <v>0</v>
          </cell>
          <cell r="AH167">
            <v>0</v>
          </cell>
          <cell r="AN167">
            <v>0</v>
          </cell>
          <cell r="AO167">
            <v>0</v>
          </cell>
        </row>
        <row r="168">
          <cell r="R168">
            <v>0</v>
          </cell>
          <cell r="S168">
            <v>0</v>
          </cell>
          <cell r="Z168">
            <v>0</v>
          </cell>
          <cell r="AA168">
            <v>0</v>
          </cell>
          <cell r="AG168">
            <v>0</v>
          </cell>
          <cell r="AH168">
            <v>0</v>
          </cell>
          <cell r="AN168">
            <v>0</v>
          </cell>
          <cell r="AO168">
            <v>0</v>
          </cell>
        </row>
        <row r="169">
          <cell r="R169">
            <v>387865</v>
          </cell>
          <cell r="S169">
            <v>387865</v>
          </cell>
          <cell r="Z169">
            <v>0</v>
          </cell>
          <cell r="AA169">
            <v>0</v>
          </cell>
          <cell r="AG169">
            <v>0</v>
          </cell>
          <cell r="AH169">
            <v>0</v>
          </cell>
          <cell r="AN169">
            <v>0</v>
          </cell>
          <cell r="AO169">
            <v>0</v>
          </cell>
        </row>
        <row r="170">
          <cell r="R170">
            <v>117000000</v>
          </cell>
          <cell r="S170">
            <v>117000000</v>
          </cell>
          <cell r="Z170">
            <v>0</v>
          </cell>
          <cell r="AA170">
            <v>0</v>
          </cell>
          <cell r="AG170">
            <v>0</v>
          </cell>
          <cell r="AH170">
            <v>0</v>
          </cell>
          <cell r="AN170">
            <v>0</v>
          </cell>
          <cell r="AO170">
            <v>0</v>
          </cell>
        </row>
        <row r="171">
          <cell r="R171">
            <v>0</v>
          </cell>
          <cell r="S171">
            <v>0</v>
          </cell>
          <cell r="Z171">
            <v>0</v>
          </cell>
          <cell r="AA171">
            <v>0</v>
          </cell>
          <cell r="AG171">
            <v>0</v>
          </cell>
          <cell r="AH171">
            <v>0</v>
          </cell>
          <cell r="AN171">
            <v>0</v>
          </cell>
          <cell r="AO171">
            <v>0</v>
          </cell>
        </row>
        <row r="172">
          <cell r="R172">
            <v>140400000</v>
          </cell>
          <cell r="S172">
            <v>140400000</v>
          </cell>
          <cell r="Z172">
            <v>0</v>
          </cell>
          <cell r="AA172">
            <v>0</v>
          </cell>
          <cell r="AG172">
            <v>0</v>
          </cell>
          <cell r="AH172">
            <v>0</v>
          </cell>
          <cell r="AN172">
            <v>0</v>
          </cell>
          <cell r="AO172">
            <v>0</v>
          </cell>
        </row>
        <row r="173">
          <cell r="R173">
            <v>26016232</v>
          </cell>
          <cell r="S173">
            <v>26016232</v>
          </cell>
          <cell r="Z173">
            <v>0</v>
          </cell>
          <cell r="AA173">
            <v>0</v>
          </cell>
          <cell r="AG173">
            <v>0</v>
          </cell>
          <cell r="AH173">
            <v>0</v>
          </cell>
          <cell r="AN173">
            <v>0</v>
          </cell>
          <cell r="AO173">
            <v>0</v>
          </cell>
        </row>
        <row r="174">
          <cell r="R174">
            <v>12434734</v>
          </cell>
          <cell r="S174">
            <v>12434734</v>
          </cell>
          <cell r="Z174">
            <v>0</v>
          </cell>
          <cell r="AA174">
            <v>0</v>
          </cell>
          <cell r="AG174">
            <v>0</v>
          </cell>
          <cell r="AH174">
            <v>0</v>
          </cell>
          <cell r="AN174">
            <v>0</v>
          </cell>
          <cell r="AO174">
            <v>0</v>
          </cell>
        </row>
        <row r="175">
          <cell r="R175">
            <v>13052877</v>
          </cell>
          <cell r="S175">
            <v>14067658</v>
          </cell>
          <cell r="Z175">
            <v>0</v>
          </cell>
          <cell r="AA175">
            <v>0</v>
          </cell>
          <cell r="AG175">
            <v>0</v>
          </cell>
          <cell r="AH175">
            <v>0</v>
          </cell>
          <cell r="AN175">
            <v>0</v>
          </cell>
          <cell r="AO175">
            <v>0</v>
          </cell>
        </row>
        <row r="176">
          <cell r="R176">
            <v>4614491</v>
          </cell>
          <cell r="S176">
            <v>5606398</v>
          </cell>
          <cell r="Z176">
            <v>0</v>
          </cell>
          <cell r="AA176">
            <v>0</v>
          </cell>
          <cell r="AG176">
            <v>0</v>
          </cell>
          <cell r="AH176">
            <v>0</v>
          </cell>
          <cell r="AN176">
            <v>0</v>
          </cell>
          <cell r="AO176">
            <v>0</v>
          </cell>
        </row>
        <row r="177">
          <cell r="R177">
            <v>0</v>
          </cell>
          <cell r="S177">
            <v>0</v>
          </cell>
          <cell r="Z177">
            <v>0</v>
          </cell>
          <cell r="AA177">
            <v>0</v>
          </cell>
          <cell r="AG177">
            <v>0</v>
          </cell>
          <cell r="AH177">
            <v>0</v>
          </cell>
          <cell r="AN177">
            <v>0</v>
          </cell>
          <cell r="AO177">
            <v>0</v>
          </cell>
        </row>
        <row r="178">
          <cell r="R178">
            <v>294526</v>
          </cell>
          <cell r="S178">
            <v>294526</v>
          </cell>
          <cell r="Z178">
            <v>0</v>
          </cell>
          <cell r="AA178">
            <v>0</v>
          </cell>
          <cell r="AG178">
            <v>0</v>
          </cell>
          <cell r="AH178">
            <v>0</v>
          </cell>
          <cell r="AN178">
            <v>0</v>
          </cell>
          <cell r="AO178">
            <v>0</v>
          </cell>
        </row>
        <row r="179">
          <cell r="R179">
            <v>0</v>
          </cell>
          <cell r="S179">
            <v>8312705</v>
          </cell>
          <cell r="Z179">
            <v>0</v>
          </cell>
          <cell r="AA179">
            <v>0</v>
          </cell>
          <cell r="AG179">
            <v>0</v>
          </cell>
          <cell r="AH179">
            <v>0</v>
          </cell>
          <cell r="AN179">
            <v>0</v>
          </cell>
          <cell r="AO179">
            <v>0</v>
          </cell>
        </row>
        <row r="180">
          <cell r="R180">
            <v>14968827</v>
          </cell>
          <cell r="S180">
            <v>14968827</v>
          </cell>
          <cell r="Z180">
            <v>0</v>
          </cell>
          <cell r="AA180">
            <v>0</v>
          </cell>
          <cell r="AG180">
            <v>0</v>
          </cell>
          <cell r="AH180">
            <v>0</v>
          </cell>
          <cell r="AN180">
            <v>0</v>
          </cell>
          <cell r="AO180">
            <v>0</v>
          </cell>
        </row>
        <row r="181">
          <cell r="R181">
            <v>8286261</v>
          </cell>
          <cell r="S181">
            <v>8317279</v>
          </cell>
          <cell r="Z181">
            <v>0</v>
          </cell>
          <cell r="AA181">
            <v>0</v>
          </cell>
          <cell r="AG181">
            <v>0</v>
          </cell>
          <cell r="AH181">
            <v>0</v>
          </cell>
          <cell r="AN181">
            <v>0</v>
          </cell>
          <cell r="AO181">
            <v>0</v>
          </cell>
        </row>
        <row r="182">
          <cell r="R182">
            <v>0</v>
          </cell>
          <cell r="S182">
            <v>0</v>
          </cell>
          <cell r="Z182">
            <v>0</v>
          </cell>
          <cell r="AA182">
            <v>0</v>
          </cell>
          <cell r="AG182">
            <v>0</v>
          </cell>
          <cell r="AH182">
            <v>0</v>
          </cell>
          <cell r="AN182">
            <v>0</v>
          </cell>
          <cell r="AO182">
            <v>0</v>
          </cell>
        </row>
        <row r="183">
          <cell r="R183">
            <v>21000000</v>
          </cell>
          <cell r="S183">
            <v>16000000</v>
          </cell>
          <cell r="Z183">
            <v>0</v>
          </cell>
          <cell r="AA183">
            <v>0</v>
          </cell>
          <cell r="AG183">
            <v>0</v>
          </cell>
          <cell r="AH183">
            <v>0</v>
          </cell>
          <cell r="AN183">
            <v>0</v>
          </cell>
          <cell r="AO183">
            <v>0</v>
          </cell>
        </row>
        <row r="184">
          <cell r="R184">
            <v>37651452</v>
          </cell>
          <cell r="S184">
            <v>37651452</v>
          </cell>
          <cell r="Z184">
            <v>0</v>
          </cell>
          <cell r="AA184">
            <v>0</v>
          </cell>
          <cell r="AG184">
            <v>0</v>
          </cell>
          <cell r="AH184">
            <v>0</v>
          </cell>
          <cell r="AN184">
            <v>0</v>
          </cell>
          <cell r="AO184">
            <v>0</v>
          </cell>
        </row>
        <row r="185">
          <cell r="R185">
            <v>137079969</v>
          </cell>
          <cell r="S185">
            <v>137079969</v>
          </cell>
          <cell r="Z185">
            <v>0</v>
          </cell>
          <cell r="AA185">
            <v>0</v>
          </cell>
          <cell r="AG185">
            <v>0</v>
          </cell>
          <cell r="AH185">
            <v>0</v>
          </cell>
          <cell r="AN185">
            <v>0</v>
          </cell>
          <cell r="AO185">
            <v>0</v>
          </cell>
        </row>
        <row r="186">
          <cell r="R186">
            <v>295480</v>
          </cell>
          <cell r="S186">
            <v>295480</v>
          </cell>
          <cell r="Z186">
            <v>0</v>
          </cell>
          <cell r="AA186">
            <v>0</v>
          </cell>
          <cell r="AG186">
            <v>0</v>
          </cell>
          <cell r="AH186">
            <v>0</v>
          </cell>
          <cell r="AN186">
            <v>0</v>
          </cell>
          <cell r="AO186">
            <v>0</v>
          </cell>
        </row>
        <row r="187">
          <cell r="R187">
            <v>2154615</v>
          </cell>
          <cell r="S187">
            <v>2154615</v>
          </cell>
          <cell r="Z187">
            <v>0</v>
          </cell>
          <cell r="AA187">
            <v>0</v>
          </cell>
          <cell r="AG187">
            <v>0</v>
          </cell>
          <cell r="AH187">
            <v>0</v>
          </cell>
          <cell r="AN187">
            <v>0</v>
          </cell>
          <cell r="AO187">
            <v>0</v>
          </cell>
        </row>
        <row r="188">
          <cell r="R188">
            <v>17383480</v>
          </cell>
          <cell r="S188">
            <v>17383480</v>
          </cell>
          <cell r="Z188">
            <v>0</v>
          </cell>
          <cell r="AA188">
            <v>0</v>
          </cell>
          <cell r="AG188">
            <v>0</v>
          </cell>
          <cell r="AH188">
            <v>0</v>
          </cell>
          <cell r="AN188">
            <v>0</v>
          </cell>
          <cell r="AO188">
            <v>0</v>
          </cell>
        </row>
        <row r="189">
          <cell r="R189">
            <v>105290535</v>
          </cell>
          <cell r="S189">
            <v>105290535</v>
          </cell>
          <cell r="Z189">
            <v>0</v>
          </cell>
          <cell r="AA189">
            <v>0</v>
          </cell>
          <cell r="AG189">
            <v>0</v>
          </cell>
          <cell r="AH189">
            <v>0</v>
          </cell>
          <cell r="AN189">
            <v>0</v>
          </cell>
          <cell r="AO189">
            <v>0</v>
          </cell>
        </row>
        <row r="190">
          <cell r="R190">
            <v>4396779</v>
          </cell>
          <cell r="S190">
            <v>4396779</v>
          </cell>
          <cell r="Z190">
            <v>0</v>
          </cell>
          <cell r="AA190">
            <v>0</v>
          </cell>
          <cell r="AG190">
            <v>0</v>
          </cell>
          <cell r="AH190">
            <v>0</v>
          </cell>
          <cell r="AN190">
            <v>0</v>
          </cell>
          <cell r="AO190">
            <v>0</v>
          </cell>
        </row>
        <row r="191">
          <cell r="R191">
            <v>0</v>
          </cell>
          <cell r="S191">
            <v>0</v>
          </cell>
          <cell r="Z191">
            <v>0</v>
          </cell>
          <cell r="AA191">
            <v>0</v>
          </cell>
          <cell r="AG191">
            <v>0</v>
          </cell>
          <cell r="AH191">
            <v>0</v>
          </cell>
          <cell r="AN191">
            <v>0</v>
          </cell>
          <cell r="AO191">
            <v>0</v>
          </cell>
        </row>
        <row r="192">
          <cell r="R192">
            <v>174800000</v>
          </cell>
          <cell r="S192">
            <v>174800000</v>
          </cell>
          <cell r="Z192">
            <v>0</v>
          </cell>
          <cell r="AA192">
            <v>0</v>
          </cell>
          <cell r="AG192">
            <v>0</v>
          </cell>
          <cell r="AH192">
            <v>0</v>
          </cell>
          <cell r="AN192">
            <v>0</v>
          </cell>
          <cell r="AO192">
            <v>0</v>
          </cell>
        </row>
        <row r="193">
          <cell r="R193">
            <v>8000000</v>
          </cell>
          <cell r="S193">
            <v>8000000</v>
          </cell>
          <cell r="Z193">
            <v>0</v>
          </cell>
          <cell r="AA193">
            <v>0</v>
          </cell>
          <cell r="AG193">
            <v>0</v>
          </cell>
          <cell r="AH193">
            <v>0</v>
          </cell>
          <cell r="AN193">
            <v>0</v>
          </cell>
          <cell r="AO193">
            <v>0</v>
          </cell>
        </row>
        <row r="194">
          <cell r="R194">
            <v>6559618</v>
          </cell>
          <cell r="S194">
            <v>6559618</v>
          </cell>
          <cell r="Z194">
            <v>0</v>
          </cell>
          <cell r="AA194">
            <v>0</v>
          </cell>
          <cell r="AG194">
            <v>0</v>
          </cell>
          <cell r="AH194">
            <v>0</v>
          </cell>
          <cell r="AN194">
            <v>0</v>
          </cell>
          <cell r="AO194">
            <v>0</v>
          </cell>
        </row>
        <row r="195">
          <cell r="R195">
            <v>6000271</v>
          </cell>
          <cell r="S195">
            <v>6000271</v>
          </cell>
          <cell r="Z195">
            <v>0</v>
          </cell>
          <cell r="AA195">
            <v>0</v>
          </cell>
          <cell r="AG195">
            <v>0</v>
          </cell>
          <cell r="AH195">
            <v>0</v>
          </cell>
          <cell r="AN195">
            <v>0</v>
          </cell>
          <cell r="AO195">
            <v>0</v>
          </cell>
        </row>
        <row r="196">
          <cell r="R196">
            <v>2895936</v>
          </cell>
          <cell r="S196">
            <v>2905505</v>
          </cell>
          <cell r="Z196">
            <v>0</v>
          </cell>
          <cell r="AA196">
            <v>0</v>
          </cell>
          <cell r="AG196">
            <v>0</v>
          </cell>
          <cell r="AH196">
            <v>0</v>
          </cell>
          <cell r="AN196">
            <v>0</v>
          </cell>
          <cell r="AO196">
            <v>0</v>
          </cell>
        </row>
        <row r="197">
          <cell r="R197">
            <v>6300868</v>
          </cell>
          <cell r="S197">
            <v>6300868</v>
          </cell>
          <cell r="Z197">
            <v>0</v>
          </cell>
          <cell r="AA197">
            <v>0</v>
          </cell>
          <cell r="AG197">
            <v>0</v>
          </cell>
          <cell r="AH197">
            <v>0</v>
          </cell>
          <cell r="AN197">
            <v>0</v>
          </cell>
          <cell r="AO197">
            <v>0</v>
          </cell>
        </row>
        <row r="198">
          <cell r="R198">
            <v>4766257</v>
          </cell>
          <cell r="S198">
            <v>4766257</v>
          </cell>
          <cell r="Z198">
            <v>0</v>
          </cell>
          <cell r="AA198">
            <v>0</v>
          </cell>
          <cell r="AG198">
            <v>0</v>
          </cell>
          <cell r="AH198">
            <v>0</v>
          </cell>
          <cell r="AN198">
            <v>0</v>
          </cell>
          <cell r="AO198">
            <v>0</v>
          </cell>
        </row>
        <row r="199">
          <cell r="R199">
            <v>24040872</v>
          </cell>
          <cell r="S199">
            <v>24040872</v>
          </cell>
          <cell r="Z199">
            <v>0</v>
          </cell>
          <cell r="AA199">
            <v>0</v>
          </cell>
          <cell r="AG199">
            <v>0</v>
          </cell>
          <cell r="AH199">
            <v>0</v>
          </cell>
          <cell r="AN199">
            <v>0</v>
          </cell>
          <cell r="AO199">
            <v>0</v>
          </cell>
        </row>
        <row r="200">
          <cell r="R200">
            <v>568866824</v>
          </cell>
          <cell r="S200">
            <v>568358158</v>
          </cell>
          <cell r="Z200">
            <v>0</v>
          </cell>
          <cell r="AA200">
            <v>0</v>
          </cell>
          <cell r="AG200">
            <v>0</v>
          </cell>
          <cell r="AH200">
            <v>0</v>
          </cell>
          <cell r="AN200">
            <v>0</v>
          </cell>
          <cell r="AO200">
            <v>0</v>
          </cell>
        </row>
        <row r="201">
          <cell r="R201">
            <v>316967114</v>
          </cell>
          <cell r="S201">
            <v>316967114</v>
          </cell>
          <cell r="Z201">
            <v>0</v>
          </cell>
          <cell r="AA201">
            <v>0</v>
          </cell>
          <cell r="AG201">
            <v>0</v>
          </cell>
          <cell r="AH201">
            <v>0</v>
          </cell>
          <cell r="AN201">
            <v>0</v>
          </cell>
          <cell r="AO201">
            <v>0</v>
          </cell>
        </row>
        <row r="202">
          <cell r="R202">
            <v>232203494</v>
          </cell>
          <cell r="S202">
            <v>232203494</v>
          </cell>
          <cell r="Z202">
            <v>0</v>
          </cell>
          <cell r="AA202">
            <v>0</v>
          </cell>
          <cell r="AG202">
            <v>0</v>
          </cell>
          <cell r="AH202">
            <v>0</v>
          </cell>
          <cell r="AN202">
            <v>0</v>
          </cell>
          <cell r="AO202">
            <v>0</v>
          </cell>
        </row>
        <row r="203">
          <cell r="R203">
            <v>84763620</v>
          </cell>
          <cell r="S203">
            <v>84763620</v>
          </cell>
          <cell r="Z203">
            <v>0</v>
          </cell>
          <cell r="AA203">
            <v>0</v>
          </cell>
          <cell r="AG203">
            <v>0</v>
          </cell>
          <cell r="AH203">
            <v>0</v>
          </cell>
          <cell r="AN203">
            <v>0</v>
          </cell>
          <cell r="AO203">
            <v>0</v>
          </cell>
        </row>
        <row r="204">
          <cell r="R204">
            <v>251899710</v>
          </cell>
          <cell r="S204">
            <v>251391044</v>
          </cell>
          <cell r="Z204">
            <v>0</v>
          </cell>
          <cell r="AA204">
            <v>0</v>
          </cell>
          <cell r="AG204">
            <v>0</v>
          </cell>
          <cell r="AH204">
            <v>0</v>
          </cell>
          <cell r="AN204">
            <v>0</v>
          </cell>
          <cell r="AO204">
            <v>0</v>
          </cell>
        </row>
        <row r="205">
          <cell r="R205">
            <v>9716173</v>
          </cell>
          <cell r="S205">
            <v>9615174</v>
          </cell>
          <cell r="Z205">
            <v>0</v>
          </cell>
          <cell r="AA205">
            <v>0</v>
          </cell>
          <cell r="AG205">
            <v>0</v>
          </cell>
          <cell r="AH205">
            <v>0</v>
          </cell>
          <cell r="AN205">
            <v>0</v>
          </cell>
          <cell r="AO205">
            <v>0</v>
          </cell>
        </row>
        <row r="206">
          <cell r="R206">
            <v>21516000</v>
          </cell>
          <cell r="S206">
            <v>21560000</v>
          </cell>
          <cell r="Z206">
            <v>0</v>
          </cell>
          <cell r="AA206">
            <v>0</v>
          </cell>
          <cell r="AG206">
            <v>0</v>
          </cell>
          <cell r="AH206">
            <v>0</v>
          </cell>
          <cell r="AN206">
            <v>0</v>
          </cell>
          <cell r="AO206">
            <v>0</v>
          </cell>
        </row>
        <row r="207">
          <cell r="R207">
            <v>721806</v>
          </cell>
          <cell r="S207">
            <v>645035</v>
          </cell>
          <cell r="Z207">
            <v>0</v>
          </cell>
          <cell r="AA207">
            <v>0</v>
          </cell>
          <cell r="AG207">
            <v>0</v>
          </cell>
          <cell r="AH207">
            <v>0</v>
          </cell>
          <cell r="AN207">
            <v>0</v>
          </cell>
          <cell r="AO207">
            <v>0</v>
          </cell>
        </row>
        <row r="208">
          <cell r="R208">
            <v>3157000</v>
          </cell>
          <cell r="S208">
            <v>3058000</v>
          </cell>
          <cell r="Z208">
            <v>0</v>
          </cell>
          <cell r="AA208">
            <v>0</v>
          </cell>
          <cell r="AG208">
            <v>0</v>
          </cell>
          <cell r="AH208">
            <v>0</v>
          </cell>
          <cell r="AN208">
            <v>0</v>
          </cell>
          <cell r="AO208">
            <v>0</v>
          </cell>
        </row>
        <row r="209">
          <cell r="R209">
            <v>991200</v>
          </cell>
          <cell r="S209">
            <v>991200</v>
          </cell>
          <cell r="Z209">
            <v>0</v>
          </cell>
          <cell r="AA209">
            <v>0</v>
          </cell>
          <cell r="AG209">
            <v>0</v>
          </cell>
          <cell r="AH209">
            <v>0</v>
          </cell>
          <cell r="AN209">
            <v>0</v>
          </cell>
          <cell r="AO209">
            <v>0</v>
          </cell>
        </row>
        <row r="210">
          <cell r="R210">
            <v>43021514</v>
          </cell>
          <cell r="S210">
            <v>42304020</v>
          </cell>
          <cell r="Z210">
            <v>0</v>
          </cell>
          <cell r="AA210">
            <v>0</v>
          </cell>
          <cell r="AG210">
            <v>0</v>
          </cell>
          <cell r="AH210">
            <v>0</v>
          </cell>
          <cell r="AN210">
            <v>0</v>
          </cell>
          <cell r="AO210">
            <v>0</v>
          </cell>
        </row>
        <row r="211">
          <cell r="R211">
            <v>7270000</v>
          </cell>
          <cell r="S211">
            <v>7270000</v>
          </cell>
          <cell r="Z211">
            <v>0</v>
          </cell>
          <cell r="AA211">
            <v>0</v>
          </cell>
          <cell r="AG211">
            <v>0</v>
          </cell>
          <cell r="AH211">
            <v>0</v>
          </cell>
          <cell r="AN211">
            <v>0</v>
          </cell>
          <cell r="AO211">
            <v>0</v>
          </cell>
        </row>
        <row r="212">
          <cell r="R212">
            <v>16590000</v>
          </cell>
          <cell r="S212">
            <v>16590000</v>
          </cell>
          <cell r="Z212">
            <v>0</v>
          </cell>
          <cell r="AA212">
            <v>0</v>
          </cell>
          <cell r="AG212">
            <v>0</v>
          </cell>
          <cell r="AH212">
            <v>0</v>
          </cell>
          <cell r="AN212">
            <v>0</v>
          </cell>
          <cell r="AO212">
            <v>0</v>
          </cell>
        </row>
        <row r="213">
          <cell r="R213">
            <v>6638000</v>
          </cell>
          <cell r="S213">
            <v>6638000</v>
          </cell>
          <cell r="Z213">
            <v>0</v>
          </cell>
          <cell r="AA213">
            <v>0</v>
          </cell>
          <cell r="AG213">
            <v>0</v>
          </cell>
          <cell r="AH213">
            <v>0</v>
          </cell>
          <cell r="AN213">
            <v>0</v>
          </cell>
          <cell r="AO213">
            <v>0</v>
          </cell>
        </row>
        <row r="214">
          <cell r="R214">
            <v>16503283</v>
          </cell>
          <cell r="S214">
            <v>16503283</v>
          </cell>
          <cell r="Z214">
            <v>0</v>
          </cell>
          <cell r="AA214">
            <v>0</v>
          </cell>
          <cell r="AG214">
            <v>0</v>
          </cell>
          <cell r="AH214">
            <v>0</v>
          </cell>
          <cell r="AN214">
            <v>0</v>
          </cell>
          <cell r="AO214">
            <v>0</v>
          </cell>
        </row>
        <row r="215">
          <cell r="R215">
            <v>525559</v>
          </cell>
          <cell r="S215">
            <v>726135</v>
          </cell>
          <cell r="Z215">
            <v>0</v>
          </cell>
          <cell r="AA215">
            <v>0</v>
          </cell>
          <cell r="AG215">
            <v>0</v>
          </cell>
          <cell r="AH215">
            <v>0</v>
          </cell>
          <cell r="AN215">
            <v>0</v>
          </cell>
          <cell r="AO215">
            <v>0</v>
          </cell>
        </row>
        <row r="216">
          <cell r="R216">
            <v>14744000</v>
          </cell>
          <cell r="S216">
            <v>14744000</v>
          </cell>
          <cell r="Z216">
            <v>0</v>
          </cell>
          <cell r="AA216">
            <v>0</v>
          </cell>
          <cell r="AG216">
            <v>0</v>
          </cell>
          <cell r="AH216">
            <v>0</v>
          </cell>
          <cell r="AN216">
            <v>0</v>
          </cell>
          <cell r="AO216">
            <v>0</v>
          </cell>
        </row>
        <row r="217">
          <cell r="R217">
            <v>6024000</v>
          </cell>
          <cell r="S217">
            <v>6024000</v>
          </cell>
          <cell r="Z217">
            <v>0</v>
          </cell>
          <cell r="AA217">
            <v>0</v>
          </cell>
          <cell r="AG217">
            <v>0</v>
          </cell>
          <cell r="AH217">
            <v>0</v>
          </cell>
          <cell r="AN217">
            <v>0</v>
          </cell>
          <cell r="AO217">
            <v>0</v>
          </cell>
        </row>
        <row r="218">
          <cell r="R218">
            <v>7656860</v>
          </cell>
          <cell r="S218">
            <v>7847419</v>
          </cell>
          <cell r="Z218">
            <v>0</v>
          </cell>
          <cell r="AA218">
            <v>0</v>
          </cell>
          <cell r="AG218">
            <v>0</v>
          </cell>
          <cell r="AH218">
            <v>0</v>
          </cell>
          <cell r="AN218">
            <v>0</v>
          </cell>
          <cell r="AO218">
            <v>0</v>
          </cell>
        </row>
        <row r="219">
          <cell r="R219">
            <v>1787068</v>
          </cell>
          <cell r="S219">
            <v>1786030</v>
          </cell>
          <cell r="Z219">
            <v>0</v>
          </cell>
          <cell r="AA219">
            <v>0</v>
          </cell>
          <cell r="AG219">
            <v>0</v>
          </cell>
          <cell r="AH219">
            <v>0</v>
          </cell>
          <cell r="AN219">
            <v>0</v>
          </cell>
          <cell r="AO219">
            <v>0</v>
          </cell>
        </row>
        <row r="220">
          <cell r="R220">
            <v>2937000</v>
          </cell>
          <cell r="S220">
            <v>2937000</v>
          </cell>
          <cell r="Z220">
            <v>0</v>
          </cell>
          <cell r="AA220">
            <v>0</v>
          </cell>
          <cell r="AG220">
            <v>0</v>
          </cell>
          <cell r="AH220">
            <v>0</v>
          </cell>
          <cell r="AN220">
            <v>0</v>
          </cell>
          <cell r="AO220">
            <v>0</v>
          </cell>
        </row>
        <row r="221">
          <cell r="R221">
            <v>64465673</v>
          </cell>
          <cell r="S221">
            <v>64465673</v>
          </cell>
          <cell r="Z221">
            <v>0</v>
          </cell>
          <cell r="AA221">
            <v>0</v>
          </cell>
          <cell r="AG221">
            <v>0</v>
          </cell>
          <cell r="AH221">
            <v>0</v>
          </cell>
          <cell r="AN221">
            <v>0</v>
          </cell>
          <cell r="AO221">
            <v>0</v>
          </cell>
        </row>
        <row r="222">
          <cell r="R222">
            <v>5859198</v>
          </cell>
          <cell r="S222">
            <v>5910699</v>
          </cell>
          <cell r="Z222">
            <v>0</v>
          </cell>
          <cell r="AA222">
            <v>0</v>
          </cell>
          <cell r="AG222">
            <v>0</v>
          </cell>
          <cell r="AH222">
            <v>0</v>
          </cell>
          <cell r="AN222">
            <v>0</v>
          </cell>
          <cell r="AO222">
            <v>0</v>
          </cell>
        </row>
        <row r="223">
          <cell r="R223">
            <v>6500000</v>
          </cell>
          <cell r="S223">
            <v>6500000</v>
          </cell>
          <cell r="Z223">
            <v>0</v>
          </cell>
          <cell r="AA223">
            <v>0</v>
          </cell>
          <cell r="AG223">
            <v>0</v>
          </cell>
          <cell r="AH223">
            <v>0</v>
          </cell>
          <cell r="AN223">
            <v>0</v>
          </cell>
          <cell r="AO223">
            <v>0</v>
          </cell>
        </row>
        <row r="224">
          <cell r="R224">
            <v>0</v>
          </cell>
          <cell r="S224">
            <v>0</v>
          </cell>
          <cell r="Z224">
            <v>0</v>
          </cell>
          <cell r="AA224">
            <v>0</v>
          </cell>
          <cell r="AG224">
            <v>0</v>
          </cell>
          <cell r="AH224">
            <v>0</v>
          </cell>
          <cell r="AN224">
            <v>0</v>
          </cell>
          <cell r="AO224">
            <v>0</v>
          </cell>
        </row>
        <row r="225">
          <cell r="R225">
            <v>451470</v>
          </cell>
          <cell r="S225">
            <v>451470</v>
          </cell>
          <cell r="Z225">
            <v>0</v>
          </cell>
          <cell r="AA225">
            <v>0</v>
          </cell>
          <cell r="AG225">
            <v>0</v>
          </cell>
          <cell r="AH225">
            <v>0</v>
          </cell>
          <cell r="AN225">
            <v>0</v>
          </cell>
          <cell r="AO225">
            <v>0</v>
          </cell>
        </row>
        <row r="226">
          <cell r="R226">
            <v>3237633</v>
          </cell>
          <cell r="S226">
            <v>3237633</v>
          </cell>
          <cell r="Z226">
            <v>0</v>
          </cell>
          <cell r="AA226">
            <v>0</v>
          </cell>
          <cell r="AG226">
            <v>0</v>
          </cell>
          <cell r="AH226">
            <v>0</v>
          </cell>
          <cell r="AN226">
            <v>0</v>
          </cell>
          <cell r="AO226">
            <v>0</v>
          </cell>
        </row>
        <row r="227">
          <cell r="R227">
            <v>4000000</v>
          </cell>
          <cell r="S227">
            <v>4000000</v>
          </cell>
          <cell r="Z227">
            <v>0</v>
          </cell>
          <cell r="AA227">
            <v>0</v>
          </cell>
          <cell r="AG227">
            <v>0</v>
          </cell>
          <cell r="AH227">
            <v>0</v>
          </cell>
          <cell r="AN227">
            <v>0</v>
          </cell>
          <cell r="AO227">
            <v>0</v>
          </cell>
        </row>
        <row r="228">
          <cell r="R228">
            <v>794000</v>
          </cell>
          <cell r="S228">
            <v>794000</v>
          </cell>
          <cell r="Z228">
            <v>0</v>
          </cell>
          <cell r="AA228">
            <v>0</v>
          </cell>
          <cell r="AG228">
            <v>0</v>
          </cell>
          <cell r="AH228">
            <v>0</v>
          </cell>
          <cell r="AN228">
            <v>0</v>
          </cell>
          <cell r="AO228">
            <v>0</v>
          </cell>
        </row>
        <row r="229">
          <cell r="R229">
            <v>500000</v>
          </cell>
          <cell r="S229">
            <v>500000</v>
          </cell>
          <cell r="Z229">
            <v>0</v>
          </cell>
          <cell r="AA229">
            <v>0</v>
          </cell>
          <cell r="AG229">
            <v>0</v>
          </cell>
          <cell r="AH229">
            <v>0</v>
          </cell>
          <cell r="AN229">
            <v>0</v>
          </cell>
          <cell r="AO229">
            <v>0</v>
          </cell>
        </row>
        <row r="230">
          <cell r="R230">
            <v>4010500</v>
          </cell>
          <cell r="S230">
            <v>4010500</v>
          </cell>
          <cell r="Z230">
            <v>0</v>
          </cell>
          <cell r="AA230">
            <v>0</v>
          </cell>
          <cell r="AG230">
            <v>0</v>
          </cell>
          <cell r="AH230">
            <v>0</v>
          </cell>
          <cell r="AN230">
            <v>0</v>
          </cell>
          <cell r="AO230">
            <v>0</v>
          </cell>
        </row>
        <row r="231">
          <cell r="R231">
            <v>0</v>
          </cell>
          <cell r="S231">
            <v>0</v>
          </cell>
          <cell r="Z231">
            <v>0</v>
          </cell>
          <cell r="AA231">
            <v>0</v>
          </cell>
          <cell r="AG231">
            <v>0</v>
          </cell>
          <cell r="AH231">
            <v>0</v>
          </cell>
          <cell r="AN231">
            <v>0</v>
          </cell>
          <cell r="AO231">
            <v>0</v>
          </cell>
        </row>
        <row r="232">
          <cell r="R232">
            <v>2281773</v>
          </cell>
          <cell r="S232">
            <v>2281773</v>
          </cell>
          <cell r="Z232">
            <v>0</v>
          </cell>
          <cell r="AA232">
            <v>0</v>
          </cell>
          <cell r="AG232">
            <v>0</v>
          </cell>
          <cell r="AH232">
            <v>0</v>
          </cell>
          <cell r="AN232">
            <v>0</v>
          </cell>
          <cell r="AO232">
            <v>0</v>
          </cell>
        </row>
        <row r="233">
          <cell r="R233">
            <v>612918443</v>
          </cell>
          <cell r="S233">
            <v>617987943</v>
          </cell>
          <cell r="Z233">
            <v>0</v>
          </cell>
          <cell r="AA233">
            <v>0</v>
          </cell>
          <cell r="AG233">
            <v>0</v>
          </cell>
          <cell r="AH233">
            <v>0</v>
          </cell>
          <cell r="AN233">
            <v>0</v>
          </cell>
          <cell r="AO233">
            <v>0</v>
          </cell>
        </row>
        <row r="234">
          <cell r="R234">
            <v>544104672</v>
          </cell>
          <cell r="S234">
            <v>544104672</v>
          </cell>
          <cell r="Z234">
            <v>0</v>
          </cell>
          <cell r="AA234">
            <v>0</v>
          </cell>
          <cell r="AG234">
            <v>0</v>
          </cell>
          <cell r="AH234">
            <v>0</v>
          </cell>
          <cell r="AN234">
            <v>0</v>
          </cell>
          <cell r="AO234">
            <v>0</v>
          </cell>
        </row>
        <row r="235">
          <cell r="R235">
            <v>395288851</v>
          </cell>
          <cell r="S235">
            <v>395288851</v>
          </cell>
          <cell r="Z235">
            <v>0</v>
          </cell>
          <cell r="AA235">
            <v>0</v>
          </cell>
          <cell r="AG235">
            <v>0</v>
          </cell>
          <cell r="AH235">
            <v>0</v>
          </cell>
          <cell r="AN235">
            <v>0</v>
          </cell>
          <cell r="AO235">
            <v>0</v>
          </cell>
        </row>
        <row r="236">
          <cell r="R236">
            <v>148815821</v>
          </cell>
          <cell r="S236">
            <v>148815821</v>
          </cell>
          <cell r="Z236">
            <v>0</v>
          </cell>
          <cell r="AA236">
            <v>0</v>
          </cell>
          <cell r="AG236">
            <v>0</v>
          </cell>
          <cell r="AH236">
            <v>0</v>
          </cell>
          <cell r="AN236">
            <v>0</v>
          </cell>
          <cell r="AO236">
            <v>0</v>
          </cell>
        </row>
        <row r="237">
          <cell r="R237">
            <v>68813771</v>
          </cell>
          <cell r="S237">
            <v>73883271</v>
          </cell>
          <cell r="Z237">
            <v>0</v>
          </cell>
          <cell r="AA237">
            <v>0</v>
          </cell>
          <cell r="AG237">
            <v>0</v>
          </cell>
          <cell r="AH237">
            <v>0</v>
          </cell>
          <cell r="AN237">
            <v>0</v>
          </cell>
          <cell r="AO237">
            <v>0</v>
          </cell>
        </row>
        <row r="238">
          <cell r="R238">
            <v>4886535</v>
          </cell>
          <cell r="S238">
            <v>5486535</v>
          </cell>
          <cell r="Z238">
            <v>0</v>
          </cell>
          <cell r="AA238">
            <v>0</v>
          </cell>
          <cell r="AG238">
            <v>0</v>
          </cell>
          <cell r="AH238">
            <v>0</v>
          </cell>
          <cell r="AN238">
            <v>0</v>
          </cell>
          <cell r="AO238">
            <v>0</v>
          </cell>
        </row>
        <row r="239">
          <cell r="R239">
            <v>2215660</v>
          </cell>
          <cell r="S239">
            <v>2215660</v>
          </cell>
          <cell r="Z239">
            <v>0</v>
          </cell>
          <cell r="AA239">
            <v>0</v>
          </cell>
          <cell r="AG239">
            <v>0</v>
          </cell>
          <cell r="AH239">
            <v>0</v>
          </cell>
          <cell r="AN239">
            <v>0</v>
          </cell>
          <cell r="AO239">
            <v>0</v>
          </cell>
        </row>
        <row r="240">
          <cell r="R240">
            <v>9114504</v>
          </cell>
          <cell r="S240">
            <v>9331158</v>
          </cell>
          <cell r="Z240">
            <v>0</v>
          </cell>
          <cell r="AA240">
            <v>0</v>
          </cell>
          <cell r="AG240">
            <v>0</v>
          </cell>
          <cell r="AH240">
            <v>0</v>
          </cell>
          <cell r="AN240">
            <v>0</v>
          </cell>
          <cell r="AO240">
            <v>0</v>
          </cell>
        </row>
        <row r="241">
          <cell r="R241">
            <v>3011985</v>
          </cell>
          <cell r="S241">
            <v>3015892</v>
          </cell>
          <cell r="Z241">
            <v>0</v>
          </cell>
          <cell r="AA241">
            <v>0</v>
          </cell>
          <cell r="AG241">
            <v>0</v>
          </cell>
          <cell r="AH241">
            <v>0</v>
          </cell>
          <cell r="AN241">
            <v>0</v>
          </cell>
          <cell r="AO241">
            <v>0</v>
          </cell>
        </row>
        <row r="242">
          <cell r="R242">
            <v>7501180</v>
          </cell>
          <cell r="S242">
            <v>7510912</v>
          </cell>
          <cell r="Z242">
            <v>0</v>
          </cell>
          <cell r="AA242">
            <v>0</v>
          </cell>
          <cell r="AG242">
            <v>0</v>
          </cell>
          <cell r="AH242">
            <v>0</v>
          </cell>
          <cell r="AN242">
            <v>0</v>
          </cell>
          <cell r="AO242">
            <v>0</v>
          </cell>
        </row>
        <row r="243">
          <cell r="R243">
            <v>493499</v>
          </cell>
          <cell r="S243">
            <v>494139</v>
          </cell>
          <cell r="Z243">
            <v>0</v>
          </cell>
          <cell r="AA243">
            <v>0</v>
          </cell>
          <cell r="AG243">
            <v>0</v>
          </cell>
          <cell r="AH243">
            <v>0</v>
          </cell>
          <cell r="AN243">
            <v>0</v>
          </cell>
          <cell r="AO243">
            <v>0</v>
          </cell>
        </row>
        <row r="244">
          <cell r="R244">
            <v>2416030</v>
          </cell>
          <cell r="S244">
            <v>2416030</v>
          </cell>
          <cell r="Z244">
            <v>0</v>
          </cell>
          <cell r="AA244">
            <v>0</v>
          </cell>
          <cell r="AG244">
            <v>0</v>
          </cell>
          <cell r="AH244">
            <v>0</v>
          </cell>
          <cell r="AN244">
            <v>0</v>
          </cell>
          <cell r="AO244">
            <v>0</v>
          </cell>
        </row>
        <row r="245">
          <cell r="R245">
            <v>2152084</v>
          </cell>
          <cell r="S245">
            <v>2152084</v>
          </cell>
          <cell r="Z245">
            <v>0</v>
          </cell>
          <cell r="AA245">
            <v>0</v>
          </cell>
          <cell r="AG245">
            <v>0</v>
          </cell>
          <cell r="AH245">
            <v>0</v>
          </cell>
          <cell r="AN245">
            <v>0</v>
          </cell>
          <cell r="AO245">
            <v>0</v>
          </cell>
        </row>
        <row r="246">
          <cell r="R246">
            <v>2904328</v>
          </cell>
          <cell r="S246">
            <v>2908096</v>
          </cell>
          <cell r="Z246">
            <v>0</v>
          </cell>
          <cell r="AA246">
            <v>0</v>
          </cell>
          <cell r="AG246">
            <v>0</v>
          </cell>
          <cell r="AH246">
            <v>0</v>
          </cell>
          <cell r="AN246">
            <v>0</v>
          </cell>
          <cell r="AO246">
            <v>0</v>
          </cell>
        </row>
        <row r="247">
          <cell r="R247">
            <v>1096986</v>
          </cell>
          <cell r="S247">
            <v>1098410</v>
          </cell>
          <cell r="Z247">
            <v>0</v>
          </cell>
          <cell r="AA247">
            <v>0</v>
          </cell>
          <cell r="AG247">
            <v>0</v>
          </cell>
          <cell r="AH247">
            <v>0</v>
          </cell>
          <cell r="AN247">
            <v>0</v>
          </cell>
          <cell r="AO247">
            <v>0</v>
          </cell>
        </row>
        <row r="248">
          <cell r="R248">
            <v>1918034</v>
          </cell>
          <cell r="S248">
            <v>1920522</v>
          </cell>
          <cell r="Z248">
            <v>0</v>
          </cell>
          <cell r="AA248">
            <v>0</v>
          </cell>
          <cell r="AG248">
            <v>0</v>
          </cell>
          <cell r="AH248">
            <v>0</v>
          </cell>
          <cell r="AN248">
            <v>0</v>
          </cell>
          <cell r="AO248">
            <v>0</v>
          </cell>
        </row>
        <row r="249">
          <cell r="R249">
            <v>469402</v>
          </cell>
          <cell r="S249">
            <v>470011</v>
          </cell>
          <cell r="Z249">
            <v>0</v>
          </cell>
          <cell r="AA249">
            <v>0</v>
          </cell>
          <cell r="AG249">
            <v>0</v>
          </cell>
          <cell r="AH249">
            <v>0</v>
          </cell>
          <cell r="AN249">
            <v>0</v>
          </cell>
          <cell r="AO249">
            <v>0</v>
          </cell>
        </row>
        <row r="250">
          <cell r="R250">
            <v>4885637</v>
          </cell>
          <cell r="S250">
            <v>4939042</v>
          </cell>
          <cell r="Z250">
            <v>0</v>
          </cell>
          <cell r="AA250">
            <v>0</v>
          </cell>
          <cell r="AG250">
            <v>0</v>
          </cell>
          <cell r="AH250">
            <v>0</v>
          </cell>
          <cell r="AN250">
            <v>0</v>
          </cell>
          <cell r="AO250">
            <v>0</v>
          </cell>
        </row>
        <row r="251">
          <cell r="R251">
            <v>1392460</v>
          </cell>
          <cell r="S251">
            <v>1392460</v>
          </cell>
          <cell r="Z251">
            <v>0</v>
          </cell>
          <cell r="AA251">
            <v>0</v>
          </cell>
          <cell r="AG251">
            <v>0</v>
          </cell>
          <cell r="AH251">
            <v>0</v>
          </cell>
          <cell r="AN251">
            <v>0</v>
          </cell>
          <cell r="AO251">
            <v>0</v>
          </cell>
        </row>
        <row r="252">
          <cell r="R252">
            <v>350000</v>
          </cell>
          <cell r="S252">
            <v>350000</v>
          </cell>
          <cell r="Z252">
            <v>0</v>
          </cell>
          <cell r="AA252">
            <v>0</v>
          </cell>
          <cell r="AG252">
            <v>0</v>
          </cell>
          <cell r="AH252">
            <v>0</v>
          </cell>
          <cell r="AN252">
            <v>0</v>
          </cell>
          <cell r="AO252">
            <v>0</v>
          </cell>
        </row>
        <row r="253">
          <cell r="R253">
            <v>900000</v>
          </cell>
          <cell r="S253">
            <v>900000</v>
          </cell>
          <cell r="Z253">
            <v>0</v>
          </cell>
          <cell r="AA253">
            <v>0</v>
          </cell>
          <cell r="AG253">
            <v>0</v>
          </cell>
          <cell r="AH253">
            <v>0</v>
          </cell>
          <cell r="AN253">
            <v>0</v>
          </cell>
          <cell r="AO253">
            <v>0</v>
          </cell>
        </row>
        <row r="254">
          <cell r="R254">
            <v>3027091</v>
          </cell>
          <cell r="S254">
            <v>7646867</v>
          </cell>
          <cell r="Z254">
            <v>0</v>
          </cell>
          <cell r="AA254">
            <v>0</v>
          </cell>
          <cell r="AG254">
            <v>0</v>
          </cell>
          <cell r="AH254">
            <v>0</v>
          </cell>
          <cell r="AN254">
            <v>0</v>
          </cell>
          <cell r="AO254">
            <v>0</v>
          </cell>
        </row>
        <row r="255">
          <cell r="R255">
            <v>1871000</v>
          </cell>
          <cell r="S255">
            <v>1900000</v>
          </cell>
          <cell r="Z255">
            <v>0</v>
          </cell>
          <cell r="AA255">
            <v>0</v>
          </cell>
          <cell r="AG255">
            <v>0</v>
          </cell>
          <cell r="AH255">
            <v>0</v>
          </cell>
          <cell r="AN255">
            <v>0</v>
          </cell>
          <cell r="AO255">
            <v>0</v>
          </cell>
        </row>
        <row r="256">
          <cell r="R256">
            <v>0</v>
          </cell>
          <cell r="S256">
            <v>150000</v>
          </cell>
          <cell r="Z256">
            <v>0</v>
          </cell>
          <cell r="AA256">
            <v>0</v>
          </cell>
          <cell r="AG256">
            <v>0</v>
          </cell>
          <cell r="AH256">
            <v>0</v>
          </cell>
          <cell r="AN256">
            <v>0</v>
          </cell>
          <cell r="AO256">
            <v>0</v>
          </cell>
        </row>
        <row r="257">
          <cell r="R257">
            <v>3864000</v>
          </cell>
          <cell r="S257">
            <v>3900000</v>
          </cell>
          <cell r="Z257">
            <v>0</v>
          </cell>
          <cell r="AA257">
            <v>0</v>
          </cell>
          <cell r="AG257">
            <v>0</v>
          </cell>
          <cell r="AH257">
            <v>0</v>
          </cell>
          <cell r="AN257">
            <v>0</v>
          </cell>
          <cell r="AO257">
            <v>0</v>
          </cell>
        </row>
        <row r="258">
          <cell r="R258">
            <v>11177356</v>
          </cell>
          <cell r="S258">
            <v>10485453</v>
          </cell>
          <cell r="Z258">
            <v>0</v>
          </cell>
          <cell r="AA258">
            <v>0</v>
          </cell>
          <cell r="AG258">
            <v>0</v>
          </cell>
          <cell r="AH258">
            <v>0</v>
          </cell>
          <cell r="AN258">
            <v>0</v>
          </cell>
          <cell r="AO258">
            <v>0</v>
          </cell>
        </row>
        <row r="259">
          <cell r="R259">
            <v>3166000</v>
          </cell>
          <cell r="S259">
            <v>3200000</v>
          </cell>
          <cell r="Z259">
            <v>0</v>
          </cell>
          <cell r="AA259">
            <v>0</v>
          </cell>
          <cell r="AG259">
            <v>0</v>
          </cell>
          <cell r="AH259">
            <v>0</v>
          </cell>
          <cell r="AN259">
            <v>0</v>
          </cell>
          <cell r="AO259">
            <v>0</v>
          </cell>
        </row>
        <row r="260">
          <cell r="R260">
            <v>74152002551</v>
          </cell>
          <cell r="S260">
            <v>74014473777</v>
          </cell>
          <cell r="Z260">
            <v>0</v>
          </cell>
          <cell r="AA260">
            <v>0</v>
          </cell>
          <cell r="AG260">
            <v>0</v>
          </cell>
          <cell r="AH260">
            <v>0</v>
          </cell>
          <cell r="AN260">
            <v>0</v>
          </cell>
          <cell r="AO260">
            <v>0</v>
          </cell>
        </row>
        <row r="261">
          <cell r="R261">
            <v>1477181585</v>
          </cell>
          <cell r="S261">
            <v>1477181585</v>
          </cell>
          <cell r="Z261">
            <v>0</v>
          </cell>
          <cell r="AA261">
            <v>0</v>
          </cell>
          <cell r="AG261">
            <v>0</v>
          </cell>
          <cell r="AH261">
            <v>0</v>
          </cell>
          <cell r="AN261">
            <v>0</v>
          </cell>
          <cell r="AO261">
            <v>0</v>
          </cell>
        </row>
        <row r="262">
          <cell r="R262">
            <v>974338394</v>
          </cell>
          <cell r="S262">
            <v>974338394</v>
          </cell>
          <cell r="Z262">
            <v>0</v>
          </cell>
          <cell r="AA262">
            <v>0</v>
          </cell>
          <cell r="AG262">
            <v>0</v>
          </cell>
          <cell r="AH262">
            <v>0</v>
          </cell>
          <cell r="AN262">
            <v>0</v>
          </cell>
          <cell r="AO262">
            <v>0</v>
          </cell>
        </row>
        <row r="263">
          <cell r="R263">
            <v>741843763</v>
          </cell>
          <cell r="S263">
            <v>741843763</v>
          </cell>
          <cell r="Z263">
            <v>0</v>
          </cell>
          <cell r="AA263">
            <v>0</v>
          </cell>
          <cell r="AG263">
            <v>0</v>
          </cell>
          <cell r="AH263">
            <v>0</v>
          </cell>
          <cell r="AN263">
            <v>0</v>
          </cell>
          <cell r="AO263">
            <v>0</v>
          </cell>
        </row>
        <row r="264">
          <cell r="R264">
            <v>232494631</v>
          </cell>
          <cell r="S264">
            <v>232494631</v>
          </cell>
          <cell r="Z264">
            <v>0</v>
          </cell>
          <cell r="AA264">
            <v>0</v>
          </cell>
          <cell r="AG264">
            <v>0</v>
          </cell>
          <cell r="AH264">
            <v>0</v>
          </cell>
          <cell r="AN264">
            <v>0</v>
          </cell>
          <cell r="AO264">
            <v>0</v>
          </cell>
        </row>
        <row r="265">
          <cell r="R265">
            <v>502843191</v>
          </cell>
          <cell r="S265">
            <v>502843191</v>
          </cell>
          <cell r="Z265">
            <v>0</v>
          </cell>
          <cell r="AA265">
            <v>0</v>
          </cell>
          <cell r="AG265">
            <v>0</v>
          </cell>
          <cell r="AH265">
            <v>0</v>
          </cell>
          <cell r="AN265">
            <v>0</v>
          </cell>
          <cell r="AO265">
            <v>0</v>
          </cell>
        </row>
        <row r="266">
          <cell r="R266">
            <v>1400466</v>
          </cell>
          <cell r="S266">
            <v>1400466</v>
          </cell>
          <cell r="Z266">
            <v>0</v>
          </cell>
          <cell r="AA266">
            <v>0</v>
          </cell>
          <cell r="AG266">
            <v>0</v>
          </cell>
          <cell r="AH266">
            <v>0</v>
          </cell>
          <cell r="AN266">
            <v>0</v>
          </cell>
          <cell r="AO266">
            <v>0</v>
          </cell>
        </row>
        <row r="267">
          <cell r="R267">
            <v>33443380</v>
          </cell>
          <cell r="S267">
            <v>33443380</v>
          </cell>
          <cell r="Z267">
            <v>0</v>
          </cell>
          <cell r="AA267">
            <v>0</v>
          </cell>
          <cell r="AG267">
            <v>0</v>
          </cell>
          <cell r="AH267">
            <v>0</v>
          </cell>
          <cell r="AN267">
            <v>0</v>
          </cell>
          <cell r="AO267">
            <v>0</v>
          </cell>
        </row>
        <row r="268">
          <cell r="R268">
            <v>7302574</v>
          </cell>
          <cell r="S268">
            <v>7302574</v>
          </cell>
          <cell r="Z268">
            <v>0</v>
          </cell>
          <cell r="AA268">
            <v>0</v>
          </cell>
          <cell r="AG268">
            <v>0</v>
          </cell>
          <cell r="AH268">
            <v>0</v>
          </cell>
          <cell r="AN268">
            <v>0</v>
          </cell>
          <cell r="AO268">
            <v>0</v>
          </cell>
        </row>
        <row r="269">
          <cell r="R269">
            <v>970000</v>
          </cell>
          <cell r="S269">
            <v>970000</v>
          </cell>
          <cell r="Z269">
            <v>0</v>
          </cell>
          <cell r="AA269">
            <v>0</v>
          </cell>
          <cell r="AG269">
            <v>0</v>
          </cell>
          <cell r="AH269">
            <v>0</v>
          </cell>
          <cell r="AN269">
            <v>0</v>
          </cell>
          <cell r="AO269">
            <v>0</v>
          </cell>
        </row>
        <row r="270">
          <cell r="R270">
            <v>1300000</v>
          </cell>
          <cell r="S270">
            <v>1300000</v>
          </cell>
          <cell r="Z270">
            <v>0</v>
          </cell>
          <cell r="AA270">
            <v>0</v>
          </cell>
          <cell r="AG270">
            <v>0</v>
          </cell>
          <cell r="AH270">
            <v>0</v>
          </cell>
          <cell r="AN270">
            <v>0</v>
          </cell>
          <cell r="AO270">
            <v>0</v>
          </cell>
        </row>
        <row r="271">
          <cell r="R271">
            <v>1200000</v>
          </cell>
          <cell r="S271">
            <v>1200000</v>
          </cell>
          <cell r="Z271">
            <v>0</v>
          </cell>
          <cell r="AA271">
            <v>0</v>
          </cell>
          <cell r="AG271">
            <v>0</v>
          </cell>
          <cell r="AH271">
            <v>0</v>
          </cell>
          <cell r="AN271">
            <v>0</v>
          </cell>
          <cell r="AO271">
            <v>0</v>
          </cell>
        </row>
        <row r="272">
          <cell r="R272">
            <v>2296109</v>
          </cell>
          <cell r="S272">
            <v>2296109</v>
          </cell>
          <cell r="Z272">
            <v>0</v>
          </cell>
          <cell r="AA272">
            <v>0</v>
          </cell>
          <cell r="AG272">
            <v>0</v>
          </cell>
          <cell r="AH272">
            <v>0</v>
          </cell>
          <cell r="AN272">
            <v>0</v>
          </cell>
          <cell r="AO272">
            <v>0</v>
          </cell>
        </row>
        <row r="273">
          <cell r="R273">
            <v>1257350</v>
          </cell>
          <cell r="S273">
            <v>1257350</v>
          </cell>
          <cell r="Z273">
            <v>0</v>
          </cell>
          <cell r="AA273">
            <v>0</v>
          </cell>
          <cell r="AG273">
            <v>0</v>
          </cell>
          <cell r="AH273">
            <v>0</v>
          </cell>
          <cell r="AN273">
            <v>0</v>
          </cell>
          <cell r="AO273">
            <v>0</v>
          </cell>
        </row>
        <row r="274">
          <cell r="R274">
            <v>315000</v>
          </cell>
          <cell r="S274">
            <v>315000</v>
          </cell>
          <cell r="Z274">
            <v>0</v>
          </cell>
          <cell r="AA274">
            <v>0</v>
          </cell>
          <cell r="AG274">
            <v>0</v>
          </cell>
          <cell r="AH274">
            <v>0</v>
          </cell>
          <cell r="AN274">
            <v>0</v>
          </cell>
          <cell r="AO274">
            <v>0</v>
          </cell>
        </row>
        <row r="275">
          <cell r="R275">
            <v>0</v>
          </cell>
          <cell r="S275">
            <v>0</v>
          </cell>
          <cell r="Z275">
            <v>0</v>
          </cell>
          <cell r="AA275">
            <v>0</v>
          </cell>
          <cell r="AG275">
            <v>0</v>
          </cell>
          <cell r="AH275">
            <v>0</v>
          </cell>
          <cell r="AN275">
            <v>0</v>
          </cell>
          <cell r="AO275">
            <v>0</v>
          </cell>
        </row>
        <row r="276">
          <cell r="R276">
            <v>218850000</v>
          </cell>
          <cell r="S276">
            <v>218850000</v>
          </cell>
          <cell r="Z276">
            <v>0</v>
          </cell>
          <cell r="AA276">
            <v>0</v>
          </cell>
          <cell r="AG276">
            <v>0</v>
          </cell>
          <cell r="AH276">
            <v>0</v>
          </cell>
          <cell r="AN276">
            <v>0</v>
          </cell>
          <cell r="AO276">
            <v>0</v>
          </cell>
        </row>
        <row r="277">
          <cell r="R277">
            <v>585000</v>
          </cell>
          <cell r="S277">
            <v>585000</v>
          </cell>
          <cell r="Z277">
            <v>0</v>
          </cell>
          <cell r="AA277">
            <v>0</v>
          </cell>
          <cell r="AG277">
            <v>0</v>
          </cell>
          <cell r="AH277">
            <v>0</v>
          </cell>
          <cell r="AN277">
            <v>0</v>
          </cell>
          <cell r="AO277">
            <v>0</v>
          </cell>
        </row>
        <row r="278">
          <cell r="R278">
            <v>3185000</v>
          </cell>
          <cell r="S278">
            <v>3185000</v>
          </cell>
          <cell r="Z278">
            <v>0</v>
          </cell>
          <cell r="AA278">
            <v>0</v>
          </cell>
          <cell r="AG278">
            <v>0</v>
          </cell>
          <cell r="AH278">
            <v>0</v>
          </cell>
          <cell r="AN278">
            <v>0</v>
          </cell>
          <cell r="AO278">
            <v>0</v>
          </cell>
        </row>
        <row r="279">
          <cell r="R279">
            <v>134310000</v>
          </cell>
          <cell r="S279">
            <v>134310000</v>
          </cell>
          <cell r="Z279">
            <v>0</v>
          </cell>
          <cell r="AA279">
            <v>0</v>
          </cell>
          <cell r="AG279">
            <v>0</v>
          </cell>
          <cell r="AH279">
            <v>0</v>
          </cell>
          <cell r="AN279">
            <v>0</v>
          </cell>
          <cell r="AO279">
            <v>0</v>
          </cell>
        </row>
        <row r="280">
          <cell r="R280">
            <v>0</v>
          </cell>
          <cell r="S280">
            <v>0</v>
          </cell>
          <cell r="Z280">
            <v>0</v>
          </cell>
          <cell r="AA280">
            <v>0</v>
          </cell>
          <cell r="AG280">
            <v>0</v>
          </cell>
          <cell r="AH280">
            <v>0</v>
          </cell>
          <cell r="AN280">
            <v>0</v>
          </cell>
          <cell r="AO280">
            <v>0</v>
          </cell>
        </row>
        <row r="281">
          <cell r="R281">
            <v>70437393</v>
          </cell>
          <cell r="S281">
            <v>70437393</v>
          </cell>
          <cell r="Z281">
            <v>0</v>
          </cell>
          <cell r="AA281">
            <v>0</v>
          </cell>
          <cell r="AG281">
            <v>0</v>
          </cell>
          <cell r="AH281">
            <v>0</v>
          </cell>
          <cell r="AN281">
            <v>0</v>
          </cell>
          <cell r="AO281">
            <v>0</v>
          </cell>
        </row>
        <row r="282">
          <cell r="R282">
            <v>980021</v>
          </cell>
          <cell r="S282">
            <v>980021</v>
          </cell>
          <cell r="Z282">
            <v>0</v>
          </cell>
          <cell r="AA282">
            <v>0</v>
          </cell>
          <cell r="AG282">
            <v>0</v>
          </cell>
          <cell r="AH282">
            <v>0</v>
          </cell>
          <cell r="AN282">
            <v>0</v>
          </cell>
          <cell r="AO282">
            <v>0</v>
          </cell>
        </row>
        <row r="283">
          <cell r="R283">
            <v>14419082</v>
          </cell>
          <cell r="S283">
            <v>14419082</v>
          </cell>
          <cell r="Z283">
            <v>0</v>
          </cell>
          <cell r="AA283">
            <v>0</v>
          </cell>
          <cell r="AG283">
            <v>0</v>
          </cell>
          <cell r="AH283">
            <v>0</v>
          </cell>
          <cell r="AN283">
            <v>0</v>
          </cell>
          <cell r="AO283">
            <v>0</v>
          </cell>
        </row>
        <row r="284">
          <cell r="R284">
            <v>1355555</v>
          </cell>
          <cell r="S284">
            <v>1355555</v>
          </cell>
          <cell r="Z284">
            <v>0</v>
          </cell>
          <cell r="AA284">
            <v>0</v>
          </cell>
          <cell r="AG284">
            <v>0</v>
          </cell>
          <cell r="AH284">
            <v>0</v>
          </cell>
          <cell r="AN284">
            <v>0</v>
          </cell>
          <cell r="AO284">
            <v>0</v>
          </cell>
        </row>
        <row r="285">
          <cell r="R285">
            <v>396622</v>
          </cell>
          <cell r="S285">
            <v>396622</v>
          </cell>
          <cell r="Z285">
            <v>0</v>
          </cell>
          <cell r="AA285">
            <v>0</v>
          </cell>
          <cell r="AG285">
            <v>0</v>
          </cell>
          <cell r="AH285">
            <v>0</v>
          </cell>
          <cell r="AN285">
            <v>0</v>
          </cell>
          <cell r="AO285">
            <v>0</v>
          </cell>
        </row>
        <row r="286">
          <cell r="R286">
            <v>886981</v>
          </cell>
          <cell r="S286">
            <v>886981</v>
          </cell>
          <cell r="Z286">
            <v>0</v>
          </cell>
          <cell r="AA286">
            <v>0</v>
          </cell>
          <cell r="AG286">
            <v>0</v>
          </cell>
          <cell r="AH286">
            <v>0</v>
          </cell>
          <cell r="AN286">
            <v>0</v>
          </cell>
          <cell r="AO286">
            <v>0</v>
          </cell>
        </row>
        <row r="287">
          <cell r="R287">
            <v>832170</v>
          </cell>
          <cell r="S287">
            <v>832170</v>
          </cell>
          <cell r="Z287">
            <v>0</v>
          </cell>
          <cell r="AA287">
            <v>0</v>
          </cell>
          <cell r="AG287">
            <v>0</v>
          </cell>
          <cell r="AH287">
            <v>0</v>
          </cell>
          <cell r="AN287">
            <v>0</v>
          </cell>
          <cell r="AO287">
            <v>0</v>
          </cell>
        </row>
        <row r="288">
          <cell r="R288">
            <v>0</v>
          </cell>
          <cell r="S288">
            <v>0</v>
          </cell>
          <cell r="Z288">
            <v>0</v>
          </cell>
          <cell r="AA288">
            <v>0</v>
          </cell>
          <cell r="AG288">
            <v>0</v>
          </cell>
          <cell r="AH288">
            <v>0</v>
          </cell>
          <cell r="AN288">
            <v>0</v>
          </cell>
          <cell r="AO288">
            <v>0</v>
          </cell>
        </row>
        <row r="289">
          <cell r="R289">
            <v>662234</v>
          </cell>
          <cell r="S289">
            <v>662234</v>
          </cell>
          <cell r="Z289">
            <v>0</v>
          </cell>
          <cell r="AA289">
            <v>0</v>
          </cell>
          <cell r="AG289">
            <v>0</v>
          </cell>
          <cell r="AH289">
            <v>0</v>
          </cell>
          <cell r="AN289">
            <v>0</v>
          </cell>
          <cell r="AO289">
            <v>0</v>
          </cell>
        </row>
        <row r="290">
          <cell r="R290">
            <v>230656</v>
          </cell>
          <cell r="S290">
            <v>230656</v>
          </cell>
          <cell r="Z290">
            <v>0</v>
          </cell>
          <cell r="AA290">
            <v>0</v>
          </cell>
          <cell r="AG290">
            <v>0</v>
          </cell>
          <cell r="AH290">
            <v>0</v>
          </cell>
          <cell r="AN290">
            <v>0</v>
          </cell>
          <cell r="AO290">
            <v>0</v>
          </cell>
        </row>
        <row r="291">
          <cell r="R291">
            <v>1048014</v>
          </cell>
          <cell r="S291">
            <v>1048014</v>
          </cell>
          <cell r="Z291">
            <v>0</v>
          </cell>
          <cell r="AA291">
            <v>0</v>
          </cell>
          <cell r="AG291">
            <v>0</v>
          </cell>
          <cell r="AH291">
            <v>0</v>
          </cell>
          <cell r="AN291">
            <v>0</v>
          </cell>
          <cell r="AO291">
            <v>0</v>
          </cell>
        </row>
        <row r="292">
          <cell r="R292">
            <v>0</v>
          </cell>
          <cell r="S292">
            <v>0</v>
          </cell>
          <cell r="Z292">
            <v>0</v>
          </cell>
          <cell r="AA292">
            <v>0</v>
          </cell>
          <cell r="AG292">
            <v>0</v>
          </cell>
          <cell r="AH292">
            <v>0</v>
          </cell>
          <cell r="AN292">
            <v>0</v>
          </cell>
          <cell r="AO292">
            <v>0</v>
          </cell>
        </row>
        <row r="293">
          <cell r="R293">
            <v>5014584</v>
          </cell>
          <cell r="S293">
            <v>5014584</v>
          </cell>
          <cell r="Z293">
            <v>0</v>
          </cell>
          <cell r="AA293">
            <v>0</v>
          </cell>
          <cell r="AG293">
            <v>0</v>
          </cell>
          <cell r="AH293">
            <v>0</v>
          </cell>
          <cell r="AN293">
            <v>0</v>
          </cell>
          <cell r="AO293">
            <v>0</v>
          </cell>
        </row>
        <row r="294">
          <cell r="R294">
            <v>165000</v>
          </cell>
          <cell r="S294">
            <v>165000</v>
          </cell>
          <cell r="Z294">
            <v>0</v>
          </cell>
          <cell r="AA294">
            <v>0</v>
          </cell>
          <cell r="AG294">
            <v>0</v>
          </cell>
          <cell r="AH294">
            <v>0</v>
          </cell>
          <cell r="AN294">
            <v>0</v>
          </cell>
          <cell r="AO294">
            <v>0</v>
          </cell>
        </row>
        <row r="295">
          <cell r="R295">
            <v>28652025682</v>
          </cell>
          <cell r="S295">
            <v>28663787793</v>
          </cell>
          <cell r="Z295">
            <v>0</v>
          </cell>
          <cell r="AA295">
            <v>0</v>
          </cell>
          <cell r="AG295">
            <v>0</v>
          </cell>
          <cell r="AH295">
            <v>0</v>
          </cell>
          <cell r="AN295">
            <v>0</v>
          </cell>
          <cell r="AO295">
            <v>0</v>
          </cell>
        </row>
        <row r="296">
          <cell r="R296">
            <v>355873439</v>
          </cell>
          <cell r="S296">
            <v>356736160</v>
          </cell>
          <cell r="Z296">
            <v>0</v>
          </cell>
          <cell r="AA296">
            <v>0</v>
          </cell>
          <cell r="AG296">
            <v>0</v>
          </cell>
          <cell r="AH296">
            <v>0</v>
          </cell>
          <cell r="AN296">
            <v>0</v>
          </cell>
          <cell r="AO296">
            <v>0</v>
          </cell>
        </row>
        <row r="297">
          <cell r="R297">
            <v>225046837</v>
          </cell>
          <cell r="S297">
            <v>225046837</v>
          </cell>
          <cell r="Z297">
            <v>0</v>
          </cell>
          <cell r="AA297">
            <v>0</v>
          </cell>
          <cell r="AG297">
            <v>0</v>
          </cell>
          <cell r="AH297">
            <v>0</v>
          </cell>
          <cell r="AN297">
            <v>0</v>
          </cell>
          <cell r="AO297">
            <v>0</v>
          </cell>
        </row>
        <row r="298">
          <cell r="R298">
            <v>150721168</v>
          </cell>
          <cell r="S298">
            <v>150721168</v>
          </cell>
          <cell r="Z298">
            <v>0</v>
          </cell>
          <cell r="AA298">
            <v>0</v>
          </cell>
          <cell r="AG298">
            <v>0</v>
          </cell>
          <cell r="AH298">
            <v>0</v>
          </cell>
          <cell r="AN298">
            <v>0</v>
          </cell>
          <cell r="AO298">
            <v>0</v>
          </cell>
        </row>
        <row r="299">
          <cell r="R299">
            <v>74325669</v>
          </cell>
          <cell r="S299">
            <v>74325669</v>
          </cell>
          <cell r="Z299">
            <v>0</v>
          </cell>
          <cell r="AA299">
            <v>0</v>
          </cell>
          <cell r="AG299">
            <v>0</v>
          </cell>
          <cell r="AH299">
            <v>0</v>
          </cell>
          <cell r="AN299">
            <v>0</v>
          </cell>
          <cell r="AO299">
            <v>0</v>
          </cell>
        </row>
        <row r="300">
          <cell r="R300">
            <v>130826602</v>
          </cell>
          <cell r="S300">
            <v>131689323</v>
          </cell>
          <cell r="Z300">
            <v>0</v>
          </cell>
          <cell r="AA300">
            <v>0</v>
          </cell>
          <cell r="AG300">
            <v>0</v>
          </cell>
          <cell r="AH300">
            <v>0</v>
          </cell>
          <cell r="AN300">
            <v>0</v>
          </cell>
          <cell r="AO300">
            <v>0</v>
          </cell>
        </row>
        <row r="301">
          <cell r="R301">
            <v>37047597</v>
          </cell>
          <cell r="S301">
            <v>37047597</v>
          </cell>
          <cell r="Z301">
            <v>0</v>
          </cell>
          <cell r="AA301">
            <v>0</v>
          </cell>
          <cell r="AG301">
            <v>0</v>
          </cell>
          <cell r="AH301">
            <v>0</v>
          </cell>
          <cell r="AN301">
            <v>0</v>
          </cell>
          <cell r="AO301">
            <v>0</v>
          </cell>
        </row>
        <row r="302">
          <cell r="R302">
            <v>6929220</v>
          </cell>
          <cell r="S302">
            <v>7041941</v>
          </cell>
          <cell r="Z302">
            <v>0</v>
          </cell>
          <cell r="AA302">
            <v>0</v>
          </cell>
          <cell r="AG302">
            <v>0</v>
          </cell>
          <cell r="AH302">
            <v>0</v>
          </cell>
          <cell r="AN302">
            <v>0</v>
          </cell>
          <cell r="AO302">
            <v>0</v>
          </cell>
        </row>
        <row r="303">
          <cell r="R303">
            <v>8350000</v>
          </cell>
          <cell r="S303">
            <v>9100000</v>
          </cell>
          <cell r="Z303">
            <v>0</v>
          </cell>
          <cell r="AA303">
            <v>0</v>
          </cell>
          <cell r="AG303">
            <v>0</v>
          </cell>
          <cell r="AH303">
            <v>0</v>
          </cell>
          <cell r="AN303">
            <v>0</v>
          </cell>
          <cell r="AO303">
            <v>0</v>
          </cell>
        </row>
        <row r="304">
          <cell r="R304">
            <v>24471933</v>
          </cell>
          <cell r="S304">
            <v>24471933</v>
          </cell>
          <cell r="Z304">
            <v>0</v>
          </cell>
          <cell r="AA304">
            <v>0</v>
          </cell>
          <cell r="AG304">
            <v>0</v>
          </cell>
          <cell r="AH304">
            <v>0</v>
          </cell>
          <cell r="AN304">
            <v>0</v>
          </cell>
          <cell r="AO304">
            <v>0</v>
          </cell>
        </row>
        <row r="305">
          <cell r="R305">
            <v>14176905</v>
          </cell>
          <cell r="S305">
            <v>14176905</v>
          </cell>
          <cell r="Z305">
            <v>0</v>
          </cell>
          <cell r="AA305">
            <v>0</v>
          </cell>
          <cell r="AG305">
            <v>0</v>
          </cell>
          <cell r="AH305">
            <v>0</v>
          </cell>
          <cell r="AN305">
            <v>0</v>
          </cell>
          <cell r="AO305">
            <v>0</v>
          </cell>
        </row>
        <row r="306">
          <cell r="R306">
            <v>707576</v>
          </cell>
          <cell r="S306">
            <v>707576</v>
          </cell>
          <cell r="Z306">
            <v>0</v>
          </cell>
          <cell r="AA306">
            <v>0</v>
          </cell>
          <cell r="AG306">
            <v>0</v>
          </cell>
          <cell r="AH306">
            <v>0</v>
          </cell>
          <cell r="AN306">
            <v>0</v>
          </cell>
          <cell r="AO306">
            <v>0</v>
          </cell>
        </row>
        <row r="307">
          <cell r="R307">
            <v>233854</v>
          </cell>
          <cell r="S307">
            <v>233854</v>
          </cell>
          <cell r="Z307">
            <v>0</v>
          </cell>
          <cell r="AA307">
            <v>0</v>
          </cell>
          <cell r="AG307">
            <v>0</v>
          </cell>
          <cell r="AH307">
            <v>0</v>
          </cell>
          <cell r="AN307">
            <v>0</v>
          </cell>
          <cell r="AO307">
            <v>0</v>
          </cell>
        </row>
        <row r="308">
          <cell r="R308">
            <v>2997662</v>
          </cell>
          <cell r="S308">
            <v>2997662</v>
          </cell>
          <cell r="Z308">
            <v>0</v>
          </cell>
          <cell r="AA308">
            <v>0</v>
          </cell>
          <cell r="AG308">
            <v>0</v>
          </cell>
          <cell r="AH308">
            <v>0</v>
          </cell>
          <cell r="AN308">
            <v>0</v>
          </cell>
          <cell r="AO308">
            <v>0</v>
          </cell>
        </row>
        <row r="309">
          <cell r="R309">
            <v>27131577</v>
          </cell>
          <cell r="S309">
            <v>27131577</v>
          </cell>
          <cell r="Z309">
            <v>0</v>
          </cell>
          <cell r="AA309">
            <v>0</v>
          </cell>
          <cell r="AG309">
            <v>0</v>
          </cell>
          <cell r="AH309">
            <v>0</v>
          </cell>
          <cell r="AN309">
            <v>0</v>
          </cell>
          <cell r="AO309">
            <v>0</v>
          </cell>
        </row>
        <row r="310">
          <cell r="R310">
            <v>3533356</v>
          </cell>
          <cell r="S310">
            <v>3533356</v>
          </cell>
          <cell r="Z310">
            <v>0</v>
          </cell>
          <cell r="AA310">
            <v>0</v>
          </cell>
          <cell r="AG310">
            <v>0</v>
          </cell>
          <cell r="AH310">
            <v>0</v>
          </cell>
          <cell r="AN310">
            <v>0</v>
          </cell>
          <cell r="AO310">
            <v>0</v>
          </cell>
        </row>
        <row r="311">
          <cell r="R311">
            <v>346234</v>
          </cell>
          <cell r="S311">
            <v>346234</v>
          </cell>
          <cell r="Z311">
            <v>0</v>
          </cell>
          <cell r="AA311">
            <v>0</v>
          </cell>
          <cell r="AG311">
            <v>0</v>
          </cell>
          <cell r="AH311">
            <v>0</v>
          </cell>
          <cell r="AN311">
            <v>0</v>
          </cell>
          <cell r="AO311">
            <v>0</v>
          </cell>
        </row>
        <row r="312">
          <cell r="R312">
            <v>4900688</v>
          </cell>
          <cell r="S312">
            <v>4900688</v>
          </cell>
          <cell r="Z312">
            <v>0</v>
          </cell>
          <cell r="AA312">
            <v>0</v>
          </cell>
          <cell r="AG312">
            <v>0</v>
          </cell>
          <cell r="AH312">
            <v>0</v>
          </cell>
          <cell r="AN312">
            <v>0</v>
          </cell>
          <cell r="AO312">
            <v>0</v>
          </cell>
        </row>
        <row r="313">
          <cell r="R313">
            <v>0</v>
          </cell>
          <cell r="S313">
            <v>0</v>
          </cell>
          <cell r="Z313">
            <v>0</v>
          </cell>
          <cell r="AA313">
            <v>0</v>
          </cell>
          <cell r="AG313">
            <v>0</v>
          </cell>
          <cell r="AH313">
            <v>0</v>
          </cell>
          <cell r="AN313">
            <v>0</v>
          </cell>
          <cell r="AO313">
            <v>0</v>
          </cell>
        </row>
        <row r="314">
          <cell r="R314">
            <v>2146224700</v>
          </cell>
          <cell r="S314">
            <v>2159910122</v>
          </cell>
          <cell r="Z314">
            <v>0</v>
          </cell>
          <cell r="AA314">
            <v>0</v>
          </cell>
          <cell r="AG314">
            <v>0</v>
          </cell>
          <cell r="AH314">
            <v>0</v>
          </cell>
          <cell r="AN314">
            <v>0</v>
          </cell>
          <cell r="AO314">
            <v>0</v>
          </cell>
        </row>
        <row r="315">
          <cell r="R315">
            <v>29410670</v>
          </cell>
          <cell r="S315">
            <v>29396092</v>
          </cell>
          <cell r="Z315">
            <v>0</v>
          </cell>
          <cell r="AA315">
            <v>0</v>
          </cell>
          <cell r="AG315">
            <v>0</v>
          </cell>
          <cell r="AH315">
            <v>0</v>
          </cell>
          <cell r="AN315">
            <v>0</v>
          </cell>
          <cell r="AO315">
            <v>0</v>
          </cell>
        </row>
        <row r="316">
          <cell r="R316">
            <v>29410670</v>
          </cell>
          <cell r="S316">
            <v>29396092</v>
          </cell>
          <cell r="Z316">
            <v>0</v>
          </cell>
          <cell r="AA316">
            <v>0</v>
          </cell>
          <cell r="AG316">
            <v>0</v>
          </cell>
          <cell r="AH316">
            <v>0</v>
          </cell>
          <cell r="AN316">
            <v>0</v>
          </cell>
          <cell r="AO316">
            <v>0</v>
          </cell>
        </row>
        <row r="317">
          <cell r="R317">
            <v>18460670</v>
          </cell>
          <cell r="S317">
            <v>18446092</v>
          </cell>
          <cell r="Z317">
            <v>0</v>
          </cell>
          <cell r="AA317">
            <v>0</v>
          </cell>
          <cell r="AG317">
            <v>0</v>
          </cell>
          <cell r="AH317">
            <v>0</v>
          </cell>
          <cell r="AN317">
            <v>0</v>
          </cell>
          <cell r="AO317">
            <v>0</v>
          </cell>
        </row>
        <row r="318">
          <cell r="R318">
            <v>5950000</v>
          </cell>
          <cell r="S318">
            <v>5950000</v>
          </cell>
          <cell r="Z318">
            <v>0</v>
          </cell>
          <cell r="AA318">
            <v>0</v>
          </cell>
          <cell r="AG318">
            <v>0</v>
          </cell>
          <cell r="AH318">
            <v>0</v>
          </cell>
          <cell r="AN318">
            <v>0</v>
          </cell>
          <cell r="AO318">
            <v>0</v>
          </cell>
        </row>
        <row r="319">
          <cell r="R319">
            <v>5000000</v>
          </cell>
          <cell r="S319">
            <v>5000000</v>
          </cell>
          <cell r="Z319">
            <v>0</v>
          </cell>
          <cell r="AA319">
            <v>0</v>
          </cell>
          <cell r="AG319">
            <v>0</v>
          </cell>
          <cell r="AH319">
            <v>0</v>
          </cell>
          <cell r="AN319">
            <v>0</v>
          </cell>
          <cell r="AO319">
            <v>0</v>
          </cell>
        </row>
        <row r="320">
          <cell r="R320">
            <v>2023277073</v>
          </cell>
          <cell r="S320">
            <v>2036977073</v>
          </cell>
          <cell r="Z320">
            <v>0</v>
          </cell>
          <cell r="AA320">
            <v>0</v>
          </cell>
          <cell r="AG320">
            <v>0</v>
          </cell>
          <cell r="AH320">
            <v>0</v>
          </cell>
          <cell r="AN320">
            <v>0</v>
          </cell>
          <cell r="AO320">
            <v>0</v>
          </cell>
        </row>
        <row r="321">
          <cell r="R321">
            <v>2023277073</v>
          </cell>
          <cell r="S321">
            <v>2036977073</v>
          </cell>
          <cell r="Z321">
            <v>0</v>
          </cell>
          <cell r="AA321">
            <v>0</v>
          </cell>
          <cell r="AG321">
            <v>0</v>
          </cell>
          <cell r="AH321">
            <v>0</v>
          </cell>
          <cell r="AN321">
            <v>0</v>
          </cell>
          <cell r="AO321">
            <v>0</v>
          </cell>
        </row>
        <row r="322">
          <cell r="R322">
            <v>911703317</v>
          </cell>
          <cell r="S322">
            <v>911703316</v>
          </cell>
          <cell r="Z322">
            <v>0</v>
          </cell>
          <cell r="AA322">
            <v>0</v>
          </cell>
          <cell r="AG322">
            <v>0</v>
          </cell>
          <cell r="AH322">
            <v>0</v>
          </cell>
          <cell r="AN322">
            <v>0</v>
          </cell>
          <cell r="AO322">
            <v>0</v>
          </cell>
        </row>
        <row r="323">
          <cell r="R323">
            <v>660200000</v>
          </cell>
          <cell r="S323">
            <v>660200000</v>
          </cell>
          <cell r="Z323">
            <v>0</v>
          </cell>
          <cell r="AA323">
            <v>0</v>
          </cell>
          <cell r="AG323">
            <v>0</v>
          </cell>
          <cell r="AH323">
            <v>0</v>
          </cell>
          <cell r="AN323">
            <v>0</v>
          </cell>
          <cell r="AO323">
            <v>0</v>
          </cell>
        </row>
        <row r="324">
          <cell r="R324">
            <v>0</v>
          </cell>
          <cell r="S324">
            <v>0</v>
          </cell>
          <cell r="Z324">
            <v>0</v>
          </cell>
          <cell r="AA324">
            <v>0</v>
          </cell>
          <cell r="AG324">
            <v>0</v>
          </cell>
          <cell r="AH324">
            <v>0</v>
          </cell>
          <cell r="AN324">
            <v>0</v>
          </cell>
          <cell r="AO324">
            <v>0</v>
          </cell>
        </row>
        <row r="325">
          <cell r="R325">
            <v>45400000</v>
          </cell>
          <cell r="S325">
            <v>45400000</v>
          </cell>
          <cell r="Z325">
            <v>0</v>
          </cell>
          <cell r="AA325">
            <v>0</v>
          </cell>
          <cell r="AG325">
            <v>0</v>
          </cell>
          <cell r="AH325">
            <v>0</v>
          </cell>
          <cell r="AN325">
            <v>0</v>
          </cell>
          <cell r="AO325">
            <v>0</v>
          </cell>
        </row>
        <row r="326">
          <cell r="R326">
            <v>73822613</v>
          </cell>
          <cell r="S326">
            <v>73822613</v>
          </cell>
          <cell r="Z326">
            <v>0</v>
          </cell>
          <cell r="AA326">
            <v>0</v>
          </cell>
          <cell r="AG326">
            <v>0</v>
          </cell>
          <cell r="AH326">
            <v>0</v>
          </cell>
          <cell r="AN326">
            <v>0</v>
          </cell>
          <cell r="AO326">
            <v>0</v>
          </cell>
        </row>
        <row r="327">
          <cell r="R327">
            <v>1800000</v>
          </cell>
          <cell r="S327">
            <v>1800000</v>
          </cell>
          <cell r="Z327">
            <v>0</v>
          </cell>
          <cell r="AA327">
            <v>0</v>
          </cell>
          <cell r="AG327">
            <v>0</v>
          </cell>
          <cell r="AH327">
            <v>0</v>
          </cell>
          <cell r="AN327">
            <v>0</v>
          </cell>
          <cell r="AO327">
            <v>0</v>
          </cell>
        </row>
        <row r="328">
          <cell r="R328">
            <v>226100000</v>
          </cell>
          <cell r="S328">
            <v>226100000</v>
          </cell>
          <cell r="Z328">
            <v>0</v>
          </cell>
          <cell r="AA328">
            <v>0</v>
          </cell>
          <cell r="AG328">
            <v>0</v>
          </cell>
          <cell r="AH328">
            <v>0</v>
          </cell>
          <cell r="AN328">
            <v>0</v>
          </cell>
          <cell r="AO328">
            <v>0</v>
          </cell>
        </row>
        <row r="329">
          <cell r="R329">
            <v>310000</v>
          </cell>
          <cell r="S329">
            <v>310000</v>
          </cell>
          <cell r="Z329">
            <v>0</v>
          </cell>
          <cell r="AA329">
            <v>0</v>
          </cell>
          <cell r="AG329">
            <v>0</v>
          </cell>
          <cell r="AH329">
            <v>0</v>
          </cell>
          <cell r="AN329">
            <v>0</v>
          </cell>
          <cell r="AO329">
            <v>0</v>
          </cell>
        </row>
        <row r="330">
          <cell r="R330">
            <v>26000000</v>
          </cell>
          <cell r="S330">
            <v>26000000</v>
          </cell>
          <cell r="Z330">
            <v>0</v>
          </cell>
          <cell r="AA330">
            <v>0</v>
          </cell>
          <cell r="AG330">
            <v>0</v>
          </cell>
          <cell r="AH330">
            <v>0</v>
          </cell>
          <cell r="AN330">
            <v>0</v>
          </cell>
          <cell r="AO330">
            <v>0</v>
          </cell>
        </row>
        <row r="331">
          <cell r="R331">
            <v>45519056</v>
          </cell>
          <cell r="S331">
            <v>45519057</v>
          </cell>
          <cell r="Z331">
            <v>0</v>
          </cell>
          <cell r="AA331">
            <v>0</v>
          </cell>
          <cell r="AG331">
            <v>0</v>
          </cell>
          <cell r="AH331">
            <v>0</v>
          </cell>
          <cell r="AN331">
            <v>0</v>
          </cell>
          <cell r="AO331">
            <v>0</v>
          </cell>
        </row>
        <row r="332">
          <cell r="R332">
            <v>0</v>
          </cell>
          <cell r="S332">
            <v>13700000</v>
          </cell>
          <cell r="Z332">
            <v>0</v>
          </cell>
          <cell r="AA332">
            <v>0</v>
          </cell>
          <cell r="AG332">
            <v>0</v>
          </cell>
          <cell r="AH332">
            <v>0</v>
          </cell>
          <cell r="AN332">
            <v>0</v>
          </cell>
          <cell r="AO332">
            <v>0</v>
          </cell>
        </row>
        <row r="333">
          <cell r="R333">
            <v>12089143</v>
          </cell>
          <cell r="S333">
            <v>12089143</v>
          </cell>
          <cell r="Z333">
            <v>0</v>
          </cell>
          <cell r="AA333">
            <v>0</v>
          </cell>
          <cell r="AG333">
            <v>0</v>
          </cell>
          <cell r="AH333">
            <v>0</v>
          </cell>
          <cell r="AN333">
            <v>0</v>
          </cell>
          <cell r="AO333">
            <v>0</v>
          </cell>
        </row>
        <row r="334">
          <cell r="R334">
            <v>18622944</v>
          </cell>
          <cell r="S334">
            <v>18622944</v>
          </cell>
          <cell r="Z334">
            <v>0</v>
          </cell>
          <cell r="AA334">
            <v>0</v>
          </cell>
          <cell r="AG334">
            <v>0</v>
          </cell>
          <cell r="AH334">
            <v>0</v>
          </cell>
          <cell r="AN334">
            <v>0</v>
          </cell>
          <cell r="AO334">
            <v>0</v>
          </cell>
        </row>
        <row r="335">
          <cell r="R335">
            <v>1710000</v>
          </cell>
          <cell r="S335">
            <v>1710000</v>
          </cell>
          <cell r="Z335">
            <v>0</v>
          </cell>
          <cell r="AA335">
            <v>0</v>
          </cell>
          <cell r="AG335">
            <v>0</v>
          </cell>
          <cell r="AH335">
            <v>0</v>
          </cell>
          <cell r="AN335">
            <v>0</v>
          </cell>
          <cell r="AO335">
            <v>0</v>
          </cell>
        </row>
        <row r="336">
          <cell r="R336">
            <v>65348066790</v>
          </cell>
          <cell r="S336">
            <v>46076465679</v>
          </cell>
          <cell r="Z336">
            <v>0</v>
          </cell>
          <cell r="AA336">
            <v>0</v>
          </cell>
          <cell r="AG336">
            <v>0</v>
          </cell>
          <cell r="AH336">
            <v>0</v>
          </cell>
          <cell r="AN336">
            <v>0</v>
          </cell>
          <cell r="AO336">
            <v>0</v>
          </cell>
        </row>
        <row r="337">
          <cell r="R337">
            <v>1765794022</v>
          </cell>
          <cell r="S337">
            <v>1547763904</v>
          </cell>
          <cell r="Z337">
            <v>0</v>
          </cell>
          <cell r="AA337">
            <v>0</v>
          </cell>
          <cell r="AG337">
            <v>0</v>
          </cell>
          <cell r="AH337">
            <v>0</v>
          </cell>
          <cell r="AN337">
            <v>0</v>
          </cell>
          <cell r="AO337">
            <v>0</v>
          </cell>
        </row>
        <row r="338">
          <cell r="R338">
            <v>1765794022</v>
          </cell>
          <cell r="S338">
            <v>1547763904</v>
          </cell>
          <cell r="Z338">
            <v>0</v>
          </cell>
          <cell r="AA338">
            <v>0</v>
          </cell>
          <cell r="AG338">
            <v>0</v>
          </cell>
          <cell r="AH338">
            <v>0</v>
          </cell>
          <cell r="AN338">
            <v>0</v>
          </cell>
          <cell r="AO338">
            <v>0</v>
          </cell>
        </row>
        <row r="339">
          <cell r="R339">
            <v>198400000</v>
          </cell>
          <cell r="S339">
            <v>188400000</v>
          </cell>
          <cell r="Z339">
            <v>0</v>
          </cell>
          <cell r="AA339">
            <v>0</v>
          </cell>
          <cell r="AG339">
            <v>0</v>
          </cell>
          <cell r="AH339">
            <v>0</v>
          </cell>
          <cell r="AN339">
            <v>0</v>
          </cell>
          <cell r="AO339">
            <v>0</v>
          </cell>
        </row>
        <row r="340">
          <cell r="R340">
            <v>349821319</v>
          </cell>
          <cell r="S340">
            <v>315370542</v>
          </cell>
          <cell r="Z340">
            <v>0</v>
          </cell>
          <cell r="AA340">
            <v>0</v>
          </cell>
          <cell r="AG340">
            <v>0</v>
          </cell>
          <cell r="AH340">
            <v>0</v>
          </cell>
          <cell r="AN340">
            <v>0</v>
          </cell>
          <cell r="AO340">
            <v>0</v>
          </cell>
        </row>
        <row r="341">
          <cell r="R341">
            <v>203494</v>
          </cell>
          <cell r="S341">
            <v>203494</v>
          </cell>
          <cell r="Z341">
            <v>0</v>
          </cell>
          <cell r="AA341">
            <v>0</v>
          </cell>
          <cell r="AG341">
            <v>0</v>
          </cell>
          <cell r="AH341">
            <v>0</v>
          </cell>
          <cell r="AN341">
            <v>0</v>
          </cell>
          <cell r="AO341">
            <v>0</v>
          </cell>
        </row>
        <row r="342">
          <cell r="R342">
            <v>529523</v>
          </cell>
          <cell r="S342">
            <v>529523</v>
          </cell>
          <cell r="Z342">
            <v>0</v>
          </cell>
          <cell r="AA342">
            <v>0</v>
          </cell>
          <cell r="AG342">
            <v>0</v>
          </cell>
          <cell r="AH342">
            <v>0</v>
          </cell>
          <cell r="AN342">
            <v>0</v>
          </cell>
          <cell r="AO342">
            <v>0</v>
          </cell>
        </row>
        <row r="343">
          <cell r="R343">
            <v>9846771</v>
          </cell>
          <cell r="S343">
            <v>9846771</v>
          </cell>
          <cell r="Z343">
            <v>0</v>
          </cell>
          <cell r="AA343">
            <v>0</v>
          </cell>
          <cell r="AG343">
            <v>0</v>
          </cell>
          <cell r="AH343">
            <v>0</v>
          </cell>
          <cell r="AN343">
            <v>0</v>
          </cell>
          <cell r="AO343">
            <v>0</v>
          </cell>
        </row>
        <row r="344">
          <cell r="R344">
            <v>2719685</v>
          </cell>
          <cell r="S344">
            <v>2719685</v>
          </cell>
          <cell r="Z344">
            <v>0</v>
          </cell>
          <cell r="AA344">
            <v>0</v>
          </cell>
          <cell r="AG344">
            <v>0</v>
          </cell>
          <cell r="AH344">
            <v>0</v>
          </cell>
          <cell r="AN344">
            <v>0</v>
          </cell>
          <cell r="AO344">
            <v>0</v>
          </cell>
        </row>
        <row r="345">
          <cell r="R345">
            <v>840937706</v>
          </cell>
          <cell r="S345">
            <v>667358365</v>
          </cell>
          <cell r="Z345">
            <v>0</v>
          </cell>
          <cell r="AA345">
            <v>0</v>
          </cell>
          <cell r="AG345">
            <v>0</v>
          </cell>
          <cell r="AH345">
            <v>0</v>
          </cell>
          <cell r="AN345">
            <v>0</v>
          </cell>
          <cell r="AO345">
            <v>0</v>
          </cell>
        </row>
        <row r="346">
          <cell r="R346">
            <v>296545361</v>
          </cell>
          <cell r="S346">
            <v>296545361</v>
          </cell>
          <cell r="Z346">
            <v>0</v>
          </cell>
          <cell r="AA346">
            <v>0</v>
          </cell>
          <cell r="AG346">
            <v>0</v>
          </cell>
          <cell r="AH346">
            <v>0</v>
          </cell>
          <cell r="AN346">
            <v>0</v>
          </cell>
          <cell r="AO346">
            <v>0</v>
          </cell>
        </row>
        <row r="347">
          <cell r="R347">
            <v>28821104</v>
          </cell>
          <cell r="S347">
            <v>28821104</v>
          </cell>
          <cell r="Z347">
            <v>0</v>
          </cell>
          <cell r="AA347">
            <v>0</v>
          </cell>
          <cell r="AG347">
            <v>0</v>
          </cell>
          <cell r="AH347">
            <v>0</v>
          </cell>
          <cell r="AN347">
            <v>0</v>
          </cell>
          <cell r="AO347">
            <v>0</v>
          </cell>
        </row>
        <row r="348">
          <cell r="R348">
            <v>15243439</v>
          </cell>
          <cell r="S348">
            <v>15243439</v>
          </cell>
          <cell r="Z348">
            <v>0</v>
          </cell>
          <cell r="AA348">
            <v>0</v>
          </cell>
          <cell r="AG348">
            <v>0</v>
          </cell>
          <cell r="AH348">
            <v>0</v>
          </cell>
          <cell r="AN348">
            <v>0</v>
          </cell>
          <cell r="AO348">
            <v>0</v>
          </cell>
        </row>
        <row r="349">
          <cell r="R349">
            <v>285000</v>
          </cell>
          <cell r="S349">
            <v>285000</v>
          </cell>
          <cell r="Z349">
            <v>0</v>
          </cell>
          <cell r="AA349">
            <v>0</v>
          </cell>
          <cell r="AG349">
            <v>0</v>
          </cell>
          <cell r="AH349">
            <v>0</v>
          </cell>
          <cell r="AN349">
            <v>0</v>
          </cell>
          <cell r="AO349">
            <v>0</v>
          </cell>
        </row>
        <row r="350">
          <cell r="R350">
            <v>2597771</v>
          </cell>
          <cell r="S350">
            <v>2597771</v>
          </cell>
          <cell r="Z350">
            <v>0</v>
          </cell>
          <cell r="AA350">
            <v>0</v>
          </cell>
          <cell r="AG350">
            <v>0</v>
          </cell>
          <cell r="AH350">
            <v>0</v>
          </cell>
          <cell r="AN350">
            <v>0</v>
          </cell>
          <cell r="AO350">
            <v>0</v>
          </cell>
        </row>
        <row r="351">
          <cell r="R351">
            <v>19842849</v>
          </cell>
          <cell r="S351">
            <v>19842849</v>
          </cell>
          <cell r="Z351">
            <v>0</v>
          </cell>
          <cell r="AA351">
            <v>0</v>
          </cell>
          <cell r="AG351">
            <v>0</v>
          </cell>
          <cell r="AH351">
            <v>0</v>
          </cell>
          <cell r="AN351">
            <v>0</v>
          </cell>
          <cell r="AO351">
            <v>0</v>
          </cell>
        </row>
        <row r="352">
          <cell r="R352">
            <v>25352286775</v>
          </cell>
          <cell r="S352">
            <v>12587808840</v>
          </cell>
          <cell r="Z352">
            <v>0</v>
          </cell>
          <cell r="AA352">
            <v>0</v>
          </cell>
          <cell r="AG352">
            <v>0</v>
          </cell>
          <cell r="AH352">
            <v>0</v>
          </cell>
          <cell r="AN352">
            <v>0</v>
          </cell>
          <cell r="AO352">
            <v>0</v>
          </cell>
        </row>
        <row r="353">
          <cell r="R353">
            <v>25352286775</v>
          </cell>
          <cell r="S353">
            <v>12587808840</v>
          </cell>
          <cell r="Z353">
            <v>0</v>
          </cell>
          <cell r="AA353">
            <v>0</v>
          </cell>
          <cell r="AG353">
            <v>0</v>
          </cell>
          <cell r="AH353">
            <v>0</v>
          </cell>
          <cell r="AN353">
            <v>0</v>
          </cell>
          <cell r="AO353">
            <v>0</v>
          </cell>
        </row>
        <row r="354">
          <cell r="R354">
            <v>8671323237</v>
          </cell>
          <cell r="S354">
            <v>3838300000</v>
          </cell>
          <cell r="Z354">
            <v>0</v>
          </cell>
          <cell r="AA354">
            <v>0</v>
          </cell>
          <cell r="AG354">
            <v>0</v>
          </cell>
          <cell r="AH354">
            <v>0</v>
          </cell>
          <cell r="AN354">
            <v>0</v>
          </cell>
          <cell r="AO354">
            <v>0</v>
          </cell>
        </row>
        <row r="355">
          <cell r="R355">
            <v>14670966578</v>
          </cell>
          <cell r="S355">
            <v>6837425103</v>
          </cell>
          <cell r="Z355">
            <v>0</v>
          </cell>
          <cell r="AA355">
            <v>0</v>
          </cell>
          <cell r="AG355">
            <v>0</v>
          </cell>
          <cell r="AH355">
            <v>0</v>
          </cell>
          <cell r="AN355">
            <v>0</v>
          </cell>
          <cell r="AO355">
            <v>0</v>
          </cell>
        </row>
        <row r="356">
          <cell r="R356">
            <v>1418058639</v>
          </cell>
          <cell r="S356">
            <v>1388750000</v>
          </cell>
          <cell r="Z356">
            <v>0</v>
          </cell>
          <cell r="AA356">
            <v>0</v>
          </cell>
          <cell r="AG356">
            <v>0</v>
          </cell>
          <cell r="AH356">
            <v>0</v>
          </cell>
          <cell r="AN356">
            <v>0</v>
          </cell>
          <cell r="AO356">
            <v>0</v>
          </cell>
        </row>
        <row r="357">
          <cell r="R357">
            <v>145970000</v>
          </cell>
          <cell r="S357">
            <v>140577506</v>
          </cell>
          <cell r="Z357">
            <v>0</v>
          </cell>
          <cell r="AA357">
            <v>0</v>
          </cell>
          <cell r="AG357">
            <v>0</v>
          </cell>
          <cell r="AH357">
            <v>0</v>
          </cell>
          <cell r="AN357">
            <v>0</v>
          </cell>
          <cell r="AO357">
            <v>0</v>
          </cell>
        </row>
        <row r="358">
          <cell r="R358">
            <v>3003919</v>
          </cell>
          <cell r="S358">
            <v>2607971</v>
          </cell>
          <cell r="Z358">
            <v>0</v>
          </cell>
          <cell r="AA358">
            <v>0</v>
          </cell>
          <cell r="AG358">
            <v>0</v>
          </cell>
          <cell r="AH358">
            <v>0</v>
          </cell>
          <cell r="AN358">
            <v>0</v>
          </cell>
          <cell r="AO358">
            <v>0</v>
          </cell>
        </row>
        <row r="359">
          <cell r="R359">
            <v>3670521</v>
          </cell>
          <cell r="S359">
            <v>3143722</v>
          </cell>
          <cell r="Z359">
            <v>0</v>
          </cell>
          <cell r="AA359">
            <v>0</v>
          </cell>
          <cell r="AG359">
            <v>0</v>
          </cell>
          <cell r="AH359">
            <v>0</v>
          </cell>
          <cell r="AN359">
            <v>0</v>
          </cell>
          <cell r="AO359">
            <v>0</v>
          </cell>
        </row>
        <row r="360">
          <cell r="R360">
            <v>3243850</v>
          </cell>
          <cell r="S360">
            <v>2589903</v>
          </cell>
          <cell r="Z360">
            <v>0</v>
          </cell>
          <cell r="AA360">
            <v>0</v>
          </cell>
          <cell r="AG360">
            <v>0</v>
          </cell>
          <cell r="AH360">
            <v>0</v>
          </cell>
          <cell r="AN360">
            <v>0</v>
          </cell>
          <cell r="AO360">
            <v>0</v>
          </cell>
        </row>
        <row r="361">
          <cell r="R361">
            <v>13572573</v>
          </cell>
          <cell r="S361">
            <v>12587568</v>
          </cell>
          <cell r="Z361">
            <v>0</v>
          </cell>
          <cell r="AA361">
            <v>0</v>
          </cell>
          <cell r="AG361">
            <v>0</v>
          </cell>
          <cell r="AH361">
            <v>0</v>
          </cell>
          <cell r="AN361">
            <v>0</v>
          </cell>
          <cell r="AO361">
            <v>0</v>
          </cell>
        </row>
        <row r="362">
          <cell r="R362">
            <v>376421124</v>
          </cell>
          <cell r="S362">
            <v>314386227</v>
          </cell>
          <cell r="Z362">
            <v>0</v>
          </cell>
          <cell r="AA362">
            <v>0</v>
          </cell>
          <cell r="AG362">
            <v>0</v>
          </cell>
          <cell r="AH362">
            <v>0</v>
          </cell>
          <cell r="AN362">
            <v>0</v>
          </cell>
          <cell r="AO362">
            <v>0</v>
          </cell>
        </row>
        <row r="363">
          <cell r="R363">
            <v>25234821</v>
          </cell>
          <cell r="S363">
            <v>30587523</v>
          </cell>
          <cell r="Z363">
            <v>0</v>
          </cell>
          <cell r="AA363">
            <v>0</v>
          </cell>
          <cell r="AG363">
            <v>0</v>
          </cell>
          <cell r="AH363">
            <v>0</v>
          </cell>
          <cell r="AN363">
            <v>0</v>
          </cell>
          <cell r="AO363">
            <v>0</v>
          </cell>
        </row>
        <row r="364">
          <cell r="R364">
            <v>6000866</v>
          </cell>
          <cell r="S364">
            <v>5227516</v>
          </cell>
          <cell r="Z364">
            <v>0</v>
          </cell>
          <cell r="AA364">
            <v>0</v>
          </cell>
          <cell r="AG364">
            <v>0</v>
          </cell>
          <cell r="AH364">
            <v>0</v>
          </cell>
          <cell r="AN364">
            <v>0</v>
          </cell>
          <cell r="AO364">
            <v>0</v>
          </cell>
        </row>
        <row r="365">
          <cell r="R365">
            <v>14027919</v>
          </cell>
          <cell r="S365">
            <v>10932543</v>
          </cell>
          <cell r="Z365">
            <v>0</v>
          </cell>
          <cell r="AA365">
            <v>0</v>
          </cell>
          <cell r="AG365">
            <v>0</v>
          </cell>
          <cell r="AH365">
            <v>0</v>
          </cell>
          <cell r="AN365">
            <v>0</v>
          </cell>
          <cell r="AO365">
            <v>0</v>
          </cell>
        </row>
        <row r="366">
          <cell r="R366">
            <v>792728</v>
          </cell>
          <cell r="S366">
            <v>693258</v>
          </cell>
          <cell r="Z366">
            <v>0</v>
          </cell>
          <cell r="AA366">
            <v>0</v>
          </cell>
          <cell r="AG366">
            <v>0</v>
          </cell>
          <cell r="AH366">
            <v>0</v>
          </cell>
          <cell r="AN366">
            <v>0</v>
          </cell>
          <cell r="AO366">
            <v>0</v>
          </cell>
        </row>
        <row r="367">
          <cell r="R367">
            <v>16248459917</v>
          </cell>
          <cell r="S367">
            <v>10003787929</v>
          </cell>
          <cell r="Z367">
            <v>0</v>
          </cell>
          <cell r="AA367">
            <v>0</v>
          </cell>
          <cell r="AG367">
            <v>0</v>
          </cell>
          <cell r="AH367">
            <v>0</v>
          </cell>
          <cell r="AN367">
            <v>0</v>
          </cell>
          <cell r="AO367">
            <v>0</v>
          </cell>
        </row>
        <row r="368">
          <cell r="R368">
            <v>16248459917</v>
          </cell>
          <cell r="S368">
            <v>10003787929</v>
          </cell>
          <cell r="Z368">
            <v>0</v>
          </cell>
          <cell r="AA368">
            <v>0</v>
          </cell>
          <cell r="AG368">
            <v>0</v>
          </cell>
          <cell r="AH368">
            <v>0</v>
          </cell>
          <cell r="AN368">
            <v>0</v>
          </cell>
          <cell r="AO368">
            <v>0</v>
          </cell>
        </row>
        <row r="369">
          <cell r="R369">
            <v>293520800</v>
          </cell>
          <cell r="S369">
            <v>574040000</v>
          </cell>
          <cell r="Z369">
            <v>0</v>
          </cell>
          <cell r="AA369">
            <v>0</v>
          </cell>
          <cell r="AG369">
            <v>0</v>
          </cell>
          <cell r="AH369">
            <v>0</v>
          </cell>
          <cell r="AN369">
            <v>0</v>
          </cell>
          <cell r="AO369">
            <v>0</v>
          </cell>
        </row>
        <row r="370">
          <cell r="R370">
            <v>294953156</v>
          </cell>
          <cell r="S370">
            <v>272699174</v>
          </cell>
          <cell r="Z370">
            <v>0</v>
          </cell>
          <cell r="AA370">
            <v>0</v>
          </cell>
          <cell r="AG370">
            <v>0</v>
          </cell>
          <cell r="AH370">
            <v>0</v>
          </cell>
          <cell r="AN370">
            <v>0</v>
          </cell>
          <cell r="AO370">
            <v>0</v>
          </cell>
        </row>
        <row r="371">
          <cell r="R371">
            <v>97281528</v>
          </cell>
          <cell r="S371">
            <v>84292310</v>
          </cell>
          <cell r="Z371">
            <v>0</v>
          </cell>
          <cell r="AA371">
            <v>0</v>
          </cell>
          <cell r="AG371">
            <v>0</v>
          </cell>
          <cell r="AH371">
            <v>0</v>
          </cell>
          <cell r="AN371">
            <v>0</v>
          </cell>
          <cell r="AO371">
            <v>0</v>
          </cell>
        </row>
        <row r="372">
          <cell r="R372">
            <v>850000000</v>
          </cell>
          <cell r="S372">
            <v>850000000</v>
          </cell>
          <cell r="Z372">
            <v>0</v>
          </cell>
          <cell r="AA372">
            <v>0</v>
          </cell>
          <cell r="AG372">
            <v>0</v>
          </cell>
          <cell r="AH372">
            <v>0</v>
          </cell>
          <cell r="AN372">
            <v>0</v>
          </cell>
          <cell r="AO372">
            <v>0</v>
          </cell>
        </row>
        <row r="373">
          <cell r="R373">
            <v>9662175350</v>
          </cell>
          <cell r="S373">
            <v>3995873102</v>
          </cell>
          <cell r="Z373">
            <v>0</v>
          </cell>
          <cell r="AA373">
            <v>0</v>
          </cell>
          <cell r="AG373">
            <v>0</v>
          </cell>
          <cell r="AH373">
            <v>0</v>
          </cell>
          <cell r="AN373">
            <v>0</v>
          </cell>
          <cell r="AO373">
            <v>0</v>
          </cell>
        </row>
        <row r="374">
          <cell r="R374">
            <v>139496200</v>
          </cell>
          <cell r="S374">
            <v>241172745</v>
          </cell>
          <cell r="Z374">
            <v>0</v>
          </cell>
          <cell r="AA374">
            <v>0</v>
          </cell>
          <cell r="AG374">
            <v>0</v>
          </cell>
          <cell r="AH374">
            <v>0</v>
          </cell>
          <cell r="AN374">
            <v>0</v>
          </cell>
          <cell r="AO374">
            <v>0</v>
          </cell>
        </row>
        <row r="375">
          <cell r="R375">
            <v>458423645.99999994</v>
          </cell>
          <cell r="S375">
            <v>458423645.99999994</v>
          </cell>
          <cell r="Z375">
            <v>0</v>
          </cell>
          <cell r="AA375">
            <v>0</v>
          </cell>
          <cell r="AG375">
            <v>0</v>
          </cell>
          <cell r="AH375">
            <v>0</v>
          </cell>
          <cell r="AN375">
            <v>0</v>
          </cell>
          <cell r="AO375">
            <v>0</v>
          </cell>
        </row>
        <row r="376">
          <cell r="R376">
            <v>777924599</v>
          </cell>
          <cell r="S376">
            <v>750122156</v>
          </cell>
          <cell r="Z376">
            <v>0</v>
          </cell>
          <cell r="AA376">
            <v>0</v>
          </cell>
          <cell r="AG376">
            <v>0</v>
          </cell>
          <cell r="AH376">
            <v>0</v>
          </cell>
          <cell r="AN376">
            <v>0</v>
          </cell>
          <cell r="AO376">
            <v>0</v>
          </cell>
        </row>
        <row r="377">
          <cell r="R377">
            <v>296010708</v>
          </cell>
          <cell r="S377">
            <v>255963225</v>
          </cell>
          <cell r="Z377">
            <v>0</v>
          </cell>
          <cell r="AA377">
            <v>0</v>
          </cell>
          <cell r="AG377">
            <v>0</v>
          </cell>
          <cell r="AH377">
            <v>0</v>
          </cell>
          <cell r="AN377">
            <v>0</v>
          </cell>
          <cell r="AO377">
            <v>0</v>
          </cell>
        </row>
        <row r="378">
          <cell r="R378">
            <v>215909932</v>
          </cell>
          <cell r="S378">
            <v>185296781</v>
          </cell>
          <cell r="Z378">
            <v>0</v>
          </cell>
          <cell r="AA378">
            <v>0</v>
          </cell>
          <cell r="AG378">
            <v>0</v>
          </cell>
          <cell r="AH378">
            <v>0</v>
          </cell>
          <cell r="AN378">
            <v>0</v>
          </cell>
          <cell r="AO378">
            <v>0</v>
          </cell>
        </row>
        <row r="379">
          <cell r="R379">
            <v>215291314</v>
          </cell>
          <cell r="S379">
            <v>179713633</v>
          </cell>
          <cell r="Z379">
            <v>0</v>
          </cell>
          <cell r="AA379">
            <v>0</v>
          </cell>
          <cell r="AG379">
            <v>0</v>
          </cell>
          <cell r="AH379">
            <v>0</v>
          </cell>
          <cell r="AN379">
            <v>0</v>
          </cell>
          <cell r="AO379">
            <v>0</v>
          </cell>
        </row>
        <row r="380">
          <cell r="R380">
            <v>16605614</v>
          </cell>
          <cell r="S380">
            <v>15473603</v>
          </cell>
          <cell r="Z380">
            <v>0</v>
          </cell>
          <cell r="AA380">
            <v>0</v>
          </cell>
          <cell r="AG380">
            <v>0</v>
          </cell>
          <cell r="AH380">
            <v>0</v>
          </cell>
          <cell r="AN380">
            <v>0</v>
          </cell>
          <cell r="AO380">
            <v>0</v>
          </cell>
        </row>
        <row r="381">
          <cell r="R381">
            <v>2020012272</v>
          </cell>
          <cell r="S381">
            <v>1344589473</v>
          </cell>
          <cell r="Z381">
            <v>0</v>
          </cell>
          <cell r="AA381">
            <v>0</v>
          </cell>
          <cell r="AG381">
            <v>0</v>
          </cell>
          <cell r="AH381">
            <v>0</v>
          </cell>
          <cell r="AN381">
            <v>0</v>
          </cell>
          <cell r="AO381">
            <v>0</v>
          </cell>
        </row>
        <row r="382">
          <cell r="R382">
            <v>25306552</v>
          </cell>
          <cell r="S382">
            <v>22373124</v>
          </cell>
          <cell r="Z382">
            <v>0</v>
          </cell>
          <cell r="AA382">
            <v>0</v>
          </cell>
          <cell r="AG382">
            <v>0</v>
          </cell>
          <cell r="AH382">
            <v>0</v>
          </cell>
          <cell r="AN382">
            <v>0</v>
          </cell>
          <cell r="AO382">
            <v>0</v>
          </cell>
        </row>
        <row r="383">
          <cell r="R383">
            <v>100176750</v>
          </cell>
          <cell r="S383">
            <v>88488424</v>
          </cell>
          <cell r="Z383">
            <v>0</v>
          </cell>
          <cell r="AA383">
            <v>0</v>
          </cell>
          <cell r="AG383">
            <v>0</v>
          </cell>
          <cell r="AH383">
            <v>0</v>
          </cell>
          <cell r="AN383">
            <v>0</v>
          </cell>
          <cell r="AO383">
            <v>0</v>
          </cell>
        </row>
        <row r="384">
          <cell r="R384">
            <v>335397775</v>
          </cell>
          <cell r="S384">
            <v>378729991</v>
          </cell>
          <cell r="Z384">
            <v>0</v>
          </cell>
          <cell r="AA384">
            <v>0</v>
          </cell>
          <cell r="AG384">
            <v>0</v>
          </cell>
          <cell r="AH384">
            <v>0</v>
          </cell>
          <cell r="AN384">
            <v>0</v>
          </cell>
          <cell r="AO384">
            <v>0</v>
          </cell>
        </row>
        <row r="385">
          <cell r="R385">
            <v>65206539</v>
          </cell>
          <cell r="S385">
            <v>55733338</v>
          </cell>
          <cell r="Z385">
            <v>0</v>
          </cell>
          <cell r="AA385">
            <v>0</v>
          </cell>
          <cell r="AG385">
            <v>0</v>
          </cell>
          <cell r="AH385">
            <v>0</v>
          </cell>
          <cell r="AN385">
            <v>0</v>
          </cell>
          <cell r="AO385">
            <v>0</v>
          </cell>
        </row>
        <row r="386">
          <cell r="R386">
            <v>44872281</v>
          </cell>
          <cell r="S386">
            <v>39670877</v>
          </cell>
          <cell r="Z386">
            <v>0</v>
          </cell>
          <cell r="AA386">
            <v>0</v>
          </cell>
          <cell r="AG386">
            <v>0</v>
          </cell>
          <cell r="AH386">
            <v>0</v>
          </cell>
          <cell r="AN386">
            <v>0</v>
          </cell>
          <cell r="AO386">
            <v>0</v>
          </cell>
        </row>
        <row r="387">
          <cell r="R387">
            <v>200417500</v>
          </cell>
          <cell r="S387">
            <v>90240392</v>
          </cell>
          <cell r="Z387">
            <v>0</v>
          </cell>
          <cell r="AA387">
            <v>0</v>
          </cell>
          <cell r="AG387">
            <v>0</v>
          </cell>
          <cell r="AH387">
            <v>0</v>
          </cell>
          <cell r="AN387">
            <v>0</v>
          </cell>
          <cell r="AO387">
            <v>0</v>
          </cell>
        </row>
        <row r="388">
          <cell r="R388">
            <v>139477401</v>
          </cell>
          <cell r="S388">
            <v>120891935</v>
          </cell>
          <cell r="Z388">
            <v>0</v>
          </cell>
          <cell r="AA388">
            <v>0</v>
          </cell>
          <cell r="AG388">
            <v>0</v>
          </cell>
          <cell r="AH388">
            <v>0</v>
          </cell>
          <cell r="AN388">
            <v>0</v>
          </cell>
          <cell r="AO388">
            <v>0</v>
          </cell>
        </row>
        <row r="389">
          <cell r="R389">
            <v>21981526076</v>
          </cell>
          <cell r="S389">
            <v>21937105006</v>
          </cell>
          <cell r="Z389">
            <v>0</v>
          </cell>
          <cell r="AA389">
            <v>0</v>
          </cell>
          <cell r="AG389">
            <v>0</v>
          </cell>
          <cell r="AH389">
            <v>0</v>
          </cell>
          <cell r="AN389">
            <v>0</v>
          </cell>
          <cell r="AO389">
            <v>0</v>
          </cell>
        </row>
        <row r="390">
          <cell r="R390">
            <v>20659130456</v>
          </cell>
          <cell r="S390">
            <v>20659130456</v>
          </cell>
          <cell r="Z390">
            <v>0</v>
          </cell>
          <cell r="AA390">
            <v>0</v>
          </cell>
          <cell r="AG390">
            <v>0</v>
          </cell>
          <cell r="AH390">
            <v>0</v>
          </cell>
          <cell r="AN390">
            <v>0</v>
          </cell>
          <cell r="AO390">
            <v>0</v>
          </cell>
        </row>
        <row r="391">
          <cell r="R391">
            <v>12088362535</v>
          </cell>
          <cell r="S391">
            <v>12088362535</v>
          </cell>
          <cell r="Z391">
            <v>0</v>
          </cell>
          <cell r="AA391">
            <v>0</v>
          </cell>
          <cell r="AG391">
            <v>0</v>
          </cell>
          <cell r="AH391">
            <v>0</v>
          </cell>
          <cell r="AN391">
            <v>0</v>
          </cell>
          <cell r="AO391">
            <v>0</v>
          </cell>
        </row>
        <row r="392">
          <cell r="R392">
            <v>8570767921</v>
          </cell>
          <cell r="S392">
            <v>8570767921</v>
          </cell>
          <cell r="Z392">
            <v>0</v>
          </cell>
          <cell r="AA392">
            <v>0</v>
          </cell>
          <cell r="AG392">
            <v>0</v>
          </cell>
          <cell r="AH392">
            <v>0</v>
          </cell>
          <cell r="AN392">
            <v>0</v>
          </cell>
          <cell r="AO392">
            <v>0</v>
          </cell>
        </row>
        <row r="393">
          <cell r="R393">
            <v>1322395620</v>
          </cell>
          <cell r="S393">
            <v>1277974550</v>
          </cell>
          <cell r="Z393">
            <v>0</v>
          </cell>
          <cell r="AA393">
            <v>0</v>
          </cell>
          <cell r="AG393">
            <v>0</v>
          </cell>
          <cell r="AH393">
            <v>0</v>
          </cell>
          <cell r="AN393">
            <v>0</v>
          </cell>
          <cell r="AO393">
            <v>0</v>
          </cell>
        </row>
        <row r="394">
          <cell r="R394">
            <v>98094584</v>
          </cell>
          <cell r="S394">
            <v>71316115</v>
          </cell>
          <cell r="Z394">
            <v>0</v>
          </cell>
          <cell r="AA394">
            <v>0</v>
          </cell>
          <cell r="AG394">
            <v>0</v>
          </cell>
          <cell r="AH394">
            <v>0</v>
          </cell>
          <cell r="AN394">
            <v>0</v>
          </cell>
          <cell r="AO394">
            <v>0</v>
          </cell>
        </row>
        <row r="395">
          <cell r="R395">
            <v>56985999.999999985</v>
          </cell>
          <cell r="S395">
            <v>45546950</v>
          </cell>
          <cell r="Z395">
            <v>0</v>
          </cell>
          <cell r="AA395">
            <v>0</v>
          </cell>
          <cell r="AG395">
            <v>0</v>
          </cell>
          <cell r="AH395">
            <v>0</v>
          </cell>
          <cell r="AN395">
            <v>0</v>
          </cell>
          <cell r="AO395">
            <v>0</v>
          </cell>
        </row>
        <row r="396">
          <cell r="R396">
            <v>25689202</v>
          </cell>
          <cell r="S396">
            <v>29350493</v>
          </cell>
          <cell r="Z396">
            <v>0</v>
          </cell>
          <cell r="AA396">
            <v>0</v>
          </cell>
          <cell r="AG396">
            <v>0</v>
          </cell>
          <cell r="AH396">
            <v>0</v>
          </cell>
          <cell r="AN396">
            <v>0</v>
          </cell>
          <cell r="AO396">
            <v>0</v>
          </cell>
        </row>
        <row r="397">
          <cell r="R397">
            <v>221974621</v>
          </cell>
          <cell r="S397">
            <v>57674706</v>
          </cell>
          <cell r="Z397">
            <v>0</v>
          </cell>
          <cell r="AA397">
            <v>0</v>
          </cell>
          <cell r="AG397">
            <v>0</v>
          </cell>
          <cell r="AH397">
            <v>0</v>
          </cell>
          <cell r="AN397">
            <v>0</v>
          </cell>
          <cell r="AO397">
            <v>0</v>
          </cell>
        </row>
        <row r="398">
          <cell r="R398">
            <v>164588899</v>
          </cell>
          <cell r="S398">
            <v>172812894</v>
          </cell>
          <cell r="Z398">
            <v>0</v>
          </cell>
          <cell r="AA398">
            <v>0</v>
          </cell>
          <cell r="AG398">
            <v>0</v>
          </cell>
          <cell r="AH398">
            <v>0</v>
          </cell>
          <cell r="AN398">
            <v>0</v>
          </cell>
          <cell r="AO398">
            <v>0</v>
          </cell>
        </row>
        <row r="399">
          <cell r="R399">
            <v>0</v>
          </cell>
          <cell r="S399">
            <v>0</v>
          </cell>
          <cell r="Z399">
            <v>0</v>
          </cell>
          <cell r="AA399">
            <v>0</v>
          </cell>
          <cell r="AG399">
            <v>0</v>
          </cell>
          <cell r="AH399">
            <v>0</v>
          </cell>
          <cell r="AN399">
            <v>0</v>
          </cell>
          <cell r="AO399">
            <v>0</v>
          </cell>
        </row>
        <row r="400">
          <cell r="R400">
            <v>89383922</v>
          </cell>
          <cell r="S400">
            <v>92743649</v>
          </cell>
          <cell r="Z400">
            <v>0</v>
          </cell>
          <cell r="AA400">
            <v>0</v>
          </cell>
          <cell r="AG400">
            <v>0</v>
          </cell>
          <cell r="AH400">
            <v>0</v>
          </cell>
          <cell r="AN400">
            <v>0</v>
          </cell>
          <cell r="AO400">
            <v>0</v>
          </cell>
        </row>
        <row r="401">
          <cell r="R401">
            <v>178513610</v>
          </cell>
          <cell r="S401">
            <v>186238129</v>
          </cell>
          <cell r="Z401">
            <v>0</v>
          </cell>
          <cell r="AA401">
            <v>0</v>
          </cell>
          <cell r="AG401">
            <v>0</v>
          </cell>
          <cell r="AH401">
            <v>0</v>
          </cell>
          <cell r="AN401">
            <v>0</v>
          </cell>
          <cell r="AO401">
            <v>0</v>
          </cell>
        </row>
        <row r="402">
          <cell r="R402">
            <v>42092013</v>
          </cell>
          <cell r="S402">
            <v>53262085</v>
          </cell>
          <cell r="Z402">
            <v>0</v>
          </cell>
          <cell r="AA402">
            <v>0</v>
          </cell>
          <cell r="AG402">
            <v>0</v>
          </cell>
          <cell r="AH402">
            <v>0</v>
          </cell>
          <cell r="AN402">
            <v>0</v>
          </cell>
          <cell r="AO402">
            <v>0</v>
          </cell>
        </row>
        <row r="403">
          <cell r="R403">
            <v>2339313</v>
          </cell>
          <cell r="S403">
            <v>2427242</v>
          </cell>
          <cell r="Z403">
            <v>0</v>
          </cell>
          <cell r="AA403">
            <v>0</v>
          </cell>
          <cell r="AG403">
            <v>0</v>
          </cell>
          <cell r="AH403">
            <v>0</v>
          </cell>
          <cell r="AN403">
            <v>0</v>
          </cell>
          <cell r="AO403">
            <v>0</v>
          </cell>
        </row>
        <row r="404">
          <cell r="R404">
            <v>18151828</v>
          </cell>
          <cell r="S404">
            <v>18756893</v>
          </cell>
          <cell r="Z404">
            <v>0</v>
          </cell>
          <cell r="AA404">
            <v>0</v>
          </cell>
          <cell r="AG404">
            <v>0</v>
          </cell>
          <cell r="AH404">
            <v>0</v>
          </cell>
          <cell r="AN404">
            <v>0</v>
          </cell>
          <cell r="AO404">
            <v>0</v>
          </cell>
        </row>
        <row r="405">
          <cell r="R405">
            <v>98683500</v>
          </cell>
          <cell r="S405">
            <v>102392776</v>
          </cell>
          <cell r="Z405">
            <v>0</v>
          </cell>
          <cell r="AA405">
            <v>0</v>
          </cell>
          <cell r="AG405">
            <v>0</v>
          </cell>
          <cell r="AH405">
            <v>0</v>
          </cell>
          <cell r="AN405">
            <v>0</v>
          </cell>
          <cell r="AO405">
            <v>0</v>
          </cell>
        </row>
        <row r="406">
          <cell r="R406">
            <v>26760693</v>
          </cell>
          <cell r="S406">
            <v>33748553</v>
          </cell>
          <cell r="Z406">
            <v>0</v>
          </cell>
          <cell r="AA406">
            <v>0</v>
          </cell>
          <cell r="AG406">
            <v>0</v>
          </cell>
          <cell r="AH406">
            <v>0</v>
          </cell>
          <cell r="AN406">
            <v>0</v>
          </cell>
          <cell r="AO406">
            <v>0</v>
          </cell>
        </row>
        <row r="407">
          <cell r="R407">
            <v>11354049</v>
          </cell>
          <cell r="S407">
            <v>11742529</v>
          </cell>
          <cell r="Z407">
            <v>0</v>
          </cell>
          <cell r="AA407">
            <v>0</v>
          </cell>
          <cell r="AG407">
            <v>0</v>
          </cell>
          <cell r="AH407">
            <v>0</v>
          </cell>
          <cell r="AN407">
            <v>0</v>
          </cell>
          <cell r="AO407">
            <v>0</v>
          </cell>
        </row>
        <row r="408">
          <cell r="R408">
            <v>25276595</v>
          </cell>
          <cell r="S408">
            <v>26196709</v>
          </cell>
          <cell r="Z408">
            <v>0</v>
          </cell>
          <cell r="AA408">
            <v>0</v>
          </cell>
          <cell r="AG408">
            <v>0</v>
          </cell>
          <cell r="AH408">
            <v>0</v>
          </cell>
          <cell r="AN408">
            <v>0</v>
          </cell>
          <cell r="AO408">
            <v>0</v>
          </cell>
        </row>
        <row r="409">
          <cell r="R409">
            <v>256972189</v>
          </cell>
          <cell r="S409">
            <v>368022192</v>
          </cell>
          <cell r="Z409">
            <v>0</v>
          </cell>
          <cell r="AA409">
            <v>0</v>
          </cell>
          <cell r="AG409">
            <v>0</v>
          </cell>
          <cell r="AH409">
            <v>0</v>
          </cell>
          <cell r="AN409">
            <v>0</v>
          </cell>
          <cell r="AO409">
            <v>0</v>
          </cell>
        </row>
        <row r="410">
          <cell r="R410">
            <v>5534602</v>
          </cell>
          <cell r="S410">
            <v>5742635</v>
          </cell>
          <cell r="Z410">
            <v>0</v>
          </cell>
          <cell r="AA410">
            <v>0</v>
          </cell>
          <cell r="AG410">
            <v>0</v>
          </cell>
          <cell r="AH410">
            <v>0</v>
          </cell>
          <cell r="AN410">
            <v>0</v>
          </cell>
          <cell r="AO410">
            <v>0</v>
          </cell>
        </row>
        <row r="411">
          <cell r="R411">
            <v>0</v>
          </cell>
          <cell r="S411">
            <v>0</v>
          </cell>
          <cell r="Z411">
            <v>0</v>
          </cell>
          <cell r="AA411">
            <v>0</v>
          </cell>
          <cell r="AG411">
            <v>0</v>
          </cell>
          <cell r="AH411">
            <v>0</v>
          </cell>
          <cell r="AN411">
            <v>0</v>
          </cell>
          <cell r="AO411">
            <v>0</v>
          </cell>
        </row>
        <row r="412">
          <cell r="R412">
            <v>0</v>
          </cell>
          <cell r="S412">
            <v>0</v>
          </cell>
          <cell r="Z412">
            <v>0</v>
          </cell>
          <cell r="AA412">
            <v>0</v>
          </cell>
          <cell r="AG412">
            <v>0</v>
          </cell>
          <cell r="AH412">
            <v>0</v>
          </cell>
          <cell r="AN412">
            <v>0</v>
          </cell>
          <cell r="AO412">
            <v>0</v>
          </cell>
        </row>
        <row r="413">
          <cell r="R413">
            <v>0</v>
          </cell>
          <cell r="S413">
            <v>0</v>
          </cell>
          <cell r="Z413">
            <v>0</v>
          </cell>
          <cell r="AA413">
            <v>0</v>
          </cell>
          <cell r="AG413">
            <v>0</v>
          </cell>
          <cell r="AH413">
            <v>0</v>
          </cell>
          <cell r="AN413">
            <v>0</v>
          </cell>
          <cell r="AO413">
            <v>0</v>
          </cell>
        </row>
        <row r="414">
          <cell r="R414">
            <v>0</v>
          </cell>
          <cell r="S414">
            <v>0</v>
          </cell>
          <cell r="Z414">
            <v>0</v>
          </cell>
          <cell r="AA414">
            <v>0</v>
          </cell>
          <cell r="AG414">
            <v>0</v>
          </cell>
          <cell r="AH414">
            <v>0</v>
          </cell>
          <cell r="AN414">
            <v>0</v>
          </cell>
          <cell r="AO414">
            <v>0</v>
          </cell>
        </row>
        <row r="415">
          <cell r="R415">
            <v>0</v>
          </cell>
          <cell r="S415">
            <v>0</v>
          </cell>
          <cell r="Z415">
            <v>0</v>
          </cell>
          <cell r="AA415">
            <v>0</v>
          </cell>
          <cell r="AG415">
            <v>0</v>
          </cell>
          <cell r="AH415">
            <v>0</v>
          </cell>
          <cell r="AN415">
            <v>0</v>
          </cell>
          <cell r="AO415">
            <v>0</v>
          </cell>
        </row>
        <row r="416">
          <cell r="R416">
            <v>0</v>
          </cell>
          <cell r="S416">
            <v>0</v>
          </cell>
          <cell r="Z416">
            <v>0</v>
          </cell>
          <cell r="AA416">
            <v>0</v>
          </cell>
          <cell r="AG416">
            <v>0</v>
          </cell>
          <cell r="AH416">
            <v>0</v>
          </cell>
          <cell r="AN416">
            <v>0</v>
          </cell>
          <cell r="AO416">
            <v>0</v>
          </cell>
        </row>
        <row r="417">
          <cell r="R417">
            <v>28652025682</v>
          </cell>
          <cell r="S417">
            <v>28663787793</v>
          </cell>
          <cell r="Z417">
            <v>0</v>
          </cell>
          <cell r="AA417">
            <v>0</v>
          </cell>
          <cell r="AG417">
            <v>0</v>
          </cell>
          <cell r="AH417">
            <v>0</v>
          </cell>
          <cell r="AN417">
            <v>0</v>
          </cell>
          <cell r="AO417">
            <v>0</v>
          </cell>
        </row>
        <row r="418">
          <cell r="R418">
            <v>154019167</v>
          </cell>
          <cell r="S418">
            <v>154019167</v>
          </cell>
          <cell r="Z418">
            <v>0</v>
          </cell>
          <cell r="AA418">
            <v>0</v>
          </cell>
          <cell r="AG418">
            <v>0</v>
          </cell>
          <cell r="AH418">
            <v>0</v>
          </cell>
          <cell r="AN418">
            <v>0</v>
          </cell>
          <cell r="AO418">
            <v>0</v>
          </cell>
        </row>
        <row r="419">
          <cell r="R419">
            <v>154019167</v>
          </cell>
          <cell r="S419">
            <v>154019167</v>
          </cell>
          <cell r="Z419">
            <v>0</v>
          </cell>
          <cell r="AA419">
            <v>0</v>
          </cell>
          <cell r="AG419">
            <v>0</v>
          </cell>
          <cell r="AH419">
            <v>0</v>
          </cell>
          <cell r="AN419">
            <v>0</v>
          </cell>
          <cell r="AO419">
            <v>0</v>
          </cell>
        </row>
        <row r="420">
          <cell r="R420">
            <v>154019167</v>
          </cell>
          <cell r="S420">
            <v>154019167</v>
          </cell>
          <cell r="Z420">
            <v>0</v>
          </cell>
          <cell r="AA420">
            <v>0</v>
          </cell>
          <cell r="AG420">
            <v>0</v>
          </cell>
          <cell r="AH420">
            <v>0</v>
          </cell>
          <cell r="AN420">
            <v>0</v>
          </cell>
          <cell r="AO420">
            <v>0</v>
          </cell>
        </row>
        <row r="421">
          <cell r="R421">
            <v>15071985404</v>
          </cell>
          <cell r="S421">
            <v>15153621889</v>
          </cell>
          <cell r="Z421">
            <v>0</v>
          </cell>
          <cell r="AA421">
            <v>0</v>
          </cell>
          <cell r="AG421">
            <v>0</v>
          </cell>
          <cell r="AH421">
            <v>0</v>
          </cell>
          <cell r="AN421">
            <v>0</v>
          </cell>
          <cell r="AO421">
            <v>0</v>
          </cell>
        </row>
        <row r="422">
          <cell r="R422">
            <v>12038850337</v>
          </cell>
          <cell r="S422">
            <v>12038850337</v>
          </cell>
          <cell r="Z422">
            <v>0</v>
          </cell>
          <cell r="AA422">
            <v>0</v>
          </cell>
          <cell r="AG422">
            <v>0</v>
          </cell>
          <cell r="AH422">
            <v>0</v>
          </cell>
          <cell r="AN422">
            <v>0</v>
          </cell>
          <cell r="AO422">
            <v>0</v>
          </cell>
        </row>
        <row r="423">
          <cell r="R423">
            <v>12038850337</v>
          </cell>
          <cell r="S423">
            <v>12038850337</v>
          </cell>
          <cell r="Z423">
            <v>0</v>
          </cell>
          <cell r="AA423">
            <v>0</v>
          </cell>
          <cell r="AG423">
            <v>0</v>
          </cell>
          <cell r="AH423">
            <v>0</v>
          </cell>
          <cell r="AN423">
            <v>0</v>
          </cell>
          <cell r="AO423">
            <v>0</v>
          </cell>
        </row>
        <row r="424">
          <cell r="R424">
            <v>8400000</v>
          </cell>
          <cell r="S424">
            <v>8400000</v>
          </cell>
          <cell r="Z424">
            <v>0</v>
          </cell>
          <cell r="AA424">
            <v>0</v>
          </cell>
          <cell r="AG424">
            <v>0</v>
          </cell>
          <cell r="AH424">
            <v>0</v>
          </cell>
          <cell r="AN424">
            <v>0</v>
          </cell>
          <cell r="AO424">
            <v>0</v>
          </cell>
        </row>
        <row r="425">
          <cell r="R425">
            <v>2100000</v>
          </cell>
          <cell r="S425">
            <v>2100000</v>
          </cell>
          <cell r="Z425">
            <v>0</v>
          </cell>
          <cell r="AA425">
            <v>0</v>
          </cell>
          <cell r="AG425">
            <v>0</v>
          </cell>
          <cell r="AH425">
            <v>0</v>
          </cell>
          <cell r="AN425">
            <v>0</v>
          </cell>
          <cell r="AO425">
            <v>0</v>
          </cell>
        </row>
        <row r="426">
          <cell r="R426">
            <v>12028350337</v>
          </cell>
          <cell r="S426">
            <v>12028350337</v>
          </cell>
          <cell r="Z426">
            <v>0</v>
          </cell>
          <cell r="AA426">
            <v>0</v>
          </cell>
          <cell r="AG426">
            <v>0</v>
          </cell>
          <cell r="AH426">
            <v>0</v>
          </cell>
          <cell r="AN426">
            <v>0</v>
          </cell>
          <cell r="AO426">
            <v>0</v>
          </cell>
        </row>
        <row r="427">
          <cell r="R427">
            <v>208078981</v>
          </cell>
          <cell r="S427">
            <v>244146315</v>
          </cell>
          <cell r="Z427">
            <v>0</v>
          </cell>
          <cell r="AA427">
            <v>0</v>
          </cell>
          <cell r="AG427">
            <v>0</v>
          </cell>
          <cell r="AH427">
            <v>0</v>
          </cell>
          <cell r="AN427">
            <v>0</v>
          </cell>
          <cell r="AO427">
            <v>0</v>
          </cell>
        </row>
        <row r="428">
          <cell r="R428">
            <v>0</v>
          </cell>
          <cell r="S428">
            <v>0</v>
          </cell>
          <cell r="Z428">
            <v>0</v>
          </cell>
          <cell r="AA428">
            <v>0</v>
          </cell>
          <cell r="AG428">
            <v>0</v>
          </cell>
          <cell r="AH428">
            <v>0</v>
          </cell>
          <cell r="AN428">
            <v>0</v>
          </cell>
          <cell r="AO428">
            <v>0</v>
          </cell>
        </row>
        <row r="429">
          <cell r="R429">
            <v>0</v>
          </cell>
          <cell r="S429">
            <v>0</v>
          </cell>
          <cell r="Z429">
            <v>0</v>
          </cell>
          <cell r="AA429">
            <v>0</v>
          </cell>
          <cell r="AG429">
            <v>0</v>
          </cell>
          <cell r="AH429">
            <v>0</v>
          </cell>
          <cell r="AN429">
            <v>0</v>
          </cell>
          <cell r="AO429">
            <v>0</v>
          </cell>
        </row>
        <row r="430">
          <cell r="R430">
            <v>0</v>
          </cell>
          <cell r="S430">
            <v>0</v>
          </cell>
          <cell r="Z430">
            <v>0</v>
          </cell>
          <cell r="AA430">
            <v>0</v>
          </cell>
          <cell r="AG430">
            <v>0</v>
          </cell>
          <cell r="AH430">
            <v>0</v>
          </cell>
          <cell r="AN430">
            <v>0</v>
          </cell>
          <cell r="AO430">
            <v>0</v>
          </cell>
        </row>
        <row r="431">
          <cell r="R431">
            <v>208078981</v>
          </cell>
          <cell r="S431">
            <v>244146315</v>
          </cell>
          <cell r="Z431">
            <v>0</v>
          </cell>
          <cell r="AA431">
            <v>0</v>
          </cell>
          <cell r="AG431">
            <v>0</v>
          </cell>
          <cell r="AH431">
            <v>0</v>
          </cell>
          <cell r="AN431">
            <v>0</v>
          </cell>
          <cell r="AO431">
            <v>0</v>
          </cell>
        </row>
        <row r="432">
          <cell r="R432">
            <v>4800000</v>
          </cell>
          <cell r="S432">
            <v>4800000</v>
          </cell>
          <cell r="Z432">
            <v>0</v>
          </cell>
          <cell r="AA432">
            <v>0</v>
          </cell>
          <cell r="AG432">
            <v>0</v>
          </cell>
          <cell r="AH432">
            <v>0</v>
          </cell>
          <cell r="AN432">
            <v>0</v>
          </cell>
          <cell r="AO432">
            <v>0</v>
          </cell>
        </row>
        <row r="433">
          <cell r="R433">
            <v>123659804</v>
          </cell>
          <cell r="S433">
            <v>111161252</v>
          </cell>
          <cell r="Z433">
            <v>0</v>
          </cell>
          <cell r="AA433">
            <v>0</v>
          </cell>
          <cell r="AG433">
            <v>0</v>
          </cell>
          <cell r="AH433">
            <v>0</v>
          </cell>
          <cell r="AN433">
            <v>0</v>
          </cell>
          <cell r="AO433">
            <v>0</v>
          </cell>
        </row>
        <row r="434">
          <cell r="R434">
            <v>24238694</v>
          </cell>
          <cell r="S434">
            <v>31879072</v>
          </cell>
          <cell r="Z434">
            <v>0</v>
          </cell>
          <cell r="AA434">
            <v>0</v>
          </cell>
          <cell r="AG434">
            <v>0</v>
          </cell>
          <cell r="AH434">
            <v>0</v>
          </cell>
          <cell r="AN434">
            <v>0</v>
          </cell>
          <cell r="AO434">
            <v>0</v>
          </cell>
        </row>
        <row r="435">
          <cell r="R435">
            <v>0</v>
          </cell>
          <cell r="S435">
            <v>0</v>
          </cell>
          <cell r="Z435">
            <v>0</v>
          </cell>
          <cell r="AA435">
            <v>0</v>
          </cell>
          <cell r="AG435">
            <v>0</v>
          </cell>
          <cell r="AH435">
            <v>0</v>
          </cell>
          <cell r="AN435">
            <v>0</v>
          </cell>
          <cell r="AO435">
            <v>0</v>
          </cell>
        </row>
        <row r="436">
          <cell r="R436">
            <v>3000000</v>
          </cell>
          <cell r="S436">
            <v>15065304</v>
          </cell>
          <cell r="Z436">
            <v>0</v>
          </cell>
          <cell r="AA436">
            <v>0</v>
          </cell>
          <cell r="AG436">
            <v>0</v>
          </cell>
          <cell r="AH436">
            <v>0</v>
          </cell>
          <cell r="AN436">
            <v>0</v>
          </cell>
          <cell r="AO436">
            <v>0</v>
          </cell>
        </row>
        <row r="437">
          <cell r="R437">
            <v>694000</v>
          </cell>
          <cell r="S437">
            <v>694000</v>
          </cell>
          <cell r="Z437">
            <v>0</v>
          </cell>
          <cell r="AA437">
            <v>0</v>
          </cell>
          <cell r="AG437">
            <v>0</v>
          </cell>
          <cell r="AH437">
            <v>0</v>
          </cell>
          <cell r="AN437">
            <v>0</v>
          </cell>
          <cell r="AO437">
            <v>0</v>
          </cell>
        </row>
        <row r="438">
          <cell r="R438">
            <v>0</v>
          </cell>
          <cell r="S438">
            <v>0</v>
          </cell>
          <cell r="Z438">
            <v>0</v>
          </cell>
          <cell r="AA438">
            <v>0</v>
          </cell>
          <cell r="AG438">
            <v>0</v>
          </cell>
          <cell r="AH438">
            <v>0</v>
          </cell>
          <cell r="AN438">
            <v>0</v>
          </cell>
          <cell r="AO438">
            <v>0</v>
          </cell>
        </row>
        <row r="439">
          <cell r="R439">
            <v>0</v>
          </cell>
          <cell r="S439">
            <v>0</v>
          </cell>
          <cell r="Z439">
            <v>0</v>
          </cell>
          <cell r="AA439">
            <v>0</v>
          </cell>
          <cell r="AG439">
            <v>0</v>
          </cell>
          <cell r="AH439">
            <v>0</v>
          </cell>
          <cell r="AN439">
            <v>0</v>
          </cell>
          <cell r="AO439">
            <v>0</v>
          </cell>
        </row>
        <row r="440">
          <cell r="R440">
            <v>0</v>
          </cell>
          <cell r="S440">
            <v>2241726</v>
          </cell>
          <cell r="Z440">
            <v>0</v>
          </cell>
          <cell r="AA440">
            <v>0</v>
          </cell>
          <cell r="AG440">
            <v>0</v>
          </cell>
          <cell r="AH440">
            <v>0</v>
          </cell>
          <cell r="AN440">
            <v>0</v>
          </cell>
          <cell r="AO440">
            <v>0</v>
          </cell>
        </row>
        <row r="441">
          <cell r="R441">
            <v>0</v>
          </cell>
          <cell r="S441">
            <v>26618478</v>
          </cell>
          <cell r="Z441">
            <v>0</v>
          </cell>
          <cell r="AA441">
            <v>0</v>
          </cell>
          <cell r="AG441">
            <v>0</v>
          </cell>
          <cell r="AH441">
            <v>0</v>
          </cell>
          <cell r="AN441">
            <v>0</v>
          </cell>
          <cell r="AO441">
            <v>0</v>
          </cell>
        </row>
        <row r="442">
          <cell r="R442">
            <v>51686483</v>
          </cell>
          <cell r="S442">
            <v>51686483</v>
          </cell>
          <cell r="Z442">
            <v>0</v>
          </cell>
          <cell r="AA442">
            <v>0</v>
          </cell>
          <cell r="AG442">
            <v>0</v>
          </cell>
          <cell r="AH442">
            <v>0</v>
          </cell>
          <cell r="AN442">
            <v>0</v>
          </cell>
          <cell r="AO442">
            <v>0</v>
          </cell>
        </row>
        <row r="443">
          <cell r="R443">
            <v>344869861</v>
          </cell>
          <cell r="S443">
            <v>346469861</v>
          </cell>
          <cell r="Z443">
            <v>0</v>
          </cell>
          <cell r="AA443">
            <v>0</v>
          </cell>
          <cell r="AG443">
            <v>0</v>
          </cell>
          <cell r="AH443">
            <v>0</v>
          </cell>
          <cell r="AN443">
            <v>0</v>
          </cell>
          <cell r="AO443">
            <v>0</v>
          </cell>
        </row>
        <row r="444">
          <cell r="R444">
            <v>344869861</v>
          </cell>
          <cell r="S444">
            <v>346469861</v>
          </cell>
          <cell r="Z444">
            <v>0</v>
          </cell>
          <cell r="AA444">
            <v>0</v>
          </cell>
          <cell r="AG444">
            <v>0</v>
          </cell>
          <cell r="AH444">
            <v>0</v>
          </cell>
          <cell r="AN444">
            <v>0</v>
          </cell>
          <cell r="AO444">
            <v>0</v>
          </cell>
        </row>
        <row r="445">
          <cell r="R445">
            <v>3000000</v>
          </cell>
          <cell r="S445">
            <v>3000000</v>
          </cell>
          <cell r="Z445">
            <v>0</v>
          </cell>
          <cell r="AA445">
            <v>0</v>
          </cell>
          <cell r="AG445">
            <v>0</v>
          </cell>
          <cell r="AH445">
            <v>0</v>
          </cell>
          <cell r="AN445">
            <v>0</v>
          </cell>
          <cell r="AO445">
            <v>0</v>
          </cell>
        </row>
        <row r="446">
          <cell r="R446">
            <v>4000000</v>
          </cell>
          <cell r="S446">
            <v>4000000</v>
          </cell>
          <cell r="Z446">
            <v>0</v>
          </cell>
          <cell r="AA446">
            <v>0</v>
          </cell>
          <cell r="AG446">
            <v>0</v>
          </cell>
          <cell r="AH446">
            <v>0</v>
          </cell>
          <cell r="AN446">
            <v>0</v>
          </cell>
          <cell r="AO446">
            <v>0</v>
          </cell>
        </row>
        <row r="447">
          <cell r="R447">
            <v>15500000</v>
          </cell>
          <cell r="S447">
            <v>20475000</v>
          </cell>
          <cell r="Z447">
            <v>0</v>
          </cell>
          <cell r="AA447">
            <v>0</v>
          </cell>
          <cell r="AG447">
            <v>0</v>
          </cell>
          <cell r="AH447">
            <v>0</v>
          </cell>
          <cell r="AN447">
            <v>0</v>
          </cell>
          <cell r="AO447">
            <v>0</v>
          </cell>
        </row>
        <row r="448">
          <cell r="R448">
            <v>4050000</v>
          </cell>
          <cell r="S448">
            <v>4050000</v>
          </cell>
          <cell r="Z448">
            <v>0</v>
          </cell>
          <cell r="AA448">
            <v>0</v>
          </cell>
          <cell r="AG448">
            <v>0</v>
          </cell>
          <cell r="AH448">
            <v>0</v>
          </cell>
          <cell r="AN448">
            <v>0</v>
          </cell>
          <cell r="AO448">
            <v>0</v>
          </cell>
        </row>
        <row r="449">
          <cell r="R449">
            <v>4500000</v>
          </cell>
          <cell r="S449">
            <v>4500000</v>
          </cell>
          <cell r="Z449">
            <v>0</v>
          </cell>
          <cell r="AA449">
            <v>0</v>
          </cell>
          <cell r="AG449">
            <v>0</v>
          </cell>
          <cell r="AH449">
            <v>0</v>
          </cell>
          <cell r="AN449">
            <v>0</v>
          </cell>
          <cell r="AO449">
            <v>0</v>
          </cell>
        </row>
        <row r="450">
          <cell r="R450">
            <v>3250000</v>
          </cell>
          <cell r="S450">
            <v>3250000</v>
          </cell>
          <cell r="Z450">
            <v>0</v>
          </cell>
          <cell r="AA450">
            <v>0</v>
          </cell>
          <cell r="AG450">
            <v>0</v>
          </cell>
          <cell r="AH450">
            <v>0</v>
          </cell>
          <cell r="AN450">
            <v>0</v>
          </cell>
          <cell r="AO450">
            <v>0</v>
          </cell>
        </row>
        <row r="451">
          <cell r="R451">
            <v>3800000</v>
          </cell>
          <cell r="S451">
            <v>3800000</v>
          </cell>
          <cell r="Z451">
            <v>0</v>
          </cell>
          <cell r="AA451">
            <v>0</v>
          </cell>
          <cell r="AG451">
            <v>0</v>
          </cell>
          <cell r="AH451">
            <v>0</v>
          </cell>
          <cell r="AN451">
            <v>0</v>
          </cell>
          <cell r="AO451">
            <v>0</v>
          </cell>
        </row>
        <row r="452">
          <cell r="R452">
            <v>36000000</v>
          </cell>
          <cell r="S452">
            <v>36000000</v>
          </cell>
          <cell r="Z452">
            <v>0</v>
          </cell>
          <cell r="AA452">
            <v>0</v>
          </cell>
          <cell r="AG452">
            <v>0</v>
          </cell>
          <cell r="AH452">
            <v>0</v>
          </cell>
          <cell r="AN452">
            <v>0</v>
          </cell>
          <cell r="AO452">
            <v>0</v>
          </cell>
        </row>
        <row r="453">
          <cell r="R453">
            <v>9824995</v>
          </cell>
          <cell r="S453">
            <v>8100000</v>
          </cell>
          <cell r="Z453">
            <v>0</v>
          </cell>
          <cell r="AA453">
            <v>0</v>
          </cell>
          <cell r="AG453">
            <v>0</v>
          </cell>
          <cell r="AH453">
            <v>0</v>
          </cell>
          <cell r="AN453">
            <v>0</v>
          </cell>
          <cell r="AO453">
            <v>0</v>
          </cell>
        </row>
        <row r="454">
          <cell r="R454">
            <v>11850000</v>
          </cell>
          <cell r="S454">
            <v>13775000</v>
          </cell>
          <cell r="Z454">
            <v>0</v>
          </cell>
          <cell r="AA454">
            <v>0</v>
          </cell>
          <cell r="AG454">
            <v>0</v>
          </cell>
          <cell r="AH454">
            <v>0</v>
          </cell>
          <cell r="AN454">
            <v>0</v>
          </cell>
          <cell r="AO454">
            <v>0</v>
          </cell>
        </row>
        <row r="455">
          <cell r="R455">
            <v>16518249</v>
          </cell>
          <cell r="S455">
            <v>15943244</v>
          </cell>
          <cell r="Z455">
            <v>0</v>
          </cell>
          <cell r="AA455">
            <v>0</v>
          </cell>
          <cell r="AG455">
            <v>0</v>
          </cell>
          <cell r="AH455">
            <v>0</v>
          </cell>
          <cell r="AN455">
            <v>0</v>
          </cell>
          <cell r="AO455">
            <v>0</v>
          </cell>
        </row>
        <row r="456">
          <cell r="R456">
            <v>42576617</v>
          </cell>
          <cell r="S456">
            <v>42576617</v>
          </cell>
          <cell r="Z456">
            <v>0</v>
          </cell>
          <cell r="AA456">
            <v>0</v>
          </cell>
          <cell r="AG456">
            <v>0</v>
          </cell>
          <cell r="AH456">
            <v>0</v>
          </cell>
          <cell r="AN456">
            <v>0</v>
          </cell>
          <cell r="AO456">
            <v>0</v>
          </cell>
        </row>
        <row r="457">
          <cell r="R457">
            <v>0</v>
          </cell>
          <cell r="S457">
            <v>0</v>
          </cell>
          <cell r="Z457">
            <v>0</v>
          </cell>
          <cell r="AA457">
            <v>0</v>
          </cell>
          <cell r="AG457">
            <v>0</v>
          </cell>
          <cell r="AH457">
            <v>0</v>
          </cell>
          <cell r="AN457">
            <v>0</v>
          </cell>
          <cell r="AO457">
            <v>0</v>
          </cell>
        </row>
        <row r="458">
          <cell r="R458">
            <v>170000000</v>
          </cell>
          <cell r="S458">
            <v>170000000</v>
          </cell>
          <cell r="Z458">
            <v>0</v>
          </cell>
          <cell r="AA458">
            <v>0</v>
          </cell>
          <cell r="AG458">
            <v>0</v>
          </cell>
          <cell r="AH458">
            <v>0</v>
          </cell>
          <cell r="AN458">
            <v>0</v>
          </cell>
          <cell r="AO458">
            <v>0</v>
          </cell>
        </row>
        <row r="459">
          <cell r="R459">
            <v>10000000</v>
          </cell>
          <cell r="S459">
            <v>7000000</v>
          </cell>
          <cell r="Z459">
            <v>0</v>
          </cell>
          <cell r="AA459">
            <v>0</v>
          </cell>
          <cell r="AG459">
            <v>0</v>
          </cell>
          <cell r="AH459">
            <v>0</v>
          </cell>
          <cell r="AN459">
            <v>0</v>
          </cell>
          <cell r="AO459">
            <v>0</v>
          </cell>
        </row>
        <row r="460">
          <cell r="R460">
            <v>0</v>
          </cell>
          <cell r="S460">
            <v>0</v>
          </cell>
          <cell r="Z460">
            <v>0</v>
          </cell>
          <cell r="AA460">
            <v>0</v>
          </cell>
          <cell r="AG460">
            <v>0</v>
          </cell>
          <cell r="AH460">
            <v>0</v>
          </cell>
          <cell r="AN460">
            <v>0</v>
          </cell>
          <cell r="AO460">
            <v>0</v>
          </cell>
        </row>
        <row r="461">
          <cell r="R461">
            <v>10000000</v>
          </cell>
          <cell r="S461">
            <v>10000000</v>
          </cell>
          <cell r="Z461">
            <v>0</v>
          </cell>
          <cell r="AA461">
            <v>0</v>
          </cell>
          <cell r="AG461">
            <v>0</v>
          </cell>
          <cell r="AH461">
            <v>0</v>
          </cell>
          <cell r="AN461">
            <v>0</v>
          </cell>
          <cell r="AO461">
            <v>0</v>
          </cell>
        </row>
        <row r="462">
          <cell r="R462">
            <v>469387729</v>
          </cell>
          <cell r="S462">
            <v>494387729</v>
          </cell>
          <cell r="Z462">
            <v>0</v>
          </cell>
          <cell r="AA462">
            <v>0</v>
          </cell>
          <cell r="AG462">
            <v>0</v>
          </cell>
          <cell r="AH462">
            <v>0</v>
          </cell>
          <cell r="AN462">
            <v>0</v>
          </cell>
          <cell r="AO462">
            <v>0</v>
          </cell>
        </row>
        <row r="463">
          <cell r="R463">
            <v>18871649</v>
          </cell>
          <cell r="S463">
            <v>18871649</v>
          </cell>
          <cell r="Z463">
            <v>0</v>
          </cell>
          <cell r="AA463">
            <v>0</v>
          </cell>
          <cell r="AG463">
            <v>0</v>
          </cell>
          <cell r="AH463">
            <v>0</v>
          </cell>
          <cell r="AN463">
            <v>0</v>
          </cell>
          <cell r="AO463">
            <v>0</v>
          </cell>
        </row>
        <row r="464">
          <cell r="R464">
            <v>13804992</v>
          </cell>
          <cell r="S464">
            <v>13804992</v>
          </cell>
          <cell r="Z464">
            <v>0</v>
          </cell>
          <cell r="AA464">
            <v>0</v>
          </cell>
          <cell r="AG464">
            <v>0</v>
          </cell>
          <cell r="AH464">
            <v>0</v>
          </cell>
          <cell r="AN464">
            <v>0</v>
          </cell>
          <cell r="AO464">
            <v>0</v>
          </cell>
        </row>
        <row r="465">
          <cell r="R465">
            <v>5066657</v>
          </cell>
          <cell r="S465">
            <v>5066657</v>
          </cell>
          <cell r="Z465">
            <v>0</v>
          </cell>
          <cell r="AA465">
            <v>0</v>
          </cell>
          <cell r="AG465">
            <v>0</v>
          </cell>
          <cell r="AH465">
            <v>0</v>
          </cell>
          <cell r="AN465">
            <v>0</v>
          </cell>
          <cell r="AO465">
            <v>0</v>
          </cell>
        </row>
        <row r="466">
          <cell r="R466">
            <v>450516080</v>
          </cell>
          <cell r="S466">
            <v>475516080</v>
          </cell>
          <cell r="Z466">
            <v>0</v>
          </cell>
          <cell r="AA466">
            <v>0</v>
          </cell>
          <cell r="AG466">
            <v>0</v>
          </cell>
          <cell r="AH466">
            <v>0</v>
          </cell>
          <cell r="AN466">
            <v>0</v>
          </cell>
          <cell r="AO466">
            <v>0</v>
          </cell>
        </row>
        <row r="467">
          <cell r="R467">
            <v>0</v>
          </cell>
          <cell r="S467">
            <v>0</v>
          </cell>
          <cell r="Z467">
            <v>0</v>
          </cell>
          <cell r="AA467">
            <v>0</v>
          </cell>
          <cell r="AG467">
            <v>0</v>
          </cell>
          <cell r="AH467">
            <v>0</v>
          </cell>
          <cell r="AN467">
            <v>0</v>
          </cell>
          <cell r="AO467">
            <v>0</v>
          </cell>
        </row>
        <row r="468">
          <cell r="R468">
            <v>254444599</v>
          </cell>
          <cell r="S468">
            <v>254444599</v>
          </cell>
          <cell r="Z468">
            <v>0</v>
          </cell>
          <cell r="AA468">
            <v>0</v>
          </cell>
          <cell r="AG468">
            <v>0</v>
          </cell>
          <cell r="AH468">
            <v>0</v>
          </cell>
          <cell r="AN468">
            <v>0</v>
          </cell>
          <cell r="AO468">
            <v>0</v>
          </cell>
        </row>
        <row r="469">
          <cell r="R469">
            <v>4871481</v>
          </cell>
          <cell r="S469">
            <v>4871481</v>
          </cell>
          <cell r="Z469">
            <v>0</v>
          </cell>
          <cell r="AA469">
            <v>0</v>
          </cell>
          <cell r="AG469">
            <v>0</v>
          </cell>
          <cell r="AH469">
            <v>0</v>
          </cell>
          <cell r="AN469">
            <v>0</v>
          </cell>
          <cell r="AO469">
            <v>0</v>
          </cell>
        </row>
        <row r="470">
          <cell r="R470">
            <v>28000000</v>
          </cell>
          <cell r="S470">
            <v>28000000</v>
          </cell>
          <cell r="Z470">
            <v>0</v>
          </cell>
          <cell r="AA470">
            <v>0</v>
          </cell>
          <cell r="AG470">
            <v>0</v>
          </cell>
          <cell r="AH470">
            <v>0</v>
          </cell>
          <cell r="AN470">
            <v>0</v>
          </cell>
          <cell r="AO470">
            <v>0</v>
          </cell>
        </row>
        <row r="471">
          <cell r="R471">
            <v>80200000</v>
          </cell>
          <cell r="S471">
            <v>80200000</v>
          </cell>
          <cell r="Z471">
            <v>0</v>
          </cell>
          <cell r="AA471">
            <v>0</v>
          </cell>
          <cell r="AG471">
            <v>0</v>
          </cell>
          <cell r="AH471">
            <v>0</v>
          </cell>
          <cell r="AN471">
            <v>0</v>
          </cell>
          <cell r="AO471">
            <v>0</v>
          </cell>
        </row>
        <row r="472">
          <cell r="R472">
            <v>83000000</v>
          </cell>
          <cell r="S472">
            <v>83000000</v>
          </cell>
          <cell r="Z472">
            <v>0</v>
          </cell>
          <cell r="AA472">
            <v>0</v>
          </cell>
          <cell r="AG472">
            <v>0</v>
          </cell>
          <cell r="AH472">
            <v>0</v>
          </cell>
          <cell r="AN472">
            <v>0</v>
          </cell>
          <cell r="AO472">
            <v>0</v>
          </cell>
        </row>
        <row r="473">
          <cell r="R473">
            <v>0</v>
          </cell>
          <cell r="S473">
            <v>25000000</v>
          </cell>
          <cell r="Z473">
            <v>0</v>
          </cell>
          <cell r="AA473">
            <v>0</v>
          </cell>
          <cell r="AG473">
            <v>0</v>
          </cell>
          <cell r="AH473">
            <v>0</v>
          </cell>
          <cell r="AN473">
            <v>0</v>
          </cell>
          <cell r="AO473">
            <v>0</v>
          </cell>
        </row>
        <row r="474">
          <cell r="R474">
            <v>0</v>
          </cell>
          <cell r="S474">
            <v>0</v>
          </cell>
          <cell r="Z474">
            <v>0</v>
          </cell>
          <cell r="AA474">
            <v>0</v>
          </cell>
          <cell r="AG474">
            <v>0</v>
          </cell>
          <cell r="AH474">
            <v>0</v>
          </cell>
          <cell r="AN474">
            <v>0</v>
          </cell>
          <cell r="AO474">
            <v>0</v>
          </cell>
        </row>
        <row r="475">
          <cell r="R475">
            <v>0</v>
          </cell>
          <cell r="S475">
            <v>0</v>
          </cell>
          <cell r="Z475">
            <v>0</v>
          </cell>
          <cell r="AA475">
            <v>0</v>
          </cell>
          <cell r="AG475">
            <v>0</v>
          </cell>
          <cell r="AH475">
            <v>0</v>
          </cell>
          <cell r="AN475">
            <v>0</v>
          </cell>
          <cell r="AO475">
            <v>0</v>
          </cell>
        </row>
        <row r="476">
          <cell r="R476">
            <v>1965414477</v>
          </cell>
          <cell r="S476">
            <v>1991214477</v>
          </cell>
          <cell r="Z476">
            <v>0</v>
          </cell>
          <cell r="AA476">
            <v>0</v>
          </cell>
          <cell r="AG476">
            <v>0</v>
          </cell>
          <cell r="AH476">
            <v>0</v>
          </cell>
          <cell r="AN476">
            <v>0</v>
          </cell>
          <cell r="AO476">
            <v>0</v>
          </cell>
        </row>
        <row r="477">
          <cell r="R477">
            <v>1965414477</v>
          </cell>
          <cell r="S477">
            <v>1991214477</v>
          </cell>
          <cell r="Z477">
            <v>0</v>
          </cell>
          <cell r="AA477">
            <v>0</v>
          </cell>
          <cell r="AG477">
            <v>0</v>
          </cell>
          <cell r="AH477">
            <v>0</v>
          </cell>
          <cell r="AN477">
            <v>0</v>
          </cell>
          <cell r="AO477">
            <v>0</v>
          </cell>
        </row>
        <row r="478">
          <cell r="R478">
            <v>32000000</v>
          </cell>
          <cell r="S478">
            <v>32000000</v>
          </cell>
          <cell r="Z478">
            <v>0</v>
          </cell>
          <cell r="AA478">
            <v>0</v>
          </cell>
          <cell r="AG478">
            <v>0</v>
          </cell>
          <cell r="AH478">
            <v>0</v>
          </cell>
          <cell r="AN478">
            <v>0</v>
          </cell>
          <cell r="AO478">
            <v>0</v>
          </cell>
        </row>
        <row r="479">
          <cell r="R479">
            <v>3200000</v>
          </cell>
          <cell r="S479">
            <v>3200000</v>
          </cell>
          <cell r="Z479">
            <v>0</v>
          </cell>
          <cell r="AA479">
            <v>0</v>
          </cell>
          <cell r="AG479">
            <v>0</v>
          </cell>
          <cell r="AH479">
            <v>0</v>
          </cell>
          <cell r="AN479">
            <v>0</v>
          </cell>
          <cell r="AO479">
            <v>0</v>
          </cell>
        </row>
        <row r="480">
          <cell r="R480">
            <v>15161191</v>
          </cell>
          <cell r="S480">
            <v>15161191</v>
          </cell>
          <cell r="Z480">
            <v>0</v>
          </cell>
          <cell r="AA480">
            <v>0</v>
          </cell>
          <cell r="AG480">
            <v>0</v>
          </cell>
          <cell r="AH480">
            <v>0</v>
          </cell>
          <cell r="AN480">
            <v>0</v>
          </cell>
          <cell r="AO480">
            <v>0</v>
          </cell>
        </row>
        <row r="481">
          <cell r="R481">
            <v>148343294</v>
          </cell>
          <cell r="S481">
            <v>148343294</v>
          </cell>
          <cell r="Z481">
            <v>0</v>
          </cell>
          <cell r="AA481">
            <v>0</v>
          </cell>
          <cell r="AG481">
            <v>0</v>
          </cell>
          <cell r="AH481">
            <v>0</v>
          </cell>
          <cell r="AN481">
            <v>0</v>
          </cell>
          <cell r="AO481">
            <v>0</v>
          </cell>
        </row>
        <row r="482">
          <cell r="R482">
            <v>760554914</v>
          </cell>
          <cell r="S482">
            <v>784754914</v>
          </cell>
          <cell r="Z482">
            <v>0</v>
          </cell>
          <cell r="AA482">
            <v>0</v>
          </cell>
          <cell r="AG482">
            <v>0</v>
          </cell>
          <cell r="AH482">
            <v>0</v>
          </cell>
          <cell r="AN482">
            <v>0</v>
          </cell>
          <cell r="AO482">
            <v>0</v>
          </cell>
        </row>
        <row r="483">
          <cell r="R483">
            <v>87508103</v>
          </cell>
          <cell r="S483">
            <v>87508103</v>
          </cell>
          <cell r="Z483">
            <v>0</v>
          </cell>
          <cell r="AA483">
            <v>0</v>
          </cell>
          <cell r="AG483">
            <v>0</v>
          </cell>
          <cell r="AH483">
            <v>0</v>
          </cell>
          <cell r="AN483">
            <v>0</v>
          </cell>
          <cell r="AO483">
            <v>0</v>
          </cell>
        </row>
        <row r="484">
          <cell r="R484">
            <v>543495418</v>
          </cell>
          <cell r="S484">
            <v>543495418</v>
          </cell>
          <cell r="Z484">
            <v>0</v>
          </cell>
          <cell r="AA484">
            <v>0</v>
          </cell>
          <cell r="AG484">
            <v>0</v>
          </cell>
          <cell r="AH484">
            <v>0</v>
          </cell>
          <cell r="AN484">
            <v>0</v>
          </cell>
          <cell r="AO484">
            <v>0</v>
          </cell>
        </row>
        <row r="485">
          <cell r="R485">
            <v>292549966</v>
          </cell>
          <cell r="S485">
            <v>294149966</v>
          </cell>
          <cell r="Z485">
            <v>0</v>
          </cell>
          <cell r="AA485">
            <v>0</v>
          </cell>
          <cell r="AG485">
            <v>0</v>
          </cell>
          <cell r="AH485">
            <v>0</v>
          </cell>
          <cell r="AN485">
            <v>0</v>
          </cell>
          <cell r="AO485">
            <v>0</v>
          </cell>
        </row>
        <row r="486">
          <cell r="R486">
            <v>73468934</v>
          </cell>
          <cell r="S486">
            <v>73468934</v>
          </cell>
          <cell r="Z486">
            <v>0</v>
          </cell>
          <cell r="AA486">
            <v>0</v>
          </cell>
          <cell r="AG486">
            <v>0</v>
          </cell>
          <cell r="AH486">
            <v>0</v>
          </cell>
          <cell r="AN486">
            <v>0</v>
          </cell>
          <cell r="AO486">
            <v>0</v>
          </cell>
        </row>
        <row r="487">
          <cell r="R487">
            <v>9132657</v>
          </cell>
          <cell r="S487">
            <v>9132657</v>
          </cell>
          <cell r="Z487">
            <v>0</v>
          </cell>
          <cell r="AA487">
            <v>0</v>
          </cell>
          <cell r="AG487">
            <v>0</v>
          </cell>
          <cell r="AH487">
            <v>0</v>
          </cell>
          <cell r="AN487">
            <v>0</v>
          </cell>
          <cell r="AO487">
            <v>0</v>
          </cell>
        </row>
        <row r="488">
          <cell r="R488">
            <v>3829734413</v>
          </cell>
          <cell r="S488">
            <v>3468044158</v>
          </cell>
          <cell r="Z488">
            <v>0</v>
          </cell>
          <cell r="AA488">
            <v>0</v>
          </cell>
          <cell r="AG488">
            <v>0</v>
          </cell>
          <cell r="AH488">
            <v>0</v>
          </cell>
          <cell r="AN488">
            <v>0</v>
          </cell>
          <cell r="AO488">
            <v>0</v>
          </cell>
        </row>
        <row r="489">
          <cell r="R489">
            <v>3587165048</v>
          </cell>
          <cell r="S489">
            <v>3266589174</v>
          </cell>
          <cell r="Z489">
            <v>0</v>
          </cell>
          <cell r="AA489">
            <v>0</v>
          </cell>
          <cell r="AG489">
            <v>0</v>
          </cell>
          <cell r="AH489">
            <v>0</v>
          </cell>
          <cell r="AN489">
            <v>0</v>
          </cell>
          <cell r="AO489">
            <v>0</v>
          </cell>
        </row>
        <row r="490">
          <cell r="R490">
            <v>3587165048</v>
          </cell>
          <cell r="S490">
            <v>3266589174</v>
          </cell>
          <cell r="Z490">
            <v>0</v>
          </cell>
          <cell r="AA490">
            <v>0</v>
          </cell>
          <cell r="AG490">
            <v>0</v>
          </cell>
          <cell r="AH490">
            <v>0</v>
          </cell>
          <cell r="AN490">
            <v>0</v>
          </cell>
          <cell r="AO490">
            <v>0</v>
          </cell>
        </row>
        <row r="491">
          <cell r="R491">
            <v>1046000000</v>
          </cell>
          <cell r="S491">
            <v>901484441</v>
          </cell>
          <cell r="Z491">
            <v>0</v>
          </cell>
          <cell r="AA491">
            <v>0</v>
          </cell>
          <cell r="AG491">
            <v>0</v>
          </cell>
          <cell r="AH491">
            <v>0</v>
          </cell>
          <cell r="AN491">
            <v>0</v>
          </cell>
          <cell r="AO491">
            <v>0</v>
          </cell>
        </row>
        <row r="492">
          <cell r="R492">
            <v>570000000</v>
          </cell>
          <cell r="S492">
            <v>526812056</v>
          </cell>
          <cell r="Z492">
            <v>0</v>
          </cell>
          <cell r="AA492">
            <v>0</v>
          </cell>
          <cell r="AG492">
            <v>0</v>
          </cell>
          <cell r="AH492">
            <v>0</v>
          </cell>
          <cell r="AN492">
            <v>0</v>
          </cell>
          <cell r="AO492">
            <v>0</v>
          </cell>
        </row>
        <row r="493">
          <cell r="R493">
            <v>63279990</v>
          </cell>
          <cell r="S493">
            <v>63279990</v>
          </cell>
          <cell r="Z493">
            <v>0</v>
          </cell>
          <cell r="AA493">
            <v>0</v>
          </cell>
          <cell r="AG493">
            <v>0</v>
          </cell>
          <cell r="AH493">
            <v>0</v>
          </cell>
          <cell r="AN493">
            <v>0</v>
          </cell>
          <cell r="AO493">
            <v>0</v>
          </cell>
        </row>
        <row r="494">
          <cell r="R494">
            <v>150000000</v>
          </cell>
          <cell r="S494">
            <v>123850316</v>
          </cell>
          <cell r="Z494">
            <v>0</v>
          </cell>
          <cell r="AA494">
            <v>0</v>
          </cell>
          <cell r="AG494">
            <v>0</v>
          </cell>
          <cell r="AH494">
            <v>0</v>
          </cell>
          <cell r="AN494">
            <v>0</v>
          </cell>
          <cell r="AO494">
            <v>0</v>
          </cell>
        </row>
        <row r="495">
          <cell r="R495">
            <v>130308258</v>
          </cell>
          <cell r="S495">
            <v>130308258</v>
          </cell>
          <cell r="Z495">
            <v>0</v>
          </cell>
          <cell r="AA495">
            <v>0</v>
          </cell>
          <cell r="AG495">
            <v>0</v>
          </cell>
          <cell r="AH495">
            <v>0</v>
          </cell>
          <cell r="AN495">
            <v>0</v>
          </cell>
          <cell r="AO495">
            <v>0</v>
          </cell>
        </row>
        <row r="496">
          <cell r="R496">
            <v>163129096</v>
          </cell>
          <cell r="S496">
            <v>56406409</v>
          </cell>
          <cell r="Z496">
            <v>0</v>
          </cell>
          <cell r="AA496">
            <v>0</v>
          </cell>
          <cell r="AG496">
            <v>0</v>
          </cell>
          <cell r="AH496">
            <v>0</v>
          </cell>
          <cell r="AN496">
            <v>0</v>
          </cell>
          <cell r="AO496">
            <v>0</v>
          </cell>
        </row>
        <row r="497">
          <cell r="R497">
            <v>48726873</v>
          </cell>
          <cell r="S497">
            <v>48726873</v>
          </cell>
          <cell r="Z497">
            <v>0</v>
          </cell>
          <cell r="AA497">
            <v>0</v>
          </cell>
          <cell r="AG497">
            <v>0</v>
          </cell>
          <cell r="AH497">
            <v>0</v>
          </cell>
          <cell r="AN497">
            <v>0</v>
          </cell>
          <cell r="AO497">
            <v>0</v>
          </cell>
        </row>
        <row r="498">
          <cell r="R498">
            <v>265705962</v>
          </cell>
          <cell r="S498">
            <v>265705962</v>
          </cell>
          <cell r="Z498">
            <v>0</v>
          </cell>
          <cell r="AA498">
            <v>0</v>
          </cell>
          <cell r="AG498">
            <v>0</v>
          </cell>
          <cell r="AH498">
            <v>0</v>
          </cell>
          <cell r="AN498">
            <v>0</v>
          </cell>
          <cell r="AO498">
            <v>0</v>
          </cell>
        </row>
        <row r="499">
          <cell r="R499">
            <v>913730621</v>
          </cell>
          <cell r="S499">
            <v>913730621</v>
          </cell>
          <cell r="Z499">
            <v>0</v>
          </cell>
          <cell r="AA499">
            <v>0</v>
          </cell>
          <cell r="AG499">
            <v>0</v>
          </cell>
          <cell r="AH499">
            <v>0</v>
          </cell>
          <cell r="AN499">
            <v>0</v>
          </cell>
          <cell r="AO499">
            <v>0</v>
          </cell>
        </row>
        <row r="500">
          <cell r="R500">
            <v>236284248</v>
          </cell>
          <cell r="S500">
            <v>236284248</v>
          </cell>
          <cell r="Z500">
            <v>0</v>
          </cell>
          <cell r="AA500">
            <v>0</v>
          </cell>
          <cell r="AG500">
            <v>0</v>
          </cell>
          <cell r="AH500">
            <v>0</v>
          </cell>
          <cell r="AN500">
            <v>0</v>
          </cell>
          <cell r="AO500">
            <v>0</v>
          </cell>
        </row>
        <row r="501">
          <cell r="R501">
            <v>242569365</v>
          </cell>
          <cell r="S501">
            <v>201454984</v>
          </cell>
          <cell r="Z501">
            <v>0</v>
          </cell>
          <cell r="AA501">
            <v>0</v>
          </cell>
          <cell r="AG501">
            <v>0</v>
          </cell>
          <cell r="AH501">
            <v>0</v>
          </cell>
          <cell r="AN501">
            <v>0</v>
          </cell>
          <cell r="AO501">
            <v>0</v>
          </cell>
        </row>
        <row r="502">
          <cell r="R502">
            <v>242569365</v>
          </cell>
          <cell r="S502">
            <v>201454984</v>
          </cell>
          <cell r="Z502">
            <v>0</v>
          </cell>
          <cell r="AA502">
            <v>0</v>
          </cell>
          <cell r="AG502">
            <v>0</v>
          </cell>
          <cell r="AH502">
            <v>0</v>
          </cell>
          <cell r="AN502">
            <v>0</v>
          </cell>
          <cell r="AO502">
            <v>0</v>
          </cell>
        </row>
        <row r="503">
          <cell r="R503">
            <v>2000000</v>
          </cell>
          <cell r="S503">
            <v>2000000</v>
          </cell>
          <cell r="Z503">
            <v>0</v>
          </cell>
          <cell r="AA503">
            <v>0</v>
          </cell>
          <cell r="AG503">
            <v>0</v>
          </cell>
          <cell r="AH503">
            <v>0</v>
          </cell>
          <cell r="AN503">
            <v>0</v>
          </cell>
          <cell r="AO503">
            <v>0</v>
          </cell>
        </row>
        <row r="504">
          <cell r="R504">
            <v>40000000</v>
          </cell>
          <cell r="S504">
            <v>30000000</v>
          </cell>
          <cell r="Z504">
            <v>0</v>
          </cell>
          <cell r="AA504">
            <v>0</v>
          </cell>
          <cell r="AG504">
            <v>0</v>
          </cell>
          <cell r="AH504">
            <v>0</v>
          </cell>
          <cell r="AN504">
            <v>0</v>
          </cell>
          <cell r="AO504">
            <v>0</v>
          </cell>
        </row>
        <row r="505">
          <cell r="R505">
            <v>0</v>
          </cell>
          <cell r="S505">
            <v>18922294</v>
          </cell>
          <cell r="Z505">
            <v>0</v>
          </cell>
          <cell r="AA505">
            <v>0</v>
          </cell>
          <cell r="AG505">
            <v>0</v>
          </cell>
          <cell r="AH505">
            <v>0</v>
          </cell>
          <cell r="AN505">
            <v>0</v>
          </cell>
          <cell r="AO505">
            <v>0</v>
          </cell>
        </row>
        <row r="506">
          <cell r="R506">
            <v>50000000</v>
          </cell>
          <cell r="S506">
            <v>0</v>
          </cell>
          <cell r="Z506">
            <v>0</v>
          </cell>
          <cell r="AA506">
            <v>0</v>
          </cell>
          <cell r="AG506">
            <v>0</v>
          </cell>
          <cell r="AH506">
            <v>0</v>
          </cell>
          <cell r="AN506">
            <v>0</v>
          </cell>
          <cell r="AO506">
            <v>0</v>
          </cell>
        </row>
        <row r="507">
          <cell r="R507">
            <v>142932539</v>
          </cell>
          <cell r="S507">
            <v>142932539</v>
          </cell>
          <cell r="Z507">
            <v>0</v>
          </cell>
          <cell r="AA507">
            <v>0</v>
          </cell>
          <cell r="AG507">
            <v>0</v>
          </cell>
          <cell r="AH507">
            <v>0</v>
          </cell>
          <cell r="AN507">
            <v>0</v>
          </cell>
          <cell r="AO507">
            <v>0</v>
          </cell>
        </row>
        <row r="508">
          <cell r="R508">
            <v>7000000</v>
          </cell>
          <cell r="S508">
            <v>7000000</v>
          </cell>
          <cell r="Z508">
            <v>0</v>
          </cell>
          <cell r="AA508">
            <v>0</v>
          </cell>
          <cell r="AG508">
            <v>0</v>
          </cell>
          <cell r="AH508">
            <v>0</v>
          </cell>
          <cell r="AN508">
            <v>0</v>
          </cell>
          <cell r="AO508">
            <v>0</v>
          </cell>
        </row>
        <row r="509">
          <cell r="R509">
            <v>636826</v>
          </cell>
          <cell r="S509">
            <v>600151</v>
          </cell>
          <cell r="Z509">
            <v>0</v>
          </cell>
          <cell r="AA509">
            <v>0</v>
          </cell>
          <cell r="AG509">
            <v>0</v>
          </cell>
          <cell r="AH509">
            <v>0</v>
          </cell>
          <cell r="AN509">
            <v>0</v>
          </cell>
          <cell r="AO509">
            <v>0</v>
          </cell>
        </row>
        <row r="510">
          <cell r="R510">
            <v>2994712398</v>
          </cell>
          <cell r="S510">
            <v>2961178255</v>
          </cell>
          <cell r="Z510">
            <v>0</v>
          </cell>
          <cell r="AA510">
            <v>0</v>
          </cell>
          <cell r="AG510">
            <v>0</v>
          </cell>
          <cell r="AH510">
            <v>0</v>
          </cell>
          <cell r="AN510">
            <v>0</v>
          </cell>
          <cell r="AO510">
            <v>0</v>
          </cell>
        </row>
        <row r="511">
          <cell r="R511">
            <v>852992498</v>
          </cell>
          <cell r="S511">
            <v>825438775</v>
          </cell>
          <cell r="Z511">
            <v>0</v>
          </cell>
          <cell r="AA511">
            <v>0</v>
          </cell>
          <cell r="AG511">
            <v>0</v>
          </cell>
          <cell r="AH511">
            <v>0</v>
          </cell>
          <cell r="AN511">
            <v>0</v>
          </cell>
          <cell r="AO511">
            <v>0</v>
          </cell>
        </row>
        <row r="512">
          <cell r="R512">
            <v>852992498</v>
          </cell>
          <cell r="S512">
            <v>825438775</v>
          </cell>
          <cell r="Z512">
            <v>0</v>
          </cell>
          <cell r="AA512">
            <v>0</v>
          </cell>
          <cell r="AG512">
            <v>0</v>
          </cell>
          <cell r="AH512">
            <v>0</v>
          </cell>
          <cell r="AN512">
            <v>0</v>
          </cell>
          <cell r="AO512">
            <v>0</v>
          </cell>
        </row>
        <row r="513">
          <cell r="R513">
            <v>284553387</v>
          </cell>
          <cell r="S513">
            <v>284553387</v>
          </cell>
          <cell r="Z513">
            <v>0</v>
          </cell>
          <cell r="AA513">
            <v>0</v>
          </cell>
          <cell r="AG513">
            <v>0</v>
          </cell>
          <cell r="AH513">
            <v>0</v>
          </cell>
          <cell r="AN513">
            <v>0</v>
          </cell>
          <cell r="AO513">
            <v>0</v>
          </cell>
        </row>
        <row r="514">
          <cell r="R514">
            <v>19624080</v>
          </cell>
          <cell r="S514">
            <v>18931360</v>
          </cell>
          <cell r="Z514">
            <v>0</v>
          </cell>
          <cell r="AA514">
            <v>0</v>
          </cell>
          <cell r="AG514">
            <v>0</v>
          </cell>
          <cell r="AH514">
            <v>0</v>
          </cell>
          <cell r="AN514">
            <v>0</v>
          </cell>
          <cell r="AO514">
            <v>0</v>
          </cell>
        </row>
        <row r="515">
          <cell r="R515">
            <v>387777018</v>
          </cell>
          <cell r="S515">
            <v>387777018</v>
          </cell>
          <cell r="Z515">
            <v>0</v>
          </cell>
          <cell r="AA515">
            <v>0</v>
          </cell>
          <cell r="AG515">
            <v>0</v>
          </cell>
          <cell r="AH515">
            <v>0</v>
          </cell>
          <cell r="AN515">
            <v>0</v>
          </cell>
          <cell r="AO515">
            <v>0</v>
          </cell>
        </row>
        <row r="516">
          <cell r="R516">
            <v>24470385</v>
          </cell>
          <cell r="S516">
            <v>22612132</v>
          </cell>
          <cell r="Z516">
            <v>0</v>
          </cell>
          <cell r="AA516">
            <v>0</v>
          </cell>
          <cell r="AG516">
            <v>0</v>
          </cell>
          <cell r="AH516">
            <v>0</v>
          </cell>
          <cell r="AN516">
            <v>0</v>
          </cell>
          <cell r="AO516">
            <v>0</v>
          </cell>
        </row>
        <row r="517">
          <cell r="R517">
            <v>40516468</v>
          </cell>
          <cell r="S517">
            <v>40516468</v>
          </cell>
          <cell r="Z517">
            <v>0</v>
          </cell>
          <cell r="AA517">
            <v>0</v>
          </cell>
          <cell r="AG517">
            <v>0</v>
          </cell>
          <cell r="AH517">
            <v>0</v>
          </cell>
          <cell r="AN517">
            <v>0</v>
          </cell>
          <cell r="AO517">
            <v>0</v>
          </cell>
        </row>
        <row r="518">
          <cell r="R518">
            <v>11525000</v>
          </cell>
          <cell r="S518">
            <v>9672250</v>
          </cell>
          <cell r="Z518">
            <v>0</v>
          </cell>
          <cell r="AA518">
            <v>0</v>
          </cell>
          <cell r="AG518">
            <v>0</v>
          </cell>
          <cell r="AH518">
            <v>0</v>
          </cell>
          <cell r="AN518">
            <v>0</v>
          </cell>
          <cell r="AO518">
            <v>0</v>
          </cell>
        </row>
        <row r="519">
          <cell r="R519">
            <v>28867000</v>
          </cell>
          <cell r="S519">
            <v>11967000</v>
          </cell>
          <cell r="Z519">
            <v>0</v>
          </cell>
          <cell r="AA519">
            <v>0</v>
          </cell>
          <cell r="AG519">
            <v>0</v>
          </cell>
          <cell r="AH519">
            <v>0</v>
          </cell>
          <cell r="AN519">
            <v>0</v>
          </cell>
          <cell r="AO519">
            <v>0</v>
          </cell>
        </row>
        <row r="520">
          <cell r="R520">
            <v>17640000</v>
          </cell>
          <cell r="S520">
            <v>11390000</v>
          </cell>
          <cell r="Z520">
            <v>0</v>
          </cell>
          <cell r="AA520">
            <v>0</v>
          </cell>
          <cell r="AG520">
            <v>0</v>
          </cell>
          <cell r="AH520">
            <v>0</v>
          </cell>
          <cell r="AN520">
            <v>0</v>
          </cell>
          <cell r="AO520">
            <v>0</v>
          </cell>
        </row>
        <row r="521">
          <cell r="R521">
            <v>38019160</v>
          </cell>
          <cell r="S521">
            <v>38019160</v>
          </cell>
          <cell r="Z521">
            <v>0</v>
          </cell>
          <cell r="AA521">
            <v>0</v>
          </cell>
          <cell r="AG521">
            <v>0</v>
          </cell>
          <cell r="AH521">
            <v>0</v>
          </cell>
          <cell r="AN521">
            <v>0</v>
          </cell>
          <cell r="AO521">
            <v>0</v>
          </cell>
        </row>
        <row r="522">
          <cell r="R522">
            <v>971905337</v>
          </cell>
          <cell r="S522">
            <v>971894210</v>
          </cell>
          <cell r="Z522">
            <v>0</v>
          </cell>
          <cell r="AA522">
            <v>0</v>
          </cell>
          <cell r="AG522">
            <v>0</v>
          </cell>
          <cell r="AH522">
            <v>0</v>
          </cell>
          <cell r="AN522">
            <v>0</v>
          </cell>
          <cell r="AO522">
            <v>0</v>
          </cell>
        </row>
        <row r="523">
          <cell r="R523">
            <v>971905337</v>
          </cell>
          <cell r="S523">
            <v>971894210</v>
          </cell>
          <cell r="Z523">
            <v>0</v>
          </cell>
          <cell r="AA523">
            <v>0</v>
          </cell>
          <cell r="AG523">
            <v>0</v>
          </cell>
          <cell r="AH523">
            <v>0</v>
          </cell>
          <cell r="AN523">
            <v>0</v>
          </cell>
          <cell r="AO523">
            <v>0</v>
          </cell>
        </row>
        <row r="524">
          <cell r="R524">
            <v>28221918</v>
          </cell>
          <cell r="S524">
            <v>31121918</v>
          </cell>
          <cell r="Z524">
            <v>0</v>
          </cell>
          <cell r="AA524">
            <v>0</v>
          </cell>
          <cell r="AG524">
            <v>0</v>
          </cell>
          <cell r="AH524">
            <v>0</v>
          </cell>
          <cell r="AN524">
            <v>0</v>
          </cell>
          <cell r="AO524">
            <v>0</v>
          </cell>
        </row>
        <row r="525">
          <cell r="R525">
            <v>274996704</v>
          </cell>
          <cell r="S525">
            <v>275996704</v>
          </cell>
          <cell r="Z525">
            <v>0</v>
          </cell>
          <cell r="AA525">
            <v>0</v>
          </cell>
          <cell r="AG525">
            <v>0</v>
          </cell>
          <cell r="AH525">
            <v>0</v>
          </cell>
          <cell r="AN525">
            <v>0</v>
          </cell>
          <cell r="AO525">
            <v>0</v>
          </cell>
        </row>
        <row r="526">
          <cell r="R526">
            <v>121864897</v>
          </cell>
          <cell r="S526">
            <v>121864897</v>
          </cell>
          <cell r="Z526">
            <v>0</v>
          </cell>
          <cell r="AA526">
            <v>0</v>
          </cell>
          <cell r="AG526">
            <v>0</v>
          </cell>
          <cell r="AH526">
            <v>0</v>
          </cell>
          <cell r="AN526">
            <v>0</v>
          </cell>
          <cell r="AO526">
            <v>0</v>
          </cell>
        </row>
        <row r="527">
          <cell r="R527">
            <v>341239933</v>
          </cell>
          <cell r="S527">
            <v>338061270</v>
          </cell>
          <cell r="Z527">
            <v>0</v>
          </cell>
          <cell r="AA527">
            <v>0</v>
          </cell>
          <cell r="AG527">
            <v>0</v>
          </cell>
          <cell r="AH527">
            <v>0</v>
          </cell>
          <cell r="AN527">
            <v>0</v>
          </cell>
          <cell r="AO527">
            <v>0</v>
          </cell>
        </row>
        <row r="528">
          <cell r="R528">
            <v>23276058</v>
          </cell>
          <cell r="S528">
            <v>23276058</v>
          </cell>
          <cell r="Z528">
            <v>0</v>
          </cell>
          <cell r="AA528">
            <v>0</v>
          </cell>
          <cell r="AG528">
            <v>0</v>
          </cell>
          <cell r="AH528">
            <v>0</v>
          </cell>
          <cell r="AN528">
            <v>0</v>
          </cell>
          <cell r="AO528">
            <v>0</v>
          </cell>
        </row>
        <row r="529">
          <cell r="R529">
            <v>39745656</v>
          </cell>
          <cell r="S529">
            <v>38745656</v>
          </cell>
          <cell r="Z529">
            <v>0</v>
          </cell>
          <cell r="AA529">
            <v>0</v>
          </cell>
          <cell r="AG529">
            <v>0</v>
          </cell>
          <cell r="AH529">
            <v>0</v>
          </cell>
          <cell r="AN529">
            <v>0</v>
          </cell>
          <cell r="AO529">
            <v>0</v>
          </cell>
        </row>
        <row r="530">
          <cell r="R530">
            <v>20779840</v>
          </cell>
          <cell r="S530">
            <v>21047376</v>
          </cell>
          <cell r="Z530">
            <v>0</v>
          </cell>
          <cell r="AA530">
            <v>0</v>
          </cell>
          <cell r="AG530">
            <v>0</v>
          </cell>
          <cell r="AH530">
            <v>0</v>
          </cell>
          <cell r="AN530">
            <v>0</v>
          </cell>
          <cell r="AO530">
            <v>0</v>
          </cell>
        </row>
        <row r="531">
          <cell r="R531">
            <v>3990331</v>
          </cell>
          <cell r="S531">
            <v>3990331</v>
          </cell>
          <cell r="Z531">
            <v>0</v>
          </cell>
          <cell r="AA531">
            <v>0</v>
          </cell>
          <cell r="AG531">
            <v>0</v>
          </cell>
          <cell r="AH531">
            <v>0</v>
          </cell>
          <cell r="AN531">
            <v>0</v>
          </cell>
          <cell r="AO531">
            <v>0</v>
          </cell>
        </row>
        <row r="532">
          <cell r="R532">
            <v>117790000</v>
          </cell>
          <cell r="S532">
            <v>117790000</v>
          </cell>
          <cell r="Z532">
            <v>0</v>
          </cell>
          <cell r="AA532">
            <v>0</v>
          </cell>
          <cell r="AG532">
            <v>0</v>
          </cell>
          <cell r="AH532">
            <v>0</v>
          </cell>
          <cell r="AN532">
            <v>0</v>
          </cell>
          <cell r="AO532">
            <v>0</v>
          </cell>
        </row>
        <row r="533">
          <cell r="R533">
            <v>1169814563</v>
          </cell>
          <cell r="S533">
            <v>1163845270</v>
          </cell>
          <cell r="Z533">
            <v>0</v>
          </cell>
          <cell r="AA533">
            <v>0</v>
          </cell>
          <cell r="AG533">
            <v>0</v>
          </cell>
          <cell r="AH533">
            <v>0</v>
          </cell>
          <cell r="AN533">
            <v>0</v>
          </cell>
          <cell r="AO533">
            <v>0</v>
          </cell>
        </row>
        <row r="534">
          <cell r="R534">
            <v>661067751</v>
          </cell>
          <cell r="S534">
            <v>661067751</v>
          </cell>
          <cell r="Z534">
            <v>0</v>
          </cell>
          <cell r="AA534">
            <v>0</v>
          </cell>
          <cell r="AG534">
            <v>0</v>
          </cell>
          <cell r="AH534">
            <v>0</v>
          </cell>
          <cell r="AN534">
            <v>0</v>
          </cell>
          <cell r="AO534">
            <v>0</v>
          </cell>
        </row>
        <row r="535">
          <cell r="R535">
            <v>467129832</v>
          </cell>
          <cell r="S535">
            <v>467129832</v>
          </cell>
          <cell r="Z535">
            <v>0</v>
          </cell>
          <cell r="AA535">
            <v>0</v>
          </cell>
          <cell r="AG535">
            <v>0</v>
          </cell>
          <cell r="AH535">
            <v>0</v>
          </cell>
          <cell r="AN535">
            <v>0</v>
          </cell>
          <cell r="AO535">
            <v>0</v>
          </cell>
        </row>
        <row r="536">
          <cell r="R536">
            <v>193937919</v>
          </cell>
          <cell r="S536">
            <v>193937919</v>
          </cell>
          <cell r="Z536">
            <v>0</v>
          </cell>
          <cell r="AA536">
            <v>0</v>
          </cell>
          <cell r="AG536">
            <v>0</v>
          </cell>
          <cell r="AH536">
            <v>0</v>
          </cell>
          <cell r="AN536">
            <v>0</v>
          </cell>
          <cell r="AO536">
            <v>0</v>
          </cell>
        </row>
        <row r="537">
          <cell r="R537">
            <v>508746812</v>
          </cell>
          <cell r="S537">
            <v>502777519</v>
          </cell>
          <cell r="Z537">
            <v>0</v>
          </cell>
          <cell r="AA537">
            <v>0</v>
          </cell>
          <cell r="AG537">
            <v>0</v>
          </cell>
          <cell r="AH537">
            <v>0</v>
          </cell>
          <cell r="AN537">
            <v>0</v>
          </cell>
          <cell r="AO537">
            <v>0</v>
          </cell>
        </row>
        <row r="538">
          <cell r="R538">
            <v>148522131</v>
          </cell>
          <cell r="S538">
            <v>148522131</v>
          </cell>
          <cell r="Z538">
            <v>0</v>
          </cell>
          <cell r="AA538">
            <v>0</v>
          </cell>
          <cell r="AG538">
            <v>0</v>
          </cell>
          <cell r="AH538">
            <v>0</v>
          </cell>
          <cell r="AN538">
            <v>0</v>
          </cell>
          <cell r="AO538">
            <v>0</v>
          </cell>
        </row>
        <row r="539">
          <cell r="R539">
            <v>16215741</v>
          </cell>
          <cell r="S539">
            <v>16215741</v>
          </cell>
          <cell r="Z539">
            <v>0</v>
          </cell>
          <cell r="AA539">
            <v>0</v>
          </cell>
          <cell r="AG539">
            <v>0</v>
          </cell>
          <cell r="AH539">
            <v>0</v>
          </cell>
          <cell r="AN539">
            <v>0</v>
          </cell>
          <cell r="AO539">
            <v>0</v>
          </cell>
        </row>
        <row r="540">
          <cell r="R540">
            <v>221738134</v>
          </cell>
          <cell r="S540">
            <v>219111433</v>
          </cell>
          <cell r="Z540">
            <v>0</v>
          </cell>
          <cell r="AA540">
            <v>0</v>
          </cell>
          <cell r="AG540">
            <v>0</v>
          </cell>
          <cell r="AH540">
            <v>0</v>
          </cell>
          <cell r="AN540">
            <v>0</v>
          </cell>
          <cell r="AO540">
            <v>0</v>
          </cell>
        </row>
        <row r="541">
          <cell r="R541">
            <v>26855462</v>
          </cell>
          <cell r="S541">
            <v>26855462</v>
          </cell>
          <cell r="Z541">
            <v>0</v>
          </cell>
          <cell r="AA541">
            <v>0</v>
          </cell>
          <cell r="AG541">
            <v>0</v>
          </cell>
          <cell r="AH541">
            <v>0</v>
          </cell>
          <cell r="AN541">
            <v>0</v>
          </cell>
          <cell r="AO541">
            <v>0</v>
          </cell>
        </row>
        <row r="542">
          <cell r="R542">
            <v>34060626</v>
          </cell>
          <cell r="S542">
            <v>33493656</v>
          </cell>
          <cell r="Z542">
            <v>0</v>
          </cell>
          <cell r="AA542">
            <v>0</v>
          </cell>
          <cell r="AG542">
            <v>0</v>
          </cell>
          <cell r="AH542">
            <v>0</v>
          </cell>
          <cell r="AN542">
            <v>0</v>
          </cell>
          <cell r="AO542">
            <v>0</v>
          </cell>
        </row>
        <row r="543">
          <cell r="R543">
            <v>7251706</v>
          </cell>
          <cell r="S543">
            <v>5950421</v>
          </cell>
          <cell r="Z543">
            <v>0</v>
          </cell>
          <cell r="AA543">
            <v>0</v>
          </cell>
          <cell r="AG543">
            <v>0</v>
          </cell>
          <cell r="AH543">
            <v>0</v>
          </cell>
          <cell r="AN543">
            <v>0</v>
          </cell>
          <cell r="AO543">
            <v>0</v>
          </cell>
        </row>
        <row r="544">
          <cell r="R544">
            <v>7133012</v>
          </cell>
          <cell r="S544">
            <v>5658675</v>
          </cell>
          <cell r="Z544">
            <v>0</v>
          </cell>
          <cell r="AA544">
            <v>0</v>
          </cell>
          <cell r="AG544">
            <v>0</v>
          </cell>
          <cell r="AH544">
            <v>0</v>
          </cell>
          <cell r="AN544">
            <v>0</v>
          </cell>
          <cell r="AO544">
            <v>0</v>
          </cell>
        </row>
        <row r="545">
          <cell r="R545">
            <v>7970000</v>
          </cell>
          <cell r="S545">
            <v>7970000</v>
          </cell>
          <cell r="Z545">
            <v>0</v>
          </cell>
          <cell r="AA545">
            <v>0</v>
          </cell>
          <cell r="AG545">
            <v>0</v>
          </cell>
          <cell r="AH545">
            <v>0</v>
          </cell>
          <cell r="AN545">
            <v>0</v>
          </cell>
          <cell r="AO545">
            <v>0</v>
          </cell>
        </row>
        <row r="546">
          <cell r="R546">
            <v>39000000</v>
          </cell>
          <cell r="S546">
            <v>39000000</v>
          </cell>
          <cell r="Z546">
            <v>0</v>
          </cell>
          <cell r="AA546">
            <v>0</v>
          </cell>
          <cell r="AG546">
            <v>0</v>
          </cell>
          <cell r="AH546">
            <v>0</v>
          </cell>
          <cell r="AN546">
            <v>0</v>
          </cell>
          <cell r="AO546">
            <v>0</v>
          </cell>
        </row>
        <row r="547">
          <cell r="R547">
            <v>576859811</v>
          </cell>
          <cell r="S547">
            <v>586750028</v>
          </cell>
          <cell r="Z547">
            <v>0</v>
          </cell>
          <cell r="AA547">
            <v>0</v>
          </cell>
          <cell r="AG547">
            <v>0</v>
          </cell>
          <cell r="AH547">
            <v>0</v>
          </cell>
          <cell r="AN547">
            <v>0</v>
          </cell>
          <cell r="AO547">
            <v>0</v>
          </cell>
        </row>
        <row r="548">
          <cell r="R548">
            <v>280397363</v>
          </cell>
          <cell r="S548">
            <v>280397363</v>
          </cell>
          <cell r="Z548">
            <v>0</v>
          </cell>
          <cell r="AA548">
            <v>0</v>
          </cell>
          <cell r="AG548">
            <v>0</v>
          </cell>
          <cell r="AH548">
            <v>0</v>
          </cell>
          <cell r="AN548">
            <v>0</v>
          </cell>
          <cell r="AO548">
            <v>0</v>
          </cell>
        </row>
        <row r="549">
          <cell r="R549">
            <v>280397363</v>
          </cell>
          <cell r="S549">
            <v>280397363</v>
          </cell>
          <cell r="Z549">
            <v>0</v>
          </cell>
          <cell r="AA549">
            <v>0</v>
          </cell>
          <cell r="AG549">
            <v>0</v>
          </cell>
          <cell r="AH549">
            <v>0</v>
          </cell>
          <cell r="AN549">
            <v>0</v>
          </cell>
          <cell r="AO549">
            <v>0</v>
          </cell>
        </row>
        <row r="550">
          <cell r="R550">
            <v>135476239</v>
          </cell>
          <cell r="S550">
            <v>135476239</v>
          </cell>
          <cell r="Z550">
            <v>0</v>
          </cell>
          <cell r="AA550">
            <v>0</v>
          </cell>
          <cell r="AG550">
            <v>0</v>
          </cell>
          <cell r="AH550">
            <v>0</v>
          </cell>
          <cell r="AN550">
            <v>0</v>
          </cell>
          <cell r="AO550">
            <v>0</v>
          </cell>
        </row>
        <row r="551">
          <cell r="R551">
            <v>0</v>
          </cell>
          <cell r="S551">
            <v>0</v>
          </cell>
          <cell r="Z551">
            <v>0</v>
          </cell>
          <cell r="AA551">
            <v>0</v>
          </cell>
          <cell r="AG551">
            <v>0</v>
          </cell>
          <cell r="AH551">
            <v>0</v>
          </cell>
          <cell r="AN551">
            <v>0</v>
          </cell>
          <cell r="AO551">
            <v>0</v>
          </cell>
        </row>
        <row r="552">
          <cell r="R552">
            <v>39387903</v>
          </cell>
          <cell r="S552">
            <v>39387903</v>
          </cell>
          <cell r="Z552">
            <v>0</v>
          </cell>
          <cell r="AA552">
            <v>0</v>
          </cell>
          <cell r="AG552">
            <v>0</v>
          </cell>
          <cell r="AH552">
            <v>0</v>
          </cell>
          <cell r="AN552">
            <v>0</v>
          </cell>
          <cell r="AO552">
            <v>0</v>
          </cell>
        </row>
        <row r="553">
          <cell r="R553">
            <v>55511422</v>
          </cell>
          <cell r="S553">
            <v>55511422</v>
          </cell>
          <cell r="Z553">
            <v>0</v>
          </cell>
          <cell r="AA553">
            <v>0</v>
          </cell>
          <cell r="AG553">
            <v>0</v>
          </cell>
          <cell r="AH553">
            <v>0</v>
          </cell>
          <cell r="AN553">
            <v>0</v>
          </cell>
          <cell r="AO553">
            <v>0</v>
          </cell>
        </row>
        <row r="554">
          <cell r="R554">
            <v>16025000</v>
          </cell>
          <cell r="S554">
            <v>16025000</v>
          </cell>
          <cell r="Z554">
            <v>0</v>
          </cell>
          <cell r="AA554">
            <v>0</v>
          </cell>
          <cell r="AG554">
            <v>0</v>
          </cell>
          <cell r="AH554">
            <v>0</v>
          </cell>
          <cell r="AN554">
            <v>0</v>
          </cell>
          <cell r="AO554">
            <v>0</v>
          </cell>
        </row>
        <row r="555">
          <cell r="R555">
            <v>1581660</v>
          </cell>
          <cell r="S555">
            <v>1581660</v>
          </cell>
          <cell r="Z555">
            <v>0</v>
          </cell>
          <cell r="AA555">
            <v>0</v>
          </cell>
          <cell r="AG555">
            <v>0</v>
          </cell>
          <cell r="AH555">
            <v>0</v>
          </cell>
          <cell r="AN555">
            <v>0</v>
          </cell>
          <cell r="AO555">
            <v>0</v>
          </cell>
        </row>
        <row r="556">
          <cell r="R556">
            <v>30748639</v>
          </cell>
          <cell r="S556">
            <v>30748639</v>
          </cell>
          <cell r="Z556">
            <v>0</v>
          </cell>
          <cell r="AA556">
            <v>0</v>
          </cell>
          <cell r="AG556">
            <v>0</v>
          </cell>
          <cell r="AH556">
            <v>0</v>
          </cell>
          <cell r="AN556">
            <v>0</v>
          </cell>
          <cell r="AO556">
            <v>0</v>
          </cell>
        </row>
        <row r="557">
          <cell r="R557">
            <v>1666500</v>
          </cell>
          <cell r="S557">
            <v>1666500</v>
          </cell>
          <cell r="Z557">
            <v>0</v>
          </cell>
          <cell r="AA557">
            <v>0</v>
          </cell>
          <cell r="AG557">
            <v>0</v>
          </cell>
          <cell r="AH557">
            <v>0</v>
          </cell>
          <cell r="AN557">
            <v>0</v>
          </cell>
          <cell r="AO557">
            <v>0</v>
          </cell>
        </row>
        <row r="558">
          <cell r="R558">
            <v>296462448</v>
          </cell>
          <cell r="S558">
            <v>306352665</v>
          </cell>
          <cell r="Z558">
            <v>0</v>
          </cell>
          <cell r="AA558">
            <v>0</v>
          </cell>
          <cell r="AG558">
            <v>0</v>
          </cell>
          <cell r="AH558">
            <v>0</v>
          </cell>
          <cell r="AN558">
            <v>0</v>
          </cell>
          <cell r="AO558">
            <v>0</v>
          </cell>
        </row>
        <row r="559">
          <cell r="R559">
            <v>296462448</v>
          </cell>
          <cell r="S559">
            <v>306352665</v>
          </cell>
          <cell r="Z559">
            <v>0</v>
          </cell>
          <cell r="AA559">
            <v>0</v>
          </cell>
          <cell r="AG559">
            <v>0</v>
          </cell>
          <cell r="AH559">
            <v>0</v>
          </cell>
          <cell r="AN559">
            <v>0</v>
          </cell>
          <cell r="AO559">
            <v>0</v>
          </cell>
        </row>
        <row r="560">
          <cell r="R560">
            <v>186426829</v>
          </cell>
          <cell r="S560">
            <v>186426829</v>
          </cell>
          <cell r="Z560">
            <v>0</v>
          </cell>
          <cell r="AA560">
            <v>0</v>
          </cell>
          <cell r="AG560">
            <v>0</v>
          </cell>
          <cell r="AH560">
            <v>0</v>
          </cell>
          <cell r="AN560">
            <v>0</v>
          </cell>
          <cell r="AO560">
            <v>0</v>
          </cell>
        </row>
        <row r="561">
          <cell r="R561">
            <v>23684783</v>
          </cell>
          <cell r="S561">
            <v>23684783</v>
          </cell>
          <cell r="Z561">
            <v>0</v>
          </cell>
          <cell r="AA561">
            <v>0</v>
          </cell>
          <cell r="AG561">
            <v>0</v>
          </cell>
          <cell r="AH561">
            <v>0</v>
          </cell>
          <cell r="AN561">
            <v>0</v>
          </cell>
          <cell r="AO561">
            <v>0</v>
          </cell>
        </row>
        <row r="562">
          <cell r="R562">
            <v>0</v>
          </cell>
          <cell r="S562">
            <v>11500000</v>
          </cell>
          <cell r="Z562">
            <v>0</v>
          </cell>
          <cell r="AA562">
            <v>0</v>
          </cell>
          <cell r="AG562">
            <v>0</v>
          </cell>
          <cell r="AH562">
            <v>0</v>
          </cell>
          <cell r="AN562">
            <v>0</v>
          </cell>
          <cell r="AO562">
            <v>0</v>
          </cell>
        </row>
        <row r="563">
          <cell r="R563">
            <v>11263371</v>
          </cell>
          <cell r="S563">
            <v>9653588</v>
          </cell>
          <cell r="Z563">
            <v>0</v>
          </cell>
          <cell r="AA563">
            <v>0</v>
          </cell>
          <cell r="AG563">
            <v>0</v>
          </cell>
          <cell r="AH563">
            <v>0</v>
          </cell>
          <cell r="AN563">
            <v>0</v>
          </cell>
          <cell r="AO563">
            <v>0</v>
          </cell>
        </row>
        <row r="564">
          <cell r="R564">
            <v>6291775</v>
          </cell>
          <cell r="S564">
            <v>6291775</v>
          </cell>
          <cell r="Z564">
            <v>0</v>
          </cell>
          <cell r="AA564">
            <v>0</v>
          </cell>
          <cell r="AG564">
            <v>0</v>
          </cell>
          <cell r="AH564">
            <v>0</v>
          </cell>
          <cell r="AN564">
            <v>0</v>
          </cell>
          <cell r="AO564">
            <v>0</v>
          </cell>
        </row>
        <row r="565">
          <cell r="R565">
            <v>21029275</v>
          </cell>
          <cell r="S565">
            <v>21029275</v>
          </cell>
          <cell r="Z565">
            <v>0</v>
          </cell>
          <cell r="AA565">
            <v>0</v>
          </cell>
          <cell r="AG565">
            <v>0</v>
          </cell>
          <cell r="AH565">
            <v>0</v>
          </cell>
          <cell r="AN565">
            <v>0</v>
          </cell>
          <cell r="AO565">
            <v>0</v>
          </cell>
        </row>
        <row r="566">
          <cell r="R566">
            <v>6406051</v>
          </cell>
          <cell r="S566">
            <v>6406051</v>
          </cell>
          <cell r="Z566">
            <v>0</v>
          </cell>
          <cell r="AA566">
            <v>0</v>
          </cell>
          <cell r="AG566">
            <v>0</v>
          </cell>
          <cell r="AH566">
            <v>0</v>
          </cell>
          <cell r="AN566">
            <v>0</v>
          </cell>
          <cell r="AO566">
            <v>0</v>
          </cell>
        </row>
        <row r="567">
          <cell r="R567">
            <v>8647364</v>
          </cell>
          <cell r="S567">
            <v>8647364</v>
          </cell>
          <cell r="Z567">
            <v>0</v>
          </cell>
          <cell r="AA567">
            <v>0</v>
          </cell>
          <cell r="AG567">
            <v>0</v>
          </cell>
          <cell r="AH567">
            <v>0</v>
          </cell>
          <cell r="AN567">
            <v>0</v>
          </cell>
          <cell r="AO567">
            <v>0</v>
          </cell>
        </row>
        <row r="568">
          <cell r="R568">
            <v>24718000</v>
          </cell>
          <cell r="S568">
            <v>24718000</v>
          </cell>
          <cell r="Z568">
            <v>0</v>
          </cell>
          <cell r="AA568">
            <v>0</v>
          </cell>
          <cell r="AG568">
            <v>0</v>
          </cell>
          <cell r="AH568">
            <v>0</v>
          </cell>
          <cell r="AN568">
            <v>0</v>
          </cell>
          <cell r="AO568">
            <v>0</v>
          </cell>
        </row>
        <row r="569">
          <cell r="R569">
            <v>7995000</v>
          </cell>
          <cell r="S569">
            <v>7995000</v>
          </cell>
          <cell r="Z569">
            <v>0</v>
          </cell>
          <cell r="AA569">
            <v>0</v>
          </cell>
          <cell r="AG569">
            <v>0</v>
          </cell>
          <cell r="AH569">
            <v>0</v>
          </cell>
          <cell r="AN569">
            <v>0</v>
          </cell>
          <cell r="AO569">
            <v>0</v>
          </cell>
        </row>
        <row r="570">
          <cell r="R570">
            <v>28652025682</v>
          </cell>
          <cell r="S570">
            <v>28663787793</v>
          </cell>
          <cell r="Z570">
            <v>0</v>
          </cell>
          <cell r="AA570">
            <v>0</v>
          </cell>
          <cell r="AG570">
            <v>0</v>
          </cell>
          <cell r="AH570">
            <v>0</v>
          </cell>
          <cell r="AN570">
            <v>0</v>
          </cell>
          <cell r="AO570">
            <v>0</v>
          </cell>
        </row>
        <row r="571">
          <cell r="R571">
            <v>110578326</v>
          </cell>
          <cell r="S571">
            <v>109883828</v>
          </cell>
          <cell r="Z571">
            <v>0</v>
          </cell>
          <cell r="AA571">
            <v>0</v>
          </cell>
          <cell r="AG571">
            <v>0</v>
          </cell>
          <cell r="AH571">
            <v>0</v>
          </cell>
          <cell r="AN571">
            <v>0</v>
          </cell>
          <cell r="AO571">
            <v>0</v>
          </cell>
        </row>
        <row r="572">
          <cell r="R572">
            <v>110578326</v>
          </cell>
          <cell r="S572">
            <v>109883828</v>
          </cell>
          <cell r="Z572">
            <v>0</v>
          </cell>
          <cell r="AA572">
            <v>0</v>
          </cell>
          <cell r="AG572">
            <v>0</v>
          </cell>
          <cell r="AH572">
            <v>0</v>
          </cell>
          <cell r="AN572">
            <v>0</v>
          </cell>
          <cell r="AO572">
            <v>0</v>
          </cell>
        </row>
        <row r="573">
          <cell r="R573">
            <v>99593587</v>
          </cell>
          <cell r="S573">
            <v>99593587</v>
          </cell>
          <cell r="Z573">
            <v>0</v>
          </cell>
          <cell r="AA573">
            <v>0</v>
          </cell>
          <cell r="AG573">
            <v>0</v>
          </cell>
          <cell r="AH573">
            <v>0</v>
          </cell>
          <cell r="AN573">
            <v>0</v>
          </cell>
          <cell r="AO573">
            <v>0</v>
          </cell>
        </row>
        <row r="574">
          <cell r="R574">
            <v>4692058</v>
          </cell>
          <cell r="S574">
            <v>4692058</v>
          </cell>
          <cell r="Z574">
            <v>0</v>
          </cell>
          <cell r="AA574">
            <v>0</v>
          </cell>
          <cell r="AG574">
            <v>0</v>
          </cell>
          <cell r="AH574">
            <v>0</v>
          </cell>
          <cell r="AN574">
            <v>0</v>
          </cell>
          <cell r="AO574">
            <v>0</v>
          </cell>
        </row>
        <row r="575">
          <cell r="R575">
            <v>6292681</v>
          </cell>
          <cell r="S575">
            <v>5598183</v>
          </cell>
          <cell r="Z575">
            <v>0</v>
          </cell>
          <cell r="AA575">
            <v>0</v>
          </cell>
          <cell r="AG575">
            <v>0</v>
          </cell>
          <cell r="AH575">
            <v>0</v>
          </cell>
          <cell r="AN575">
            <v>0</v>
          </cell>
          <cell r="AO575">
            <v>0</v>
          </cell>
        </row>
        <row r="576">
          <cell r="R576">
            <v>7299207550</v>
          </cell>
          <cell r="S576">
            <v>3268358324</v>
          </cell>
          <cell r="Z576">
            <v>0</v>
          </cell>
          <cell r="AA576">
            <v>0</v>
          </cell>
          <cell r="AG576">
            <v>0</v>
          </cell>
          <cell r="AH576">
            <v>0</v>
          </cell>
          <cell r="AN576">
            <v>0</v>
          </cell>
          <cell r="AO576">
            <v>0</v>
          </cell>
        </row>
        <row r="577">
          <cell r="R577">
            <v>4464336042</v>
          </cell>
          <cell r="S577">
            <v>1136844974</v>
          </cell>
          <cell r="Z577">
            <v>0</v>
          </cell>
          <cell r="AA577">
            <v>0</v>
          </cell>
          <cell r="AG577">
            <v>0</v>
          </cell>
          <cell r="AH577">
            <v>0</v>
          </cell>
          <cell r="AN577">
            <v>0</v>
          </cell>
          <cell r="AO577">
            <v>0</v>
          </cell>
        </row>
        <row r="578">
          <cell r="R578">
            <v>4464336042</v>
          </cell>
          <cell r="S578">
            <v>1136844974</v>
          </cell>
          <cell r="Z578">
            <v>0</v>
          </cell>
          <cell r="AA578">
            <v>0</v>
          </cell>
          <cell r="AG578">
            <v>0</v>
          </cell>
          <cell r="AH578">
            <v>0</v>
          </cell>
          <cell r="AN578">
            <v>0</v>
          </cell>
          <cell r="AO578">
            <v>0</v>
          </cell>
        </row>
        <row r="579">
          <cell r="R579">
            <v>1401000000</v>
          </cell>
          <cell r="S579">
            <v>346530000</v>
          </cell>
          <cell r="Z579">
            <v>0</v>
          </cell>
          <cell r="AA579">
            <v>0</v>
          </cell>
          <cell r="AG579">
            <v>0</v>
          </cell>
          <cell r="AH579">
            <v>0</v>
          </cell>
          <cell r="AN579">
            <v>0</v>
          </cell>
          <cell r="AO579">
            <v>0</v>
          </cell>
        </row>
        <row r="580">
          <cell r="R580">
            <v>20600000</v>
          </cell>
          <cell r="S580">
            <v>20763000</v>
          </cell>
          <cell r="Z580">
            <v>0</v>
          </cell>
          <cell r="AA580">
            <v>0</v>
          </cell>
          <cell r="AG580">
            <v>0</v>
          </cell>
          <cell r="AH580">
            <v>0</v>
          </cell>
          <cell r="AN580">
            <v>0</v>
          </cell>
          <cell r="AO580">
            <v>0</v>
          </cell>
        </row>
        <row r="581">
          <cell r="R581">
            <v>4000000</v>
          </cell>
          <cell r="S581">
            <v>4000000</v>
          </cell>
          <cell r="Z581">
            <v>0</v>
          </cell>
          <cell r="AA581">
            <v>0</v>
          </cell>
          <cell r="AG581">
            <v>0</v>
          </cell>
          <cell r="AH581">
            <v>0</v>
          </cell>
          <cell r="AN581">
            <v>0</v>
          </cell>
          <cell r="AO581">
            <v>0</v>
          </cell>
        </row>
        <row r="582">
          <cell r="R582">
            <v>504000000</v>
          </cell>
          <cell r="S582">
            <v>168000000</v>
          </cell>
          <cell r="Z582">
            <v>0</v>
          </cell>
          <cell r="AA582">
            <v>0</v>
          </cell>
          <cell r="AG582">
            <v>0</v>
          </cell>
          <cell r="AH582">
            <v>0</v>
          </cell>
          <cell r="AN582">
            <v>0</v>
          </cell>
          <cell r="AO582">
            <v>0</v>
          </cell>
        </row>
        <row r="583">
          <cell r="R583">
            <v>46000000</v>
          </cell>
          <cell r="S583">
            <v>11500000</v>
          </cell>
          <cell r="Z583">
            <v>0</v>
          </cell>
          <cell r="AA583">
            <v>0</v>
          </cell>
          <cell r="AG583">
            <v>0</v>
          </cell>
          <cell r="AH583">
            <v>0</v>
          </cell>
          <cell r="AN583">
            <v>0</v>
          </cell>
          <cell r="AO583">
            <v>0</v>
          </cell>
        </row>
        <row r="584">
          <cell r="R584">
            <v>24000000</v>
          </cell>
          <cell r="S584">
            <v>8000000</v>
          </cell>
          <cell r="Z584">
            <v>0</v>
          </cell>
          <cell r="AA584">
            <v>0</v>
          </cell>
          <cell r="AG584">
            <v>0</v>
          </cell>
          <cell r="AH584">
            <v>0</v>
          </cell>
          <cell r="AN584">
            <v>0</v>
          </cell>
          <cell r="AO584">
            <v>0</v>
          </cell>
        </row>
        <row r="585">
          <cell r="R585">
            <v>88000000</v>
          </cell>
          <cell r="S585">
            <v>19500000</v>
          </cell>
          <cell r="Z585">
            <v>0</v>
          </cell>
          <cell r="AA585">
            <v>0</v>
          </cell>
          <cell r="AG585">
            <v>0</v>
          </cell>
          <cell r="AH585">
            <v>0</v>
          </cell>
          <cell r="AN585">
            <v>0</v>
          </cell>
          <cell r="AO585">
            <v>0</v>
          </cell>
        </row>
        <row r="586">
          <cell r="R586">
            <v>0</v>
          </cell>
          <cell r="S586">
            <v>11975432</v>
          </cell>
          <cell r="Z586">
            <v>0</v>
          </cell>
          <cell r="AA586">
            <v>0</v>
          </cell>
          <cell r="AG586">
            <v>0</v>
          </cell>
          <cell r="AH586">
            <v>0</v>
          </cell>
          <cell r="AN586">
            <v>0</v>
          </cell>
          <cell r="AO586">
            <v>0</v>
          </cell>
        </row>
        <row r="587">
          <cell r="R587">
            <v>0</v>
          </cell>
          <cell r="S587">
            <v>400000</v>
          </cell>
          <cell r="Z587">
            <v>0</v>
          </cell>
          <cell r="AA587">
            <v>0</v>
          </cell>
          <cell r="AG587">
            <v>0</v>
          </cell>
          <cell r="AH587">
            <v>0</v>
          </cell>
          <cell r="AN587">
            <v>0</v>
          </cell>
          <cell r="AO587">
            <v>0</v>
          </cell>
        </row>
        <row r="588">
          <cell r="R588">
            <v>8400000</v>
          </cell>
          <cell r="S588">
            <v>3700000</v>
          </cell>
          <cell r="Z588">
            <v>0</v>
          </cell>
          <cell r="AA588">
            <v>0</v>
          </cell>
          <cell r="AG588">
            <v>0</v>
          </cell>
          <cell r="AH588">
            <v>0</v>
          </cell>
          <cell r="AN588">
            <v>0</v>
          </cell>
          <cell r="AO588">
            <v>0</v>
          </cell>
        </row>
        <row r="589">
          <cell r="R589">
            <v>2000000</v>
          </cell>
          <cell r="S589">
            <v>1000000</v>
          </cell>
          <cell r="Z589">
            <v>0</v>
          </cell>
          <cell r="AA589">
            <v>0</v>
          </cell>
          <cell r="AG589">
            <v>0</v>
          </cell>
          <cell r="AH589">
            <v>0</v>
          </cell>
          <cell r="AN589">
            <v>0</v>
          </cell>
          <cell r="AO589">
            <v>0</v>
          </cell>
        </row>
        <row r="590">
          <cell r="R590">
            <v>0</v>
          </cell>
          <cell r="S590">
            <v>0</v>
          </cell>
          <cell r="Z590">
            <v>0</v>
          </cell>
          <cell r="AA590">
            <v>0</v>
          </cell>
          <cell r="AG590">
            <v>0</v>
          </cell>
          <cell r="AH590">
            <v>0</v>
          </cell>
          <cell r="AN590">
            <v>0</v>
          </cell>
          <cell r="AO590">
            <v>0</v>
          </cell>
        </row>
        <row r="591">
          <cell r="R591">
            <v>0</v>
          </cell>
          <cell r="S591">
            <v>0</v>
          </cell>
          <cell r="Z591">
            <v>0</v>
          </cell>
          <cell r="AA591">
            <v>0</v>
          </cell>
          <cell r="AG591">
            <v>0</v>
          </cell>
          <cell r="AH591">
            <v>0</v>
          </cell>
          <cell r="AN591">
            <v>0</v>
          </cell>
          <cell r="AO591">
            <v>0</v>
          </cell>
        </row>
        <row r="592">
          <cell r="R592">
            <v>13250000</v>
          </cell>
          <cell r="S592">
            <v>54801318</v>
          </cell>
          <cell r="Z592">
            <v>0</v>
          </cell>
          <cell r="AA592">
            <v>0</v>
          </cell>
          <cell r="AG592">
            <v>0</v>
          </cell>
          <cell r="AH592">
            <v>0</v>
          </cell>
          <cell r="AN592">
            <v>0</v>
          </cell>
          <cell r="AO592">
            <v>0</v>
          </cell>
        </row>
        <row r="593">
          <cell r="R593">
            <v>735180000</v>
          </cell>
          <cell r="S593">
            <v>27194131</v>
          </cell>
          <cell r="Z593">
            <v>0</v>
          </cell>
          <cell r="AA593">
            <v>0</v>
          </cell>
          <cell r="AG593">
            <v>0</v>
          </cell>
          <cell r="AH593">
            <v>0</v>
          </cell>
          <cell r="AN593">
            <v>0</v>
          </cell>
          <cell r="AO593">
            <v>0</v>
          </cell>
        </row>
        <row r="594">
          <cell r="R594">
            <v>3150000</v>
          </cell>
          <cell r="S594">
            <v>1050000</v>
          </cell>
          <cell r="Z594">
            <v>0</v>
          </cell>
          <cell r="AA594">
            <v>0</v>
          </cell>
          <cell r="AG594">
            <v>0</v>
          </cell>
          <cell r="AH594">
            <v>0</v>
          </cell>
          <cell r="AN594">
            <v>0</v>
          </cell>
          <cell r="AO594">
            <v>0</v>
          </cell>
        </row>
        <row r="595">
          <cell r="R595">
            <v>0</v>
          </cell>
          <cell r="S595">
            <v>2000000</v>
          </cell>
          <cell r="Z595">
            <v>0</v>
          </cell>
          <cell r="AA595">
            <v>0</v>
          </cell>
          <cell r="AG595">
            <v>0</v>
          </cell>
          <cell r="AH595">
            <v>0</v>
          </cell>
          <cell r="AN595">
            <v>0</v>
          </cell>
          <cell r="AO595">
            <v>0</v>
          </cell>
        </row>
        <row r="596">
          <cell r="R596">
            <v>0</v>
          </cell>
          <cell r="S596">
            <v>11346191</v>
          </cell>
          <cell r="Z596">
            <v>0</v>
          </cell>
          <cell r="AA596">
            <v>0</v>
          </cell>
          <cell r="AG596">
            <v>0</v>
          </cell>
          <cell r="AH596">
            <v>0</v>
          </cell>
          <cell r="AN596">
            <v>0</v>
          </cell>
          <cell r="AO596">
            <v>0</v>
          </cell>
        </row>
        <row r="597">
          <cell r="R597">
            <v>7000000</v>
          </cell>
          <cell r="S597">
            <v>7000000</v>
          </cell>
          <cell r="Z597">
            <v>0</v>
          </cell>
          <cell r="AA597">
            <v>0</v>
          </cell>
          <cell r="AG597">
            <v>0</v>
          </cell>
          <cell r="AH597">
            <v>0</v>
          </cell>
          <cell r="AN597">
            <v>0</v>
          </cell>
          <cell r="AO597">
            <v>0</v>
          </cell>
        </row>
        <row r="598">
          <cell r="R598">
            <v>1144800000</v>
          </cell>
          <cell r="S598">
            <v>193000000</v>
          </cell>
          <cell r="Z598">
            <v>0</v>
          </cell>
          <cell r="AA598">
            <v>0</v>
          </cell>
          <cell r="AG598">
            <v>0</v>
          </cell>
          <cell r="AH598">
            <v>0</v>
          </cell>
          <cell r="AN598">
            <v>0</v>
          </cell>
          <cell r="AO598">
            <v>0</v>
          </cell>
        </row>
        <row r="599">
          <cell r="R599">
            <v>0</v>
          </cell>
          <cell r="S599">
            <v>5652932</v>
          </cell>
          <cell r="Z599">
            <v>0</v>
          </cell>
          <cell r="AA599">
            <v>0</v>
          </cell>
          <cell r="AG599">
            <v>0</v>
          </cell>
          <cell r="AH599">
            <v>0</v>
          </cell>
          <cell r="AN599">
            <v>0</v>
          </cell>
          <cell r="AO599">
            <v>0</v>
          </cell>
        </row>
        <row r="600">
          <cell r="R600">
            <v>0</v>
          </cell>
          <cell r="S600">
            <v>19973732</v>
          </cell>
          <cell r="Z600">
            <v>0</v>
          </cell>
          <cell r="AA600">
            <v>0</v>
          </cell>
          <cell r="AG600">
            <v>0</v>
          </cell>
          <cell r="AH600">
            <v>0</v>
          </cell>
          <cell r="AN600">
            <v>0</v>
          </cell>
          <cell r="AO600">
            <v>0</v>
          </cell>
        </row>
        <row r="601">
          <cell r="R601">
            <v>570000</v>
          </cell>
          <cell r="S601">
            <v>570000</v>
          </cell>
          <cell r="Z601">
            <v>0</v>
          </cell>
          <cell r="AA601">
            <v>0</v>
          </cell>
          <cell r="AG601">
            <v>0</v>
          </cell>
          <cell r="AH601">
            <v>0</v>
          </cell>
          <cell r="AN601">
            <v>0</v>
          </cell>
          <cell r="AO601">
            <v>0</v>
          </cell>
        </row>
        <row r="602">
          <cell r="R602">
            <v>0</v>
          </cell>
          <cell r="S602">
            <v>25278425</v>
          </cell>
          <cell r="Z602">
            <v>0</v>
          </cell>
          <cell r="AA602">
            <v>0</v>
          </cell>
          <cell r="AG602">
            <v>0</v>
          </cell>
          <cell r="AH602">
            <v>0</v>
          </cell>
          <cell r="AN602">
            <v>0</v>
          </cell>
          <cell r="AO602">
            <v>0</v>
          </cell>
        </row>
        <row r="603">
          <cell r="R603">
            <v>60000000</v>
          </cell>
          <cell r="S603">
            <v>60000000</v>
          </cell>
          <cell r="Z603">
            <v>0</v>
          </cell>
          <cell r="AA603">
            <v>0</v>
          </cell>
          <cell r="AG603">
            <v>0</v>
          </cell>
          <cell r="AH603">
            <v>0</v>
          </cell>
          <cell r="AN603">
            <v>0</v>
          </cell>
          <cell r="AO603">
            <v>0</v>
          </cell>
        </row>
        <row r="604">
          <cell r="R604">
            <v>3150000</v>
          </cell>
          <cell r="S604">
            <v>3150000</v>
          </cell>
          <cell r="Z604">
            <v>0</v>
          </cell>
          <cell r="AA604">
            <v>0</v>
          </cell>
          <cell r="AG604">
            <v>0</v>
          </cell>
          <cell r="AH604">
            <v>0</v>
          </cell>
          <cell r="AN604">
            <v>0</v>
          </cell>
          <cell r="AO604">
            <v>0</v>
          </cell>
        </row>
        <row r="605">
          <cell r="R605">
            <v>600000</v>
          </cell>
          <cell r="S605">
            <v>600000</v>
          </cell>
          <cell r="Z605">
            <v>0</v>
          </cell>
          <cell r="AA605">
            <v>0</v>
          </cell>
          <cell r="AG605">
            <v>0</v>
          </cell>
          <cell r="AH605">
            <v>0</v>
          </cell>
          <cell r="AN605">
            <v>0</v>
          </cell>
          <cell r="AO605">
            <v>0</v>
          </cell>
        </row>
        <row r="606">
          <cell r="R606">
            <v>0</v>
          </cell>
          <cell r="S606">
            <v>0</v>
          </cell>
          <cell r="Z606">
            <v>0</v>
          </cell>
          <cell r="AA606">
            <v>0</v>
          </cell>
          <cell r="AG606">
            <v>0</v>
          </cell>
          <cell r="AH606">
            <v>0</v>
          </cell>
          <cell r="AN606">
            <v>0</v>
          </cell>
          <cell r="AO606">
            <v>0</v>
          </cell>
        </row>
        <row r="607">
          <cell r="R607">
            <v>25000000</v>
          </cell>
          <cell r="S607">
            <v>20570000</v>
          </cell>
          <cell r="Z607">
            <v>0</v>
          </cell>
          <cell r="AA607">
            <v>0</v>
          </cell>
          <cell r="AG607">
            <v>0</v>
          </cell>
          <cell r="AH607">
            <v>0</v>
          </cell>
          <cell r="AN607">
            <v>0</v>
          </cell>
          <cell r="AO607">
            <v>0</v>
          </cell>
        </row>
        <row r="608">
          <cell r="R608">
            <v>12350000</v>
          </cell>
          <cell r="S608">
            <v>8350000</v>
          </cell>
          <cell r="Z608">
            <v>0</v>
          </cell>
          <cell r="AA608">
            <v>0</v>
          </cell>
          <cell r="AG608">
            <v>0</v>
          </cell>
          <cell r="AH608">
            <v>0</v>
          </cell>
          <cell r="AN608">
            <v>0</v>
          </cell>
          <cell r="AO608">
            <v>0</v>
          </cell>
        </row>
        <row r="609">
          <cell r="R609">
            <v>30000000</v>
          </cell>
          <cell r="S609">
            <v>11000000</v>
          </cell>
          <cell r="Z609">
            <v>0</v>
          </cell>
          <cell r="AA609">
            <v>0</v>
          </cell>
          <cell r="AG609">
            <v>0</v>
          </cell>
          <cell r="AH609">
            <v>0</v>
          </cell>
          <cell r="AN609">
            <v>0</v>
          </cell>
          <cell r="AO609">
            <v>0</v>
          </cell>
        </row>
        <row r="610">
          <cell r="R610">
            <v>13635000</v>
          </cell>
          <cell r="S610">
            <v>4500000</v>
          </cell>
          <cell r="Z610">
            <v>0</v>
          </cell>
          <cell r="AA610">
            <v>0</v>
          </cell>
          <cell r="AG610">
            <v>0</v>
          </cell>
          <cell r="AH610">
            <v>0</v>
          </cell>
          <cell r="AN610">
            <v>0</v>
          </cell>
          <cell r="AO610">
            <v>0</v>
          </cell>
        </row>
        <row r="611">
          <cell r="R611">
            <v>0</v>
          </cell>
          <cell r="S611">
            <v>6580566</v>
          </cell>
          <cell r="Z611">
            <v>0</v>
          </cell>
          <cell r="AA611">
            <v>0</v>
          </cell>
          <cell r="AG611">
            <v>0</v>
          </cell>
          <cell r="AH611">
            <v>0</v>
          </cell>
          <cell r="AN611">
            <v>0</v>
          </cell>
          <cell r="AO611">
            <v>0</v>
          </cell>
        </row>
        <row r="612">
          <cell r="R612">
            <v>0</v>
          </cell>
          <cell r="S612">
            <v>0</v>
          </cell>
          <cell r="Z612">
            <v>0</v>
          </cell>
          <cell r="AA612">
            <v>0</v>
          </cell>
          <cell r="AG612">
            <v>0</v>
          </cell>
          <cell r="AH612">
            <v>0</v>
          </cell>
          <cell r="AN612">
            <v>0</v>
          </cell>
          <cell r="AO612">
            <v>0</v>
          </cell>
        </row>
        <row r="613">
          <cell r="R613">
            <v>232570000</v>
          </cell>
          <cell r="S613">
            <v>62770000</v>
          </cell>
          <cell r="Z613">
            <v>0</v>
          </cell>
          <cell r="AA613">
            <v>0</v>
          </cell>
          <cell r="AG613">
            <v>0</v>
          </cell>
          <cell r="AH613">
            <v>0</v>
          </cell>
          <cell r="AN613">
            <v>0</v>
          </cell>
          <cell r="AO613">
            <v>0</v>
          </cell>
        </row>
        <row r="614">
          <cell r="R614">
            <v>85081042</v>
          </cell>
          <cell r="S614">
            <v>16089247</v>
          </cell>
          <cell r="Z614">
            <v>0</v>
          </cell>
          <cell r="AA614">
            <v>0</v>
          </cell>
          <cell r="AG614">
            <v>0</v>
          </cell>
          <cell r="AH614">
            <v>0</v>
          </cell>
          <cell r="AN614">
            <v>0</v>
          </cell>
          <cell r="AO614">
            <v>0</v>
          </cell>
        </row>
        <row r="615">
          <cell r="R615">
            <v>0</v>
          </cell>
          <cell r="S615">
            <v>0</v>
          </cell>
          <cell r="Z615">
            <v>0</v>
          </cell>
          <cell r="AA615">
            <v>0</v>
          </cell>
          <cell r="AG615">
            <v>0</v>
          </cell>
          <cell r="AH615">
            <v>0</v>
          </cell>
          <cell r="AN615">
            <v>0</v>
          </cell>
          <cell r="AO615">
            <v>0</v>
          </cell>
        </row>
        <row r="616">
          <cell r="R616">
            <v>1901887153</v>
          </cell>
          <cell r="S616">
            <v>2357023068</v>
          </cell>
          <cell r="Z616">
            <v>0</v>
          </cell>
          <cell r="AA616">
            <v>0</v>
          </cell>
          <cell r="AG616">
            <v>0</v>
          </cell>
          <cell r="AH616">
            <v>0</v>
          </cell>
          <cell r="AN616">
            <v>0</v>
          </cell>
          <cell r="AO616">
            <v>0</v>
          </cell>
        </row>
        <row r="617">
          <cell r="R617">
            <v>1066825160</v>
          </cell>
          <cell r="S617">
            <v>1080348057</v>
          </cell>
          <cell r="Z617">
            <v>0</v>
          </cell>
          <cell r="AA617">
            <v>0</v>
          </cell>
          <cell r="AG617">
            <v>0</v>
          </cell>
          <cell r="AH617">
            <v>0</v>
          </cell>
          <cell r="AN617">
            <v>0</v>
          </cell>
          <cell r="AO617">
            <v>0</v>
          </cell>
        </row>
        <row r="618">
          <cell r="R618">
            <v>383519470</v>
          </cell>
          <cell r="S618">
            <v>383519470</v>
          </cell>
          <cell r="Z618">
            <v>0</v>
          </cell>
          <cell r="AA618">
            <v>0</v>
          </cell>
          <cell r="AG618">
            <v>0</v>
          </cell>
          <cell r="AH618">
            <v>0</v>
          </cell>
          <cell r="AN618">
            <v>0</v>
          </cell>
          <cell r="AO618">
            <v>0</v>
          </cell>
        </row>
        <row r="619">
          <cell r="R619">
            <v>279647973</v>
          </cell>
          <cell r="S619">
            <v>279647973</v>
          </cell>
          <cell r="Z619">
            <v>0</v>
          </cell>
          <cell r="AA619">
            <v>0</v>
          </cell>
          <cell r="AG619">
            <v>0</v>
          </cell>
          <cell r="AH619">
            <v>0</v>
          </cell>
          <cell r="AN619">
            <v>0</v>
          </cell>
          <cell r="AO619">
            <v>0</v>
          </cell>
        </row>
        <row r="620">
          <cell r="R620">
            <v>103871497</v>
          </cell>
          <cell r="S620">
            <v>103871497</v>
          </cell>
          <cell r="Z620">
            <v>0</v>
          </cell>
          <cell r="AA620">
            <v>0</v>
          </cell>
          <cell r="AG620">
            <v>0</v>
          </cell>
          <cell r="AH620">
            <v>0</v>
          </cell>
          <cell r="AN620">
            <v>0</v>
          </cell>
          <cell r="AO620">
            <v>0</v>
          </cell>
        </row>
        <row r="621">
          <cell r="R621">
            <v>683305690</v>
          </cell>
          <cell r="S621">
            <v>696828587</v>
          </cell>
          <cell r="Z621">
            <v>0</v>
          </cell>
          <cell r="AA621">
            <v>0</v>
          </cell>
          <cell r="AG621">
            <v>0</v>
          </cell>
          <cell r="AH621">
            <v>0</v>
          </cell>
          <cell r="AN621">
            <v>0</v>
          </cell>
          <cell r="AO621">
            <v>0</v>
          </cell>
        </row>
        <row r="622">
          <cell r="R622">
            <v>0</v>
          </cell>
          <cell r="S622">
            <v>0</v>
          </cell>
          <cell r="Z622">
            <v>0</v>
          </cell>
          <cell r="AA622">
            <v>0</v>
          </cell>
          <cell r="AG622">
            <v>0</v>
          </cell>
          <cell r="AH622">
            <v>0</v>
          </cell>
          <cell r="AN622">
            <v>0</v>
          </cell>
          <cell r="AO622">
            <v>0</v>
          </cell>
        </row>
        <row r="623">
          <cell r="R623">
            <v>0</v>
          </cell>
          <cell r="S623">
            <v>2800000</v>
          </cell>
          <cell r="Z623">
            <v>0</v>
          </cell>
          <cell r="AA623">
            <v>0</v>
          </cell>
          <cell r="AG623">
            <v>0</v>
          </cell>
          <cell r="AH623">
            <v>0</v>
          </cell>
          <cell r="AN623">
            <v>0</v>
          </cell>
          <cell r="AO623">
            <v>0</v>
          </cell>
        </row>
        <row r="624">
          <cell r="R624">
            <v>0</v>
          </cell>
          <cell r="S624">
            <v>0</v>
          </cell>
          <cell r="Z624">
            <v>0</v>
          </cell>
          <cell r="AA624">
            <v>0</v>
          </cell>
          <cell r="AG624">
            <v>0</v>
          </cell>
          <cell r="AH624">
            <v>0</v>
          </cell>
          <cell r="AN624">
            <v>0</v>
          </cell>
          <cell r="AO624">
            <v>0</v>
          </cell>
        </row>
        <row r="625">
          <cell r="R625">
            <v>13918333</v>
          </cell>
          <cell r="S625">
            <v>16063422</v>
          </cell>
          <cell r="Z625">
            <v>0</v>
          </cell>
          <cell r="AA625">
            <v>0</v>
          </cell>
          <cell r="AG625">
            <v>0</v>
          </cell>
          <cell r="AH625">
            <v>0</v>
          </cell>
          <cell r="AN625">
            <v>0</v>
          </cell>
          <cell r="AO625">
            <v>0</v>
          </cell>
        </row>
        <row r="626">
          <cell r="R626">
            <v>2143656</v>
          </cell>
          <cell r="S626">
            <v>2143656</v>
          </cell>
          <cell r="Z626">
            <v>0</v>
          </cell>
          <cell r="AA626">
            <v>0</v>
          </cell>
          <cell r="AG626">
            <v>0</v>
          </cell>
          <cell r="AH626">
            <v>0</v>
          </cell>
          <cell r="AN626">
            <v>0</v>
          </cell>
          <cell r="AO626">
            <v>0</v>
          </cell>
        </row>
        <row r="627">
          <cell r="R627">
            <v>2681243</v>
          </cell>
          <cell r="S627">
            <v>2681243</v>
          </cell>
          <cell r="Z627">
            <v>0</v>
          </cell>
          <cell r="AA627">
            <v>0</v>
          </cell>
          <cell r="AG627">
            <v>0</v>
          </cell>
          <cell r="AH627">
            <v>0</v>
          </cell>
          <cell r="AN627">
            <v>0</v>
          </cell>
          <cell r="AO627">
            <v>0</v>
          </cell>
        </row>
        <row r="628">
          <cell r="R628">
            <v>7312161</v>
          </cell>
          <cell r="S628">
            <v>7312161</v>
          </cell>
          <cell r="Z628">
            <v>0</v>
          </cell>
          <cell r="AA628">
            <v>0</v>
          </cell>
          <cell r="AG628">
            <v>0</v>
          </cell>
          <cell r="AH628">
            <v>0</v>
          </cell>
          <cell r="AN628">
            <v>0</v>
          </cell>
          <cell r="AO628">
            <v>0</v>
          </cell>
        </row>
        <row r="629">
          <cell r="R629">
            <v>7850000</v>
          </cell>
          <cell r="S629">
            <v>7850000</v>
          </cell>
          <cell r="Z629">
            <v>0</v>
          </cell>
          <cell r="AA629">
            <v>0</v>
          </cell>
          <cell r="AG629">
            <v>0</v>
          </cell>
          <cell r="AH629">
            <v>0</v>
          </cell>
          <cell r="AN629">
            <v>0</v>
          </cell>
          <cell r="AO629">
            <v>0</v>
          </cell>
        </row>
        <row r="630">
          <cell r="R630">
            <v>279000000</v>
          </cell>
          <cell r="S630">
            <v>279000000</v>
          </cell>
          <cell r="Z630">
            <v>0</v>
          </cell>
          <cell r="AA630">
            <v>0</v>
          </cell>
          <cell r="AG630">
            <v>0</v>
          </cell>
          <cell r="AH630">
            <v>0</v>
          </cell>
          <cell r="AN630">
            <v>0</v>
          </cell>
          <cell r="AO630">
            <v>0</v>
          </cell>
        </row>
        <row r="631">
          <cell r="R631">
            <v>1485000</v>
          </cell>
          <cell r="S631">
            <v>1485000</v>
          </cell>
          <cell r="Z631">
            <v>0</v>
          </cell>
          <cell r="AA631">
            <v>0</v>
          </cell>
          <cell r="AG631">
            <v>0</v>
          </cell>
          <cell r="AH631">
            <v>0</v>
          </cell>
          <cell r="AN631">
            <v>0</v>
          </cell>
          <cell r="AO631">
            <v>0</v>
          </cell>
        </row>
        <row r="632">
          <cell r="R632">
            <v>8500000</v>
          </cell>
          <cell r="S632">
            <v>8500000</v>
          </cell>
          <cell r="Z632">
            <v>0</v>
          </cell>
          <cell r="AA632">
            <v>0</v>
          </cell>
          <cell r="AG632">
            <v>0</v>
          </cell>
          <cell r="AH632">
            <v>0</v>
          </cell>
          <cell r="AN632">
            <v>0</v>
          </cell>
          <cell r="AO632">
            <v>0</v>
          </cell>
        </row>
        <row r="633">
          <cell r="R633">
            <v>6796280</v>
          </cell>
          <cell r="S633">
            <v>6796280</v>
          </cell>
          <cell r="Z633">
            <v>0</v>
          </cell>
          <cell r="AA633">
            <v>0</v>
          </cell>
          <cell r="AG633">
            <v>0</v>
          </cell>
          <cell r="AH633">
            <v>0</v>
          </cell>
          <cell r="AN633">
            <v>0</v>
          </cell>
          <cell r="AO633">
            <v>0</v>
          </cell>
        </row>
        <row r="634">
          <cell r="R634">
            <v>40050000</v>
          </cell>
          <cell r="S634">
            <v>40050000</v>
          </cell>
          <cell r="Z634">
            <v>0</v>
          </cell>
          <cell r="AA634">
            <v>0</v>
          </cell>
          <cell r="AG634">
            <v>0</v>
          </cell>
          <cell r="AH634">
            <v>0</v>
          </cell>
          <cell r="AN634">
            <v>0</v>
          </cell>
          <cell r="AO634">
            <v>0</v>
          </cell>
        </row>
        <row r="635">
          <cell r="R635">
            <v>4859374</v>
          </cell>
          <cell r="S635">
            <v>6696927</v>
          </cell>
          <cell r="Z635">
            <v>0</v>
          </cell>
          <cell r="AA635">
            <v>0</v>
          </cell>
          <cell r="AG635">
            <v>0</v>
          </cell>
          <cell r="AH635">
            <v>0</v>
          </cell>
          <cell r="AN635">
            <v>0</v>
          </cell>
          <cell r="AO635">
            <v>0</v>
          </cell>
        </row>
        <row r="636">
          <cell r="R636">
            <v>3900000</v>
          </cell>
          <cell r="S636">
            <v>5200000</v>
          </cell>
          <cell r="Z636">
            <v>0</v>
          </cell>
          <cell r="AA636">
            <v>0</v>
          </cell>
          <cell r="AG636">
            <v>0</v>
          </cell>
          <cell r="AH636">
            <v>0</v>
          </cell>
          <cell r="AN636">
            <v>0</v>
          </cell>
          <cell r="AO636">
            <v>0</v>
          </cell>
        </row>
        <row r="637">
          <cell r="R637">
            <v>6643781</v>
          </cell>
          <cell r="S637">
            <v>7350964</v>
          </cell>
          <cell r="Z637">
            <v>0</v>
          </cell>
          <cell r="AA637">
            <v>0</v>
          </cell>
          <cell r="AG637">
            <v>0</v>
          </cell>
          <cell r="AH637">
            <v>0</v>
          </cell>
          <cell r="AN637">
            <v>0</v>
          </cell>
          <cell r="AO637">
            <v>0</v>
          </cell>
        </row>
        <row r="638">
          <cell r="R638">
            <v>6285369</v>
          </cell>
          <cell r="S638">
            <v>6284765</v>
          </cell>
          <cell r="Z638">
            <v>0</v>
          </cell>
          <cell r="AA638">
            <v>0</v>
          </cell>
          <cell r="AG638">
            <v>0</v>
          </cell>
          <cell r="AH638">
            <v>0</v>
          </cell>
          <cell r="AN638">
            <v>0</v>
          </cell>
          <cell r="AO638">
            <v>0</v>
          </cell>
        </row>
        <row r="639">
          <cell r="R639">
            <v>90120113</v>
          </cell>
          <cell r="S639">
            <v>90120113</v>
          </cell>
          <cell r="Z639">
            <v>0</v>
          </cell>
          <cell r="AA639">
            <v>0</v>
          </cell>
          <cell r="AG639">
            <v>0</v>
          </cell>
          <cell r="AH639">
            <v>0</v>
          </cell>
          <cell r="AN639">
            <v>0</v>
          </cell>
          <cell r="AO639">
            <v>0</v>
          </cell>
        </row>
        <row r="640">
          <cell r="R640">
            <v>50650000</v>
          </cell>
          <cell r="S640">
            <v>50650000</v>
          </cell>
          <cell r="Z640">
            <v>0</v>
          </cell>
          <cell r="AA640">
            <v>0</v>
          </cell>
          <cell r="AG640">
            <v>0</v>
          </cell>
          <cell r="AH640">
            <v>0</v>
          </cell>
          <cell r="AN640">
            <v>0</v>
          </cell>
          <cell r="AO640">
            <v>0</v>
          </cell>
        </row>
        <row r="641">
          <cell r="R641">
            <v>10000</v>
          </cell>
          <cell r="S641">
            <v>10000</v>
          </cell>
          <cell r="Z641">
            <v>0</v>
          </cell>
          <cell r="AA641">
            <v>0</v>
          </cell>
          <cell r="AG641">
            <v>0</v>
          </cell>
          <cell r="AH641">
            <v>0</v>
          </cell>
          <cell r="AN641">
            <v>0</v>
          </cell>
          <cell r="AO641">
            <v>0</v>
          </cell>
        </row>
        <row r="642">
          <cell r="R642">
            <v>2425000</v>
          </cell>
          <cell r="S642">
            <v>2425000</v>
          </cell>
          <cell r="Z642">
            <v>0</v>
          </cell>
          <cell r="AA642">
            <v>0</v>
          </cell>
          <cell r="AG642">
            <v>0</v>
          </cell>
          <cell r="AH642">
            <v>0</v>
          </cell>
          <cell r="AN642">
            <v>0</v>
          </cell>
          <cell r="AO642">
            <v>0</v>
          </cell>
        </row>
        <row r="643">
          <cell r="R643">
            <v>30000</v>
          </cell>
          <cell r="S643">
            <v>34377</v>
          </cell>
          <cell r="Z643">
            <v>0</v>
          </cell>
          <cell r="AA643">
            <v>0</v>
          </cell>
          <cell r="AG643">
            <v>0</v>
          </cell>
          <cell r="AH643">
            <v>0</v>
          </cell>
          <cell r="AN643">
            <v>0</v>
          </cell>
          <cell r="AO643">
            <v>0</v>
          </cell>
        </row>
        <row r="644">
          <cell r="R644">
            <v>95900000</v>
          </cell>
          <cell r="S644">
            <v>95900000</v>
          </cell>
          <cell r="Z644">
            <v>0</v>
          </cell>
          <cell r="AA644">
            <v>0</v>
          </cell>
          <cell r="AG644">
            <v>0</v>
          </cell>
          <cell r="AH644">
            <v>0</v>
          </cell>
          <cell r="AN644">
            <v>0</v>
          </cell>
          <cell r="AO644">
            <v>0</v>
          </cell>
        </row>
        <row r="645">
          <cell r="R645">
            <v>14628801</v>
          </cell>
          <cell r="S645">
            <v>14628801</v>
          </cell>
          <cell r="Z645">
            <v>0</v>
          </cell>
          <cell r="AA645">
            <v>0</v>
          </cell>
          <cell r="AG645">
            <v>0</v>
          </cell>
          <cell r="AH645">
            <v>0</v>
          </cell>
          <cell r="AN645">
            <v>0</v>
          </cell>
          <cell r="AO645">
            <v>0</v>
          </cell>
        </row>
        <row r="646">
          <cell r="R646">
            <v>1637689</v>
          </cell>
          <cell r="S646">
            <v>5246896</v>
          </cell>
          <cell r="Z646">
            <v>0</v>
          </cell>
          <cell r="AA646">
            <v>0</v>
          </cell>
          <cell r="AG646">
            <v>0</v>
          </cell>
          <cell r="AH646">
            <v>0</v>
          </cell>
          <cell r="AN646">
            <v>0</v>
          </cell>
          <cell r="AO646">
            <v>0</v>
          </cell>
        </row>
        <row r="647">
          <cell r="R647">
            <v>1478890</v>
          </cell>
          <cell r="S647">
            <v>2598982</v>
          </cell>
          <cell r="Z647">
            <v>0</v>
          </cell>
          <cell r="AA647">
            <v>0</v>
          </cell>
          <cell r="AG647">
            <v>0</v>
          </cell>
          <cell r="AH647">
            <v>0</v>
          </cell>
          <cell r="AN647">
            <v>0</v>
          </cell>
          <cell r="AO647">
            <v>0</v>
          </cell>
        </row>
        <row r="648">
          <cell r="R648">
            <v>35000000</v>
          </cell>
          <cell r="S648">
            <v>35000000</v>
          </cell>
          <cell r="Z648">
            <v>0</v>
          </cell>
          <cell r="AA648">
            <v>0</v>
          </cell>
          <cell r="AG648">
            <v>0</v>
          </cell>
          <cell r="AH648">
            <v>0</v>
          </cell>
          <cell r="AN648">
            <v>0</v>
          </cell>
          <cell r="AO648">
            <v>0</v>
          </cell>
        </row>
        <row r="649">
          <cell r="R649">
            <v>430681734</v>
          </cell>
          <cell r="S649">
            <v>433194752</v>
          </cell>
          <cell r="Z649">
            <v>0</v>
          </cell>
          <cell r="AA649">
            <v>0</v>
          </cell>
          <cell r="AG649">
            <v>0</v>
          </cell>
          <cell r="AH649">
            <v>0</v>
          </cell>
          <cell r="AN649">
            <v>0</v>
          </cell>
          <cell r="AO649">
            <v>0</v>
          </cell>
        </row>
        <row r="650">
          <cell r="R650">
            <v>368854451</v>
          </cell>
          <cell r="S650">
            <v>368854451</v>
          </cell>
          <cell r="Z650">
            <v>0</v>
          </cell>
          <cell r="AA650">
            <v>0</v>
          </cell>
          <cell r="AG650">
            <v>0</v>
          </cell>
          <cell r="AH650">
            <v>0</v>
          </cell>
          <cell r="AN650">
            <v>0</v>
          </cell>
          <cell r="AO650">
            <v>0</v>
          </cell>
        </row>
        <row r="651">
          <cell r="R651">
            <v>268453021</v>
          </cell>
          <cell r="S651">
            <v>268453021</v>
          </cell>
          <cell r="Z651">
            <v>0</v>
          </cell>
          <cell r="AA651">
            <v>0</v>
          </cell>
          <cell r="AG651">
            <v>0</v>
          </cell>
          <cell r="AH651">
            <v>0</v>
          </cell>
          <cell r="AN651">
            <v>0</v>
          </cell>
          <cell r="AO651">
            <v>0</v>
          </cell>
        </row>
        <row r="652">
          <cell r="R652">
            <v>100401430</v>
          </cell>
          <cell r="S652">
            <v>100401430</v>
          </cell>
          <cell r="Z652">
            <v>0</v>
          </cell>
          <cell r="AA652">
            <v>0</v>
          </cell>
          <cell r="AG652">
            <v>0</v>
          </cell>
          <cell r="AH652">
            <v>0</v>
          </cell>
          <cell r="AN652">
            <v>0</v>
          </cell>
          <cell r="AO652">
            <v>0</v>
          </cell>
        </row>
        <row r="653">
          <cell r="R653">
            <v>61827283</v>
          </cell>
          <cell r="S653">
            <v>64340301</v>
          </cell>
          <cell r="Z653">
            <v>0</v>
          </cell>
          <cell r="AA653">
            <v>0</v>
          </cell>
          <cell r="AG653">
            <v>0</v>
          </cell>
          <cell r="AH653">
            <v>0</v>
          </cell>
          <cell r="AN653">
            <v>0</v>
          </cell>
          <cell r="AO653">
            <v>0</v>
          </cell>
        </row>
        <row r="654">
          <cell r="R654">
            <v>13626779</v>
          </cell>
          <cell r="S654">
            <v>13875548</v>
          </cell>
          <cell r="Z654">
            <v>0</v>
          </cell>
          <cell r="AA654">
            <v>0</v>
          </cell>
          <cell r="AG654">
            <v>0</v>
          </cell>
          <cell r="AH654">
            <v>0</v>
          </cell>
          <cell r="AN654">
            <v>0</v>
          </cell>
          <cell r="AO654">
            <v>0</v>
          </cell>
        </row>
        <row r="655">
          <cell r="R655">
            <v>12674714</v>
          </cell>
          <cell r="S655">
            <v>13319910</v>
          </cell>
          <cell r="Z655">
            <v>0</v>
          </cell>
          <cell r="AA655">
            <v>0</v>
          </cell>
          <cell r="AG655">
            <v>0</v>
          </cell>
          <cell r="AH655">
            <v>0</v>
          </cell>
          <cell r="AN655">
            <v>0</v>
          </cell>
          <cell r="AO655">
            <v>0</v>
          </cell>
        </row>
        <row r="656">
          <cell r="R656">
            <v>4253787</v>
          </cell>
          <cell r="S656">
            <v>4249532</v>
          </cell>
          <cell r="Z656">
            <v>0</v>
          </cell>
          <cell r="AA656">
            <v>0</v>
          </cell>
          <cell r="AG656">
            <v>0</v>
          </cell>
          <cell r="AH656">
            <v>0</v>
          </cell>
          <cell r="AN656">
            <v>0</v>
          </cell>
          <cell r="AO656">
            <v>0</v>
          </cell>
        </row>
        <row r="657">
          <cell r="R657">
            <v>1425587</v>
          </cell>
          <cell r="S657">
            <v>1581821</v>
          </cell>
          <cell r="Z657">
            <v>0</v>
          </cell>
          <cell r="AA657">
            <v>0</v>
          </cell>
          <cell r="AG657">
            <v>0</v>
          </cell>
          <cell r="AH657">
            <v>0</v>
          </cell>
          <cell r="AN657">
            <v>0</v>
          </cell>
          <cell r="AO657">
            <v>0</v>
          </cell>
        </row>
        <row r="658">
          <cell r="R658">
            <v>9102635</v>
          </cell>
          <cell r="S658">
            <v>10569709</v>
          </cell>
          <cell r="Z658">
            <v>0</v>
          </cell>
          <cell r="AA658">
            <v>0</v>
          </cell>
          <cell r="AG658">
            <v>0</v>
          </cell>
          <cell r="AH658">
            <v>0</v>
          </cell>
          <cell r="AN658">
            <v>0</v>
          </cell>
          <cell r="AO658">
            <v>0</v>
          </cell>
        </row>
        <row r="659">
          <cell r="R659">
            <v>20743781</v>
          </cell>
          <cell r="S659">
            <v>20743781</v>
          </cell>
          <cell r="Z659">
            <v>0</v>
          </cell>
          <cell r="AA659">
            <v>0</v>
          </cell>
          <cell r="AG659">
            <v>0</v>
          </cell>
          <cell r="AH659">
            <v>0</v>
          </cell>
          <cell r="AN659">
            <v>0</v>
          </cell>
          <cell r="AO659">
            <v>0</v>
          </cell>
        </row>
        <row r="660">
          <cell r="R660">
            <v>401080259</v>
          </cell>
          <cell r="S660">
            <v>403480259</v>
          </cell>
          <cell r="Z660">
            <v>0</v>
          </cell>
          <cell r="AA660">
            <v>0</v>
          </cell>
          <cell r="AG660">
            <v>0</v>
          </cell>
          <cell r="AH660">
            <v>0</v>
          </cell>
          <cell r="AN660">
            <v>0</v>
          </cell>
          <cell r="AO660">
            <v>0</v>
          </cell>
        </row>
        <row r="661">
          <cell r="R661">
            <v>147754575</v>
          </cell>
          <cell r="S661">
            <v>147754575</v>
          </cell>
          <cell r="Z661">
            <v>0</v>
          </cell>
          <cell r="AA661">
            <v>0</v>
          </cell>
          <cell r="AG661">
            <v>0</v>
          </cell>
          <cell r="AH661">
            <v>0</v>
          </cell>
          <cell r="AN661">
            <v>0</v>
          </cell>
          <cell r="AO661">
            <v>0</v>
          </cell>
        </row>
        <row r="662">
          <cell r="R662">
            <v>120816995</v>
          </cell>
          <cell r="S662">
            <v>120816995</v>
          </cell>
          <cell r="Z662">
            <v>0</v>
          </cell>
          <cell r="AA662">
            <v>0</v>
          </cell>
          <cell r="AG662">
            <v>0</v>
          </cell>
          <cell r="AH662">
            <v>0</v>
          </cell>
          <cell r="AN662">
            <v>0</v>
          </cell>
          <cell r="AO662">
            <v>0</v>
          </cell>
        </row>
        <row r="663">
          <cell r="R663">
            <v>26937580</v>
          </cell>
          <cell r="S663">
            <v>26937580</v>
          </cell>
          <cell r="Z663">
            <v>0</v>
          </cell>
          <cell r="AA663">
            <v>0</v>
          </cell>
          <cell r="AG663">
            <v>0</v>
          </cell>
          <cell r="AH663">
            <v>0</v>
          </cell>
          <cell r="AN663">
            <v>0</v>
          </cell>
          <cell r="AO663">
            <v>0</v>
          </cell>
        </row>
        <row r="664">
          <cell r="R664">
            <v>253325684</v>
          </cell>
          <cell r="S664">
            <v>255725684</v>
          </cell>
          <cell r="Z664">
            <v>0</v>
          </cell>
          <cell r="AA664">
            <v>0</v>
          </cell>
          <cell r="AG664">
            <v>0</v>
          </cell>
          <cell r="AH664">
            <v>0</v>
          </cell>
          <cell r="AN664">
            <v>0</v>
          </cell>
          <cell r="AO664">
            <v>0</v>
          </cell>
        </row>
        <row r="665">
          <cell r="R665">
            <v>229600000</v>
          </cell>
          <cell r="S665">
            <v>229600000</v>
          </cell>
          <cell r="Z665">
            <v>0</v>
          </cell>
          <cell r="AA665">
            <v>0</v>
          </cell>
          <cell r="AG665">
            <v>0</v>
          </cell>
          <cell r="AH665">
            <v>0</v>
          </cell>
          <cell r="AN665">
            <v>0</v>
          </cell>
          <cell r="AO665">
            <v>0</v>
          </cell>
        </row>
        <row r="666">
          <cell r="R666">
            <v>5000000</v>
          </cell>
          <cell r="S666">
            <v>5000000</v>
          </cell>
          <cell r="Z666">
            <v>0</v>
          </cell>
          <cell r="AA666">
            <v>0</v>
          </cell>
          <cell r="AG666">
            <v>0</v>
          </cell>
          <cell r="AH666">
            <v>0</v>
          </cell>
          <cell r="AN666">
            <v>0</v>
          </cell>
          <cell r="AO666">
            <v>0</v>
          </cell>
        </row>
        <row r="667">
          <cell r="R667">
            <v>3058684</v>
          </cell>
          <cell r="S667">
            <v>3058684</v>
          </cell>
          <cell r="Z667">
            <v>0</v>
          </cell>
          <cell r="AA667">
            <v>0</v>
          </cell>
          <cell r="AG667">
            <v>0</v>
          </cell>
          <cell r="AH667">
            <v>0</v>
          </cell>
          <cell r="AN667">
            <v>0</v>
          </cell>
          <cell r="AO667">
            <v>0</v>
          </cell>
        </row>
        <row r="668">
          <cell r="R668">
            <v>9000000</v>
          </cell>
          <cell r="S668">
            <v>9000000</v>
          </cell>
          <cell r="Z668">
            <v>0</v>
          </cell>
          <cell r="AA668">
            <v>0</v>
          </cell>
          <cell r="AG668">
            <v>0</v>
          </cell>
          <cell r="AH668">
            <v>0</v>
          </cell>
          <cell r="AN668">
            <v>0</v>
          </cell>
          <cell r="AO668">
            <v>0</v>
          </cell>
        </row>
        <row r="669">
          <cell r="R669">
            <v>1100000</v>
          </cell>
          <cell r="S669">
            <v>3500000</v>
          </cell>
          <cell r="Z669">
            <v>0</v>
          </cell>
          <cell r="AA669">
            <v>0</v>
          </cell>
          <cell r="AG669">
            <v>0</v>
          </cell>
          <cell r="AH669">
            <v>0</v>
          </cell>
          <cell r="AN669">
            <v>0</v>
          </cell>
          <cell r="AO669">
            <v>0</v>
          </cell>
        </row>
        <row r="670">
          <cell r="R670">
            <v>5567000</v>
          </cell>
          <cell r="S670">
            <v>5567000</v>
          </cell>
          <cell r="Z670">
            <v>0</v>
          </cell>
          <cell r="AA670">
            <v>0</v>
          </cell>
          <cell r="AG670">
            <v>0</v>
          </cell>
          <cell r="AH670">
            <v>0</v>
          </cell>
          <cell r="AN670">
            <v>0</v>
          </cell>
          <cell r="AO670">
            <v>0</v>
          </cell>
        </row>
        <row r="671">
          <cell r="R671">
            <v>0</v>
          </cell>
          <cell r="S671">
            <v>0</v>
          </cell>
          <cell r="Z671">
            <v>0</v>
          </cell>
          <cell r="AA671">
            <v>0</v>
          </cell>
          <cell r="AG671">
            <v>0</v>
          </cell>
          <cell r="AH671">
            <v>0</v>
          </cell>
          <cell r="AN671">
            <v>0</v>
          </cell>
          <cell r="AO671">
            <v>0</v>
          </cell>
        </row>
        <row r="672">
          <cell r="R672">
            <v>0</v>
          </cell>
          <cell r="S672">
            <v>0</v>
          </cell>
          <cell r="Z672">
            <v>0</v>
          </cell>
          <cell r="AA672">
            <v>0</v>
          </cell>
          <cell r="AG672">
            <v>0</v>
          </cell>
          <cell r="AH672">
            <v>0</v>
          </cell>
          <cell r="AN672">
            <v>0</v>
          </cell>
          <cell r="AO672">
            <v>0</v>
          </cell>
        </row>
        <row r="673">
          <cell r="R673">
            <v>0</v>
          </cell>
          <cell r="S673">
            <v>0</v>
          </cell>
          <cell r="Z673">
            <v>0</v>
          </cell>
          <cell r="AA673">
            <v>0</v>
          </cell>
          <cell r="AG673">
            <v>0</v>
          </cell>
          <cell r="AH673">
            <v>0</v>
          </cell>
          <cell r="AN673">
            <v>0</v>
          </cell>
          <cell r="AO673">
            <v>0</v>
          </cell>
        </row>
        <row r="674">
          <cell r="R674">
            <v>3300000</v>
          </cell>
          <cell r="S674">
            <v>440000000</v>
          </cell>
          <cell r="Z674">
            <v>0</v>
          </cell>
          <cell r="AA674">
            <v>0</v>
          </cell>
          <cell r="AG674">
            <v>0</v>
          </cell>
          <cell r="AH674">
            <v>0</v>
          </cell>
          <cell r="AN674">
            <v>0</v>
          </cell>
          <cell r="AO674">
            <v>0</v>
          </cell>
        </row>
        <row r="675">
          <cell r="R675">
            <v>3300000</v>
          </cell>
          <cell r="S675">
            <v>440000000</v>
          </cell>
          <cell r="Z675">
            <v>0</v>
          </cell>
          <cell r="AA675">
            <v>0</v>
          </cell>
          <cell r="AG675">
            <v>0</v>
          </cell>
          <cell r="AH675">
            <v>0</v>
          </cell>
          <cell r="AN675">
            <v>0</v>
          </cell>
          <cell r="AO675">
            <v>0</v>
          </cell>
        </row>
        <row r="676">
          <cell r="R676">
            <v>3300000</v>
          </cell>
          <cell r="S676">
            <v>440000000</v>
          </cell>
          <cell r="Z676">
            <v>0</v>
          </cell>
          <cell r="AA676">
            <v>0</v>
          </cell>
          <cell r="AG676">
            <v>0</v>
          </cell>
          <cell r="AH676">
            <v>0</v>
          </cell>
          <cell r="AN676">
            <v>0</v>
          </cell>
          <cell r="AO676">
            <v>0</v>
          </cell>
        </row>
        <row r="677">
          <cell r="R677">
            <v>38328779081</v>
          </cell>
          <cell r="S677">
            <v>38503677315</v>
          </cell>
          <cell r="Z677">
            <v>0</v>
          </cell>
          <cell r="AA677">
            <v>0</v>
          </cell>
          <cell r="AG677">
            <v>0</v>
          </cell>
          <cell r="AH677">
            <v>0</v>
          </cell>
          <cell r="AN677">
            <v>0</v>
          </cell>
          <cell r="AO677">
            <v>0</v>
          </cell>
        </row>
        <row r="678">
          <cell r="R678">
            <v>94100000</v>
          </cell>
          <cell r="S678">
            <v>94100000</v>
          </cell>
          <cell r="Z678">
            <v>0</v>
          </cell>
          <cell r="AA678">
            <v>0</v>
          </cell>
          <cell r="AG678">
            <v>0</v>
          </cell>
          <cell r="AH678">
            <v>0</v>
          </cell>
          <cell r="AN678">
            <v>0</v>
          </cell>
          <cell r="AO678">
            <v>0</v>
          </cell>
        </row>
        <row r="679">
          <cell r="R679">
            <v>94100000</v>
          </cell>
          <cell r="S679">
            <v>94100000</v>
          </cell>
          <cell r="Z679">
            <v>0</v>
          </cell>
          <cell r="AA679">
            <v>0</v>
          </cell>
          <cell r="AG679">
            <v>0</v>
          </cell>
          <cell r="AH679">
            <v>0</v>
          </cell>
          <cell r="AN679">
            <v>0</v>
          </cell>
          <cell r="AO679">
            <v>0</v>
          </cell>
        </row>
        <row r="680">
          <cell r="R680">
            <v>900000</v>
          </cell>
          <cell r="S680">
            <v>900000</v>
          </cell>
          <cell r="Z680">
            <v>0</v>
          </cell>
          <cell r="AA680">
            <v>0</v>
          </cell>
          <cell r="AG680">
            <v>0</v>
          </cell>
          <cell r="AH680">
            <v>0</v>
          </cell>
          <cell r="AN680">
            <v>0</v>
          </cell>
          <cell r="AO680">
            <v>0</v>
          </cell>
        </row>
        <row r="681">
          <cell r="R681">
            <v>43000000</v>
          </cell>
          <cell r="S681">
            <v>43000000</v>
          </cell>
          <cell r="Z681">
            <v>0</v>
          </cell>
          <cell r="AA681">
            <v>0</v>
          </cell>
          <cell r="AG681">
            <v>0</v>
          </cell>
          <cell r="AH681">
            <v>0</v>
          </cell>
          <cell r="AN681">
            <v>0</v>
          </cell>
          <cell r="AO681">
            <v>0</v>
          </cell>
        </row>
        <row r="682">
          <cell r="R682">
            <v>1200000</v>
          </cell>
          <cell r="S682">
            <v>1200000</v>
          </cell>
          <cell r="Z682">
            <v>0</v>
          </cell>
          <cell r="AA682">
            <v>0</v>
          </cell>
          <cell r="AG682">
            <v>0</v>
          </cell>
          <cell r="AH682">
            <v>0</v>
          </cell>
          <cell r="AN682">
            <v>0</v>
          </cell>
          <cell r="AO682">
            <v>0</v>
          </cell>
        </row>
        <row r="683">
          <cell r="R683">
            <v>0</v>
          </cell>
          <cell r="S683">
            <v>0</v>
          </cell>
          <cell r="Z683">
            <v>0</v>
          </cell>
          <cell r="AA683">
            <v>0</v>
          </cell>
          <cell r="AG683">
            <v>0</v>
          </cell>
          <cell r="AH683">
            <v>0</v>
          </cell>
          <cell r="AN683">
            <v>0</v>
          </cell>
          <cell r="AO683">
            <v>0</v>
          </cell>
        </row>
        <row r="684">
          <cell r="R684">
            <v>41500000</v>
          </cell>
          <cell r="S684">
            <v>41500000</v>
          </cell>
          <cell r="Z684">
            <v>0</v>
          </cell>
          <cell r="AA684">
            <v>0</v>
          </cell>
          <cell r="AG684">
            <v>0</v>
          </cell>
          <cell r="AH684">
            <v>0</v>
          </cell>
          <cell r="AN684">
            <v>0</v>
          </cell>
          <cell r="AO684">
            <v>0</v>
          </cell>
        </row>
        <row r="685">
          <cell r="R685">
            <v>1000000</v>
          </cell>
          <cell r="S685">
            <v>1000000</v>
          </cell>
          <cell r="Z685">
            <v>0</v>
          </cell>
          <cell r="AA685">
            <v>0</v>
          </cell>
          <cell r="AG685">
            <v>0</v>
          </cell>
          <cell r="AH685">
            <v>0</v>
          </cell>
          <cell r="AN685">
            <v>0</v>
          </cell>
          <cell r="AO685">
            <v>0</v>
          </cell>
        </row>
        <row r="686">
          <cell r="R686">
            <v>0</v>
          </cell>
          <cell r="S686">
            <v>0</v>
          </cell>
          <cell r="Z686">
            <v>0</v>
          </cell>
          <cell r="AA686">
            <v>0</v>
          </cell>
          <cell r="AG686">
            <v>0</v>
          </cell>
          <cell r="AH686">
            <v>0</v>
          </cell>
          <cell r="AN686">
            <v>0</v>
          </cell>
          <cell r="AO686">
            <v>0</v>
          </cell>
        </row>
        <row r="687">
          <cell r="R687">
            <v>0</v>
          </cell>
          <cell r="S687">
            <v>0</v>
          </cell>
          <cell r="Z687">
            <v>0</v>
          </cell>
          <cell r="AA687">
            <v>0</v>
          </cell>
          <cell r="AG687">
            <v>0</v>
          </cell>
          <cell r="AH687">
            <v>0</v>
          </cell>
          <cell r="AN687">
            <v>0</v>
          </cell>
          <cell r="AO687">
            <v>0</v>
          </cell>
        </row>
        <row r="688">
          <cell r="R688">
            <v>6000000</v>
          </cell>
          <cell r="S688">
            <v>6000000</v>
          </cell>
          <cell r="Z688">
            <v>0</v>
          </cell>
          <cell r="AA688">
            <v>0</v>
          </cell>
          <cell r="AG688">
            <v>0</v>
          </cell>
          <cell r="AH688">
            <v>0</v>
          </cell>
          <cell r="AN688">
            <v>0</v>
          </cell>
          <cell r="AO688">
            <v>0</v>
          </cell>
        </row>
        <row r="689">
          <cell r="R689">
            <v>500000</v>
          </cell>
          <cell r="S689">
            <v>500000</v>
          </cell>
          <cell r="Z689">
            <v>0</v>
          </cell>
          <cell r="AA689">
            <v>0</v>
          </cell>
          <cell r="AG689">
            <v>0</v>
          </cell>
          <cell r="AH689">
            <v>0</v>
          </cell>
          <cell r="AN689">
            <v>0</v>
          </cell>
          <cell r="AO689">
            <v>0</v>
          </cell>
        </row>
        <row r="690">
          <cell r="R690">
            <v>38149000000</v>
          </cell>
          <cell r="S690">
            <v>38149000000</v>
          </cell>
          <cell r="Z690">
            <v>0</v>
          </cell>
          <cell r="AA690">
            <v>0</v>
          </cell>
          <cell r="AG690">
            <v>0</v>
          </cell>
          <cell r="AH690">
            <v>0</v>
          </cell>
          <cell r="AN690">
            <v>0</v>
          </cell>
          <cell r="AO690">
            <v>0</v>
          </cell>
        </row>
        <row r="691">
          <cell r="R691">
            <v>38149000000</v>
          </cell>
          <cell r="S691">
            <v>38149000000</v>
          </cell>
          <cell r="Z691">
            <v>0</v>
          </cell>
          <cell r="AA691">
            <v>0</v>
          </cell>
          <cell r="AG691">
            <v>0</v>
          </cell>
          <cell r="AH691">
            <v>0</v>
          </cell>
          <cell r="AN691">
            <v>0</v>
          </cell>
          <cell r="AO691">
            <v>0</v>
          </cell>
        </row>
        <row r="692">
          <cell r="R692">
            <v>38149000000</v>
          </cell>
          <cell r="S692">
            <v>38149000000</v>
          </cell>
          <cell r="Z692">
            <v>0</v>
          </cell>
          <cell r="AA692">
            <v>0</v>
          </cell>
          <cell r="AG692">
            <v>0</v>
          </cell>
          <cell r="AH692">
            <v>0</v>
          </cell>
          <cell r="AN692">
            <v>0</v>
          </cell>
          <cell r="AO692">
            <v>0</v>
          </cell>
        </row>
        <row r="693">
          <cell r="R693">
            <v>85679081</v>
          </cell>
          <cell r="S693">
            <v>85679081</v>
          </cell>
          <cell r="Z693">
            <v>0</v>
          </cell>
          <cell r="AA693">
            <v>0</v>
          </cell>
          <cell r="AG693">
            <v>0</v>
          </cell>
          <cell r="AH693">
            <v>0</v>
          </cell>
          <cell r="AN693">
            <v>0</v>
          </cell>
          <cell r="AO693">
            <v>0</v>
          </cell>
        </row>
        <row r="694">
          <cell r="R694">
            <v>85679081</v>
          </cell>
          <cell r="S694">
            <v>85679081</v>
          </cell>
          <cell r="Z694">
            <v>0</v>
          </cell>
          <cell r="AA694">
            <v>0</v>
          </cell>
          <cell r="AG694">
            <v>0</v>
          </cell>
          <cell r="AH694">
            <v>0</v>
          </cell>
          <cell r="AN694">
            <v>0</v>
          </cell>
          <cell r="AO694">
            <v>0</v>
          </cell>
        </row>
        <row r="695">
          <cell r="R695">
            <v>553876</v>
          </cell>
          <cell r="S695">
            <v>553876</v>
          </cell>
          <cell r="Z695">
            <v>0</v>
          </cell>
          <cell r="AA695">
            <v>0</v>
          </cell>
          <cell r="AG695">
            <v>0</v>
          </cell>
          <cell r="AH695">
            <v>0</v>
          </cell>
          <cell r="AN695">
            <v>0</v>
          </cell>
          <cell r="AO695">
            <v>0</v>
          </cell>
        </row>
        <row r="696">
          <cell r="R696">
            <v>950000</v>
          </cell>
          <cell r="S696">
            <v>950000</v>
          </cell>
          <cell r="Z696">
            <v>0</v>
          </cell>
          <cell r="AA696">
            <v>0</v>
          </cell>
          <cell r="AG696">
            <v>0</v>
          </cell>
          <cell r="AH696">
            <v>0</v>
          </cell>
          <cell r="AN696">
            <v>0</v>
          </cell>
          <cell r="AO696">
            <v>0</v>
          </cell>
        </row>
        <row r="697">
          <cell r="R697">
            <v>83991032</v>
          </cell>
          <cell r="S697">
            <v>83991032</v>
          </cell>
          <cell r="Z697">
            <v>0</v>
          </cell>
          <cell r="AA697">
            <v>0</v>
          </cell>
          <cell r="AG697">
            <v>0</v>
          </cell>
          <cell r="AH697">
            <v>0</v>
          </cell>
          <cell r="AN697">
            <v>0</v>
          </cell>
          <cell r="AO697">
            <v>0</v>
          </cell>
        </row>
        <row r="698">
          <cell r="R698">
            <v>184173</v>
          </cell>
          <cell r="S698">
            <v>184173</v>
          </cell>
          <cell r="Z698">
            <v>0</v>
          </cell>
          <cell r="AA698">
            <v>0</v>
          </cell>
          <cell r="AG698">
            <v>0</v>
          </cell>
          <cell r="AH698">
            <v>0</v>
          </cell>
          <cell r="AN698">
            <v>0</v>
          </cell>
          <cell r="AO698">
            <v>0</v>
          </cell>
        </row>
        <row r="699">
          <cell r="R699">
            <v>0</v>
          </cell>
          <cell r="S699">
            <v>0</v>
          </cell>
          <cell r="Z699">
            <v>0</v>
          </cell>
          <cell r="AA699">
            <v>0</v>
          </cell>
          <cell r="AG699">
            <v>0</v>
          </cell>
          <cell r="AH699">
            <v>0</v>
          </cell>
          <cell r="AN699">
            <v>0</v>
          </cell>
          <cell r="AO699">
            <v>0</v>
          </cell>
        </row>
        <row r="700">
          <cell r="R700">
            <v>0</v>
          </cell>
          <cell r="S700">
            <v>0</v>
          </cell>
          <cell r="Z700">
            <v>0</v>
          </cell>
          <cell r="AA700">
            <v>0</v>
          </cell>
          <cell r="AG700">
            <v>0</v>
          </cell>
          <cell r="AH700">
            <v>0</v>
          </cell>
          <cell r="AN700">
            <v>0</v>
          </cell>
          <cell r="AO700">
            <v>0</v>
          </cell>
        </row>
        <row r="701">
          <cell r="R701">
            <v>0</v>
          </cell>
          <cell r="S701">
            <v>0</v>
          </cell>
          <cell r="Z701">
            <v>0</v>
          </cell>
          <cell r="AA701">
            <v>0</v>
          </cell>
          <cell r="AG701">
            <v>0</v>
          </cell>
          <cell r="AH701">
            <v>0</v>
          </cell>
          <cell r="AN701">
            <v>0</v>
          </cell>
          <cell r="AO701">
            <v>0</v>
          </cell>
        </row>
        <row r="702">
          <cell r="R702">
            <v>0</v>
          </cell>
          <cell r="S702">
            <v>0</v>
          </cell>
          <cell r="Z702">
            <v>0</v>
          </cell>
          <cell r="AA702">
            <v>0</v>
          </cell>
          <cell r="AG702">
            <v>0</v>
          </cell>
          <cell r="AH702">
            <v>0</v>
          </cell>
          <cell r="AN702">
            <v>0</v>
          </cell>
          <cell r="AO702">
            <v>0</v>
          </cell>
        </row>
        <row r="703">
          <cell r="R703">
            <v>0</v>
          </cell>
          <cell r="S703">
            <v>0</v>
          </cell>
          <cell r="Z703">
            <v>0</v>
          </cell>
          <cell r="AA703">
            <v>0</v>
          </cell>
          <cell r="AG703">
            <v>0</v>
          </cell>
          <cell r="AH703">
            <v>0</v>
          </cell>
          <cell r="AN703">
            <v>0</v>
          </cell>
          <cell r="AO703">
            <v>0</v>
          </cell>
        </row>
        <row r="704">
          <cell r="R704">
            <v>0</v>
          </cell>
          <cell r="S704">
            <v>0</v>
          </cell>
          <cell r="Z704">
            <v>0</v>
          </cell>
          <cell r="AA704">
            <v>0</v>
          </cell>
          <cell r="AG704">
            <v>0</v>
          </cell>
          <cell r="AH704">
            <v>0</v>
          </cell>
          <cell r="AN704">
            <v>0</v>
          </cell>
          <cell r="AO704">
            <v>0</v>
          </cell>
        </row>
        <row r="705">
          <cell r="R705">
            <v>0</v>
          </cell>
          <cell r="S705">
            <v>0</v>
          </cell>
          <cell r="Z705">
            <v>0</v>
          </cell>
          <cell r="AA705">
            <v>0</v>
          </cell>
          <cell r="AG705">
            <v>0</v>
          </cell>
          <cell r="AH705">
            <v>0</v>
          </cell>
          <cell r="AN705">
            <v>0</v>
          </cell>
          <cell r="AO705">
            <v>0</v>
          </cell>
        </row>
        <row r="706">
          <cell r="R706">
            <v>0</v>
          </cell>
          <cell r="S706">
            <v>174898234</v>
          </cell>
          <cell r="Z706">
            <v>0</v>
          </cell>
          <cell r="AA706">
            <v>0</v>
          </cell>
          <cell r="AG706">
            <v>0</v>
          </cell>
          <cell r="AH706">
            <v>0</v>
          </cell>
          <cell r="AN706">
            <v>0</v>
          </cell>
          <cell r="AO706">
            <v>0</v>
          </cell>
        </row>
        <row r="707">
          <cell r="R707">
            <v>0</v>
          </cell>
          <cell r="S707">
            <v>174898234</v>
          </cell>
          <cell r="Z707">
            <v>0</v>
          </cell>
          <cell r="AA707">
            <v>0</v>
          </cell>
          <cell r="AG707">
            <v>0</v>
          </cell>
          <cell r="AH707">
            <v>0</v>
          </cell>
          <cell r="AN707">
            <v>0</v>
          </cell>
          <cell r="AO707">
            <v>0</v>
          </cell>
        </row>
        <row r="708">
          <cell r="R708">
            <v>0</v>
          </cell>
          <cell r="S708">
            <v>174898234</v>
          </cell>
          <cell r="Z708">
            <v>0</v>
          </cell>
          <cell r="AA708">
            <v>0</v>
          </cell>
          <cell r="AG708">
            <v>0</v>
          </cell>
          <cell r="AH708">
            <v>0</v>
          </cell>
          <cell r="AN708">
            <v>0</v>
          </cell>
          <cell r="AO708">
            <v>0</v>
          </cell>
        </row>
        <row r="709">
          <cell r="R709">
            <v>0</v>
          </cell>
          <cell r="S709">
            <v>0</v>
          </cell>
          <cell r="Z709">
            <v>0</v>
          </cell>
          <cell r="AA709">
            <v>0</v>
          </cell>
          <cell r="AG709">
            <v>0</v>
          </cell>
          <cell r="AH709">
            <v>0</v>
          </cell>
          <cell r="AN709">
            <v>0</v>
          </cell>
          <cell r="AO709">
            <v>0</v>
          </cell>
        </row>
        <row r="710">
          <cell r="Z710">
            <v>0</v>
          </cell>
          <cell r="AA710">
            <v>0</v>
          </cell>
          <cell r="AG710">
            <v>0</v>
          </cell>
          <cell r="AH710">
            <v>0</v>
          </cell>
          <cell r="AN710">
            <v>0</v>
          </cell>
          <cell r="AO710">
            <v>0</v>
          </cell>
        </row>
        <row r="711">
          <cell r="Z711">
            <v>0</v>
          </cell>
          <cell r="AA711">
            <v>0</v>
          </cell>
          <cell r="AG711">
            <v>0</v>
          </cell>
          <cell r="AH711">
            <v>0</v>
          </cell>
          <cell r="AN711">
            <v>0</v>
          </cell>
          <cell r="AO711">
            <v>0</v>
          </cell>
        </row>
        <row r="712">
          <cell r="R712">
            <v>28652025682</v>
          </cell>
          <cell r="S712">
            <v>28663787793</v>
          </cell>
          <cell r="Z712">
            <v>0</v>
          </cell>
          <cell r="AA712">
            <v>0</v>
          </cell>
          <cell r="AG712">
            <v>0</v>
          </cell>
          <cell r="AH712">
            <v>0</v>
          </cell>
          <cell r="AN712">
            <v>0</v>
          </cell>
          <cell r="AO712">
            <v>0</v>
          </cell>
        </row>
        <row r="713">
          <cell r="R713">
            <v>759624883</v>
          </cell>
          <cell r="S713">
            <v>782350680</v>
          </cell>
          <cell r="Z713">
            <v>0</v>
          </cell>
          <cell r="AA713">
            <v>0</v>
          </cell>
          <cell r="AG713">
            <v>0</v>
          </cell>
          <cell r="AH713">
            <v>0</v>
          </cell>
          <cell r="AN713">
            <v>0</v>
          </cell>
          <cell r="AO713">
            <v>0</v>
          </cell>
        </row>
        <row r="714">
          <cell r="R714">
            <v>93936004</v>
          </cell>
          <cell r="S714">
            <v>93936004</v>
          </cell>
          <cell r="Z714">
            <v>0</v>
          </cell>
          <cell r="AA714">
            <v>0</v>
          </cell>
          <cell r="AG714">
            <v>0</v>
          </cell>
          <cell r="AH714">
            <v>0</v>
          </cell>
          <cell r="AN714">
            <v>0</v>
          </cell>
          <cell r="AO714">
            <v>0</v>
          </cell>
        </row>
        <row r="715">
          <cell r="R715">
            <v>65431255</v>
          </cell>
          <cell r="S715">
            <v>65431255</v>
          </cell>
          <cell r="Z715">
            <v>0</v>
          </cell>
          <cell r="AA715">
            <v>0</v>
          </cell>
          <cell r="AG715">
            <v>0</v>
          </cell>
          <cell r="AH715">
            <v>0</v>
          </cell>
          <cell r="AN715">
            <v>0</v>
          </cell>
          <cell r="AO715">
            <v>0</v>
          </cell>
        </row>
        <row r="716">
          <cell r="R716">
            <v>28504749</v>
          </cell>
          <cell r="S716">
            <v>28504749</v>
          </cell>
          <cell r="Z716">
            <v>0</v>
          </cell>
          <cell r="AA716">
            <v>0</v>
          </cell>
          <cell r="AG716">
            <v>0</v>
          </cell>
          <cell r="AH716">
            <v>0</v>
          </cell>
          <cell r="AN716">
            <v>0</v>
          </cell>
          <cell r="AO716">
            <v>0</v>
          </cell>
        </row>
        <row r="717">
          <cell r="R717">
            <v>665688879</v>
          </cell>
          <cell r="S717">
            <v>688414676</v>
          </cell>
          <cell r="Z717">
            <v>0</v>
          </cell>
          <cell r="AA717">
            <v>0</v>
          </cell>
          <cell r="AG717">
            <v>0</v>
          </cell>
          <cell r="AH717">
            <v>0</v>
          </cell>
          <cell r="AN717">
            <v>0</v>
          </cell>
          <cell r="AO717">
            <v>0</v>
          </cell>
        </row>
        <row r="718">
          <cell r="R718">
            <v>182923751</v>
          </cell>
          <cell r="S718">
            <v>182923751</v>
          </cell>
          <cell r="Z718">
            <v>0</v>
          </cell>
          <cell r="AA718">
            <v>0</v>
          </cell>
          <cell r="AG718">
            <v>0</v>
          </cell>
          <cell r="AH718">
            <v>0</v>
          </cell>
          <cell r="AN718">
            <v>0</v>
          </cell>
          <cell r="AO718">
            <v>0</v>
          </cell>
        </row>
        <row r="719">
          <cell r="R719">
            <v>5885512</v>
          </cell>
          <cell r="S719">
            <v>5885512</v>
          </cell>
          <cell r="Z719">
            <v>0</v>
          </cell>
          <cell r="AA719">
            <v>0</v>
          </cell>
          <cell r="AG719">
            <v>0</v>
          </cell>
          <cell r="AH719">
            <v>0</v>
          </cell>
          <cell r="AN719">
            <v>0</v>
          </cell>
          <cell r="AO719">
            <v>0</v>
          </cell>
        </row>
        <row r="720">
          <cell r="R720">
            <v>1220000</v>
          </cell>
          <cell r="S720">
            <v>1220000</v>
          </cell>
          <cell r="Z720">
            <v>0</v>
          </cell>
          <cell r="AA720">
            <v>0</v>
          </cell>
          <cell r="AG720">
            <v>0</v>
          </cell>
          <cell r="AH720">
            <v>0</v>
          </cell>
          <cell r="AN720">
            <v>0</v>
          </cell>
          <cell r="AO720">
            <v>0</v>
          </cell>
        </row>
        <row r="721">
          <cell r="R721">
            <v>23354615</v>
          </cell>
          <cell r="S721">
            <v>23354615</v>
          </cell>
          <cell r="Z721">
            <v>0</v>
          </cell>
          <cell r="AA721">
            <v>0</v>
          </cell>
          <cell r="AG721">
            <v>0</v>
          </cell>
          <cell r="AH721">
            <v>0</v>
          </cell>
          <cell r="AN721">
            <v>0</v>
          </cell>
          <cell r="AO721">
            <v>0</v>
          </cell>
        </row>
        <row r="722">
          <cell r="R722">
            <v>770000</v>
          </cell>
          <cell r="S722">
            <v>770000</v>
          </cell>
          <cell r="Z722">
            <v>0</v>
          </cell>
          <cell r="AA722">
            <v>0</v>
          </cell>
          <cell r="AG722">
            <v>0</v>
          </cell>
          <cell r="AH722">
            <v>0</v>
          </cell>
          <cell r="AN722">
            <v>0</v>
          </cell>
          <cell r="AO722">
            <v>0</v>
          </cell>
        </row>
        <row r="723">
          <cell r="R723">
            <v>0</v>
          </cell>
          <cell r="S723">
            <v>0</v>
          </cell>
          <cell r="Z723">
            <v>0</v>
          </cell>
          <cell r="AA723">
            <v>0</v>
          </cell>
          <cell r="AG723">
            <v>0</v>
          </cell>
          <cell r="AH723">
            <v>0</v>
          </cell>
          <cell r="AN723">
            <v>0</v>
          </cell>
          <cell r="AO723">
            <v>0</v>
          </cell>
        </row>
        <row r="724">
          <cell r="R724">
            <v>9253801</v>
          </cell>
          <cell r="S724">
            <v>9253801</v>
          </cell>
          <cell r="Z724">
            <v>0</v>
          </cell>
          <cell r="AA724">
            <v>0</v>
          </cell>
          <cell r="AG724">
            <v>0</v>
          </cell>
          <cell r="AH724">
            <v>0</v>
          </cell>
          <cell r="AN724">
            <v>0</v>
          </cell>
          <cell r="AO724">
            <v>0</v>
          </cell>
        </row>
        <row r="725">
          <cell r="R725">
            <v>2017235</v>
          </cell>
          <cell r="S725">
            <v>2017235</v>
          </cell>
          <cell r="Z725">
            <v>0</v>
          </cell>
          <cell r="AA725">
            <v>0</v>
          </cell>
          <cell r="AG725">
            <v>0</v>
          </cell>
          <cell r="AH725">
            <v>0</v>
          </cell>
          <cell r="AN725">
            <v>0</v>
          </cell>
          <cell r="AO725">
            <v>0</v>
          </cell>
        </row>
        <row r="726">
          <cell r="R726">
            <v>98911888</v>
          </cell>
          <cell r="S726">
            <v>98911888</v>
          </cell>
          <cell r="Z726">
            <v>0</v>
          </cell>
          <cell r="AA726">
            <v>0</v>
          </cell>
          <cell r="AG726">
            <v>0</v>
          </cell>
          <cell r="AH726">
            <v>0</v>
          </cell>
          <cell r="AN726">
            <v>0</v>
          </cell>
          <cell r="AO726">
            <v>0</v>
          </cell>
        </row>
        <row r="727">
          <cell r="R727">
            <v>0</v>
          </cell>
          <cell r="S727">
            <v>2500000</v>
          </cell>
          <cell r="Z727">
            <v>0</v>
          </cell>
          <cell r="AA727">
            <v>0</v>
          </cell>
          <cell r="AG727">
            <v>0</v>
          </cell>
          <cell r="AH727">
            <v>0</v>
          </cell>
          <cell r="AN727">
            <v>0</v>
          </cell>
          <cell r="AO727">
            <v>0</v>
          </cell>
        </row>
        <row r="728">
          <cell r="R728">
            <v>197441200</v>
          </cell>
          <cell r="S728">
            <v>197441200</v>
          </cell>
          <cell r="Z728">
            <v>0</v>
          </cell>
          <cell r="AA728">
            <v>0</v>
          </cell>
          <cell r="AG728">
            <v>0</v>
          </cell>
          <cell r="AH728">
            <v>0</v>
          </cell>
          <cell r="AN728">
            <v>0</v>
          </cell>
          <cell r="AO728">
            <v>0</v>
          </cell>
        </row>
        <row r="729">
          <cell r="R729">
            <v>24305631</v>
          </cell>
          <cell r="S729">
            <v>24305631</v>
          </cell>
          <cell r="Z729">
            <v>0</v>
          </cell>
          <cell r="AA729">
            <v>0</v>
          </cell>
          <cell r="AG729">
            <v>0</v>
          </cell>
          <cell r="AH729">
            <v>0</v>
          </cell>
          <cell r="AN729">
            <v>0</v>
          </cell>
          <cell r="AO729">
            <v>0</v>
          </cell>
        </row>
        <row r="730">
          <cell r="R730">
            <v>892877</v>
          </cell>
          <cell r="S730">
            <v>64078705</v>
          </cell>
          <cell r="Z730">
            <v>0</v>
          </cell>
          <cell r="AA730">
            <v>0</v>
          </cell>
          <cell r="AG730">
            <v>0</v>
          </cell>
          <cell r="AH730">
            <v>0</v>
          </cell>
          <cell r="AN730">
            <v>0</v>
          </cell>
          <cell r="AO730">
            <v>0</v>
          </cell>
        </row>
        <row r="731">
          <cell r="R731">
            <v>118712369</v>
          </cell>
          <cell r="S731">
            <v>75752338</v>
          </cell>
          <cell r="Z731">
            <v>0</v>
          </cell>
          <cell r="AA731">
            <v>0</v>
          </cell>
          <cell r="AG731">
            <v>0</v>
          </cell>
          <cell r="AH731">
            <v>0</v>
          </cell>
          <cell r="AN731">
            <v>0</v>
          </cell>
          <cell r="AO731">
            <v>0</v>
          </cell>
        </row>
        <row r="732">
          <cell r="R732">
            <v>0</v>
          </cell>
          <cell r="S732">
            <v>0</v>
          </cell>
          <cell r="Z732">
            <v>0</v>
          </cell>
          <cell r="AA732">
            <v>0</v>
          </cell>
          <cell r="AG732">
            <v>0</v>
          </cell>
          <cell r="AH732">
            <v>0</v>
          </cell>
          <cell r="AN732">
            <v>0</v>
          </cell>
          <cell r="AO732">
            <v>0</v>
          </cell>
        </row>
        <row r="733">
          <cell r="R733">
            <v>0</v>
          </cell>
          <cell r="S733">
            <v>0</v>
          </cell>
          <cell r="Z733">
            <v>0</v>
          </cell>
          <cell r="AA733">
            <v>0</v>
          </cell>
          <cell r="AG733">
            <v>0</v>
          </cell>
          <cell r="AH733">
            <v>0</v>
          </cell>
          <cell r="AN733">
            <v>0</v>
          </cell>
          <cell r="AO733">
            <v>0</v>
          </cell>
        </row>
        <row r="734">
          <cell r="R734">
            <v>74152002551</v>
          </cell>
          <cell r="S734">
            <v>74014473777</v>
          </cell>
          <cell r="Z734">
            <v>0</v>
          </cell>
          <cell r="AA734">
            <v>0</v>
          </cell>
          <cell r="AG734">
            <v>0</v>
          </cell>
          <cell r="AH734">
            <v>0</v>
          </cell>
          <cell r="AN734">
            <v>0</v>
          </cell>
          <cell r="AO734">
            <v>0</v>
          </cell>
        </row>
        <row r="735">
          <cell r="R735">
            <v>7636775537</v>
          </cell>
          <cell r="S735">
            <v>7636775537</v>
          </cell>
          <cell r="Z735">
            <v>0</v>
          </cell>
          <cell r="AA735">
            <v>0</v>
          </cell>
          <cell r="AG735">
            <v>0</v>
          </cell>
          <cell r="AH735">
            <v>0</v>
          </cell>
          <cell r="AN735">
            <v>0</v>
          </cell>
          <cell r="AO735">
            <v>0</v>
          </cell>
        </row>
        <row r="736">
          <cell r="R736">
            <v>6834608875</v>
          </cell>
          <cell r="S736">
            <v>6834608875</v>
          </cell>
          <cell r="Z736">
            <v>0</v>
          </cell>
          <cell r="AA736">
            <v>0</v>
          </cell>
          <cell r="AG736">
            <v>0</v>
          </cell>
          <cell r="AH736">
            <v>0</v>
          </cell>
          <cell r="AN736">
            <v>0</v>
          </cell>
          <cell r="AO736">
            <v>0</v>
          </cell>
        </row>
        <row r="737">
          <cell r="R737">
            <v>6793594520</v>
          </cell>
          <cell r="S737">
            <v>6793594520</v>
          </cell>
          <cell r="Z737">
            <v>0</v>
          </cell>
          <cell r="AA737">
            <v>0</v>
          </cell>
          <cell r="AG737">
            <v>0</v>
          </cell>
          <cell r="AH737">
            <v>0</v>
          </cell>
          <cell r="AN737">
            <v>0</v>
          </cell>
          <cell r="AO737">
            <v>0</v>
          </cell>
        </row>
        <row r="738">
          <cell r="R738">
            <v>41014355</v>
          </cell>
          <cell r="S738">
            <v>41014355</v>
          </cell>
          <cell r="Z738">
            <v>0</v>
          </cell>
          <cell r="AA738">
            <v>0</v>
          </cell>
          <cell r="AG738">
            <v>0</v>
          </cell>
          <cell r="AH738">
            <v>0</v>
          </cell>
          <cell r="AN738">
            <v>0</v>
          </cell>
          <cell r="AO738">
            <v>0</v>
          </cell>
        </row>
        <row r="739">
          <cell r="R739">
            <v>802166662</v>
          </cell>
          <cell r="S739">
            <v>802166662</v>
          </cell>
          <cell r="Z739">
            <v>0</v>
          </cell>
          <cell r="AA739">
            <v>0</v>
          </cell>
          <cell r="AG739">
            <v>0</v>
          </cell>
          <cell r="AH739">
            <v>0</v>
          </cell>
          <cell r="AN739">
            <v>0</v>
          </cell>
          <cell r="AO739">
            <v>0</v>
          </cell>
        </row>
        <row r="740">
          <cell r="R740">
            <v>1258341</v>
          </cell>
          <cell r="S740">
            <v>1258341</v>
          </cell>
          <cell r="Z740">
            <v>0</v>
          </cell>
          <cell r="AA740">
            <v>0</v>
          </cell>
          <cell r="AG740">
            <v>0</v>
          </cell>
          <cell r="AH740">
            <v>0</v>
          </cell>
          <cell r="AN740">
            <v>0</v>
          </cell>
          <cell r="AO740">
            <v>0</v>
          </cell>
        </row>
        <row r="741">
          <cell r="R741">
            <v>2843091</v>
          </cell>
          <cell r="S741">
            <v>2843091</v>
          </cell>
          <cell r="Z741">
            <v>0</v>
          </cell>
          <cell r="AA741">
            <v>0</v>
          </cell>
          <cell r="AG741">
            <v>0</v>
          </cell>
          <cell r="AH741">
            <v>0</v>
          </cell>
          <cell r="AN741">
            <v>0</v>
          </cell>
          <cell r="AO741">
            <v>0</v>
          </cell>
        </row>
        <row r="742">
          <cell r="R742">
            <v>1268467</v>
          </cell>
          <cell r="S742">
            <v>1268467</v>
          </cell>
          <cell r="Z742">
            <v>0</v>
          </cell>
          <cell r="AA742">
            <v>0</v>
          </cell>
          <cell r="AG742">
            <v>0</v>
          </cell>
          <cell r="AH742">
            <v>0</v>
          </cell>
          <cell r="AN742">
            <v>0</v>
          </cell>
          <cell r="AO742">
            <v>0</v>
          </cell>
        </row>
        <row r="743">
          <cell r="R743">
            <v>4555185</v>
          </cell>
          <cell r="S743">
            <v>4555185</v>
          </cell>
          <cell r="Z743">
            <v>0</v>
          </cell>
          <cell r="AA743">
            <v>0</v>
          </cell>
          <cell r="AG743">
            <v>0</v>
          </cell>
          <cell r="AH743">
            <v>0</v>
          </cell>
          <cell r="AN743">
            <v>0</v>
          </cell>
          <cell r="AO743">
            <v>0</v>
          </cell>
        </row>
        <row r="744">
          <cell r="R744">
            <v>2975850</v>
          </cell>
          <cell r="S744">
            <v>2975850</v>
          </cell>
          <cell r="Z744">
            <v>0</v>
          </cell>
          <cell r="AA744">
            <v>0</v>
          </cell>
          <cell r="AG744">
            <v>0</v>
          </cell>
          <cell r="AH744">
            <v>0</v>
          </cell>
          <cell r="AN744">
            <v>0</v>
          </cell>
          <cell r="AO744">
            <v>0</v>
          </cell>
        </row>
        <row r="745">
          <cell r="R745">
            <v>36255902</v>
          </cell>
          <cell r="S745">
            <v>36255902</v>
          </cell>
          <cell r="Z745">
            <v>0</v>
          </cell>
          <cell r="AA745">
            <v>0</v>
          </cell>
          <cell r="AG745">
            <v>0</v>
          </cell>
          <cell r="AH745">
            <v>0</v>
          </cell>
          <cell r="AN745">
            <v>0</v>
          </cell>
          <cell r="AO745">
            <v>0</v>
          </cell>
        </row>
        <row r="746">
          <cell r="R746">
            <v>75368486</v>
          </cell>
          <cell r="S746">
            <v>75368486</v>
          </cell>
          <cell r="Z746">
            <v>0</v>
          </cell>
          <cell r="AA746">
            <v>0</v>
          </cell>
          <cell r="AG746">
            <v>0</v>
          </cell>
          <cell r="AH746">
            <v>0</v>
          </cell>
          <cell r="AN746">
            <v>0</v>
          </cell>
          <cell r="AO746">
            <v>0</v>
          </cell>
        </row>
        <row r="747">
          <cell r="R747">
            <v>677641340</v>
          </cell>
          <cell r="S747">
            <v>677641340</v>
          </cell>
          <cell r="Z747">
            <v>0</v>
          </cell>
          <cell r="AA747">
            <v>0</v>
          </cell>
          <cell r="AG747">
            <v>0</v>
          </cell>
          <cell r="AH747">
            <v>0</v>
          </cell>
          <cell r="AN747">
            <v>0</v>
          </cell>
          <cell r="AO747">
            <v>0</v>
          </cell>
        </row>
        <row r="748">
          <cell r="R748">
            <v>23069984791</v>
          </cell>
          <cell r="S748">
            <v>23069984791</v>
          </cell>
          <cell r="Z748">
            <v>0</v>
          </cell>
          <cell r="AA748">
            <v>0</v>
          </cell>
          <cell r="AG748">
            <v>0</v>
          </cell>
          <cell r="AH748">
            <v>0</v>
          </cell>
          <cell r="AN748">
            <v>0</v>
          </cell>
          <cell r="AO748">
            <v>0</v>
          </cell>
        </row>
        <row r="749">
          <cell r="R749">
            <v>23032573364</v>
          </cell>
          <cell r="S749">
            <v>23032573364</v>
          </cell>
          <cell r="Z749">
            <v>0</v>
          </cell>
          <cell r="AA749">
            <v>0</v>
          </cell>
          <cell r="AG749">
            <v>0</v>
          </cell>
          <cell r="AH749">
            <v>0</v>
          </cell>
          <cell r="AN749">
            <v>0</v>
          </cell>
          <cell r="AO749">
            <v>0</v>
          </cell>
        </row>
        <row r="750">
          <cell r="R750">
            <v>14698517635</v>
          </cell>
          <cell r="S750">
            <v>14698517635</v>
          </cell>
          <cell r="Z750">
            <v>0</v>
          </cell>
          <cell r="AA750">
            <v>0</v>
          </cell>
          <cell r="AG750">
            <v>0</v>
          </cell>
          <cell r="AH750">
            <v>0</v>
          </cell>
          <cell r="AN750">
            <v>0</v>
          </cell>
          <cell r="AO750">
            <v>0</v>
          </cell>
        </row>
        <row r="751">
          <cell r="R751">
            <v>8334055729</v>
          </cell>
          <cell r="S751">
            <v>8334055729</v>
          </cell>
          <cell r="Z751">
            <v>0</v>
          </cell>
          <cell r="AA751">
            <v>0</v>
          </cell>
          <cell r="AG751">
            <v>0</v>
          </cell>
          <cell r="AH751">
            <v>0</v>
          </cell>
          <cell r="AN751">
            <v>0</v>
          </cell>
          <cell r="AO751">
            <v>0</v>
          </cell>
        </row>
        <row r="752">
          <cell r="R752">
            <v>37411427</v>
          </cell>
          <cell r="S752">
            <v>37411427</v>
          </cell>
          <cell r="Z752">
            <v>0</v>
          </cell>
          <cell r="AA752">
            <v>0</v>
          </cell>
          <cell r="AG752">
            <v>0</v>
          </cell>
          <cell r="AH752">
            <v>0</v>
          </cell>
          <cell r="AN752">
            <v>0</v>
          </cell>
          <cell r="AO752">
            <v>0</v>
          </cell>
        </row>
        <row r="753">
          <cell r="R753">
            <v>3062053</v>
          </cell>
          <cell r="S753">
            <v>3062053</v>
          </cell>
          <cell r="Z753">
            <v>0</v>
          </cell>
          <cell r="AA753">
            <v>0</v>
          </cell>
          <cell r="AG753">
            <v>0</v>
          </cell>
          <cell r="AH753">
            <v>0</v>
          </cell>
          <cell r="AN753">
            <v>0</v>
          </cell>
          <cell r="AO753">
            <v>0</v>
          </cell>
        </row>
        <row r="754">
          <cell r="R754">
            <v>6933434</v>
          </cell>
          <cell r="S754">
            <v>6933434</v>
          </cell>
          <cell r="Z754">
            <v>0</v>
          </cell>
          <cell r="AA754">
            <v>0</v>
          </cell>
          <cell r="AG754">
            <v>0</v>
          </cell>
          <cell r="AH754">
            <v>0</v>
          </cell>
          <cell r="AN754">
            <v>0</v>
          </cell>
          <cell r="AO754">
            <v>0</v>
          </cell>
        </row>
        <row r="755">
          <cell r="R755">
            <v>13927451</v>
          </cell>
          <cell r="S755">
            <v>13927451</v>
          </cell>
          <cell r="Z755">
            <v>0</v>
          </cell>
          <cell r="AA755">
            <v>0</v>
          </cell>
          <cell r="AG755">
            <v>0</v>
          </cell>
          <cell r="AH755">
            <v>0</v>
          </cell>
          <cell r="AN755">
            <v>0</v>
          </cell>
          <cell r="AO755">
            <v>0</v>
          </cell>
        </row>
        <row r="756">
          <cell r="R756">
            <v>12988489</v>
          </cell>
          <cell r="S756">
            <v>12988489</v>
          </cell>
          <cell r="Z756">
            <v>0</v>
          </cell>
          <cell r="AA756">
            <v>0</v>
          </cell>
          <cell r="AG756">
            <v>0</v>
          </cell>
          <cell r="AH756">
            <v>0</v>
          </cell>
          <cell r="AN756">
            <v>0</v>
          </cell>
          <cell r="AO756">
            <v>0</v>
          </cell>
        </row>
        <row r="757">
          <cell r="R757">
            <v>500000</v>
          </cell>
          <cell r="S757">
            <v>500000</v>
          </cell>
          <cell r="Z757">
            <v>0</v>
          </cell>
          <cell r="AA757">
            <v>0</v>
          </cell>
          <cell r="AG757">
            <v>0</v>
          </cell>
          <cell r="AH757">
            <v>0</v>
          </cell>
          <cell r="AN757">
            <v>0</v>
          </cell>
          <cell r="AO757">
            <v>0</v>
          </cell>
        </row>
        <row r="758">
          <cell r="R758">
            <v>33634505449</v>
          </cell>
          <cell r="S758">
            <v>33634505449</v>
          </cell>
          <cell r="Z758">
            <v>0</v>
          </cell>
          <cell r="AA758">
            <v>0</v>
          </cell>
          <cell r="AG758">
            <v>0</v>
          </cell>
          <cell r="AH758">
            <v>0</v>
          </cell>
          <cell r="AN758">
            <v>0</v>
          </cell>
          <cell r="AO758">
            <v>0</v>
          </cell>
        </row>
        <row r="759">
          <cell r="R759">
            <v>33530894316</v>
          </cell>
          <cell r="S759">
            <v>33530894316</v>
          </cell>
          <cell r="Z759">
            <v>0</v>
          </cell>
          <cell r="AA759">
            <v>0</v>
          </cell>
          <cell r="AG759">
            <v>0</v>
          </cell>
          <cell r="AH759">
            <v>0</v>
          </cell>
          <cell r="AN759">
            <v>0</v>
          </cell>
          <cell r="AO759">
            <v>0</v>
          </cell>
        </row>
        <row r="760">
          <cell r="R760">
            <v>22421190984</v>
          </cell>
          <cell r="S760">
            <v>22421190984</v>
          </cell>
          <cell r="Z760">
            <v>0</v>
          </cell>
          <cell r="AA760">
            <v>0</v>
          </cell>
          <cell r="AG760">
            <v>0</v>
          </cell>
          <cell r="AH760">
            <v>0</v>
          </cell>
          <cell r="AN760">
            <v>0</v>
          </cell>
          <cell r="AO760">
            <v>0</v>
          </cell>
        </row>
        <row r="761">
          <cell r="R761">
            <v>11109703332</v>
          </cell>
          <cell r="S761">
            <v>11109703332</v>
          </cell>
          <cell r="Z761">
            <v>0</v>
          </cell>
          <cell r="AA761">
            <v>0</v>
          </cell>
          <cell r="AG761">
            <v>0</v>
          </cell>
          <cell r="AH761">
            <v>0</v>
          </cell>
          <cell r="AN761">
            <v>0</v>
          </cell>
          <cell r="AO761">
            <v>0</v>
          </cell>
        </row>
        <row r="762">
          <cell r="R762">
            <v>103611133</v>
          </cell>
          <cell r="S762">
            <v>103611133</v>
          </cell>
          <cell r="Z762">
            <v>0</v>
          </cell>
          <cell r="AA762">
            <v>0</v>
          </cell>
          <cell r="AG762">
            <v>0</v>
          </cell>
          <cell r="AH762">
            <v>0</v>
          </cell>
          <cell r="AN762">
            <v>0</v>
          </cell>
          <cell r="AO762">
            <v>0</v>
          </cell>
        </row>
        <row r="763">
          <cell r="R763">
            <v>52269308</v>
          </cell>
          <cell r="S763">
            <v>52269308</v>
          </cell>
          <cell r="Z763">
            <v>0</v>
          </cell>
          <cell r="AA763">
            <v>0</v>
          </cell>
          <cell r="AG763">
            <v>0</v>
          </cell>
          <cell r="AH763">
            <v>0</v>
          </cell>
          <cell r="AN763">
            <v>0</v>
          </cell>
          <cell r="AO763">
            <v>0</v>
          </cell>
        </row>
        <row r="764">
          <cell r="R764">
            <v>2539543</v>
          </cell>
          <cell r="S764">
            <v>2539543</v>
          </cell>
          <cell r="Z764">
            <v>0</v>
          </cell>
          <cell r="AA764">
            <v>0</v>
          </cell>
          <cell r="AG764">
            <v>0</v>
          </cell>
          <cell r="AH764">
            <v>0</v>
          </cell>
          <cell r="AN764">
            <v>0</v>
          </cell>
          <cell r="AO764">
            <v>0</v>
          </cell>
        </row>
        <row r="765">
          <cell r="R765">
            <v>23302282</v>
          </cell>
          <cell r="S765">
            <v>23302282</v>
          </cell>
          <cell r="Z765">
            <v>0</v>
          </cell>
          <cell r="AA765">
            <v>0</v>
          </cell>
          <cell r="AG765">
            <v>0</v>
          </cell>
          <cell r="AH765">
            <v>0</v>
          </cell>
          <cell r="AN765">
            <v>0</v>
          </cell>
          <cell r="AO765">
            <v>0</v>
          </cell>
        </row>
        <row r="766">
          <cell r="R766">
            <v>23000000</v>
          </cell>
          <cell r="S766">
            <v>23000000</v>
          </cell>
          <cell r="Z766">
            <v>0</v>
          </cell>
          <cell r="AA766">
            <v>0</v>
          </cell>
          <cell r="AG766">
            <v>0</v>
          </cell>
          <cell r="AH766">
            <v>0</v>
          </cell>
          <cell r="AN766">
            <v>0</v>
          </cell>
          <cell r="AO766">
            <v>0</v>
          </cell>
        </row>
        <row r="767">
          <cell r="R767">
            <v>2500000</v>
          </cell>
          <cell r="S767">
            <v>2500000</v>
          </cell>
          <cell r="Z767">
            <v>0</v>
          </cell>
          <cell r="AA767">
            <v>0</v>
          </cell>
          <cell r="AG767">
            <v>0</v>
          </cell>
          <cell r="AH767">
            <v>0</v>
          </cell>
          <cell r="AN767">
            <v>0</v>
          </cell>
          <cell r="AO767">
            <v>0</v>
          </cell>
        </row>
        <row r="768">
          <cell r="R768">
            <v>2367068852</v>
          </cell>
          <cell r="S768">
            <v>2229540078</v>
          </cell>
          <cell r="Z768">
            <v>0</v>
          </cell>
          <cell r="AA768">
            <v>0</v>
          </cell>
          <cell r="AG768">
            <v>0</v>
          </cell>
          <cell r="AH768">
            <v>0</v>
          </cell>
          <cell r="AN768">
            <v>0</v>
          </cell>
          <cell r="AO768">
            <v>0</v>
          </cell>
        </row>
        <row r="769">
          <cell r="R769">
            <v>1604959793</v>
          </cell>
          <cell r="S769">
            <v>1604959793</v>
          </cell>
          <cell r="Z769">
            <v>0</v>
          </cell>
          <cell r="AA769">
            <v>0</v>
          </cell>
          <cell r="AG769">
            <v>0</v>
          </cell>
          <cell r="AH769">
            <v>0</v>
          </cell>
          <cell r="AN769">
            <v>0</v>
          </cell>
          <cell r="AO769">
            <v>0</v>
          </cell>
        </row>
        <row r="770">
          <cell r="R770">
            <v>1156288258</v>
          </cell>
          <cell r="S770">
            <v>1156288258</v>
          </cell>
          <cell r="Z770">
            <v>0</v>
          </cell>
          <cell r="AA770">
            <v>0</v>
          </cell>
          <cell r="AG770">
            <v>0</v>
          </cell>
          <cell r="AH770">
            <v>0</v>
          </cell>
          <cell r="AN770">
            <v>0</v>
          </cell>
          <cell r="AO770">
            <v>0</v>
          </cell>
        </row>
        <row r="771">
          <cell r="R771">
            <v>448671535</v>
          </cell>
          <cell r="S771">
            <v>448671535</v>
          </cell>
          <cell r="Z771">
            <v>0</v>
          </cell>
          <cell r="AA771">
            <v>0</v>
          </cell>
          <cell r="AG771">
            <v>0</v>
          </cell>
          <cell r="AH771">
            <v>0</v>
          </cell>
          <cell r="AN771">
            <v>0</v>
          </cell>
          <cell r="AO771">
            <v>0</v>
          </cell>
        </row>
        <row r="772">
          <cell r="R772">
            <v>762109059</v>
          </cell>
          <cell r="S772">
            <v>624580285</v>
          </cell>
          <cell r="Z772">
            <v>0</v>
          </cell>
          <cell r="AA772">
            <v>0</v>
          </cell>
          <cell r="AG772">
            <v>0</v>
          </cell>
          <cell r="AH772">
            <v>0</v>
          </cell>
          <cell r="AN772">
            <v>0</v>
          </cell>
          <cell r="AO772">
            <v>0</v>
          </cell>
        </row>
        <row r="773">
          <cell r="R773">
            <v>69840443</v>
          </cell>
          <cell r="S773">
            <v>70190994</v>
          </cell>
          <cell r="Z773">
            <v>0</v>
          </cell>
          <cell r="AA773">
            <v>0</v>
          </cell>
          <cell r="AG773">
            <v>0</v>
          </cell>
          <cell r="AH773">
            <v>0</v>
          </cell>
          <cell r="AN773">
            <v>0</v>
          </cell>
          <cell r="AO773">
            <v>0</v>
          </cell>
        </row>
        <row r="774">
          <cell r="R774">
            <v>81702680</v>
          </cell>
          <cell r="S774">
            <v>20742685</v>
          </cell>
          <cell r="Z774">
            <v>0</v>
          </cell>
          <cell r="AA774">
            <v>0</v>
          </cell>
          <cell r="AG774">
            <v>0</v>
          </cell>
          <cell r="AH774">
            <v>0</v>
          </cell>
          <cell r="AN774">
            <v>0</v>
          </cell>
          <cell r="AO774">
            <v>0</v>
          </cell>
        </row>
        <row r="775">
          <cell r="R775">
            <v>99544456</v>
          </cell>
          <cell r="S775">
            <v>82408104</v>
          </cell>
          <cell r="Z775">
            <v>0</v>
          </cell>
          <cell r="AA775">
            <v>0</v>
          </cell>
          <cell r="AG775">
            <v>0</v>
          </cell>
          <cell r="AH775">
            <v>0</v>
          </cell>
          <cell r="AN775">
            <v>0</v>
          </cell>
          <cell r="AO775">
            <v>0</v>
          </cell>
        </row>
        <row r="776">
          <cell r="R776">
            <v>14288800</v>
          </cell>
          <cell r="S776">
            <v>14288800</v>
          </cell>
          <cell r="Z776">
            <v>0</v>
          </cell>
          <cell r="AA776">
            <v>0</v>
          </cell>
          <cell r="AG776">
            <v>0</v>
          </cell>
          <cell r="AH776">
            <v>0</v>
          </cell>
          <cell r="AN776">
            <v>0</v>
          </cell>
          <cell r="AO776">
            <v>0</v>
          </cell>
        </row>
        <row r="777">
          <cell r="R777">
            <v>12510859</v>
          </cell>
          <cell r="S777">
            <v>12510859</v>
          </cell>
          <cell r="Z777">
            <v>0</v>
          </cell>
          <cell r="AA777">
            <v>0</v>
          </cell>
          <cell r="AG777">
            <v>0</v>
          </cell>
          <cell r="AH777">
            <v>0</v>
          </cell>
          <cell r="AN777">
            <v>0</v>
          </cell>
          <cell r="AO777">
            <v>0</v>
          </cell>
        </row>
        <row r="778">
          <cell r="R778">
            <v>34724615</v>
          </cell>
          <cell r="S778">
            <v>34724615</v>
          </cell>
          <cell r="Z778">
            <v>0</v>
          </cell>
          <cell r="AA778">
            <v>0</v>
          </cell>
          <cell r="AG778">
            <v>0</v>
          </cell>
          <cell r="AH778">
            <v>0</v>
          </cell>
          <cell r="AN778">
            <v>0</v>
          </cell>
          <cell r="AO778">
            <v>0</v>
          </cell>
        </row>
        <row r="779">
          <cell r="R779">
            <v>31715000</v>
          </cell>
          <cell r="S779">
            <v>24200000</v>
          </cell>
          <cell r="Z779">
            <v>0</v>
          </cell>
          <cell r="AA779">
            <v>0</v>
          </cell>
          <cell r="AG779">
            <v>0</v>
          </cell>
          <cell r="AH779">
            <v>0</v>
          </cell>
          <cell r="AN779">
            <v>0</v>
          </cell>
          <cell r="AO779">
            <v>0</v>
          </cell>
        </row>
        <row r="780">
          <cell r="R780">
            <v>55736465</v>
          </cell>
          <cell r="S780">
            <v>50851649</v>
          </cell>
          <cell r="Z780">
            <v>0</v>
          </cell>
          <cell r="AA780">
            <v>0</v>
          </cell>
          <cell r="AG780">
            <v>0</v>
          </cell>
          <cell r="AH780">
            <v>0</v>
          </cell>
          <cell r="AN780">
            <v>0</v>
          </cell>
          <cell r="AO780">
            <v>0</v>
          </cell>
        </row>
        <row r="781">
          <cell r="R781">
            <v>49212560</v>
          </cell>
          <cell r="S781">
            <v>49212560</v>
          </cell>
          <cell r="Z781">
            <v>0</v>
          </cell>
          <cell r="AA781">
            <v>0</v>
          </cell>
          <cell r="AG781">
            <v>0</v>
          </cell>
          <cell r="AH781">
            <v>0</v>
          </cell>
          <cell r="AN781">
            <v>0</v>
          </cell>
          <cell r="AO781">
            <v>0</v>
          </cell>
        </row>
        <row r="782">
          <cell r="R782">
            <v>152578457</v>
          </cell>
          <cell r="S782">
            <v>152578457</v>
          </cell>
          <cell r="Z782">
            <v>0</v>
          </cell>
          <cell r="AA782">
            <v>0</v>
          </cell>
          <cell r="AG782">
            <v>0</v>
          </cell>
          <cell r="AH782">
            <v>0</v>
          </cell>
          <cell r="AN782">
            <v>0</v>
          </cell>
          <cell r="AO782">
            <v>0</v>
          </cell>
        </row>
        <row r="783">
          <cell r="R783">
            <v>47443734</v>
          </cell>
          <cell r="S783">
            <v>53727579</v>
          </cell>
          <cell r="Z783">
            <v>0</v>
          </cell>
          <cell r="AA783">
            <v>0</v>
          </cell>
          <cell r="AG783">
            <v>0</v>
          </cell>
          <cell r="AH783">
            <v>0</v>
          </cell>
          <cell r="AN783">
            <v>0</v>
          </cell>
          <cell r="AO783">
            <v>0</v>
          </cell>
        </row>
        <row r="784">
          <cell r="R784">
            <v>98284602</v>
          </cell>
          <cell r="S784">
            <v>44617595</v>
          </cell>
          <cell r="Z784">
            <v>0</v>
          </cell>
          <cell r="AA784">
            <v>0</v>
          </cell>
          <cell r="AG784">
            <v>0</v>
          </cell>
          <cell r="AH784">
            <v>0</v>
          </cell>
          <cell r="AN784">
            <v>0</v>
          </cell>
          <cell r="AO784">
            <v>0</v>
          </cell>
        </row>
        <row r="785">
          <cell r="R785">
            <v>3322845</v>
          </cell>
          <cell r="S785">
            <v>3322845</v>
          </cell>
          <cell r="Z785">
            <v>0</v>
          </cell>
          <cell r="AA785">
            <v>0</v>
          </cell>
          <cell r="AG785">
            <v>0</v>
          </cell>
          <cell r="AH785">
            <v>0</v>
          </cell>
          <cell r="AN785">
            <v>0</v>
          </cell>
          <cell r="AO785">
            <v>0</v>
          </cell>
        </row>
        <row r="786">
          <cell r="R786">
            <v>2203543</v>
          </cell>
          <cell r="S786">
            <v>2203543</v>
          </cell>
          <cell r="Z786">
            <v>0</v>
          </cell>
          <cell r="AA786">
            <v>0</v>
          </cell>
          <cell r="AG786">
            <v>0</v>
          </cell>
          <cell r="AH786">
            <v>0</v>
          </cell>
          <cell r="AN786">
            <v>0</v>
          </cell>
          <cell r="AO786">
            <v>0</v>
          </cell>
        </row>
        <row r="787">
          <cell r="R787">
            <v>9000000</v>
          </cell>
          <cell r="S787">
            <v>9000000</v>
          </cell>
          <cell r="Z787">
            <v>0</v>
          </cell>
          <cell r="AA787">
            <v>0</v>
          </cell>
          <cell r="AG787">
            <v>0</v>
          </cell>
          <cell r="AH787">
            <v>0</v>
          </cell>
          <cell r="AN787">
            <v>0</v>
          </cell>
          <cell r="AO787">
            <v>0</v>
          </cell>
        </row>
        <row r="788">
          <cell r="R788">
            <v>5966486337</v>
          </cell>
          <cell r="S788">
            <v>5966486337</v>
          </cell>
          <cell r="Z788">
            <v>0</v>
          </cell>
          <cell r="AA788">
            <v>0</v>
          </cell>
          <cell r="AG788">
            <v>0</v>
          </cell>
          <cell r="AH788">
            <v>0</v>
          </cell>
          <cell r="AN788">
            <v>0</v>
          </cell>
          <cell r="AO788">
            <v>0</v>
          </cell>
        </row>
        <row r="789">
          <cell r="R789">
            <v>2771647441</v>
          </cell>
          <cell r="S789">
            <v>2771647441</v>
          </cell>
          <cell r="Z789">
            <v>0</v>
          </cell>
          <cell r="AA789">
            <v>0</v>
          </cell>
          <cell r="AG789">
            <v>0</v>
          </cell>
          <cell r="AH789">
            <v>0</v>
          </cell>
          <cell r="AN789">
            <v>0</v>
          </cell>
          <cell r="AO789">
            <v>0</v>
          </cell>
        </row>
        <row r="790">
          <cell r="R790">
            <v>2209447169</v>
          </cell>
          <cell r="S790">
            <v>2209447169</v>
          </cell>
          <cell r="Z790">
            <v>0</v>
          </cell>
          <cell r="AA790">
            <v>0</v>
          </cell>
          <cell r="AG790">
            <v>0</v>
          </cell>
          <cell r="AH790">
            <v>0</v>
          </cell>
          <cell r="AN790">
            <v>0</v>
          </cell>
          <cell r="AO790">
            <v>0</v>
          </cell>
        </row>
        <row r="791">
          <cell r="R791">
            <v>562200272</v>
          </cell>
          <cell r="S791">
            <v>562200272</v>
          </cell>
          <cell r="Z791">
            <v>0</v>
          </cell>
          <cell r="AA791">
            <v>0</v>
          </cell>
          <cell r="AG791">
            <v>0</v>
          </cell>
          <cell r="AH791">
            <v>0</v>
          </cell>
          <cell r="AN791">
            <v>0</v>
          </cell>
          <cell r="AO791">
            <v>0</v>
          </cell>
        </row>
        <row r="792">
          <cell r="R792">
            <v>3194838896</v>
          </cell>
          <cell r="S792">
            <v>3194838896</v>
          </cell>
          <cell r="Z792">
            <v>0</v>
          </cell>
          <cell r="AA792">
            <v>0</v>
          </cell>
          <cell r="AG792">
            <v>0</v>
          </cell>
          <cell r="AH792">
            <v>0</v>
          </cell>
          <cell r="AN792">
            <v>0</v>
          </cell>
          <cell r="AO792">
            <v>0</v>
          </cell>
        </row>
        <row r="793">
          <cell r="R793">
            <v>20330000</v>
          </cell>
          <cell r="S793">
            <v>20330000</v>
          </cell>
          <cell r="Z793">
            <v>0</v>
          </cell>
          <cell r="AA793">
            <v>0</v>
          </cell>
          <cell r="AG793">
            <v>0</v>
          </cell>
          <cell r="AH793">
            <v>0</v>
          </cell>
          <cell r="AN793">
            <v>0</v>
          </cell>
          <cell r="AO793">
            <v>0</v>
          </cell>
        </row>
        <row r="794">
          <cell r="R794">
            <v>7453752</v>
          </cell>
          <cell r="S794">
            <v>7453752</v>
          </cell>
          <cell r="Z794">
            <v>0</v>
          </cell>
          <cell r="AA794">
            <v>0</v>
          </cell>
          <cell r="AG794">
            <v>0</v>
          </cell>
          <cell r="AH794">
            <v>0</v>
          </cell>
          <cell r="AN794">
            <v>0</v>
          </cell>
          <cell r="AO794">
            <v>0</v>
          </cell>
        </row>
        <row r="795">
          <cell r="R795">
            <v>5631117</v>
          </cell>
          <cell r="S795">
            <v>5631117</v>
          </cell>
          <cell r="Z795">
            <v>0</v>
          </cell>
          <cell r="AA795">
            <v>0</v>
          </cell>
          <cell r="AG795">
            <v>0</v>
          </cell>
          <cell r="AH795">
            <v>0</v>
          </cell>
          <cell r="AN795">
            <v>0</v>
          </cell>
          <cell r="AO795">
            <v>0</v>
          </cell>
        </row>
        <row r="796">
          <cell r="R796">
            <v>20660000</v>
          </cell>
          <cell r="S796">
            <v>20660000</v>
          </cell>
          <cell r="Z796">
            <v>0</v>
          </cell>
          <cell r="AA796">
            <v>0</v>
          </cell>
          <cell r="AG796">
            <v>0</v>
          </cell>
          <cell r="AH796">
            <v>0</v>
          </cell>
          <cell r="AN796">
            <v>0</v>
          </cell>
          <cell r="AO796">
            <v>0</v>
          </cell>
        </row>
        <row r="797">
          <cell r="R797">
            <v>1399566625</v>
          </cell>
          <cell r="S797">
            <v>1399566625</v>
          </cell>
          <cell r="Z797">
            <v>0</v>
          </cell>
          <cell r="AA797">
            <v>0</v>
          </cell>
          <cell r="AG797">
            <v>0</v>
          </cell>
          <cell r="AH797">
            <v>0</v>
          </cell>
          <cell r="AN797">
            <v>0</v>
          </cell>
          <cell r="AO797">
            <v>0</v>
          </cell>
        </row>
        <row r="798">
          <cell r="R798">
            <v>23822132</v>
          </cell>
          <cell r="S798">
            <v>23822132</v>
          </cell>
          <cell r="Z798">
            <v>0</v>
          </cell>
          <cell r="AA798">
            <v>0</v>
          </cell>
          <cell r="AG798">
            <v>0</v>
          </cell>
          <cell r="AH798">
            <v>0</v>
          </cell>
          <cell r="AN798">
            <v>0</v>
          </cell>
          <cell r="AO798">
            <v>0</v>
          </cell>
        </row>
        <row r="799">
          <cell r="R799">
            <v>807228320</v>
          </cell>
          <cell r="S799">
            <v>807228320</v>
          </cell>
          <cell r="Z799">
            <v>0</v>
          </cell>
          <cell r="AA799">
            <v>0</v>
          </cell>
          <cell r="AG799">
            <v>0</v>
          </cell>
          <cell r="AH799">
            <v>0</v>
          </cell>
          <cell r="AN799">
            <v>0</v>
          </cell>
          <cell r="AO799">
            <v>0</v>
          </cell>
        </row>
        <row r="800">
          <cell r="R800">
            <v>8219408</v>
          </cell>
          <cell r="S800">
            <v>8219408</v>
          </cell>
          <cell r="Z800">
            <v>0</v>
          </cell>
          <cell r="AA800">
            <v>0</v>
          </cell>
          <cell r="AG800">
            <v>0</v>
          </cell>
          <cell r="AH800">
            <v>0</v>
          </cell>
          <cell r="AN800">
            <v>0</v>
          </cell>
          <cell r="AO800">
            <v>0</v>
          </cell>
        </row>
        <row r="801">
          <cell r="R801">
            <v>22927761</v>
          </cell>
          <cell r="S801">
            <v>22927761</v>
          </cell>
          <cell r="Z801">
            <v>0</v>
          </cell>
          <cell r="AA801">
            <v>0</v>
          </cell>
          <cell r="AG801">
            <v>0</v>
          </cell>
          <cell r="AH801">
            <v>0</v>
          </cell>
          <cell r="AN801">
            <v>0</v>
          </cell>
          <cell r="AO801">
            <v>0</v>
          </cell>
        </row>
        <row r="802">
          <cell r="R802">
            <v>54937140</v>
          </cell>
          <cell r="S802">
            <v>54937140</v>
          </cell>
          <cell r="Z802">
            <v>0</v>
          </cell>
          <cell r="AA802">
            <v>0</v>
          </cell>
          <cell r="AG802">
            <v>0</v>
          </cell>
          <cell r="AH802">
            <v>0</v>
          </cell>
          <cell r="AN802">
            <v>0</v>
          </cell>
          <cell r="AO802">
            <v>0</v>
          </cell>
        </row>
        <row r="803">
          <cell r="R803">
            <v>2790296</v>
          </cell>
          <cell r="S803">
            <v>2790296</v>
          </cell>
          <cell r="Z803">
            <v>0</v>
          </cell>
          <cell r="AA803">
            <v>0</v>
          </cell>
          <cell r="AG803">
            <v>0</v>
          </cell>
          <cell r="AH803">
            <v>0</v>
          </cell>
          <cell r="AN803">
            <v>0</v>
          </cell>
          <cell r="AO803">
            <v>0</v>
          </cell>
        </row>
        <row r="804">
          <cell r="R804">
            <v>30670976</v>
          </cell>
          <cell r="S804">
            <v>30670976</v>
          </cell>
          <cell r="Z804">
            <v>0</v>
          </cell>
          <cell r="AA804">
            <v>0</v>
          </cell>
          <cell r="AG804">
            <v>0</v>
          </cell>
          <cell r="AH804">
            <v>0</v>
          </cell>
          <cell r="AN804">
            <v>0</v>
          </cell>
          <cell r="AO804">
            <v>0</v>
          </cell>
        </row>
        <row r="805">
          <cell r="R805">
            <v>16486040</v>
          </cell>
          <cell r="S805">
            <v>16486040</v>
          </cell>
          <cell r="Z805">
            <v>0</v>
          </cell>
          <cell r="AA805">
            <v>0</v>
          </cell>
          <cell r="AG805">
            <v>0</v>
          </cell>
          <cell r="AH805">
            <v>0</v>
          </cell>
          <cell r="AN805">
            <v>0</v>
          </cell>
          <cell r="AO805">
            <v>0</v>
          </cell>
        </row>
        <row r="806">
          <cell r="R806">
            <v>61333015</v>
          </cell>
          <cell r="S806">
            <v>61333015</v>
          </cell>
          <cell r="Z806">
            <v>0</v>
          </cell>
          <cell r="AA806">
            <v>0</v>
          </cell>
          <cell r="AG806">
            <v>0</v>
          </cell>
          <cell r="AH806">
            <v>0</v>
          </cell>
          <cell r="AN806">
            <v>0</v>
          </cell>
          <cell r="AO806">
            <v>0</v>
          </cell>
        </row>
        <row r="807">
          <cell r="R807">
            <v>10804528</v>
          </cell>
          <cell r="S807">
            <v>10804528</v>
          </cell>
          <cell r="Z807">
            <v>0</v>
          </cell>
          <cell r="AA807">
            <v>0</v>
          </cell>
          <cell r="AG807">
            <v>0</v>
          </cell>
          <cell r="AH807">
            <v>0</v>
          </cell>
          <cell r="AN807">
            <v>0</v>
          </cell>
          <cell r="AO807">
            <v>0</v>
          </cell>
        </row>
        <row r="808">
          <cell r="R808">
            <v>701977786</v>
          </cell>
          <cell r="S808">
            <v>701977786</v>
          </cell>
          <cell r="Z808">
            <v>0</v>
          </cell>
          <cell r="AA808">
            <v>0</v>
          </cell>
          <cell r="AG808">
            <v>0</v>
          </cell>
          <cell r="AH808">
            <v>0</v>
          </cell>
          <cell r="AN808">
            <v>0</v>
          </cell>
          <cell r="AO808">
            <v>0</v>
          </cell>
        </row>
        <row r="809">
          <cell r="R809">
            <v>1412598554</v>
          </cell>
          <cell r="S809">
            <v>1217185999</v>
          </cell>
          <cell r="Z809">
            <v>0</v>
          </cell>
          <cell r="AA809">
            <v>0</v>
          </cell>
          <cell r="AG809">
            <v>0</v>
          </cell>
          <cell r="AH809">
            <v>0</v>
          </cell>
          <cell r="AN809">
            <v>0</v>
          </cell>
          <cell r="AO809">
            <v>0</v>
          </cell>
        </row>
        <row r="810">
          <cell r="R810">
            <v>660205464</v>
          </cell>
          <cell r="S810">
            <v>660205464</v>
          </cell>
          <cell r="Z810">
            <v>0</v>
          </cell>
          <cell r="AA810">
            <v>0</v>
          </cell>
          <cell r="AG810">
            <v>0</v>
          </cell>
          <cell r="AH810">
            <v>0</v>
          </cell>
          <cell r="AN810">
            <v>0</v>
          </cell>
          <cell r="AO810">
            <v>0</v>
          </cell>
        </row>
        <row r="811">
          <cell r="R811">
            <v>660205464</v>
          </cell>
          <cell r="S811">
            <v>660205464</v>
          </cell>
          <cell r="Z811">
            <v>0</v>
          </cell>
          <cell r="AA811">
            <v>0</v>
          </cell>
          <cell r="AG811">
            <v>0</v>
          </cell>
          <cell r="AH811">
            <v>0</v>
          </cell>
          <cell r="AN811">
            <v>0</v>
          </cell>
          <cell r="AO811">
            <v>0</v>
          </cell>
        </row>
        <row r="812">
          <cell r="R812">
            <v>1107541</v>
          </cell>
          <cell r="S812">
            <v>1107541</v>
          </cell>
          <cell r="Z812">
            <v>0</v>
          </cell>
          <cell r="AA812">
            <v>0</v>
          </cell>
          <cell r="AG812">
            <v>0</v>
          </cell>
          <cell r="AH812">
            <v>0</v>
          </cell>
          <cell r="AN812">
            <v>0</v>
          </cell>
          <cell r="AO812">
            <v>0</v>
          </cell>
        </row>
        <row r="813">
          <cell r="R813">
            <v>505296356</v>
          </cell>
          <cell r="S813">
            <v>505296356</v>
          </cell>
          <cell r="Z813">
            <v>0</v>
          </cell>
          <cell r="AA813">
            <v>0</v>
          </cell>
          <cell r="AG813">
            <v>0</v>
          </cell>
          <cell r="AH813">
            <v>0</v>
          </cell>
          <cell r="AN813">
            <v>0</v>
          </cell>
          <cell r="AO813">
            <v>0</v>
          </cell>
        </row>
        <row r="814">
          <cell r="R814">
            <v>956255</v>
          </cell>
          <cell r="S814">
            <v>956255</v>
          </cell>
          <cell r="Z814">
            <v>0</v>
          </cell>
          <cell r="AA814">
            <v>0</v>
          </cell>
          <cell r="AG814">
            <v>0</v>
          </cell>
          <cell r="AH814">
            <v>0</v>
          </cell>
          <cell r="AN814">
            <v>0</v>
          </cell>
          <cell r="AO814">
            <v>0</v>
          </cell>
        </row>
        <row r="815">
          <cell r="R815">
            <v>0</v>
          </cell>
          <cell r="S815">
            <v>0</v>
          </cell>
          <cell r="Z815">
            <v>0</v>
          </cell>
          <cell r="AA815">
            <v>0</v>
          </cell>
          <cell r="AG815">
            <v>0</v>
          </cell>
          <cell r="AH815">
            <v>0</v>
          </cell>
          <cell r="AN815">
            <v>0</v>
          </cell>
          <cell r="AO815">
            <v>0</v>
          </cell>
        </row>
        <row r="816">
          <cell r="R816">
            <v>0</v>
          </cell>
          <cell r="S816">
            <v>0</v>
          </cell>
          <cell r="Z816">
            <v>0</v>
          </cell>
          <cell r="AA816">
            <v>0</v>
          </cell>
          <cell r="AG816">
            <v>0</v>
          </cell>
          <cell r="AH816">
            <v>0</v>
          </cell>
          <cell r="AN816">
            <v>0</v>
          </cell>
          <cell r="AO816">
            <v>0</v>
          </cell>
        </row>
        <row r="817">
          <cell r="R817">
            <v>34910786</v>
          </cell>
          <cell r="S817">
            <v>34910786</v>
          </cell>
          <cell r="Z817">
            <v>0</v>
          </cell>
          <cell r="AA817">
            <v>0</v>
          </cell>
          <cell r="AG817">
            <v>0</v>
          </cell>
          <cell r="AH817">
            <v>0</v>
          </cell>
          <cell r="AN817">
            <v>0</v>
          </cell>
          <cell r="AO817">
            <v>0</v>
          </cell>
        </row>
        <row r="818">
          <cell r="R818">
            <v>53620546</v>
          </cell>
          <cell r="S818">
            <v>53620546</v>
          </cell>
          <cell r="Z818">
            <v>0</v>
          </cell>
          <cell r="AA818">
            <v>0</v>
          </cell>
          <cell r="AG818">
            <v>0</v>
          </cell>
          <cell r="AH818">
            <v>0</v>
          </cell>
          <cell r="AN818">
            <v>0</v>
          </cell>
          <cell r="AO818">
            <v>0</v>
          </cell>
        </row>
        <row r="819">
          <cell r="R819">
            <v>34482496</v>
          </cell>
          <cell r="S819">
            <v>34482496</v>
          </cell>
          <cell r="Z819">
            <v>0</v>
          </cell>
          <cell r="AA819">
            <v>0</v>
          </cell>
          <cell r="AG819">
            <v>0</v>
          </cell>
          <cell r="AH819">
            <v>0</v>
          </cell>
          <cell r="AN819">
            <v>0</v>
          </cell>
          <cell r="AO819">
            <v>0</v>
          </cell>
        </row>
        <row r="820">
          <cell r="R820">
            <v>29831484</v>
          </cell>
          <cell r="S820">
            <v>29831484</v>
          </cell>
          <cell r="Z820">
            <v>0</v>
          </cell>
          <cell r="AA820">
            <v>0</v>
          </cell>
          <cell r="AG820">
            <v>0</v>
          </cell>
          <cell r="AH820">
            <v>0</v>
          </cell>
          <cell r="AN820">
            <v>0</v>
          </cell>
          <cell r="AO820">
            <v>0</v>
          </cell>
        </row>
        <row r="821">
          <cell r="R821">
            <v>28652025682</v>
          </cell>
          <cell r="S821">
            <v>28663787793</v>
          </cell>
          <cell r="Z821">
            <v>0</v>
          </cell>
          <cell r="AA821">
            <v>0</v>
          </cell>
          <cell r="AG821">
            <v>0</v>
          </cell>
          <cell r="AH821">
            <v>0</v>
          </cell>
          <cell r="AN821">
            <v>0</v>
          </cell>
          <cell r="AO821">
            <v>0</v>
          </cell>
        </row>
        <row r="822">
          <cell r="R822">
            <v>13738048126</v>
          </cell>
          <cell r="S822">
            <v>13768935826</v>
          </cell>
          <cell r="Z822">
            <v>0</v>
          </cell>
          <cell r="AA822">
            <v>0</v>
          </cell>
          <cell r="AG822">
            <v>0</v>
          </cell>
          <cell r="AH822">
            <v>0</v>
          </cell>
          <cell r="AN822">
            <v>0</v>
          </cell>
          <cell r="AO822">
            <v>0</v>
          </cell>
        </row>
        <row r="823">
          <cell r="R823">
            <v>526779083</v>
          </cell>
          <cell r="S823">
            <v>526779083</v>
          </cell>
          <cell r="Z823">
            <v>0</v>
          </cell>
          <cell r="AA823">
            <v>0</v>
          </cell>
          <cell r="AG823">
            <v>0</v>
          </cell>
          <cell r="AH823">
            <v>0</v>
          </cell>
          <cell r="AN823">
            <v>0</v>
          </cell>
          <cell r="AO823">
            <v>0</v>
          </cell>
        </row>
        <row r="824">
          <cell r="R824">
            <v>367248178</v>
          </cell>
          <cell r="S824">
            <v>367248178</v>
          </cell>
          <cell r="Z824">
            <v>0</v>
          </cell>
          <cell r="AA824">
            <v>0</v>
          </cell>
          <cell r="AG824">
            <v>0</v>
          </cell>
          <cell r="AH824">
            <v>0</v>
          </cell>
          <cell r="AN824">
            <v>0</v>
          </cell>
          <cell r="AO824">
            <v>0</v>
          </cell>
        </row>
        <row r="825">
          <cell r="R825">
            <v>159530905</v>
          </cell>
          <cell r="S825">
            <v>159530905</v>
          </cell>
          <cell r="Z825">
            <v>0</v>
          </cell>
          <cell r="AA825">
            <v>0</v>
          </cell>
          <cell r="AG825">
            <v>0</v>
          </cell>
          <cell r="AH825">
            <v>0</v>
          </cell>
          <cell r="AN825">
            <v>0</v>
          </cell>
          <cell r="AO825">
            <v>0</v>
          </cell>
        </row>
        <row r="826">
          <cell r="R826">
            <v>13211269043</v>
          </cell>
          <cell r="S826">
            <v>13242156743</v>
          </cell>
          <cell r="Z826">
            <v>0</v>
          </cell>
          <cell r="AA826">
            <v>0</v>
          </cell>
          <cell r="AG826">
            <v>0</v>
          </cell>
          <cell r="AH826">
            <v>0</v>
          </cell>
          <cell r="AN826">
            <v>0</v>
          </cell>
          <cell r="AO826">
            <v>0</v>
          </cell>
        </row>
        <row r="827">
          <cell r="R827">
            <v>7829094023.3739996</v>
          </cell>
          <cell r="S827">
            <v>7829094023.3739996</v>
          </cell>
          <cell r="Z827">
            <v>0</v>
          </cell>
          <cell r="AA827">
            <v>0</v>
          </cell>
          <cell r="AG827">
            <v>0</v>
          </cell>
          <cell r="AH827">
            <v>0</v>
          </cell>
          <cell r="AN827">
            <v>0</v>
          </cell>
          <cell r="AO827">
            <v>0</v>
          </cell>
        </row>
        <row r="828">
          <cell r="R828">
            <v>3602860458.6259999</v>
          </cell>
          <cell r="S828">
            <v>3602860458.6259999</v>
          </cell>
          <cell r="Z828">
            <v>0</v>
          </cell>
          <cell r="AA828">
            <v>0</v>
          </cell>
          <cell r="AG828">
            <v>0</v>
          </cell>
          <cell r="AH828">
            <v>0</v>
          </cell>
          <cell r="AN828">
            <v>0</v>
          </cell>
          <cell r="AO828">
            <v>0</v>
          </cell>
        </row>
        <row r="829">
          <cell r="R829">
            <v>1323094352</v>
          </cell>
          <cell r="S829">
            <v>1323094352</v>
          </cell>
          <cell r="Z829">
            <v>0</v>
          </cell>
          <cell r="AA829">
            <v>0</v>
          </cell>
          <cell r="AG829">
            <v>0</v>
          </cell>
          <cell r="AH829">
            <v>0</v>
          </cell>
          <cell r="AN829">
            <v>0</v>
          </cell>
          <cell r="AO829">
            <v>0</v>
          </cell>
        </row>
        <row r="830">
          <cell r="R830">
            <v>263889000</v>
          </cell>
          <cell r="S830">
            <v>294776700</v>
          </cell>
          <cell r="Z830">
            <v>0</v>
          </cell>
          <cell r="AA830">
            <v>0</v>
          </cell>
          <cell r="AG830">
            <v>0</v>
          </cell>
          <cell r="AH830">
            <v>0</v>
          </cell>
          <cell r="AN830">
            <v>0</v>
          </cell>
          <cell r="AO830">
            <v>0</v>
          </cell>
        </row>
        <row r="831">
          <cell r="R831">
            <v>66235000</v>
          </cell>
          <cell r="S831">
            <v>66235000</v>
          </cell>
          <cell r="Z831">
            <v>0</v>
          </cell>
          <cell r="AA831">
            <v>0</v>
          </cell>
          <cell r="AG831">
            <v>0</v>
          </cell>
          <cell r="AH831">
            <v>0</v>
          </cell>
          <cell r="AN831">
            <v>0</v>
          </cell>
          <cell r="AO831">
            <v>0</v>
          </cell>
        </row>
        <row r="832">
          <cell r="R832">
            <v>41200357</v>
          </cell>
          <cell r="S832">
            <v>41200357</v>
          </cell>
          <cell r="Z832">
            <v>0</v>
          </cell>
          <cell r="AA832">
            <v>0</v>
          </cell>
          <cell r="AG832">
            <v>0</v>
          </cell>
          <cell r="AH832">
            <v>0</v>
          </cell>
          <cell r="AN832">
            <v>0</v>
          </cell>
          <cell r="AO832">
            <v>0</v>
          </cell>
        </row>
        <row r="833">
          <cell r="R833">
            <v>84895852</v>
          </cell>
          <cell r="S833">
            <v>84895852</v>
          </cell>
          <cell r="Z833">
            <v>0</v>
          </cell>
          <cell r="AA833">
            <v>0</v>
          </cell>
          <cell r="AG833">
            <v>0</v>
          </cell>
          <cell r="AH833">
            <v>0</v>
          </cell>
          <cell r="AN833">
            <v>0</v>
          </cell>
          <cell r="AO833">
            <v>0</v>
          </cell>
        </row>
        <row r="834">
          <cell r="R834">
            <v>6959998397</v>
          </cell>
          <cell r="S834">
            <v>6941119469</v>
          </cell>
          <cell r="Z834">
            <v>0</v>
          </cell>
          <cell r="AA834">
            <v>0</v>
          </cell>
          <cell r="AG834">
            <v>0</v>
          </cell>
          <cell r="AH834">
            <v>0</v>
          </cell>
          <cell r="AN834">
            <v>0</v>
          </cell>
          <cell r="AO834">
            <v>0</v>
          </cell>
        </row>
        <row r="835">
          <cell r="R835">
            <v>6959998397</v>
          </cell>
          <cell r="S835">
            <v>6941119469</v>
          </cell>
          <cell r="Z835">
            <v>0</v>
          </cell>
          <cell r="AA835">
            <v>0</v>
          </cell>
          <cell r="AG835">
            <v>0</v>
          </cell>
          <cell r="AH835">
            <v>0</v>
          </cell>
          <cell r="AN835">
            <v>0</v>
          </cell>
          <cell r="AO835">
            <v>0</v>
          </cell>
        </row>
        <row r="836">
          <cell r="R836">
            <v>4381332639</v>
          </cell>
          <cell r="S836">
            <v>4381332639</v>
          </cell>
          <cell r="Z836">
            <v>0</v>
          </cell>
          <cell r="AA836">
            <v>0</v>
          </cell>
          <cell r="AG836">
            <v>0</v>
          </cell>
          <cell r="AH836">
            <v>0</v>
          </cell>
          <cell r="AN836">
            <v>0</v>
          </cell>
          <cell r="AO836">
            <v>0</v>
          </cell>
        </row>
        <row r="837">
          <cell r="R837">
            <v>288027190</v>
          </cell>
          <cell r="S837">
            <v>288027190</v>
          </cell>
          <cell r="Z837">
            <v>0</v>
          </cell>
          <cell r="AA837">
            <v>0</v>
          </cell>
          <cell r="AG837">
            <v>0</v>
          </cell>
          <cell r="AH837">
            <v>0</v>
          </cell>
          <cell r="AN837">
            <v>0</v>
          </cell>
          <cell r="AO837">
            <v>0</v>
          </cell>
        </row>
        <row r="838">
          <cell r="R838">
            <v>431831000</v>
          </cell>
          <cell r="S838">
            <v>431831000</v>
          </cell>
          <cell r="Z838">
            <v>0</v>
          </cell>
          <cell r="AA838">
            <v>0</v>
          </cell>
          <cell r="AG838">
            <v>0</v>
          </cell>
          <cell r="AH838">
            <v>0</v>
          </cell>
          <cell r="AN838">
            <v>0</v>
          </cell>
          <cell r="AO838">
            <v>0</v>
          </cell>
        </row>
        <row r="839">
          <cell r="R839">
            <v>736717101</v>
          </cell>
          <cell r="S839">
            <v>708402235</v>
          </cell>
          <cell r="Z839">
            <v>0</v>
          </cell>
          <cell r="AA839">
            <v>0</v>
          </cell>
          <cell r="AG839">
            <v>0</v>
          </cell>
          <cell r="AH839">
            <v>0</v>
          </cell>
          <cell r="AN839">
            <v>0</v>
          </cell>
          <cell r="AO839">
            <v>0</v>
          </cell>
        </row>
        <row r="840">
          <cell r="R840">
            <v>29643277</v>
          </cell>
          <cell r="S840">
            <v>29643277</v>
          </cell>
          <cell r="Z840">
            <v>0</v>
          </cell>
          <cell r="AA840">
            <v>0</v>
          </cell>
          <cell r="AG840">
            <v>0</v>
          </cell>
          <cell r="AH840">
            <v>0</v>
          </cell>
          <cell r="AN840">
            <v>0</v>
          </cell>
          <cell r="AO840">
            <v>0</v>
          </cell>
        </row>
        <row r="841">
          <cell r="R841">
            <v>483106859</v>
          </cell>
          <cell r="S841">
            <v>496580859</v>
          </cell>
          <cell r="Z841">
            <v>0</v>
          </cell>
          <cell r="AA841">
            <v>0</v>
          </cell>
          <cell r="AG841">
            <v>0</v>
          </cell>
          <cell r="AH841">
            <v>0</v>
          </cell>
          <cell r="AN841">
            <v>0</v>
          </cell>
          <cell r="AO841">
            <v>0</v>
          </cell>
        </row>
        <row r="842">
          <cell r="R842">
            <v>244039802</v>
          </cell>
          <cell r="S842">
            <v>244039802</v>
          </cell>
          <cell r="Z842">
            <v>0</v>
          </cell>
          <cell r="AA842">
            <v>0</v>
          </cell>
          <cell r="AG842">
            <v>0</v>
          </cell>
          <cell r="AH842">
            <v>0</v>
          </cell>
          <cell r="AN842">
            <v>0</v>
          </cell>
          <cell r="AO842">
            <v>0</v>
          </cell>
        </row>
        <row r="843">
          <cell r="R843">
            <v>92596372</v>
          </cell>
          <cell r="S843">
            <v>92596372</v>
          </cell>
          <cell r="Z843">
            <v>0</v>
          </cell>
          <cell r="AA843">
            <v>0</v>
          </cell>
          <cell r="AG843">
            <v>0</v>
          </cell>
          <cell r="AH843">
            <v>0</v>
          </cell>
          <cell r="AN843">
            <v>0</v>
          </cell>
          <cell r="AO843">
            <v>0</v>
          </cell>
        </row>
        <row r="844">
          <cell r="R844">
            <v>6542981</v>
          </cell>
          <cell r="S844">
            <v>6542981</v>
          </cell>
          <cell r="Z844">
            <v>0</v>
          </cell>
          <cell r="AA844">
            <v>0</v>
          </cell>
          <cell r="AG844">
            <v>0</v>
          </cell>
          <cell r="AH844">
            <v>0</v>
          </cell>
          <cell r="AN844">
            <v>0</v>
          </cell>
          <cell r="AO844">
            <v>0</v>
          </cell>
        </row>
        <row r="845">
          <cell r="R845">
            <v>266161176</v>
          </cell>
          <cell r="S845">
            <v>262123114</v>
          </cell>
          <cell r="Z845">
            <v>0</v>
          </cell>
          <cell r="AA845">
            <v>0</v>
          </cell>
          <cell r="AG845">
            <v>0</v>
          </cell>
          <cell r="AH845">
            <v>0</v>
          </cell>
          <cell r="AN845">
            <v>0</v>
          </cell>
          <cell r="AO845">
            <v>0</v>
          </cell>
        </row>
        <row r="846">
          <cell r="R846">
            <v>2021625716</v>
          </cell>
          <cell r="S846">
            <v>2021625716</v>
          </cell>
          <cell r="Z846">
            <v>0</v>
          </cell>
          <cell r="AA846">
            <v>0</v>
          </cell>
          <cell r="AG846">
            <v>0</v>
          </cell>
          <cell r="AH846">
            <v>0</v>
          </cell>
          <cell r="AN846">
            <v>0</v>
          </cell>
          <cell r="AO846">
            <v>0</v>
          </cell>
        </row>
        <row r="847">
          <cell r="R847">
            <v>2021625716</v>
          </cell>
          <cell r="S847">
            <v>2021625716</v>
          </cell>
          <cell r="Z847">
            <v>0</v>
          </cell>
          <cell r="AA847">
            <v>0</v>
          </cell>
          <cell r="AG847">
            <v>0</v>
          </cell>
          <cell r="AH847">
            <v>0</v>
          </cell>
          <cell r="AN847">
            <v>0</v>
          </cell>
          <cell r="AO847">
            <v>0</v>
          </cell>
        </row>
        <row r="848">
          <cell r="R848">
            <v>574554739</v>
          </cell>
          <cell r="S848">
            <v>574554739</v>
          </cell>
          <cell r="Z848">
            <v>0</v>
          </cell>
          <cell r="AA848">
            <v>0</v>
          </cell>
          <cell r="AG848">
            <v>0</v>
          </cell>
          <cell r="AH848">
            <v>0</v>
          </cell>
          <cell r="AN848">
            <v>0</v>
          </cell>
          <cell r="AO848">
            <v>0</v>
          </cell>
        </row>
        <row r="849">
          <cell r="R849">
            <v>1401008977</v>
          </cell>
          <cell r="S849">
            <v>1401008977</v>
          </cell>
          <cell r="Z849">
            <v>0</v>
          </cell>
          <cell r="AA849">
            <v>0</v>
          </cell>
          <cell r="AG849">
            <v>0</v>
          </cell>
          <cell r="AH849">
            <v>0</v>
          </cell>
          <cell r="AN849">
            <v>0</v>
          </cell>
          <cell r="AO849">
            <v>0</v>
          </cell>
        </row>
        <row r="850">
          <cell r="R850">
            <v>46062000</v>
          </cell>
          <cell r="S850">
            <v>46062000</v>
          </cell>
          <cell r="Z850">
            <v>0</v>
          </cell>
          <cell r="AA850">
            <v>0</v>
          </cell>
          <cell r="AG850">
            <v>0</v>
          </cell>
          <cell r="AH850">
            <v>0</v>
          </cell>
          <cell r="AN850">
            <v>0</v>
          </cell>
          <cell r="AO850">
            <v>0</v>
          </cell>
        </row>
        <row r="851">
          <cell r="R851">
            <v>2765936902</v>
          </cell>
          <cell r="S851">
            <v>2767386902</v>
          </cell>
          <cell r="Z851">
            <v>0</v>
          </cell>
          <cell r="AA851">
            <v>0</v>
          </cell>
          <cell r="AG851">
            <v>0</v>
          </cell>
          <cell r="AH851">
            <v>0</v>
          </cell>
          <cell r="AN851">
            <v>0</v>
          </cell>
          <cell r="AO851">
            <v>0</v>
          </cell>
        </row>
        <row r="852">
          <cell r="R852">
            <v>2765936902</v>
          </cell>
          <cell r="S852">
            <v>2767386902</v>
          </cell>
          <cell r="Z852">
            <v>0</v>
          </cell>
          <cell r="AA852">
            <v>0</v>
          </cell>
          <cell r="AG852">
            <v>0</v>
          </cell>
          <cell r="AH852">
            <v>0</v>
          </cell>
          <cell r="AN852">
            <v>0</v>
          </cell>
          <cell r="AO852">
            <v>0</v>
          </cell>
        </row>
        <row r="853">
          <cell r="R853">
            <v>2123395799</v>
          </cell>
          <cell r="S853">
            <v>2123395799</v>
          </cell>
          <cell r="Z853">
            <v>0</v>
          </cell>
          <cell r="AA853">
            <v>0</v>
          </cell>
          <cell r="AG853">
            <v>0</v>
          </cell>
          <cell r="AH853">
            <v>0</v>
          </cell>
          <cell r="AN853">
            <v>0</v>
          </cell>
          <cell r="AO853">
            <v>0</v>
          </cell>
        </row>
        <row r="854">
          <cell r="R854">
            <v>151204111</v>
          </cell>
          <cell r="S854">
            <v>151204111</v>
          </cell>
          <cell r="Z854">
            <v>0</v>
          </cell>
          <cell r="AA854">
            <v>0</v>
          </cell>
          <cell r="AG854">
            <v>0</v>
          </cell>
          <cell r="AH854">
            <v>0</v>
          </cell>
          <cell r="AN854">
            <v>0</v>
          </cell>
          <cell r="AO854">
            <v>0</v>
          </cell>
        </row>
        <row r="855">
          <cell r="R855">
            <v>413363356</v>
          </cell>
          <cell r="S855">
            <v>413363356</v>
          </cell>
          <cell r="Z855">
            <v>0</v>
          </cell>
          <cell r="AA855">
            <v>0</v>
          </cell>
          <cell r="AG855">
            <v>0</v>
          </cell>
          <cell r="AH855">
            <v>0</v>
          </cell>
          <cell r="AN855">
            <v>0</v>
          </cell>
          <cell r="AO855">
            <v>0</v>
          </cell>
        </row>
        <row r="856">
          <cell r="R856">
            <v>62973636</v>
          </cell>
          <cell r="S856">
            <v>62973636</v>
          </cell>
          <cell r="Z856">
            <v>0</v>
          </cell>
          <cell r="AA856">
            <v>0</v>
          </cell>
          <cell r="AG856">
            <v>0</v>
          </cell>
          <cell r="AH856">
            <v>0</v>
          </cell>
          <cell r="AN856">
            <v>0</v>
          </cell>
          <cell r="AO856">
            <v>0</v>
          </cell>
        </row>
        <row r="857">
          <cell r="R857">
            <v>15000000</v>
          </cell>
          <cell r="S857">
            <v>16450000</v>
          </cell>
          <cell r="Z857">
            <v>0</v>
          </cell>
          <cell r="AA857">
            <v>0</v>
          </cell>
          <cell r="AG857">
            <v>0</v>
          </cell>
          <cell r="AH857">
            <v>0</v>
          </cell>
          <cell r="AN857">
            <v>0</v>
          </cell>
          <cell r="AO857">
            <v>0</v>
          </cell>
        </row>
        <row r="858">
          <cell r="R858">
            <v>2873475134</v>
          </cell>
          <cell r="S858">
            <v>2868357179</v>
          </cell>
          <cell r="Z858">
            <v>0</v>
          </cell>
          <cell r="AA858">
            <v>0</v>
          </cell>
          <cell r="AG858">
            <v>0</v>
          </cell>
          <cell r="AH858">
            <v>0</v>
          </cell>
          <cell r="AN858">
            <v>0</v>
          </cell>
          <cell r="AO858">
            <v>0</v>
          </cell>
        </row>
        <row r="859">
          <cell r="R859">
            <v>1783998273</v>
          </cell>
          <cell r="S859">
            <v>1778880318</v>
          </cell>
          <cell r="Z859">
            <v>0</v>
          </cell>
          <cell r="AA859">
            <v>0</v>
          </cell>
          <cell r="AG859">
            <v>0</v>
          </cell>
          <cell r="AH859">
            <v>0</v>
          </cell>
          <cell r="AN859">
            <v>0</v>
          </cell>
          <cell r="AO859">
            <v>0</v>
          </cell>
        </row>
        <row r="860">
          <cell r="R860">
            <v>671067425</v>
          </cell>
          <cell r="S860">
            <v>671067425</v>
          </cell>
          <cell r="Z860">
            <v>0</v>
          </cell>
          <cell r="AA860">
            <v>0</v>
          </cell>
          <cell r="AG860">
            <v>0</v>
          </cell>
          <cell r="AH860">
            <v>0</v>
          </cell>
          <cell r="AN860">
            <v>0</v>
          </cell>
          <cell r="AO860">
            <v>0</v>
          </cell>
        </row>
        <row r="861">
          <cell r="R861">
            <v>558052565</v>
          </cell>
          <cell r="S861">
            <v>558052565</v>
          </cell>
          <cell r="Z861">
            <v>0</v>
          </cell>
          <cell r="AA861">
            <v>0</v>
          </cell>
          <cell r="AG861">
            <v>0</v>
          </cell>
          <cell r="AH861">
            <v>0</v>
          </cell>
          <cell r="AN861">
            <v>0</v>
          </cell>
          <cell r="AO861">
            <v>0</v>
          </cell>
        </row>
        <row r="862">
          <cell r="R862">
            <v>113014860</v>
          </cell>
          <cell r="S862">
            <v>113014860</v>
          </cell>
          <cell r="Z862">
            <v>0</v>
          </cell>
          <cell r="AA862">
            <v>0</v>
          </cell>
          <cell r="AG862">
            <v>0</v>
          </cell>
          <cell r="AH862">
            <v>0</v>
          </cell>
          <cell r="AN862">
            <v>0</v>
          </cell>
          <cell r="AO862">
            <v>0</v>
          </cell>
        </row>
        <row r="863">
          <cell r="R863">
            <v>1112930848</v>
          </cell>
          <cell r="S863">
            <v>1107812893</v>
          </cell>
          <cell r="Z863">
            <v>0</v>
          </cell>
          <cell r="AA863">
            <v>0</v>
          </cell>
          <cell r="AG863">
            <v>0</v>
          </cell>
          <cell r="AH863">
            <v>0</v>
          </cell>
          <cell r="AN863">
            <v>0</v>
          </cell>
          <cell r="AO863">
            <v>0</v>
          </cell>
        </row>
        <row r="864">
          <cell r="R864">
            <v>3693000</v>
          </cell>
          <cell r="S864">
            <v>3693000</v>
          </cell>
          <cell r="Z864">
            <v>0</v>
          </cell>
          <cell r="AA864">
            <v>0</v>
          </cell>
          <cell r="AG864">
            <v>0</v>
          </cell>
          <cell r="AH864">
            <v>0</v>
          </cell>
          <cell r="AN864">
            <v>0</v>
          </cell>
          <cell r="AO864">
            <v>0</v>
          </cell>
        </row>
        <row r="865">
          <cell r="R865">
            <v>9738333</v>
          </cell>
          <cell r="S865">
            <v>9738333</v>
          </cell>
          <cell r="Z865">
            <v>0</v>
          </cell>
          <cell r="AA865">
            <v>0</v>
          </cell>
          <cell r="AG865">
            <v>0</v>
          </cell>
          <cell r="AH865">
            <v>0</v>
          </cell>
          <cell r="AN865">
            <v>0</v>
          </cell>
          <cell r="AO865">
            <v>0</v>
          </cell>
        </row>
        <row r="866">
          <cell r="R866">
            <v>9590000</v>
          </cell>
          <cell r="S866">
            <v>9590000</v>
          </cell>
          <cell r="Z866">
            <v>0</v>
          </cell>
          <cell r="AA866">
            <v>0</v>
          </cell>
          <cell r="AG866">
            <v>0</v>
          </cell>
          <cell r="AH866">
            <v>0</v>
          </cell>
          <cell r="AN866">
            <v>0</v>
          </cell>
          <cell r="AO866">
            <v>0</v>
          </cell>
        </row>
        <row r="867">
          <cell r="R867">
            <v>2853991</v>
          </cell>
          <cell r="S867">
            <v>2853991</v>
          </cell>
          <cell r="Z867">
            <v>0</v>
          </cell>
          <cell r="AA867">
            <v>0</v>
          </cell>
          <cell r="AG867">
            <v>0</v>
          </cell>
          <cell r="AH867">
            <v>0</v>
          </cell>
          <cell r="AN867">
            <v>0</v>
          </cell>
          <cell r="AO867">
            <v>0</v>
          </cell>
        </row>
        <row r="868">
          <cell r="R868">
            <v>705135</v>
          </cell>
          <cell r="S868">
            <v>705135</v>
          </cell>
          <cell r="Z868">
            <v>0</v>
          </cell>
          <cell r="AA868">
            <v>0</v>
          </cell>
          <cell r="AG868">
            <v>0</v>
          </cell>
          <cell r="AH868">
            <v>0</v>
          </cell>
          <cell r="AN868">
            <v>0</v>
          </cell>
          <cell r="AO868">
            <v>0</v>
          </cell>
        </row>
        <row r="869">
          <cell r="R869">
            <v>45039866</v>
          </cell>
          <cell r="S869">
            <v>45039866</v>
          </cell>
          <cell r="Z869">
            <v>0</v>
          </cell>
          <cell r="AA869">
            <v>0</v>
          </cell>
          <cell r="AG869">
            <v>0</v>
          </cell>
          <cell r="AH869">
            <v>0</v>
          </cell>
          <cell r="AN869">
            <v>0</v>
          </cell>
          <cell r="AO869">
            <v>0</v>
          </cell>
        </row>
        <row r="870">
          <cell r="R870">
            <v>166096771</v>
          </cell>
          <cell r="S870">
            <v>168096771</v>
          </cell>
          <cell r="Z870">
            <v>0</v>
          </cell>
          <cell r="AA870">
            <v>0</v>
          </cell>
          <cell r="AG870">
            <v>0</v>
          </cell>
          <cell r="AH870">
            <v>0</v>
          </cell>
          <cell r="AN870">
            <v>0</v>
          </cell>
          <cell r="AO870">
            <v>0</v>
          </cell>
        </row>
        <row r="871">
          <cell r="R871">
            <v>200814026</v>
          </cell>
          <cell r="S871">
            <v>200814026</v>
          </cell>
          <cell r="Z871">
            <v>0</v>
          </cell>
          <cell r="AA871">
            <v>0</v>
          </cell>
          <cell r="AG871">
            <v>0</v>
          </cell>
          <cell r="AH871">
            <v>0</v>
          </cell>
          <cell r="AN871">
            <v>0</v>
          </cell>
          <cell r="AO871">
            <v>0</v>
          </cell>
        </row>
        <row r="872">
          <cell r="R872">
            <v>302537022</v>
          </cell>
          <cell r="S872">
            <v>302537022</v>
          </cell>
          <cell r="Z872">
            <v>0</v>
          </cell>
          <cell r="AA872">
            <v>0</v>
          </cell>
          <cell r="AG872">
            <v>0</v>
          </cell>
          <cell r="AH872">
            <v>0</v>
          </cell>
          <cell r="AN872">
            <v>0</v>
          </cell>
          <cell r="AO872">
            <v>0</v>
          </cell>
        </row>
        <row r="873">
          <cell r="R873">
            <v>3951832</v>
          </cell>
          <cell r="S873">
            <v>3951832</v>
          </cell>
          <cell r="Z873">
            <v>0</v>
          </cell>
          <cell r="AA873">
            <v>0</v>
          </cell>
          <cell r="AG873">
            <v>0</v>
          </cell>
          <cell r="AH873">
            <v>0</v>
          </cell>
          <cell r="AN873">
            <v>0</v>
          </cell>
          <cell r="AO873">
            <v>0</v>
          </cell>
        </row>
        <row r="874">
          <cell r="R874">
            <v>32375813</v>
          </cell>
          <cell r="S874">
            <v>32375813</v>
          </cell>
          <cell r="Z874">
            <v>0</v>
          </cell>
          <cell r="AA874">
            <v>0</v>
          </cell>
          <cell r="AG874">
            <v>0</v>
          </cell>
          <cell r="AH874">
            <v>0</v>
          </cell>
          <cell r="AN874">
            <v>0</v>
          </cell>
          <cell r="AO874">
            <v>0</v>
          </cell>
        </row>
        <row r="875">
          <cell r="R875">
            <v>17940441</v>
          </cell>
          <cell r="S875">
            <v>17940441</v>
          </cell>
          <cell r="Z875">
            <v>0</v>
          </cell>
          <cell r="AA875">
            <v>0</v>
          </cell>
          <cell r="AG875">
            <v>0</v>
          </cell>
          <cell r="AH875">
            <v>0</v>
          </cell>
          <cell r="AN875">
            <v>0</v>
          </cell>
          <cell r="AO875">
            <v>0</v>
          </cell>
        </row>
        <row r="876">
          <cell r="R876">
            <v>10686500</v>
          </cell>
          <cell r="S876">
            <v>10686500</v>
          </cell>
          <cell r="Z876">
            <v>0</v>
          </cell>
          <cell r="AA876">
            <v>0</v>
          </cell>
          <cell r="AG876">
            <v>0</v>
          </cell>
          <cell r="AH876">
            <v>0</v>
          </cell>
          <cell r="AN876">
            <v>0</v>
          </cell>
          <cell r="AO876">
            <v>0</v>
          </cell>
        </row>
        <row r="877">
          <cell r="R877">
            <v>40671000</v>
          </cell>
          <cell r="S877">
            <v>40671000</v>
          </cell>
          <cell r="Z877">
            <v>0</v>
          </cell>
          <cell r="AA877">
            <v>0</v>
          </cell>
          <cell r="AG877">
            <v>0</v>
          </cell>
          <cell r="AH877">
            <v>0</v>
          </cell>
          <cell r="AN877">
            <v>0</v>
          </cell>
          <cell r="AO877">
            <v>0</v>
          </cell>
        </row>
        <row r="878">
          <cell r="R878">
            <v>11532240</v>
          </cell>
          <cell r="S878">
            <v>13369951</v>
          </cell>
          <cell r="Z878">
            <v>0</v>
          </cell>
          <cell r="AA878">
            <v>0</v>
          </cell>
          <cell r="AG878">
            <v>0</v>
          </cell>
          <cell r="AH878">
            <v>0</v>
          </cell>
          <cell r="AN878">
            <v>0</v>
          </cell>
          <cell r="AO878">
            <v>0</v>
          </cell>
        </row>
        <row r="879">
          <cell r="R879">
            <v>7500000</v>
          </cell>
          <cell r="S879">
            <v>7500000</v>
          </cell>
          <cell r="Z879">
            <v>0</v>
          </cell>
          <cell r="AA879">
            <v>0</v>
          </cell>
          <cell r="AG879">
            <v>0</v>
          </cell>
          <cell r="AH879">
            <v>0</v>
          </cell>
          <cell r="AN879">
            <v>0</v>
          </cell>
          <cell r="AO879">
            <v>0</v>
          </cell>
        </row>
        <row r="880">
          <cell r="R880">
            <v>0</v>
          </cell>
          <cell r="S880">
            <v>4980000</v>
          </cell>
          <cell r="Z880">
            <v>0</v>
          </cell>
          <cell r="AA880">
            <v>0</v>
          </cell>
          <cell r="AG880">
            <v>0</v>
          </cell>
          <cell r="AH880">
            <v>0</v>
          </cell>
          <cell r="AN880">
            <v>0</v>
          </cell>
          <cell r="AO880">
            <v>0</v>
          </cell>
        </row>
        <row r="881">
          <cell r="R881">
            <v>12468227</v>
          </cell>
          <cell r="S881">
            <v>12468227</v>
          </cell>
          <cell r="Z881">
            <v>0</v>
          </cell>
          <cell r="AA881">
            <v>0</v>
          </cell>
          <cell r="AG881">
            <v>0</v>
          </cell>
          <cell r="AH881">
            <v>0</v>
          </cell>
          <cell r="AN881">
            <v>0</v>
          </cell>
          <cell r="AO881">
            <v>0</v>
          </cell>
        </row>
        <row r="882">
          <cell r="R882">
            <v>102823422</v>
          </cell>
          <cell r="S882">
            <v>102823422</v>
          </cell>
          <cell r="Z882">
            <v>0</v>
          </cell>
          <cell r="AA882">
            <v>0</v>
          </cell>
          <cell r="AG882">
            <v>0</v>
          </cell>
          <cell r="AH882">
            <v>0</v>
          </cell>
          <cell r="AN882">
            <v>0</v>
          </cell>
          <cell r="AO882">
            <v>0</v>
          </cell>
        </row>
        <row r="883">
          <cell r="R883">
            <v>50970291</v>
          </cell>
          <cell r="S883">
            <v>37034625</v>
          </cell>
          <cell r="Z883">
            <v>0</v>
          </cell>
          <cell r="AA883">
            <v>0</v>
          </cell>
          <cell r="AG883">
            <v>0</v>
          </cell>
          <cell r="AH883">
            <v>0</v>
          </cell>
          <cell r="AN883">
            <v>0</v>
          </cell>
          <cell r="AO883">
            <v>0</v>
          </cell>
        </row>
        <row r="884">
          <cell r="R884">
            <v>17456000</v>
          </cell>
          <cell r="S884">
            <v>17456000</v>
          </cell>
          <cell r="Z884">
            <v>0</v>
          </cell>
          <cell r="AA884">
            <v>0</v>
          </cell>
          <cell r="AG884">
            <v>0</v>
          </cell>
          <cell r="AH884">
            <v>0</v>
          </cell>
          <cell r="AN884">
            <v>0</v>
          </cell>
          <cell r="AO884">
            <v>0</v>
          </cell>
        </row>
        <row r="885">
          <cell r="R885">
            <v>18677755</v>
          </cell>
          <cell r="S885">
            <v>18677755</v>
          </cell>
          <cell r="Z885">
            <v>0</v>
          </cell>
          <cell r="AA885">
            <v>0</v>
          </cell>
          <cell r="AG885">
            <v>0</v>
          </cell>
          <cell r="AH885">
            <v>0</v>
          </cell>
          <cell r="AN885">
            <v>0</v>
          </cell>
          <cell r="AO885">
            <v>0</v>
          </cell>
        </row>
        <row r="886">
          <cell r="R886">
            <v>28573696</v>
          </cell>
          <cell r="S886">
            <v>28573696</v>
          </cell>
          <cell r="Z886">
            <v>0</v>
          </cell>
          <cell r="AA886">
            <v>0</v>
          </cell>
          <cell r="AG886">
            <v>0</v>
          </cell>
          <cell r="AH886">
            <v>0</v>
          </cell>
          <cell r="AN886">
            <v>0</v>
          </cell>
          <cell r="AO886">
            <v>0</v>
          </cell>
        </row>
        <row r="887">
          <cell r="R887">
            <v>16235487</v>
          </cell>
          <cell r="S887">
            <v>16235487</v>
          </cell>
          <cell r="Z887">
            <v>0</v>
          </cell>
          <cell r="AA887">
            <v>0</v>
          </cell>
          <cell r="AG887">
            <v>0</v>
          </cell>
          <cell r="AH887">
            <v>0</v>
          </cell>
          <cell r="AN887">
            <v>0</v>
          </cell>
          <cell r="AO887">
            <v>0</v>
          </cell>
        </row>
        <row r="888">
          <cell r="R888">
            <v>372533050</v>
          </cell>
          <cell r="S888">
            <v>372533050</v>
          </cell>
          <cell r="Z888">
            <v>0</v>
          </cell>
          <cell r="AA888">
            <v>0</v>
          </cell>
          <cell r="AG888">
            <v>0</v>
          </cell>
          <cell r="AH888">
            <v>0</v>
          </cell>
          <cell r="AN888">
            <v>0</v>
          </cell>
          <cell r="AO888">
            <v>0</v>
          </cell>
        </row>
        <row r="889">
          <cell r="R889">
            <v>236837673</v>
          </cell>
          <cell r="S889">
            <v>236837673</v>
          </cell>
          <cell r="Z889">
            <v>0</v>
          </cell>
          <cell r="AA889">
            <v>0</v>
          </cell>
          <cell r="AG889">
            <v>0</v>
          </cell>
          <cell r="AH889">
            <v>0</v>
          </cell>
          <cell r="AN889">
            <v>0</v>
          </cell>
          <cell r="AO889">
            <v>0</v>
          </cell>
        </row>
        <row r="890">
          <cell r="R890">
            <v>208300000</v>
          </cell>
          <cell r="S890">
            <v>208300000</v>
          </cell>
          <cell r="Z890">
            <v>0</v>
          </cell>
          <cell r="AA890">
            <v>0</v>
          </cell>
          <cell r="AG890">
            <v>0</v>
          </cell>
          <cell r="AH890">
            <v>0</v>
          </cell>
          <cell r="AN890">
            <v>0</v>
          </cell>
          <cell r="AO890">
            <v>0</v>
          </cell>
        </row>
        <row r="891">
          <cell r="R891">
            <v>28537673</v>
          </cell>
          <cell r="S891">
            <v>28537673</v>
          </cell>
          <cell r="Z891">
            <v>0</v>
          </cell>
          <cell r="AA891">
            <v>0</v>
          </cell>
          <cell r="AG891">
            <v>0</v>
          </cell>
          <cell r="AH891">
            <v>0</v>
          </cell>
          <cell r="AN891">
            <v>0</v>
          </cell>
          <cell r="AO891">
            <v>0</v>
          </cell>
        </row>
        <row r="892">
          <cell r="R892">
            <v>135695377</v>
          </cell>
          <cell r="S892">
            <v>135695377</v>
          </cell>
          <cell r="Z892">
            <v>0</v>
          </cell>
          <cell r="AA892">
            <v>0</v>
          </cell>
          <cell r="AG892">
            <v>0</v>
          </cell>
          <cell r="AH892">
            <v>0</v>
          </cell>
          <cell r="AN892">
            <v>0</v>
          </cell>
          <cell r="AO892">
            <v>0</v>
          </cell>
        </row>
        <row r="893">
          <cell r="R893">
            <v>2300000</v>
          </cell>
          <cell r="S893">
            <v>2300000</v>
          </cell>
          <cell r="Z893">
            <v>0</v>
          </cell>
          <cell r="AA893">
            <v>0</v>
          </cell>
          <cell r="AG893">
            <v>0</v>
          </cell>
          <cell r="AH893">
            <v>0</v>
          </cell>
          <cell r="AN893">
            <v>0</v>
          </cell>
          <cell r="AO893">
            <v>0</v>
          </cell>
        </row>
        <row r="894">
          <cell r="R894">
            <v>4280377</v>
          </cell>
          <cell r="S894">
            <v>4280377</v>
          </cell>
          <cell r="Z894">
            <v>0</v>
          </cell>
          <cell r="AA894">
            <v>0</v>
          </cell>
          <cell r="AG894">
            <v>0</v>
          </cell>
          <cell r="AH894">
            <v>0</v>
          </cell>
          <cell r="AN894">
            <v>0</v>
          </cell>
          <cell r="AO894">
            <v>0</v>
          </cell>
        </row>
        <row r="895">
          <cell r="R895">
            <v>2415000</v>
          </cell>
          <cell r="S895">
            <v>2415000</v>
          </cell>
          <cell r="Z895">
            <v>0</v>
          </cell>
          <cell r="AA895">
            <v>0</v>
          </cell>
          <cell r="AG895">
            <v>0</v>
          </cell>
          <cell r="AH895">
            <v>0</v>
          </cell>
          <cell r="AN895">
            <v>0</v>
          </cell>
          <cell r="AO895">
            <v>0</v>
          </cell>
        </row>
        <row r="896">
          <cell r="R896">
            <v>4290000</v>
          </cell>
          <cell r="S896">
            <v>4290000</v>
          </cell>
          <cell r="Z896">
            <v>0</v>
          </cell>
          <cell r="AA896">
            <v>0</v>
          </cell>
          <cell r="AG896">
            <v>0</v>
          </cell>
          <cell r="AH896">
            <v>0</v>
          </cell>
          <cell r="AN896">
            <v>0</v>
          </cell>
          <cell r="AO896">
            <v>0</v>
          </cell>
        </row>
        <row r="897">
          <cell r="R897">
            <v>17100000</v>
          </cell>
          <cell r="S897">
            <v>17100000</v>
          </cell>
          <cell r="Z897">
            <v>0</v>
          </cell>
          <cell r="AA897">
            <v>0</v>
          </cell>
          <cell r="AG897">
            <v>0</v>
          </cell>
          <cell r="AH897">
            <v>0</v>
          </cell>
          <cell r="AN897">
            <v>0</v>
          </cell>
          <cell r="AO897">
            <v>0</v>
          </cell>
        </row>
        <row r="898">
          <cell r="R898">
            <v>105310000</v>
          </cell>
          <cell r="S898">
            <v>105310000</v>
          </cell>
          <cell r="Z898">
            <v>0</v>
          </cell>
          <cell r="AA898">
            <v>0</v>
          </cell>
          <cell r="AG898">
            <v>0</v>
          </cell>
          <cell r="AH898">
            <v>0</v>
          </cell>
          <cell r="AN898">
            <v>0</v>
          </cell>
          <cell r="AO898">
            <v>0</v>
          </cell>
        </row>
        <row r="899">
          <cell r="R899">
            <v>0</v>
          </cell>
          <cell r="S899">
            <v>0</v>
          </cell>
          <cell r="Z899">
            <v>0</v>
          </cell>
          <cell r="AA899">
            <v>0</v>
          </cell>
          <cell r="AG899">
            <v>0</v>
          </cell>
          <cell r="AH899">
            <v>0</v>
          </cell>
          <cell r="AN899">
            <v>0</v>
          </cell>
          <cell r="AO899">
            <v>0</v>
          </cell>
        </row>
        <row r="900">
          <cell r="R900">
            <v>716943811</v>
          </cell>
          <cell r="S900">
            <v>716943811</v>
          </cell>
          <cell r="Z900">
            <v>0</v>
          </cell>
          <cell r="AA900">
            <v>0</v>
          </cell>
          <cell r="AG900">
            <v>0</v>
          </cell>
          <cell r="AH900">
            <v>0</v>
          </cell>
          <cell r="AN900">
            <v>0</v>
          </cell>
          <cell r="AO900">
            <v>0</v>
          </cell>
        </row>
        <row r="901">
          <cell r="R901">
            <v>74926548</v>
          </cell>
          <cell r="S901">
            <v>74926548</v>
          </cell>
          <cell r="Z901">
            <v>0</v>
          </cell>
          <cell r="AA901">
            <v>0</v>
          </cell>
          <cell r="AG901">
            <v>0</v>
          </cell>
          <cell r="AH901">
            <v>0</v>
          </cell>
          <cell r="AN901">
            <v>0</v>
          </cell>
          <cell r="AO901">
            <v>0</v>
          </cell>
        </row>
        <row r="902">
          <cell r="R902">
            <v>66254945</v>
          </cell>
          <cell r="S902">
            <v>66254945</v>
          </cell>
          <cell r="Z902">
            <v>0</v>
          </cell>
          <cell r="AA902">
            <v>0</v>
          </cell>
          <cell r="AG902">
            <v>0</v>
          </cell>
          <cell r="AH902">
            <v>0</v>
          </cell>
          <cell r="AN902">
            <v>0</v>
          </cell>
          <cell r="AO902">
            <v>0</v>
          </cell>
        </row>
        <row r="903">
          <cell r="R903">
            <v>8671603</v>
          </cell>
          <cell r="S903">
            <v>8671603</v>
          </cell>
          <cell r="Z903">
            <v>0</v>
          </cell>
          <cell r="AA903">
            <v>0</v>
          </cell>
          <cell r="AG903">
            <v>0</v>
          </cell>
          <cell r="AH903">
            <v>0</v>
          </cell>
          <cell r="AN903">
            <v>0</v>
          </cell>
          <cell r="AO903">
            <v>0</v>
          </cell>
        </row>
        <row r="904">
          <cell r="R904">
            <v>642017263</v>
          </cell>
          <cell r="S904">
            <v>642017263</v>
          </cell>
          <cell r="Z904">
            <v>0</v>
          </cell>
          <cell r="AA904">
            <v>0</v>
          </cell>
          <cell r="AG904">
            <v>0</v>
          </cell>
          <cell r="AH904">
            <v>0</v>
          </cell>
          <cell r="AN904">
            <v>0</v>
          </cell>
          <cell r="AO904">
            <v>0</v>
          </cell>
        </row>
        <row r="905">
          <cell r="R905">
            <v>3260247</v>
          </cell>
          <cell r="S905">
            <v>3260247</v>
          </cell>
          <cell r="Z905">
            <v>0</v>
          </cell>
          <cell r="AA905">
            <v>0</v>
          </cell>
          <cell r="AG905">
            <v>0</v>
          </cell>
          <cell r="AH905">
            <v>0</v>
          </cell>
          <cell r="AN905">
            <v>0</v>
          </cell>
          <cell r="AO905">
            <v>0</v>
          </cell>
        </row>
        <row r="906">
          <cell r="R906">
            <v>38194131</v>
          </cell>
          <cell r="S906">
            <v>38194131</v>
          </cell>
          <cell r="Z906">
            <v>0</v>
          </cell>
          <cell r="AA906">
            <v>0</v>
          </cell>
          <cell r="AG906">
            <v>0</v>
          </cell>
          <cell r="AH906">
            <v>0</v>
          </cell>
          <cell r="AN906">
            <v>0</v>
          </cell>
          <cell r="AO906">
            <v>0</v>
          </cell>
        </row>
        <row r="907">
          <cell r="R907">
            <v>2289464</v>
          </cell>
          <cell r="S907">
            <v>2289464</v>
          </cell>
          <cell r="Z907">
            <v>0</v>
          </cell>
          <cell r="AA907">
            <v>0</v>
          </cell>
          <cell r="AG907">
            <v>0</v>
          </cell>
          <cell r="AH907">
            <v>0</v>
          </cell>
          <cell r="AN907">
            <v>0</v>
          </cell>
          <cell r="AO907">
            <v>0</v>
          </cell>
        </row>
        <row r="908">
          <cell r="R908">
            <v>28791961</v>
          </cell>
          <cell r="S908">
            <v>28791961</v>
          </cell>
          <cell r="Z908">
            <v>0</v>
          </cell>
          <cell r="AA908">
            <v>0</v>
          </cell>
          <cell r="AG908">
            <v>0</v>
          </cell>
          <cell r="AH908">
            <v>0</v>
          </cell>
          <cell r="AN908">
            <v>0</v>
          </cell>
          <cell r="AO908">
            <v>0</v>
          </cell>
        </row>
        <row r="909">
          <cell r="R909">
            <v>3847241</v>
          </cell>
          <cell r="S909">
            <v>3847241</v>
          </cell>
          <cell r="Z909">
            <v>0</v>
          </cell>
          <cell r="AA909">
            <v>0</v>
          </cell>
          <cell r="AG909">
            <v>0</v>
          </cell>
          <cell r="AH909">
            <v>0</v>
          </cell>
          <cell r="AN909">
            <v>0</v>
          </cell>
          <cell r="AO909">
            <v>0</v>
          </cell>
        </row>
        <row r="910">
          <cell r="R910">
            <v>408606841</v>
          </cell>
          <cell r="S910">
            <v>408606841</v>
          </cell>
          <cell r="Z910">
            <v>0</v>
          </cell>
          <cell r="AA910">
            <v>0</v>
          </cell>
          <cell r="AG910">
            <v>0</v>
          </cell>
          <cell r="AH910">
            <v>0</v>
          </cell>
          <cell r="AN910">
            <v>0</v>
          </cell>
          <cell r="AO910">
            <v>0</v>
          </cell>
        </row>
        <row r="911">
          <cell r="R911">
            <v>30891020</v>
          </cell>
          <cell r="S911">
            <v>30891020</v>
          </cell>
          <cell r="Z911">
            <v>0</v>
          </cell>
          <cell r="AA911">
            <v>0</v>
          </cell>
          <cell r="AG911">
            <v>0</v>
          </cell>
          <cell r="AH911">
            <v>0</v>
          </cell>
          <cell r="AN911">
            <v>0</v>
          </cell>
          <cell r="AO911">
            <v>0</v>
          </cell>
        </row>
        <row r="912">
          <cell r="R912">
            <v>64072657</v>
          </cell>
          <cell r="S912">
            <v>64072657</v>
          </cell>
          <cell r="Z912">
            <v>0</v>
          </cell>
          <cell r="AA912">
            <v>0</v>
          </cell>
          <cell r="AG912">
            <v>0</v>
          </cell>
          <cell r="AH912">
            <v>0</v>
          </cell>
          <cell r="AN912">
            <v>0</v>
          </cell>
          <cell r="AO912">
            <v>0</v>
          </cell>
        </row>
        <row r="913">
          <cell r="R913">
            <v>13704815</v>
          </cell>
          <cell r="S913">
            <v>13704815</v>
          </cell>
          <cell r="Z913">
            <v>0</v>
          </cell>
          <cell r="AA913">
            <v>0</v>
          </cell>
          <cell r="AG913">
            <v>0</v>
          </cell>
          <cell r="AH913">
            <v>0</v>
          </cell>
          <cell r="AN913">
            <v>0</v>
          </cell>
          <cell r="AO913">
            <v>0</v>
          </cell>
        </row>
        <row r="914">
          <cell r="R914">
            <v>15906310</v>
          </cell>
          <cell r="S914">
            <v>15906310</v>
          </cell>
          <cell r="Z914">
            <v>0</v>
          </cell>
          <cell r="AA914">
            <v>0</v>
          </cell>
          <cell r="AG914">
            <v>0</v>
          </cell>
          <cell r="AH914">
            <v>0</v>
          </cell>
          <cell r="AN914">
            <v>0</v>
          </cell>
          <cell r="AO914">
            <v>0</v>
          </cell>
        </row>
        <row r="915">
          <cell r="R915">
            <v>7269044</v>
          </cell>
          <cell r="S915">
            <v>7269044</v>
          </cell>
          <cell r="Z915">
            <v>0</v>
          </cell>
          <cell r="AA915">
            <v>0</v>
          </cell>
          <cell r="AG915">
            <v>0</v>
          </cell>
          <cell r="AH915">
            <v>0</v>
          </cell>
          <cell r="AN915">
            <v>0</v>
          </cell>
          <cell r="AO915">
            <v>0</v>
          </cell>
        </row>
        <row r="916">
          <cell r="R916">
            <v>25183532</v>
          </cell>
          <cell r="S916">
            <v>25183532</v>
          </cell>
          <cell r="Z916">
            <v>0</v>
          </cell>
          <cell r="AA916">
            <v>0</v>
          </cell>
          <cell r="AG916">
            <v>0</v>
          </cell>
          <cell r="AH916">
            <v>0</v>
          </cell>
          <cell r="AN916">
            <v>0</v>
          </cell>
          <cell r="AO916">
            <v>0</v>
          </cell>
        </row>
        <row r="917">
          <cell r="R917">
            <v>0</v>
          </cell>
          <cell r="S917">
            <v>0</v>
          </cell>
          <cell r="Z917">
            <v>0</v>
          </cell>
          <cell r="AA917">
            <v>0</v>
          </cell>
          <cell r="AG917">
            <v>0</v>
          </cell>
          <cell r="AH917">
            <v>0</v>
          </cell>
          <cell r="AN917">
            <v>0</v>
          </cell>
          <cell r="AO917">
            <v>0</v>
          </cell>
        </row>
        <row r="918">
          <cell r="R918">
            <v>0</v>
          </cell>
          <cell r="S918">
            <v>0</v>
          </cell>
          <cell r="Z918">
            <v>0</v>
          </cell>
          <cell r="AA918">
            <v>0</v>
          </cell>
          <cell r="AG918">
            <v>0</v>
          </cell>
          <cell r="AH918">
            <v>0</v>
          </cell>
          <cell r="AN918">
            <v>0</v>
          </cell>
          <cell r="AO918">
            <v>0</v>
          </cell>
        </row>
        <row r="919">
          <cell r="R919">
            <v>7299207550</v>
          </cell>
          <cell r="S919">
            <v>3268358324</v>
          </cell>
          <cell r="Z919">
            <v>0</v>
          </cell>
          <cell r="AA919">
            <v>0</v>
          </cell>
          <cell r="AG919">
            <v>0</v>
          </cell>
          <cell r="AH919">
            <v>0</v>
          </cell>
          <cell r="AN919">
            <v>0</v>
          </cell>
          <cell r="AO919">
            <v>0</v>
          </cell>
        </row>
        <row r="920">
          <cell r="R920">
            <v>2834871508</v>
          </cell>
          <cell r="S920">
            <v>2131513350</v>
          </cell>
          <cell r="Z920">
            <v>0</v>
          </cell>
          <cell r="AA920">
            <v>0</v>
          </cell>
          <cell r="AG920">
            <v>0</v>
          </cell>
          <cell r="AH920">
            <v>0</v>
          </cell>
          <cell r="AN920">
            <v>0</v>
          </cell>
          <cell r="AO920">
            <v>0</v>
          </cell>
        </row>
        <row r="921">
          <cell r="R921">
            <v>161448923</v>
          </cell>
          <cell r="S921">
            <v>161448923</v>
          </cell>
          <cell r="Z921">
            <v>0</v>
          </cell>
          <cell r="AA921">
            <v>0</v>
          </cell>
          <cell r="AG921">
            <v>0</v>
          </cell>
          <cell r="AH921">
            <v>0</v>
          </cell>
          <cell r="AN921">
            <v>0</v>
          </cell>
          <cell r="AO921">
            <v>0</v>
          </cell>
        </row>
        <row r="922">
          <cell r="R922">
            <v>144518029</v>
          </cell>
          <cell r="S922">
            <v>144518029</v>
          </cell>
          <cell r="Z922">
            <v>0</v>
          </cell>
          <cell r="AA922">
            <v>0</v>
          </cell>
          <cell r="AG922">
            <v>0</v>
          </cell>
          <cell r="AH922">
            <v>0</v>
          </cell>
          <cell r="AN922">
            <v>0</v>
          </cell>
          <cell r="AO922">
            <v>0</v>
          </cell>
        </row>
        <row r="923">
          <cell r="R923">
            <v>16930894</v>
          </cell>
          <cell r="S923">
            <v>16930894</v>
          </cell>
          <cell r="Z923">
            <v>0</v>
          </cell>
          <cell r="AA923">
            <v>0</v>
          </cell>
          <cell r="AG923">
            <v>0</v>
          </cell>
          <cell r="AH923">
            <v>0</v>
          </cell>
          <cell r="AN923">
            <v>0</v>
          </cell>
          <cell r="AO923">
            <v>0</v>
          </cell>
        </row>
        <row r="924">
          <cell r="R924">
            <v>2673422585</v>
          </cell>
          <cell r="S924">
            <v>1970064427</v>
          </cell>
          <cell r="Z924">
            <v>0</v>
          </cell>
          <cell r="AA924">
            <v>0</v>
          </cell>
          <cell r="AG924">
            <v>0</v>
          </cell>
          <cell r="AH924">
            <v>0</v>
          </cell>
          <cell r="AN924">
            <v>0</v>
          </cell>
          <cell r="AO924">
            <v>0</v>
          </cell>
        </row>
        <row r="925">
          <cell r="R925">
            <v>38494290</v>
          </cell>
          <cell r="S925">
            <v>29244290</v>
          </cell>
          <cell r="Z925">
            <v>0</v>
          </cell>
          <cell r="AA925">
            <v>0</v>
          </cell>
          <cell r="AG925">
            <v>0</v>
          </cell>
          <cell r="AH925">
            <v>0</v>
          </cell>
          <cell r="AN925">
            <v>0</v>
          </cell>
          <cell r="AO925">
            <v>0</v>
          </cell>
        </row>
        <row r="926">
          <cell r="R926">
            <v>3000000</v>
          </cell>
          <cell r="S926">
            <v>3000000</v>
          </cell>
          <cell r="Z926">
            <v>0</v>
          </cell>
          <cell r="AA926">
            <v>0</v>
          </cell>
          <cell r="AG926">
            <v>0</v>
          </cell>
          <cell r="AH926">
            <v>0</v>
          </cell>
          <cell r="AN926">
            <v>0</v>
          </cell>
          <cell r="AO926">
            <v>0</v>
          </cell>
        </row>
        <row r="927">
          <cell r="R927">
            <v>11500000</v>
          </cell>
          <cell r="S927">
            <v>11500000</v>
          </cell>
          <cell r="Z927">
            <v>0</v>
          </cell>
          <cell r="AA927">
            <v>0</v>
          </cell>
          <cell r="AG927">
            <v>0</v>
          </cell>
          <cell r="AH927">
            <v>0</v>
          </cell>
          <cell r="AN927">
            <v>0</v>
          </cell>
          <cell r="AO927">
            <v>0</v>
          </cell>
        </row>
        <row r="928">
          <cell r="R928">
            <v>47451500</v>
          </cell>
          <cell r="S928">
            <v>47451500</v>
          </cell>
          <cell r="Z928">
            <v>0</v>
          </cell>
          <cell r="AA928">
            <v>0</v>
          </cell>
          <cell r="AG928">
            <v>0</v>
          </cell>
          <cell r="AH928">
            <v>0</v>
          </cell>
          <cell r="AN928">
            <v>0</v>
          </cell>
          <cell r="AO928">
            <v>0</v>
          </cell>
        </row>
        <row r="929">
          <cell r="R929">
            <v>0</v>
          </cell>
          <cell r="S929">
            <v>0</v>
          </cell>
          <cell r="Z929">
            <v>0</v>
          </cell>
          <cell r="AA929">
            <v>0</v>
          </cell>
          <cell r="AG929">
            <v>0</v>
          </cell>
          <cell r="AH929">
            <v>0</v>
          </cell>
          <cell r="AN929">
            <v>0</v>
          </cell>
          <cell r="AO929">
            <v>0</v>
          </cell>
        </row>
        <row r="930">
          <cell r="R930">
            <v>150511426</v>
          </cell>
          <cell r="S930">
            <v>150511426</v>
          </cell>
          <cell r="Z930">
            <v>0</v>
          </cell>
          <cell r="AA930">
            <v>0</v>
          </cell>
          <cell r="AG930">
            <v>0</v>
          </cell>
          <cell r="AH930">
            <v>0</v>
          </cell>
          <cell r="AN930">
            <v>0</v>
          </cell>
          <cell r="AO930">
            <v>0</v>
          </cell>
        </row>
        <row r="931">
          <cell r="R931">
            <v>81000000</v>
          </cell>
          <cell r="S931">
            <v>81000000</v>
          </cell>
          <cell r="Z931">
            <v>0</v>
          </cell>
          <cell r="AA931">
            <v>0</v>
          </cell>
          <cell r="AG931">
            <v>0</v>
          </cell>
          <cell r="AH931">
            <v>0</v>
          </cell>
          <cell r="AN931">
            <v>0</v>
          </cell>
          <cell r="AO931">
            <v>0</v>
          </cell>
        </row>
        <row r="932">
          <cell r="R932">
            <v>1070000000</v>
          </cell>
          <cell r="S932">
            <v>453500000</v>
          </cell>
          <cell r="Z932">
            <v>0</v>
          </cell>
          <cell r="AA932">
            <v>0</v>
          </cell>
          <cell r="AG932">
            <v>0</v>
          </cell>
          <cell r="AH932">
            <v>0</v>
          </cell>
          <cell r="AN932">
            <v>0</v>
          </cell>
          <cell r="AO932">
            <v>0</v>
          </cell>
        </row>
        <row r="933">
          <cell r="R933">
            <v>0</v>
          </cell>
          <cell r="S933">
            <v>0</v>
          </cell>
          <cell r="Z933">
            <v>0</v>
          </cell>
          <cell r="AA933">
            <v>0</v>
          </cell>
          <cell r="AG933">
            <v>0</v>
          </cell>
          <cell r="AH933">
            <v>0</v>
          </cell>
          <cell r="AN933">
            <v>0</v>
          </cell>
          <cell r="AO933">
            <v>0</v>
          </cell>
        </row>
        <row r="934">
          <cell r="R934">
            <v>0</v>
          </cell>
          <cell r="S934">
            <v>0</v>
          </cell>
          <cell r="Z934">
            <v>0</v>
          </cell>
          <cell r="AA934">
            <v>0</v>
          </cell>
          <cell r="AG934">
            <v>0</v>
          </cell>
          <cell r="AH934">
            <v>0</v>
          </cell>
          <cell r="AN934">
            <v>0</v>
          </cell>
          <cell r="AO934">
            <v>0</v>
          </cell>
        </row>
        <row r="935">
          <cell r="R935">
            <v>40880000</v>
          </cell>
          <cell r="S935">
            <v>40880000</v>
          </cell>
          <cell r="Z935">
            <v>0</v>
          </cell>
          <cell r="AA935">
            <v>0</v>
          </cell>
          <cell r="AG935">
            <v>0</v>
          </cell>
          <cell r="AH935">
            <v>0</v>
          </cell>
          <cell r="AN935">
            <v>0</v>
          </cell>
          <cell r="AO935">
            <v>0</v>
          </cell>
        </row>
        <row r="936">
          <cell r="R936">
            <v>21923948</v>
          </cell>
          <cell r="S936">
            <v>21923948</v>
          </cell>
          <cell r="Z936">
            <v>0</v>
          </cell>
          <cell r="AA936">
            <v>0</v>
          </cell>
          <cell r="AG936">
            <v>0</v>
          </cell>
          <cell r="AH936">
            <v>0</v>
          </cell>
          <cell r="AN936">
            <v>0</v>
          </cell>
          <cell r="AO936">
            <v>0</v>
          </cell>
        </row>
        <row r="937">
          <cell r="R937">
            <v>0</v>
          </cell>
          <cell r="S937">
            <v>0</v>
          </cell>
          <cell r="Z937">
            <v>0</v>
          </cell>
          <cell r="AA937">
            <v>0</v>
          </cell>
          <cell r="AG937">
            <v>0</v>
          </cell>
          <cell r="AH937">
            <v>0</v>
          </cell>
          <cell r="AN937">
            <v>0</v>
          </cell>
          <cell r="AO937">
            <v>0</v>
          </cell>
        </row>
        <row r="938">
          <cell r="R938">
            <v>0</v>
          </cell>
          <cell r="S938">
            <v>0</v>
          </cell>
          <cell r="Z938">
            <v>0</v>
          </cell>
          <cell r="AA938">
            <v>0</v>
          </cell>
          <cell r="AG938">
            <v>0</v>
          </cell>
          <cell r="AH938">
            <v>0</v>
          </cell>
          <cell r="AN938">
            <v>0</v>
          </cell>
          <cell r="AO938">
            <v>0</v>
          </cell>
        </row>
        <row r="939">
          <cell r="R939">
            <v>0</v>
          </cell>
          <cell r="S939">
            <v>0</v>
          </cell>
          <cell r="Z939">
            <v>0</v>
          </cell>
          <cell r="AA939">
            <v>0</v>
          </cell>
          <cell r="AG939">
            <v>0</v>
          </cell>
          <cell r="AH939">
            <v>0</v>
          </cell>
          <cell r="AN939">
            <v>0</v>
          </cell>
          <cell r="AO939">
            <v>0</v>
          </cell>
        </row>
        <row r="940">
          <cell r="R940">
            <v>233655030</v>
          </cell>
          <cell r="S940">
            <v>233655030</v>
          </cell>
          <cell r="Z940">
            <v>0</v>
          </cell>
          <cell r="AA940">
            <v>0</v>
          </cell>
          <cell r="AG940">
            <v>0</v>
          </cell>
          <cell r="AH940">
            <v>0</v>
          </cell>
          <cell r="AN940">
            <v>0</v>
          </cell>
          <cell r="AO940">
            <v>0</v>
          </cell>
        </row>
        <row r="941">
          <cell r="R941">
            <v>132598031</v>
          </cell>
          <cell r="S941">
            <v>54989873</v>
          </cell>
          <cell r="Z941">
            <v>0</v>
          </cell>
          <cell r="AA941">
            <v>0</v>
          </cell>
          <cell r="AG941">
            <v>0</v>
          </cell>
          <cell r="AH941">
            <v>0</v>
          </cell>
          <cell r="AN941">
            <v>0</v>
          </cell>
          <cell r="AO941">
            <v>0</v>
          </cell>
        </row>
        <row r="942">
          <cell r="R942">
            <v>0</v>
          </cell>
          <cell r="S942">
            <v>0</v>
          </cell>
          <cell r="Z942">
            <v>0</v>
          </cell>
          <cell r="AA942">
            <v>0</v>
          </cell>
          <cell r="AG942">
            <v>0</v>
          </cell>
          <cell r="AH942">
            <v>0</v>
          </cell>
          <cell r="AN942">
            <v>0</v>
          </cell>
          <cell r="AO942">
            <v>0</v>
          </cell>
        </row>
        <row r="943">
          <cell r="R943">
            <v>0</v>
          </cell>
          <cell r="S943">
            <v>0</v>
          </cell>
          <cell r="Z943">
            <v>0</v>
          </cell>
          <cell r="AA943">
            <v>0</v>
          </cell>
          <cell r="AG943">
            <v>0</v>
          </cell>
          <cell r="AH943">
            <v>0</v>
          </cell>
          <cell r="AN943">
            <v>0</v>
          </cell>
          <cell r="AO943">
            <v>0</v>
          </cell>
        </row>
        <row r="944">
          <cell r="R944">
            <v>842408360</v>
          </cell>
          <cell r="S944">
            <v>842408360</v>
          </cell>
          <cell r="Z944">
            <v>0</v>
          </cell>
          <cell r="AA944">
            <v>0</v>
          </cell>
          <cell r="AG944">
            <v>0</v>
          </cell>
          <cell r="AH944">
            <v>0</v>
          </cell>
          <cell r="AN944">
            <v>0</v>
          </cell>
          <cell r="AO944">
            <v>0</v>
          </cell>
        </row>
        <row r="945">
          <cell r="R945">
            <v>0</v>
          </cell>
          <cell r="S945">
            <v>0</v>
          </cell>
          <cell r="Z945">
            <v>0</v>
          </cell>
          <cell r="AA945">
            <v>0</v>
          </cell>
          <cell r="AG945">
            <v>0</v>
          </cell>
          <cell r="AH945">
            <v>0</v>
          </cell>
          <cell r="AN945">
            <v>0</v>
          </cell>
          <cell r="AO945">
            <v>0</v>
          </cell>
        </row>
        <row r="946">
          <cell r="R946">
            <v>4045997562</v>
          </cell>
          <cell r="S946">
            <v>3970364789</v>
          </cell>
          <cell r="Z946">
            <v>0</v>
          </cell>
          <cell r="AA946">
            <v>0</v>
          </cell>
          <cell r="AG946">
            <v>0</v>
          </cell>
          <cell r="AH946">
            <v>0</v>
          </cell>
          <cell r="AN946">
            <v>0</v>
          </cell>
          <cell r="AO946">
            <v>0</v>
          </cell>
        </row>
        <row r="947">
          <cell r="R947">
            <v>1347948045</v>
          </cell>
          <cell r="S947">
            <v>1409143364</v>
          </cell>
          <cell r="Z947">
            <v>0</v>
          </cell>
          <cell r="AA947">
            <v>0</v>
          </cell>
          <cell r="AG947">
            <v>0</v>
          </cell>
          <cell r="AH947">
            <v>0</v>
          </cell>
          <cell r="AN947">
            <v>0</v>
          </cell>
          <cell r="AO947">
            <v>0</v>
          </cell>
        </row>
        <row r="948">
          <cell r="R948">
            <v>758937449</v>
          </cell>
          <cell r="S948">
            <v>758937449</v>
          </cell>
          <cell r="Z948">
            <v>0</v>
          </cell>
          <cell r="AA948">
            <v>0</v>
          </cell>
          <cell r="AG948">
            <v>0</v>
          </cell>
          <cell r="AH948">
            <v>0</v>
          </cell>
          <cell r="AN948">
            <v>0</v>
          </cell>
          <cell r="AO948">
            <v>0</v>
          </cell>
        </row>
        <row r="949">
          <cell r="R949">
            <v>536040780</v>
          </cell>
          <cell r="S949">
            <v>536040780</v>
          </cell>
          <cell r="Z949">
            <v>0</v>
          </cell>
          <cell r="AA949">
            <v>0</v>
          </cell>
          <cell r="AG949">
            <v>0</v>
          </cell>
          <cell r="AH949">
            <v>0</v>
          </cell>
          <cell r="AN949">
            <v>0</v>
          </cell>
          <cell r="AO949">
            <v>0</v>
          </cell>
        </row>
        <row r="950">
          <cell r="R950">
            <v>222896669</v>
          </cell>
          <cell r="S950">
            <v>222896669</v>
          </cell>
          <cell r="Z950">
            <v>0</v>
          </cell>
          <cell r="AA950">
            <v>0</v>
          </cell>
          <cell r="AG950">
            <v>0</v>
          </cell>
          <cell r="AH950">
            <v>0</v>
          </cell>
          <cell r="AN950">
            <v>0</v>
          </cell>
          <cell r="AO950">
            <v>0</v>
          </cell>
        </row>
        <row r="951">
          <cell r="R951">
            <v>589010596</v>
          </cell>
          <cell r="S951">
            <v>650205915</v>
          </cell>
          <cell r="Z951">
            <v>0</v>
          </cell>
          <cell r="AA951">
            <v>0</v>
          </cell>
          <cell r="AG951">
            <v>0</v>
          </cell>
          <cell r="AH951">
            <v>0</v>
          </cell>
          <cell r="AN951">
            <v>0</v>
          </cell>
          <cell r="AO951">
            <v>0</v>
          </cell>
        </row>
        <row r="952">
          <cell r="R952">
            <v>79500000</v>
          </cell>
          <cell r="S952">
            <v>79500000</v>
          </cell>
          <cell r="Z952">
            <v>0</v>
          </cell>
          <cell r="AA952">
            <v>0</v>
          </cell>
          <cell r="AG952">
            <v>0</v>
          </cell>
          <cell r="AH952">
            <v>0</v>
          </cell>
          <cell r="AN952">
            <v>0</v>
          </cell>
          <cell r="AO952">
            <v>0</v>
          </cell>
        </row>
        <row r="953">
          <cell r="R953">
            <v>6133956</v>
          </cell>
          <cell r="S953">
            <v>6133956</v>
          </cell>
          <cell r="Z953">
            <v>0</v>
          </cell>
          <cell r="AA953">
            <v>0</v>
          </cell>
          <cell r="AG953">
            <v>0</v>
          </cell>
          <cell r="AH953">
            <v>0</v>
          </cell>
          <cell r="AN953">
            <v>0</v>
          </cell>
          <cell r="AO953">
            <v>0</v>
          </cell>
        </row>
        <row r="954">
          <cell r="R954">
            <v>33471438</v>
          </cell>
          <cell r="S954">
            <v>33471438</v>
          </cell>
          <cell r="Z954">
            <v>0</v>
          </cell>
          <cell r="AA954">
            <v>0</v>
          </cell>
          <cell r="AG954">
            <v>0</v>
          </cell>
          <cell r="AH954">
            <v>0</v>
          </cell>
          <cell r="AN954">
            <v>0</v>
          </cell>
          <cell r="AO954">
            <v>0</v>
          </cell>
        </row>
        <row r="955">
          <cell r="R955">
            <v>201396680</v>
          </cell>
          <cell r="S955">
            <v>190764730</v>
          </cell>
          <cell r="Z955">
            <v>0</v>
          </cell>
          <cell r="AA955">
            <v>0</v>
          </cell>
          <cell r="AG955">
            <v>0</v>
          </cell>
          <cell r="AH955">
            <v>0</v>
          </cell>
          <cell r="AN955">
            <v>0</v>
          </cell>
          <cell r="AO955">
            <v>0</v>
          </cell>
        </row>
        <row r="956">
          <cell r="R956">
            <v>38048863</v>
          </cell>
          <cell r="S956">
            <v>89804447</v>
          </cell>
          <cell r="Z956">
            <v>0</v>
          </cell>
          <cell r="AA956">
            <v>0</v>
          </cell>
          <cell r="AG956">
            <v>0</v>
          </cell>
          <cell r="AH956">
            <v>0</v>
          </cell>
          <cell r="AN956">
            <v>0</v>
          </cell>
          <cell r="AO956">
            <v>0</v>
          </cell>
        </row>
        <row r="957">
          <cell r="R957">
            <v>17500000</v>
          </cell>
          <cell r="S957">
            <v>17500000</v>
          </cell>
          <cell r="Z957">
            <v>0</v>
          </cell>
          <cell r="AA957">
            <v>0</v>
          </cell>
          <cell r="AG957">
            <v>0</v>
          </cell>
          <cell r="AH957">
            <v>0</v>
          </cell>
          <cell r="AN957">
            <v>0</v>
          </cell>
          <cell r="AO957">
            <v>0</v>
          </cell>
        </row>
        <row r="958">
          <cell r="R958">
            <v>103804350</v>
          </cell>
          <cell r="S958">
            <v>95425565</v>
          </cell>
          <cell r="Z958">
            <v>0</v>
          </cell>
          <cell r="AA958">
            <v>0</v>
          </cell>
          <cell r="AG958">
            <v>0</v>
          </cell>
          <cell r="AH958">
            <v>0</v>
          </cell>
          <cell r="AN958">
            <v>0</v>
          </cell>
          <cell r="AO958">
            <v>0</v>
          </cell>
        </row>
        <row r="959">
          <cell r="R959">
            <v>400000</v>
          </cell>
          <cell r="S959">
            <v>28625189</v>
          </cell>
          <cell r="Z959">
            <v>0</v>
          </cell>
          <cell r="AA959">
            <v>0</v>
          </cell>
          <cell r="AG959">
            <v>0</v>
          </cell>
          <cell r="AH959">
            <v>0</v>
          </cell>
          <cell r="AN959">
            <v>0</v>
          </cell>
          <cell r="AO959">
            <v>0</v>
          </cell>
        </row>
        <row r="960">
          <cell r="R960">
            <v>39456440</v>
          </cell>
          <cell r="S960">
            <v>39681721</v>
          </cell>
          <cell r="Z960">
            <v>0</v>
          </cell>
          <cell r="AA960">
            <v>0</v>
          </cell>
          <cell r="AG960">
            <v>0</v>
          </cell>
          <cell r="AH960">
            <v>0</v>
          </cell>
          <cell r="AN960">
            <v>0</v>
          </cell>
          <cell r="AO960">
            <v>0</v>
          </cell>
        </row>
        <row r="961">
          <cell r="R961">
            <v>69298869</v>
          </cell>
          <cell r="S961">
            <v>69298869</v>
          </cell>
          <cell r="Z961">
            <v>0</v>
          </cell>
          <cell r="AA961">
            <v>0</v>
          </cell>
          <cell r="AG961">
            <v>0</v>
          </cell>
          <cell r="AH961">
            <v>0</v>
          </cell>
          <cell r="AN961">
            <v>0</v>
          </cell>
          <cell r="AO961">
            <v>0</v>
          </cell>
        </row>
        <row r="962">
          <cell r="R962">
            <v>241145458</v>
          </cell>
          <cell r="S962">
            <v>235971772</v>
          </cell>
          <cell r="Z962">
            <v>0</v>
          </cell>
          <cell r="AA962">
            <v>0</v>
          </cell>
          <cell r="AG962">
            <v>0</v>
          </cell>
          <cell r="AH962">
            <v>0</v>
          </cell>
          <cell r="AN962">
            <v>0</v>
          </cell>
          <cell r="AO962">
            <v>0</v>
          </cell>
        </row>
        <row r="963">
          <cell r="R963">
            <v>20782239</v>
          </cell>
          <cell r="S963">
            <v>20782239</v>
          </cell>
          <cell r="Z963">
            <v>0</v>
          </cell>
          <cell r="AA963">
            <v>0</v>
          </cell>
          <cell r="AG963">
            <v>0</v>
          </cell>
          <cell r="AH963">
            <v>0</v>
          </cell>
          <cell r="AN963">
            <v>0</v>
          </cell>
          <cell r="AO963">
            <v>0</v>
          </cell>
        </row>
        <row r="964">
          <cell r="R964">
            <v>20352289</v>
          </cell>
          <cell r="S964">
            <v>20352289</v>
          </cell>
          <cell r="Z964">
            <v>0</v>
          </cell>
          <cell r="AA964">
            <v>0</v>
          </cell>
          <cell r="AG964">
            <v>0</v>
          </cell>
          <cell r="AH964">
            <v>0</v>
          </cell>
          <cell r="AN964">
            <v>0</v>
          </cell>
          <cell r="AO964">
            <v>0</v>
          </cell>
        </row>
        <row r="965">
          <cell r="R965">
            <v>429950</v>
          </cell>
          <cell r="S965">
            <v>429950</v>
          </cell>
          <cell r="Z965">
            <v>0</v>
          </cell>
          <cell r="AA965">
            <v>0</v>
          </cell>
          <cell r="AG965">
            <v>0</v>
          </cell>
          <cell r="AH965">
            <v>0</v>
          </cell>
          <cell r="AN965">
            <v>0</v>
          </cell>
          <cell r="AO965">
            <v>0</v>
          </cell>
        </row>
        <row r="966">
          <cell r="R966">
            <v>220363219</v>
          </cell>
          <cell r="S966">
            <v>215189533</v>
          </cell>
          <cell r="Z966">
            <v>0</v>
          </cell>
          <cell r="AA966">
            <v>0</v>
          </cell>
          <cell r="AG966">
            <v>0</v>
          </cell>
          <cell r="AH966">
            <v>0</v>
          </cell>
          <cell r="AN966">
            <v>0</v>
          </cell>
          <cell r="AO966">
            <v>0</v>
          </cell>
        </row>
        <row r="967">
          <cell r="R967">
            <v>126566989</v>
          </cell>
          <cell r="S967">
            <v>128481989</v>
          </cell>
          <cell r="Z967">
            <v>0</v>
          </cell>
          <cell r="AA967">
            <v>0</v>
          </cell>
          <cell r="AG967">
            <v>0</v>
          </cell>
          <cell r="AH967">
            <v>0</v>
          </cell>
          <cell r="AN967">
            <v>0</v>
          </cell>
          <cell r="AO967">
            <v>0</v>
          </cell>
        </row>
        <row r="968">
          <cell r="R968">
            <v>10981000</v>
          </cell>
          <cell r="S968">
            <v>10981000</v>
          </cell>
          <cell r="Z968">
            <v>0</v>
          </cell>
          <cell r="AA968">
            <v>0</v>
          </cell>
          <cell r="AG968">
            <v>0</v>
          </cell>
          <cell r="AH968">
            <v>0</v>
          </cell>
          <cell r="AN968">
            <v>0</v>
          </cell>
          <cell r="AO968">
            <v>0</v>
          </cell>
        </row>
        <row r="969">
          <cell r="R969">
            <v>68680672</v>
          </cell>
          <cell r="S969">
            <v>68680672</v>
          </cell>
          <cell r="Z969">
            <v>0</v>
          </cell>
          <cell r="AA969">
            <v>0</v>
          </cell>
          <cell r="AG969">
            <v>0</v>
          </cell>
          <cell r="AH969">
            <v>0</v>
          </cell>
          <cell r="AN969">
            <v>0</v>
          </cell>
          <cell r="AO969">
            <v>0</v>
          </cell>
        </row>
        <row r="970">
          <cell r="R970">
            <v>2077037</v>
          </cell>
          <cell r="S970">
            <v>2077037</v>
          </cell>
          <cell r="Z970">
            <v>0</v>
          </cell>
          <cell r="AA970">
            <v>0</v>
          </cell>
          <cell r="AG970">
            <v>0</v>
          </cell>
          <cell r="AH970">
            <v>0</v>
          </cell>
          <cell r="AN970">
            <v>0</v>
          </cell>
          <cell r="AO970">
            <v>0</v>
          </cell>
        </row>
        <row r="971">
          <cell r="R971">
            <v>680000</v>
          </cell>
          <cell r="S971">
            <v>700000</v>
          </cell>
          <cell r="Z971">
            <v>0</v>
          </cell>
          <cell r="AA971">
            <v>0</v>
          </cell>
          <cell r="AG971">
            <v>0</v>
          </cell>
          <cell r="AH971">
            <v>0</v>
          </cell>
          <cell r="AN971">
            <v>0</v>
          </cell>
          <cell r="AO971">
            <v>0</v>
          </cell>
        </row>
        <row r="972">
          <cell r="R972">
            <v>2511651</v>
          </cell>
          <cell r="S972">
            <v>2658651</v>
          </cell>
          <cell r="Z972">
            <v>0</v>
          </cell>
          <cell r="AA972">
            <v>0</v>
          </cell>
          <cell r="AG972">
            <v>0</v>
          </cell>
          <cell r="AH972">
            <v>0</v>
          </cell>
          <cell r="AN972">
            <v>0</v>
          </cell>
          <cell r="AO972">
            <v>0</v>
          </cell>
        </row>
        <row r="973">
          <cell r="R973">
            <v>8865870</v>
          </cell>
          <cell r="S973">
            <v>1610184</v>
          </cell>
          <cell r="Z973">
            <v>0</v>
          </cell>
          <cell r="AA973">
            <v>0</v>
          </cell>
          <cell r="AG973">
            <v>0</v>
          </cell>
          <cell r="AH973">
            <v>0</v>
          </cell>
          <cell r="AN973">
            <v>0</v>
          </cell>
          <cell r="AO973">
            <v>0</v>
          </cell>
        </row>
        <row r="974">
          <cell r="R974">
            <v>0</v>
          </cell>
          <cell r="S974">
            <v>0</v>
          </cell>
          <cell r="Z974">
            <v>0</v>
          </cell>
          <cell r="AA974">
            <v>0</v>
          </cell>
          <cell r="AG974">
            <v>0</v>
          </cell>
          <cell r="AH974">
            <v>0</v>
          </cell>
          <cell r="AN974">
            <v>0</v>
          </cell>
          <cell r="AO974">
            <v>0</v>
          </cell>
        </row>
        <row r="975">
          <cell r="R975">
            <v>2456904059</v>
          </cell>
          <cell r="S975">
            <v>2325249653</v>
          </cell>
          <cell r="Z975">
            <v>0</v>
          </cell>
          <cell r="AA975">
            <v>0</v>
          </cell>
          <cell r="AG975">
            <v>0</v>
          </cell>
          <cell r="AH975">
            <v>0</v>
          </cell>
          <cell r="AN975">
            <v>0</v>
          </cell>
          <cell r="AO975">
            <v>0</v>
          </cell>
        </row>
        <row r="976">
          <cell r="R976">
            <v>1777043812</v>
          </cell>
          <cell r="S976">
            <v>1777043812</v>
          </cell>
          <cell r="Z976">
            <v>0</v>
          </cell>
          <cell r="AA976">
            <v>0</v>
          </cell>
          <cell r="AG976">
            <v>0</v>
          </cell>
          <cell r="AH976">
            <v>0</v>
          </cell>
          <cell r="AN976">
            <v>0</v>
          </cell>
          <cell r="AO976">
            <v>0</v>
          </cell>
        </row>
        <row r="977">
          <cell r="R977">
            <v>1247273273</v>
          </cell>
          <cell r="S977">
            <v>1247273273</v>
          </cell>
          <cell r="Z977">
            <v>0</v>
          </cell>
          <cell r="AA977">
            <v>0</v>
          </cell>
          <cell r="AG977">
            <v>0</v>
          </cell>
          <cell r="AH977">
            <v>0</v>
          </cell>
          <cell r="AN977">
            <v>0</v>
          </cell>
          <cell r="AO977">
            <v>0</v>
          </cell>
        </row>
        <row r="978">
          <cell r="R978">
            <v>529770539</v>
          </cell>
          <cell r="S978">
            <v>529770539</v>
          </cell>
          <cell r="Z978">
            <v>0</v>
          </cell>
          <cell r="AA978">
            <v>0</v>
          </cell>
          <cell r="AG978">
            <v>0</v>
          </cell>
          <cell r="AH978">
            <v>0</v>
          </cell>
          <cell r="AN978">
            <v>0</v>
          </cell>
          <cell r="AO978">
            <v>0</v>
          </cell>
        </row>
        <row r="979">
          <cell r="R979">
            <v>679860247</v>
          </cell>
          <cell r="S979">
            <v>548205841</v>
          </cell>
          <cell r="Z979">
            <v>0</v>
          </cell>
          <cell r="AA979">
            <v>0</v>
          </cell>
          <cell r="AG979">
            <v>0</v>
          </cell>
          <cell r="AH979">
            <v>0</v>
          </cell>
          <cell r="AN979">
            <v>0</v>
          </cell>
          <cell r="AO979">
            <v>0</v>
          </cell>
        </row>
        <row r="980">
          <cell r="R980">
            <v>9720178</v>
          </cell>
          <cell r="S980">
            <v>9720178</v>
          </cell>
          <cell r="Z980">
            <v>0</v>
          </cell>
          <cell r="AA980">
            <v>0</v>
          </cell>
          <cell r="AG980">
            <v>0</v>
          </cell>
          <cell r="AH980">
            <v>0</v>
          </cell>
          <cell r="AN980">
            <v>0</v>
          </cell>
          <cell r="AO980">
            <v>0</v>
          </cell>
        </row>
        <row r="981">
          <cell r="R981">
            <v>55945403</v>
          </cell>
          <cell r="S981">
            <v>55452058</v>
          </cell>
          <cell r="Z981">
            <v>0</v>
          </cell>
          <cell r="AA981">
            <v>0</v>
          </cell>
          <cell r="AG981">
            <v>0</v>
          </cell>
          <cell r="AH981">
            <v>0</v>
          </cell>
          <cell r="AN981">
            <v>0</v>
          </cell>
          <cell r="AO981">
            <v>0</v>
          </cell>
        </row>
        <row r="982">
          <cell r="R982">
            <v>1400953</v>
          </cell>
          <cell r="S982">
            <v>1401483</v>
          </cell>
          <cell r="Z982">
            <v>0</v>
          </cell>
          <cell r="AA982">
            <v>0</v>
          </cell>
          <cell r="AG982">
            <v>0</v>
          </cell>
          <cell r="AH982">
            <v>0</v>
          </cell>
          <cell r="AN982">
            <v>0</v>
          </cell>
          <cell r="AO982">
            <v>0</v>
          </cell>
        </row>
        <row r="983">
          <cell r="R983">
            <v>232815367</v>
          </cell>
          <cell r="S983">
            <v>231812410</v>
          </cell>
          <cell r="Z983">
            <v>0</v>
          </cell>
          <cell r="AA983">
            <v>0</v>
          </cell>
          <cell r="AG983">
            <v>0</v>
          </cell>
          <cell r="AH983">
            <v>0</v>
          </cell>
          <cell r="AN983">
            <v>0</v>
          </cell>
          <cell r="AO983">
            <v>0</v>
          </cell>
        </row>
        <row r="984">
          <cell r="R984">
            <v>379978346</v>
          </cell>
          <cell r="S984">
            <v>249819712</v>
          </cell>
          <cell r="Z984">
            <v>0</v>
          </cell>
          <cell r="AA984">
            <v>0</v>
          </cell>
          <cell r="AG984">
            <v>0</v>
          </cell>
          <cell r="AH984">
            <v>0</v>
          </cell>
          <cell r="AN984">
            <v>0</v>
          </cell>
          <cell r="AO984">
            <v>0</v>
          </cell>
        </row>
        <row r="985">
          <cell r="R985">
            <v>1927814330</v>
          </cell>
          <cell r="S985">
            <v>1812344347</v>
          </cell>
          <cell r="Z985">
            <v>0</v>
          </cell>
          <cell r="AA985">
            <v>0</v>
          </cell>
          <cell r="AG985">
            <v>0</v>
          </cell>
          <cell r="AH985">
            <v>0</v>
          </cell>
          <cell r="AN985">
            <v>0</v>
          </cell>
          <cell r="AO985">
            <v>0</v>
          </cell>
        </row>
        <row r="986">
          <cell r="R986">
            <v>431353664</v>
          </cell>
          <cell r="S986">
            <v>431414995</v>
          </cell>
          <cell r="Z986">
            <v>0</v>
          </cell>
          <cell r="AA986">
            <v>0</v>
          </cell>
          <cell r="AG986">
            <v>0</v>
          </cell>
          <cell r="AH986">
            <v>0</v>
          </cell>
          <cell r="AN986">
            <v>0</v>
          </cell>
          <cell r="AO986">
            <v>0</v>
          </cell>
        </row>
        <row r="987">
          <cell r="R987">
            <v>431353664</v>
          </cell>
          <cell r="S987">
            <v>431414995</v>
          </cell>
          <cell r="Z987">
            <v>0</v>
          </cell>
          <cell r="AA987">
            <v>0</v>
          </cell>
          <cell r="AG987">
            <v>0</v>
          </cell>
          <cell r="AH987">
            <v>0</v>
          </cell>
          <cell r="AN987">
            <v>0</v>
          </cell>
          <cell r="AO987">
            <v>0</v>
          </cell>
        </row>
        <row r="988">
          <cell r="R988">
            <v>255439568</v>
          </cell>
          <cell r="S988">
            <v>255439568</v>
          </cell>
          <cell r="Z988">
            <v>0</v>
          </cell>
          <cell r="AA988">
            <v>0</v>
          </cell>
          <cell r="AG988">
            <v>0</v>
          </cell>
          <cell r="AH988">
            <v>0</v>
          </cell>
          <cell r="AN988">
            <v>0</v>
          </cell>
          <cell r="AO988">
            <v>0</v>
          </cell>
        </row>
        <row r="989">
          <cell r="R989">
            <v>53215001</v>
          </cell>
          <cell r="S989">
            <v>53215001</v>
          </cell>
          <cell r="Z989">
            <v>0</v>
          </cell>
          <cell r="AA989">
            <v>0</v>
          </cell>
          <cell r="AG989">
            <v>0</v>
          </cell>
          <cell r="AH989">
            <v>0</v>
          </cell>
          <cell r="AN989">
            <v>0</v>
          </cell>
          <cell r="AO989">
            <v>0</v>
          </cell>
        </row>
        <row r="990">
          <cell r="R990">
            <v>985274</v>
          </cell>
          <cell r="S990">
            <v>1046605</v>
          </cell>
          <cell r="Z990">
            <v>0</v>
          </cell>
          <cell r="AA990">
            <v>0</v>
          </cell>
          <cell r="AG990">
            <v>0</v>
          </cell>
          <cell r="AH990">
            <v>0</v>
          </cell>
          <cell r="AN990">
            <v>0</v>
          </cell>
          <cell r="AO990">
            <v>0</v>
          </cell>
        </row>
        <row r="991">
          <cell r="R991">
            <v>81922900</v>
          </cell>
          <cell r="S991">
            <v>81922900</v>
          </cell>
          <cell r="Z991">
            <v>0</v>
          </cell>
          <cell r="AA991">
            <v>0</v>
          </cell>
          <cell r="AG991">
            <v>0</v>
          </cell>
          <cell r="AH991">
            <v>0</v>
          </cell>
          <cell r="AN991">
            <v>0</v>
          </cell>
          <cell r="AO991">
            <v>0</v>
          </cell>
        </row>
        <row r="992">
          <cell r="R992">
            <v>31652921</v>
          </cell>
          <cell r="S992">
            <v>31652921</v>
          </cell>
          <cell r="Z992">
            <v>0</v>
          </cell>
          <cell r="AA992">
            <v>0</v>
          </cell>
          <cell r="AG992">
            <v>0</v>
          </cell>
          <cell r="AH992">
            <v>0</v>
          </cell>
          <cell r="AN992">
            <v>0</v>
          </cell>
          <cell r="AO992">
            <v>0</v>
          </cell>
        </row>
        <row r="993">
          <cell r="R993">
            <v>8138000</v>
          </cell>
          <cell r="S993">
            <v>8138000</v>
          </cell>
          <cell r="Z993">
            <v>0</v>
          </cell>
          <cell r="AA993">
            <v>0</v>
          </cell>
          <cell r="AG993">
            <v>0</v>
          </cell>
          <cell r="AH993">
            <v>0</v>
          </cell>
          <cell r="AN993">
            <v>0</v>
          </cell>
          <cell r="AO993">
            <v>0</v>
          </cell>
        </row>
        <row r="994">
          <cell r="R994">
            <v>1496460666</v>
          </cell>
          <cell r="S994">
            <v>1380929352</v>
          </cell>
          <cell r="Z994">
            <v>0</v>
          </cell>
          <cell r="AA994">
            <v>0</v>
          </cell>
          <cell r="AG994">
            <v>0</v>
          </cell>
          <cell r="AH994">
            <v>0</v>
          </cell>
          <cell r="AN994">
            <v>0</v>
          </cell>
          <cell r="AO994">
            <v>0</v>
          </cell>
        </row>
        <row r="995">
          <cell r="R995">
            <v>1496460666</v>
          </cell>
          <cell r="S995">
            <v>1380929352</v>
          </cell>
          <cell r="Z995">
            <v>0</v>
          </cell>
          <cell r="AA995">
            <v>0</v>
          </cell>
          <cell r="AG995">
            <v>0</v>
          </cell>
          <cell r="AH995">
            <v>0</v>
          </cell>
          <cell r="AN995">
            <v>0</v>
          </cell>
          <cell r="AO995">
            <v>0</v>
          </cell>
        </row>
        <row r="996">
          <cell r="R996">
            <v>520000</v>
          </cell>
          <cell r="S996">
            <v>520000</v>
          </cell>
          <cell r="Z996">
            <v>0</v>
          </cell>
          <cell r="AA996">
            <v>0</v>
          </cell>
          <cell r="AG996">
            <v>0</v>
          </cell>
          <cell r="AH996">
            <v>0</v>
          </cell>
          <cell r="AN996">
            <v>0</v>
          </cell>
          <cell r="AO996">
            <v>0</v>
          </cell>
        </row>
        <row r="997">
          <cell r="R997">
            <v>91665915</v>
          </cell>
          <cell r="S997">
            <v>91665915</v>
          </cell>
          <cell r="Z997">
            <v>0</v>
          </cell>
          <cell r="AA997">
            <v>0</v>
          </cell>
          <cell r="AG997">
            <v>0</v>
          </cell>
          <cell r="AH997">
            <v>0</v>
          </cell>
          <cell r="AN997">
            <v>0</v>
          </cell>
          <cell r="AO997">
            <v>0</v>
          </cell>
        </row>
        <row r="998">
          <cell r="R998">
            <v>317200366</v>
          </cell>
          <cell r="S998">
            <v>317200366</v>
          </cell>
          <cell r="Z998">
            <v>0</v>
          </cell>
          <cell r="AA998">
            <v>0</v>
          </cell>
          <cell r="AG998">
            <v>0</v>
          </cell>
          <cell r="AH998">
            <v>0</v>
          </cell>
          <cell r="AN998">
            <v>0</v>
          </cell>
          <cell r="AO998">
            <v>0</v>
          </cell>
        </row>
        <row r="999">
          <cell r="R999">
            <v>519734463</v>
          </cell>
          <cell r="S999">
            <v>394465149</v>
          </cell>
          <cell r="Z999">
            <v>0</v>
          </cell>
          <cell r="AA999">
            <v>0</v>
          </cell>
          <cell r="AG999">
            <v>0</v>
          </cell>
          <cell r="AH999">
            <v>0</v>
          </cell>
          <cell r="AN999">
            <v>0</v>
          </cell>
          <cell r="AO999">
            <v>0</v>
          </cell>
        </row>
        <row r="1000">
          <cell r="R1000">
            <v>0</v>
          </cell>
          <cell r="S1000">
            <v>0</v>
          </cell>
          <cell r="Z1000">
            <v>0</v>
          </cell>
          <cell r="AA1000">
            <v>0</v>
          </cell>
          <cell r="AG1000">
            <v>0</v>
          </cell>
          <cell r="AH1000">
            <v>0</v>
          </cell>
          <cell r="AN1000">
            <v>0</v>
          </cell>
          <cell r="AO1000">
            <v>0</v>
          </cell>
        </row>
        <row r="1001">
          <cell r="R1001">
            <v>447990998</v>
          </cell>
          <cell r="S1001">
            <v>447990998</v>
          </cell>
          <cell r="Z1001">
            <v>0</v>
          </cell>
          <cell r="AA1001">
            <v>0</v>
          </cell>
          <cell r="AG1001">
            <v>0</v>
          </cell>
          <cell r="AH1001">
            <v>0</v>
          </cell>
          <cell r="AN1001">
            <v>0</v>
          </cell>
          <cell r="AO1001">
            <v>0</v>
          </cell>
        </row>
        <row r="1002">
          <cell r="R1002">
            <v>499318</v>
          </cell>
          <cell r="S1002">
            <v>499318</v>
          </cell>
          <cell r="Z1002">
            <v>0</v>
          </cell>
          <cell r="AA1002">
            <v>0</v>
          </cell>
          <cell r="AG1002">
            <v>0</v>
          </cell>
          <cell r="AH1002">
            <v>0</v>
          </cell>
          <cell r="AN1002">
            <v>0</v>
          </cell>
          <cell r="AO1002">
            <v>0</v>
          </cell>
        </row>
        <row r="1003">
          <cell r="R1003">
            <v>33543037</v>
          </cell>
          <cell r="S1003">
            <v>33543037</v>
          </cell>
          <cell r="Z1003">
            <v>0</v>
          </cell>
          <cell r="AA1003">
            <v>0</v>
          </cell>
          <cell r="AG1003">
            <v>0</v>
          </cell>
          <cell r="AH1003">
            <v>0</v>
          </cell>
          <cell r="AN1003">
            <v>0</v>
          </cell>
          <cell r="AO1003">
            <v>0</v>
          </cell>
        </row>
        <row r="1004">
          <cell r="R1004">
            <v>48353164</v>
          </cell>
          <cell r="S1004">
            <v>43581164</v>
          </cell>
          <cell r="Z1004">
            <v>0</v>
          </cell>
          <cell r="AA1004">
            <v>0</v>
          </cell>
          <cell r="AG1004">
            <v>0</v>
          </cell>
          <cell r="AH1004">
            <v>0</v>
          </cell>
          <cell r="AN1004">
            <v>0</v>
          </cell>
          <cell r="AO1004">
            <v>0</v>
          </cell>
        </row>
        <row r="1005">
          <cell r="R1005">
            <v>6200000</v>
          </cell>
          <cell r="S1005">
            <v>20710000</v>
          </cell>
          <cell r="Z1005">
            <v>0</v>
          </cell>
          <cell r="AA1005">
            <v>0</v>
          </cell>
          <cell r="AG1005">
            <v>0</v>
          </cell>
          <cell r="AH1005">
            <v>0</v>
          </cell>
          <cell r="AN1005">
            <v>0</v>
          </cell>
          <cell r="AO1005">
            <v>0</v>
          </cell>
        </row>
        <row r="1006">
          <cell r="R1006">
            <v>16910000</v>
          </cell>
          <cell r="S1006">
            <v>16910000</v>
          </cell>
          <cell r="Z1006">
            <v>0</v>
          </cell>
          <cell r="AA1006">
            <v>0</v>
          </cell>
          <cell r="AG1006">
            <v>0</v>
          </cell>
          <cell r="AH1006">
            <v>0</v>
          </cell>
          <cell r="AN1006">
            <v>0</v>
          </cell>
          <cell r="AO1006">
            <v>0</v>
          </cell>
        </row>
        <row r="1007">
          <cell r="R1007">
            <v>8138700</v>
          </cell>
          <cell r="S1007">
            <v>8138700</v>
          </cell>
          <cell r="Z1007">
            <v>0</v>
          </cell>
          <cell r="AA1007">
            <v>0</v>
          </cell>
          <cell r="AG1007">
            <v>0</v>
          </cell>
          <cell r="AH1007">
            <v>0</v>
          </cell>
          <cell r="AN1007">
            <v>0</v>
          </cell>
          <cell r="AO1007">
            <v>0</v>
          </cell>
        </row>
        <row r="1008">
          <cell r="R1008">
            <v>1890200</v>
          </cell>
          <cell r="S1008">
            <v>1890200</v>
          </cell>
          <cell r="Z1008">
            <v>0</v>
          </cell>
          <cell r="AA1008">
            <v>0</v>
          </cell>
          <cell r="AG1008">
            <v>0</v>
          </cell>
          <cell r="AH1008">
            <v>0</v>
          </cell>
          <cell r="AN1008">
            <v>0</v>
          </cell>
          <cell r="AO1008">
            <v>0</v>
          </cell>
        </row>
        <row r="1009">
          <cell r="R1009">
            <v>3814505.0000000298</v>
          </cell>
          <cell r="S1009">
            <v>3814505.0000000298</v>
          </cell>
          <cell r="Z1009">
            <v>0</v>
          </cell>
          <cell r="AA1009">
            <v>0</v>
          </cell>
          <cell r="AG1009">
            <v>0</v>
          </cell>
          <cell r="AH1009">
            <v>0</v>
          </cell>
          <cell r="AN1009">
            <v>0</v>
          </cell>
          <cell r="AO1009">
            <v>0</v>
          </cell>
        </row>
        <row r="1010">
          <cell r="R1010">
            <v>21364764984</v>
          </cell>
          <cell r="S1010">
            <v>20484752135</v>
          </cell>
          <cell r="Z1010">
            <v>0</v>
          </cell>
          <cell r="AA1010">
            <v>0</v>
          </cell>
          <cell r="AG1010">
            <v>0</v>
          </cell>
          <cell r="AH1010">
            <v>0</v>
          </cell>
          <cell r="AN1010">
            <v>0</v>
          </cell>
          <cell r="AO1010">
            <v>0</v>
          </cell>
        </row>
        <row r="1011">
          <cell r="R1011">
            <v>9764352452</v>
          </cell>
          <cell r="S1011">
            <v>8959978837</v>
          </cell>
          <cell r="Z1011">
            <v>0</v>
          </cell>
          <cell r="AA1011">
            <v>0</v>
          </cell>
          <cell r="AG1011">
            <v>0</v>
          </cell>
          <cell r="AH1011">
            <v>0</v>
          </cell>
          <cell r="AN1011">
            <v>0</v>
          </cell>
          <cell r="AO1011">
            <v>0</v>
          </cell>
        </row>
        <row r="1012">
          <cell r="R1012">
            <v>7677833963</v>
          </cell>
          <cell r="S1012">
            <v>7677833963</v>
          </cell>
          <cell r="Z1012">
            <v>0</v>
          </cell>
          <cell r="AA1012">
            <v>0</v>
          </cell>
          <cell r="AG1012">
            <v>0</v>
          </cell>
          <cell r="AH1012">
            <v>0</v>
          </cell>
          <cell r="AN1012">
            <v>0</v>
          </cell>
          <cell r="AO1012">
            <v>0</v>
          </cell>
        </row>
        <row r="1013">
          <cell r="R1013">
            <v>4219699952.0000005</v>
          </cell>
          <cell r="S1013">
            <v>4219699952.0000005</v>
          </cell>
          <cell r="Z1013">
            <v>0</v>
          </cell>
          <cell r="AA1013">
            <v>0</v>
          </cell>
          <cell r="AG1013">
            <v>0</v>
          </cell>
          <cell r="AH1013">
            <v>0</v>
          </cell>
          <cell r="AN1013">
            <v>0</v>
          </cell>
          <cell r="AO1013">
            <v>0</v>
          </cell>
        </row>
        <row r="1014">
          <cell r="R1014">
            <v>3458134011</v>
          </cell>
          <cell r="S1014">
            <v>3458134011</v>
          </cell>
          <cell r="Z1014">
            <v>0</v>
          </cell>
          <cell r="AA1014">
            <v>0</v>
          </cell>
          <cell r="AG1014">
            <v>0</v>
          </cell>
          <cell r="AH1014">
            <v>0</v>
          </cell>
          <cell r="AN1014">
            <v>0</v>
          </cell>
          <cell r="AO1014">
            <v>0</v>
          </cell>
        </row>
        <row r="1015">
          <cell r="R1015">
            <v>2086518489</v>
          </cell>
          <cell r="S1015">
            <v>1282144874</v>
          </cell>
          <cell r="Z1015">
            <v>0</v>
          </cell>
          <cell r="AA1015">
            <v>0</v>
          </cell>
          <cell r="AG1015">
            <v>0</v>
          </cell>
          <cell r="AH1015">
            <v>0</v>
          </cell>
          <cell r="AN1015">
            <v>0</v>
          </cell>
          <cell r="AO1015">
            <v>0</v>
          </cell>
        </row>
        <row r="1016">
          <cell r="R1016">
            <v>247063277</v>
          </cell>
          <cell r="S1016">
            <v>233520868</v>
          </cell>
          <cell r="Z1016">
            <v>0</v>
          </cell>
          <cell r="AA1016">
            <v>0</v>
          </cell>
          <cell r="AG1016">
            <v>0</v>
          </cell>
          <cell r="AH1016">
            <v>0</v>
          </cell>
          <cell r="AN1016">
            <v>0</v>
          </cell>
          <cell r="AO1016">
            <v>0</v>
          </cell>
        </row>
        <row r="1017">
          <cell r="R1017">
            <v>74111856</v>
          </cell>
          <cell r="S1017">
            <v>74144320</v>
          </cell>
          <cell r="Z1017">
            <v>0</v>
          </cell>
          <cell r="AA1017">
            <v>0</v>
          </cell>
          <cell r="AG1017">
            <v>0</v>
          </cell>
          <cell r="AH1017">
            <v>0</v>
          </cell>
          <cell r="AN1017">
            <v>0</v>
          </cell>
          <cell r="AO1017">
            <v>0</v>
          </cell>
        </row>
        <row r="1018">
          <cell r="R1018">
            <v>24571038</v>
          </cell>
          <cell r="S1018">
            <v>77441313</v>
          </cell>
          <cell r="Z1018">
            <v>0</v>
          </cell>
          <cell r="AA1018">
            <v>0</v>
          </cell>
          <cell r="AG1018">
            <v>0</v>
          </cell>
          <cell r="AH1018">
            <v>0</v>
          </cell>
          <cell r="AN1018">
            <v>0</v>
          </cell>
          <cell r="AO1018">
            <v>0</v>
          </cell>
        </row>
        <row r="1019">
          <cell r="R1019">
            <v>80197809</v>
          </cell>
          <cell r="S1019">
            <v>44574702</v>
          </cell>
          <cell r="Z1019">
            <v>0</v>
          </cell>
          <cell r="AA1019">
            <v>0</v>
          </cell>
          <cell r="AG1019">
            <v>0</v>
          </cell>
          <cell r="AH1019">
            <v>0</v>
          </cell>
          <cell r="AN1019">
            <v>0</v>
          </cell>
          <cell r="AO1019">
            <v>0</v>
          </cell>
        </row>
        <row r="1020">
          <cell r="R1020">
            <v>1492154199</v>
          </cell>
          <cell r="S1020">
            <v>649160887</v>
          </cell>
          <cell r="Z1020">
            <v>0</v>
          </cell>
          <cell r="AA1020">
            <v>0</v>
          </cell>
          <cell r="AG1020">
            <v>0</v>
          </cell>
          <cell r="AH1020">
            <v>0</v>
          </cell>
          <cell r="AN1020">
            <v>0</v>
          </cell>
          <cell r="AO1020">
            <v>0</v>
          </cell>
        </row>
        <row r="1021">
          <cell r="R1021">
            <v>23706706.000000004</v>
          </cell>
          <cell r="S1021">
            <v>24751997</v>
          </cell>
          <cell r="Z1021">
            <v>0</v>
          </cell>
          <cell r="AA1021">
            <v>0</v>
          </cell>
          <cell r="AG1021">
            <v>0</v>
          </cell>
          <cell r="AH1021">
            <v>0</v>
          </cell>
          <cell r="AN1021">
            <v>0</v>
          </cell>
          <cell r="AO1021">
            <v>0</v>
          </cell>
        </row>
        <row r="1022">
          <cell r="R1022">
            <v>41783984</v>
          </cell>
          <cell r="S1022">
            <v>43396340</v>
          </cell>
          <cell r="Z1022">
            <v>0</v>
          </cell>
          <cell r="AA1022">
            <v>0</v>
          </cell>
          <cell r="AG1022">
            <v>0</v>
          </cell>
          <cell r="AH1022">
            <v>0</v>
          </cell>
          <cell r="AN1022">
            <v>0</v>
          </cell>
          <cell r="AO1022">
            <v>0</v>
          </cell>
        </row>
        <row r="1023">
          <cell r="R1023">
            <v>0</v>
          </cell>
          <cell r="S1023">
            <v>1985751</v>
          </cell>
          <cell r="Z1023">
            <v>0</v>
          </cell>
          <cell r="AA1023">
            <v>0</v>
          </cell>
          <cell r="AG1023">
            <v>0</v>
          </cell>
          <cell r="AH1023">
            <v>0</v>
          </cell>
          <cell r="AN1023">
            <v>0</v>
          </cell>
          <cell r="AO1023">
            <v>0</v>
          </cell>
        </row>
        <row r="1024">
          <cell r="R1024">
            <v>0</v>
          </cell>
          <cell r="S1024">
            <v>0</v>
          </cell>
          <cell r="Z1024">
            <v>0</v>
          </cell>
          <cell r="AA1024">
            <v>0</v>
          </cell>
          <cell r="AG1024">
            <v>0</v>
          </cell>
          <cell r="AH1024">
            <v>0</v>
          </cell>
          <cell r="AN1024">
            <v>0</v>
          </cell>
          <cell r="AO1024">
            <v>0</v>
          </cell>
        </row>
        <row r="1025">
          <cell r="R1025">
            <v>97550803</v>
          </cell>
          <cell r="S1025">
            <v>117586032</v>
          </cell>
          <cell r="Z1025">
            <v>0</v>
          </cell>
          <cell r="AA1025">
            <v>0</v>
          </cell>
          <cell r="AG1025">
            <v>0</v>
          </cell>
          <cell r="AH1025">
            <v>0</v>
          </cell>
          <cell r="AN1025">
            <v>0</v>
          </cell>
          <cell r="AO1025">
            <v>0</v>
          </cell>
        </row>
        <row r="1026">
          <cell r="R1026">
            <v>0</v>
          </cell>
          <cell r="S1026">
            <v>781308</v>
          </cell>
          <cell r="Z1026">
            <v>0</v>
          </cell>
          <cell r="AA1026">
            <v>0</v>
          </cell>
          <cell r="AG1026">
            <v>0</v>
          </cell>
          <cell r="AH1026">
            <v>0</v>
          </cell>
          <cell r="AN1026">
            <v>0</v>
          </cell>
          <cell r="AO1026">
            <v>0</v>
          </cell>
        </row>
        <row r="1027">
          <cell r="R1027">
            <v>5000000</v>
          </cell>
          <cell r="S1027">
            <v>14422539</v>
          </cell>
          <cell r="Z1027">
            <v>0</v>
          </cell>
          <cell r="AA1027">
            <v>0</v>
          </cell>
          <cell r="AG1027">
            <v>0</v>
          </cell>
          <cell r="AH1027">
            <v>0</v>
          </cell>
          <cell r="AN1027">
            <v>0</v>
          </cell>
          <cell r="AO1027">
            <v>0</v>
          </cell>
        </row>
        <row r="1028">
          <cell r="R1028">
            <v>378817</v>
          </cell>
          <cell r="S1028">
            <v>378817</v>
          </cell>
          <cell r="Z1028">
            <v>0</v>
          </cell>
          <cell r="AA1028">
            <v>0</v>
          </cell>
          <cell r="AG1028">
            <v>0</v>
          </cell>
          <cell r="AH1028">
            <v>0</v>
          </cell>
          <cell r="AN1028">
            <v>0</v>
          </cell>
          <cell r="AO1028">
            <v>0</v>
          </cell>
        </row>
        <row r="1029">
          <cell r="R1029">
            <v>491397170</v>
          </cell>
          <cell r="S1029">
            <v>518051955</v>
          </cell>
          <cell r="Z1029">
            <v>0</v>
          </cell>
          <cell r="AA1029">
            <v>0</v>
          </cell>
          <cell r="AG1029">
            <v>0</v>
          </cell>
          <cell r="AH1029">
            <v>0</v>
          </cell>
          <cell r="AN1029">
            <v>0</v>
          </cell>
          <cell r="AO1029">
            <v>0</v>
          </cell>
        </row>
        <row r="1030">
          <cell r="R1030">
            <v>186183629</v>
          </cell>
          <cell r="S1030">
            <v>186183629</v>
          </cell>
          <cell r="Z1030">
            <v>0</v>
          </cell>
          <cell r="AA1030">
            <v>0</v>
          </cell>
          <cell r="AG1030">
            <v>0</v>
          </cell>
          <cell r="AH1030">
            <v>0</v>
          </cell>
          <cell r="AN1030">
            <v>0</v>
          </cell>
          <cell r="AO1030">
            <v>0</v>
          </cell>
        </row>
        <row r="1031">
          <cell r="R1031">
            <v>133048778</v>
          </cell>
          <cell r="S1031">
            <v>133048778</v>
          </cell>
          <cell r="Z1031">
            <v>0</v>
          </cell>
          <cell r="AA1031">
            <v>0</v>
          </cell>
          <cell r="AG1031">
            <v>0</v>
          </cell>
          <cell r="AH1031">
            <v>0</v>
          </cell>
          <cell r="AN1031">
            <v>0</v>
          </cell>
          <cell r="AO1031">
            <v>0</v>
          </cell>
        </row>
        <row r="1032">
          <cell r="R1032">
            <v>53134851</v>
          </cell>
          <cell r="S1032">
            <v>53134851</v>
          </cell>
          <cell r="Z1032">
            <v>0</v>
          </cell>
          <cell r="AA1032">
            <v>0</v>
          </cell>
          <cell r="AG1032">
            <v>0</v>
          </cell>
          <cell r="AH1032">
            <v>0</v>
          </cell>
          <cell r="AN1032">
            <v>0</v>
          </cell>
          <cell r="AO1032">
            <v>0</v>
          </cell>
        </row>
        <row r="1033">
          <cell r="R1033">
            <v>305213541</v>
          </cell>
          <cell r="S1033">
            <v>331868326</v>
          </cell>
          <cell r="Z1033">
            <v>0</v>
          </cell>
          <cell r="AA1033">
            <v>0</v>
          </cell>
          <cell r="AG1033">
            <v>0</v>
          </cell>
          <cell r="AH1033">
            <v>0</v>
          </cell>
          <cell r="AN1033">
            <v>0</v>
          </cell>
          <cell r="AO1033">
            <v>0</v>
          </cell>
        </row>
        <row r="1034">
          <cell r="R1034">
            <v>102496975</v>
          </cell>
          <cell r="S1034">
            <v>72341150</v>
          </cell>
          <cell r="Z1034">
            <v>0</v>
          </cell>
          <cell r="AA1034">
            <v>0</v>
          </cell>
          <cell r="AG1034">
            <v>0</v>
          </cell>
          <cell r="AH1034">
            <v>0</v>
          </cell>
          <cell r="AN1034">
            <v>0</v>
          </cell>
          <cell r="AO1034">
            <v>0</v>
          </cell>
        </row>
        <row r="1035">
          <cell r="R1035">
            <v>2450000</v>
          </cell>
          <cell r="S1035">
            <v>2450000</v>
          </cell>
          <cell r="Z1035">
            <v>0</v>
          </cell>
          <cell r="AA1035">
            <v>0</v>
          </cell>
          <cell r="AG1035">
            <v>0</v>
          </cell>
          <cell r="AH1035">
            <v>0</v>
          </cell>
          <cell r="AN1035">
            <v>0</v>
          </cell>
          <cell r="AO1035">
            <v>0</v>
          </cell>
        </row>
        <row r="1036">
          <cell r="R1036">
            <v>12993325</v>
          </cell>
          <cell r="S1036">
            <v>12993325</v>
          </cell>
          <cell r="Z1036">
            <v>0</v>
          </cell>
          <cell r="AA1036">
            <v>0</v>
          </cell>
          <cell r="AG1036">
            <v>0</v>
          </cell>
          <cell r="AH1036">
            <v>0</v>
          </cell>
          <cell r="AN1036">
            <v>0</v>
          </cell>
          <cell r="AO1036">
            <v>0</v>
          </cell>
        </row>
        <row r="1037">
          <cell r="R1037">
            <v>6109000</v>
          </cell>
          <cell r="S1037">
            <v>6109000</v>
          </cell>
          <cell r="Z1037">
            <v>0</v>
          </cell>
          <cell r="AA1037">
            <v>0</v>
          </cell>
          <cell r="AG1037">
            <v>0</v>
          </cell>
          <cell r="AH1037">
            <v>0</v>
          </cell>
          <cell r="AN1037">
            <v>0</v>
          </cell>
          <cell r="AO1037">
            <v>0</v>
          </cell>
        </row>
        <row r="1038">
          <cell r="R1038">
            <v>23273856</v>
          </cell>
          <cell r="S1038">
            <v>23934371</v>
          </cell>
          <cell r="Z1038">
            <v>0</v>
          </cell>
          <cell r="AA1038">
            <v>0</v>
          </cell>
          <cell r="AG1038">
            <v>0</v>
          </cell>
          <cell r="AH1038">
            <v>0</v>
          </cell>
          <cell r="AN1038">
            <v>0</v>
          </cell>
          <cell r="AO1038">
            <v>0</v>
          </cell>
        </row>
        <row r="1039">
          <cell r="R1039">
            <v>3809408</v>
          </cell>
          <cell r="S1039">
            <v>5259408</v>
          </cell>
          <cell r="Z1039">
            <v>0</v>
          </cell>
          <cell r="AA1039">
            <v>0</v>
          </cell>
          <cell r="AG1039">
            <v>0</v>
          </cell>
          <cell r="AH1039">
            <v>0</v>
          </cell>
          <cell r="AN1039">
            <v>0</v>
          </cell>
          <cell r="AO1039">
            <v>0</v>
          </cell>
        </row>
        <row r="1040">
          <cell r="R1040">
            <v>0</v>
          </cell>
          <cell r="S1040">
            <v>0</v>
          </cell>
          <cell r="Z1040">
            <v>0</v>
          </cell>
          <cell r="AA1040">
            <v>0</v>
          </cell>
          <cell r="AG1040">
            <v>0</v>
          </cell>
          <cell r="AH1040">
            <v>0</v>
          </cell>
          <cell r="AN1040">
            <v>0</v>
          </cell>
          <cell r="AO1040">
            <v>0</v>
          </cell>
        </row>
        <row r="1041">
          <cell r="R1041">
            <v>25888581</v>
          </cell>
          <cell r="S1041">
            <v>82138141</v>
          </cell>
          <cell r="Z1041">
            <v>0</v>
          </cell>
          <cell r="AA1041">
            <v>0</v>
          </cell>
          <cell r="AG1041">
            <v>0</v>
          </cell>
          <cell r="AH1041">
            <v>0</v>
          </cell>
          <cell r="AN1041">
            <v>0</v>
          </cell>
          <cell r="AO1041">
            <v>0</v>
          </cell>
        </row>
        <row r="1042">
          <cell r="R1042">
            <v>9160000</v>
          </cell>
          <cell r="S1042">
            <v>7610535</v>
          </cell>
          <cell r="Z1042">
            <v>0</v>
          </cell>
          <cell r="AA1042">
            <v>0</v>
          </cell>
          <cell r="AG1042">
            <v>0</v>
          </cell>
          <cell r="AH1042">
            <v>0</v>
          </cell>
          <cell r="AN1042">
            <v>0</v>
          </cell>
          <cell r="AO1042">
            <v>0</v>
          </cell>
        </row>
        <row r="1043">
          <cell r="R1043">
            <v>25753627</v>
          </cell>
          <cell r="S1043">
            <v>25753627</v>
          </cell>
          <cell r="Z1043">
            <v>0</v>
          </cell>
          <cell r="AA1043">
            <v>0</v>
          </cell>
          <cell r="AG1043">
            <v>0</v>
          </cell>
          <cell r="AH1043">
            <v>0</v>
          </cell>
          <cell r="AN1043">
            <v>0</v>
          </cell>
          <cell r="AO1043">
            <v>0</v>
          </cell>
        </row>
        <row r="1044">
          <cell r="R1044">
            <v>2203520</v>
          </cell>
          <cell r="S1044">
            <v>2203520</v>
          </cell>
          <cell r="Z1044">
            <v>0</v>
          </cell>
          <cell r="AA1044">
            <v>0</v>
          </cell>
          <cell r="AG1044">
            <v>0</v>
          </cell>
          <cell r="AH1044">
            <v>0</v>
          </cell>
          <cell r="AN1044">
            <v>0</v>
          </cell>
          <cell r="AO1044">
            <v>0</v>
          </cell>
        </row>
        <row r="1045">
          <cell r="R1045">
            <v>3759167</v>
          </cell>
          <cell r="S1045">
            <v>3759167</v>
          </cell>
          <cell r="Z1045">
            <v>0</v>
          </cell>
          <cell r="AA1045">
            <v>0</v>
          </cell>
          <cell r="AG1045">
            <v>0</v>
          </cell>
          <cell r="AH1045">
            <v>0</v>
          </cell>
          <cell r="AN1045">
            <v>0</v>
          </cell>
          <cell r="AO1045">
            <v>0</v>
          </cell>
        </row>
        <row r="1046">
          <cell r="R1046">
            <v>87316082</v>
          </cell>
          <cell r="S1046">
            <v>87316082</v>
          </cell>
          <cell r="Z1046">
            <v>0</v>
          </cell>
          <cell r="AA1046">
            <v>0</v>
          </cell>
          <cell r="AG1046">
            <v>0</v>
          </cell>
          <cell r="AH1046">
            <v>0</v>
          </cell>
          <cell r="AN1046">
            <v>0</v>
          </cell>
          <cell r="AO1046">
            <v>0</v>
          </cell>
        </row>
        <row r="1047">
          <cell r="R1047">
            <v>11066078122</v>
          </cell>
          <cell r="S1047">
            <v>10964129103</v>
          </cell>
          <cell r="Z1047">
            <v>0</v>
          </cell>
          <cell r="AA1047">
            <v>0</v>
          </cell>
          <cell r="AG1047">
            <v>0</v>
          </cell>
          <cell r="AH1047">
            <v>0</v>
          </cell>
          <cell r="AN1047">
            <v>0</v>
          </cell>
          <cell r="AO1047">
            <v>0</v>
          </cell>
        </row>
        <row r="1048">
          <cell r="R1048">
            <v>9954390637</v>
          </cell>
          <cell r="S1048">
            <v>9954390637</v>
          </cell>
          <cell r="Z1048">
            <v>0</v>
          </cell>
          <cell r="AA1048">
            <v>0</v>
          </cell>
          <cell r="AG1048">
            <v>0</v>
          </cell>
          <cell r="AH1048">
            <v>0</v>
          </cell>
          <cell r="AN1048">
            <v>0</v>
          </cell>
          <cell r="AO1048">
            <v>0</v>
          </cell>
        </row>
        <row r="1049">
          <cell r="R1049">
            <v>6728063042</v>
          </cell>
          <cell r="S1049">
            <v>6728063042</v>
          </cell>
          <cell r="Z1049">
            <v>0</v>
          </cell>
          <cell r="AA1049">
            <v>0</v>
          </cell>
          <cell r="AG1049">
            <v>0</v>
          </cell>
          <cell r="AH1049">
            <v>0</v>
          </cell>
          <cell r="AN1049">
            <v>0</v>
          </cell>
          <cell r="AO1049">
            <v>0</v>
          </cell>
        </row>
        <row r="1050">
          <cell r="R1050">
            <v>3226327595</v>
          </cell>
          <cell r="S1050">
            <v>3226327595</v>
          </cell>
          <cell r="Z1050">
            <v>0</v>
          </cell>
          <cell r="AA1050">
            <v>0</v>
          </cell>
          <cell r="AG1050">
            <v>0</v>
          </cell>
          <cell r="AH1050">
            <v>0</v>
          </cell>
          <cell r="AN1050">
            <v>0</v>
          </cell>
          <cell r="AO1050">
            <v>0</v>
          </cell>
        </row>
        <row r="1051">
          <cell r="R1051">
            <v>1111687485</v>
          </cell>
          <cell r="S1051">
            <v>1009738466</v>
          </cell>
          <cell r="Z1051">
            <v>0</v>
          </cell>
          <cell r="AA1051">
            <v>0</v>
          </cell>
          <cell r="AG1051">
            <v>0</v>
          </cell>
          <cell r="AH1051">
            <v>0</v>
          </cell>
          <cell r="AN1051">
            <v>0</v>
          </cell>
          <cell r="AO1051">
            <v>0</v>
          </cell>
        </row>
        <row r="1052">
          <cell r="R1052">
            <v>262685121</v>
          </cell>
          <cell r="S1052">
            <v>195921324</v>
          </cell>
          <cell r="Z1052">
            <v>0</v>
          </cell>
          <cell r="AA1052">
            <v>0</v>
          </cell>
          <cell r="AG1052">
            <v>0</v>
          </cell>
          <cell r="AH1052">
            <v>0</v>
          </cell>
          <cell r="AN1052">
            <v>0</v>
          </cell>
          <cell r="AO1052">
            <v>0</v>
          </cell>
        </row>
        <row r="1053">
          <cell r="R1053">
            <v>104443980</v>
          </cell>
          <cell r="S1053">
            <v>104430480</v>
          </cell>
          <cell r="Z1053">
            <v>0</v>
          </cell>
          <cell r="AA1053">
            <v>0</v>
          </cell>
          <cell r="AG1053">
            <v>0</v>
          </cell>
          <cell r="AH1053">
            <v>0</v>
          </cell>
          <cell r="AN1053">
            <v>0</v>
          </cell>
          <cell r="AO1053">
            <v>0</v>
          </cell>
        </row>
        <row r="1054">
          <cell r="R1054">
            <v>80569189</v>
          </cell>
          <cell r="S1054">
            <v>112065755</v>
          </cell>
          <cell r="Z1054">
            <v>0</v>
          </cell>
          <cell r="AA1054">
            <v>0</v>
          </cell>
          <cell r="AG1054">
            <v>0</v>
          </cell>
          <cell r="AH1054">
            <v>0</v>
          </cell>
          <cell r="AN1054">
            <v>0</v>
          </cell>
          <cell r="AO1054">
            <v>0</v>
          </cell>
        </row>
        <row r="1055">
          <cell r="R1055">
            <v>149425384</v>
          </cell>
          <cell r="S1055">
            <v>81895493</v>
          </cell>
          <cell r="Z1055">
            <v>0</v>
          </cell>
          <cell r="AA1055">
            <v>0</v>
          </cell>
          <cell r="AG1055">
            <v>0</v>
          </cell>
          <cell r="AH1055">
            <v>0</v>
          </cell>
          <cell r="AN1055">
            <v>0</v>
          </cell>
          <cell r="AO1055">
            <v>0</v>
          </cell>
        </row>
        <row r="1056">
          <cell r="R1056">
            <v>195851025</v>
          </cell>
          <cell r="S1056">
            <v>213218805</v>
          </cell>
          <cell r="Z1056">
            <v>0</v>
          </cell>
          <cell r="AA1056">
            <v>0</v>
          </cell>
          <cell r="AG1056">
            <v>0</v>
          </cell>
          <cell r="AH1056">
            <v>0</v>
          </cell>
          <cell r="AN1056">
            <v>0</v>
          </cell>
          <cell r="AO1056">
            <v>0</v>
          </cell>
        </row>
        <row r="1057">
          <cell r="R1057">
            <v>24197486</v>
          </cell>
          <cell r="S1057">
            <v>24127486</v>
          </cell>
          <cell r="Z1057">
            <v>0</v>
          </cell>
          <cell r="AA1057">
            <v>0</v>
          </cell>
          <cell r="AG1057">
            <v>0</v>
          </cell>
          <cell r="AH1057">
            <v>0</v>
          </cell>
          <cell r="AN1057">
            <v>0</v>
          </cell>
          <cell r="AO1057">
            <v>0</v>
          </cell>
        </row>
        <row r="1058">
          <cell r="R1058">
            <v>42594970</v>
          </cell>
          <cell r="S1058">
            <v>42594970</v>
          </cell>
          <cell r="Z1058">
            <v>0</v>
          </cell>
          <cell r="AA1058">
            <v>0</v>
          </cell>
          <cell r="AG1058">
            <v>0</v>
          </cell>
          <cell r="AH1058">
            <v>0</v>
          </cell>
          <cell r="AN1058">
            <v>0</v>
          </cell>
          <cell r="AO1058">
            <v>0</v>
          </cell>
        </row>
        <row r="1059">
          <cell r="R1059">
            <v>54962437</v>
          </cell>
          <cell r="S1059">
            <v>54962437</v>
          </cell>
          <cell r="Z1059">
            <v>0</v>
          </cell>
          <cell r="AA1059">
            <v>0</v>
          </cell>
          <cell r="AG1059">
            <v>0</v>
          </cell>
          <cell r="AH1059">
            <v>0</v>
          </cell>
          <cell r="AN1059">
            <v>0</v>
          </cell>
          <cell r="AO1059">
            <v>0</v>
          </cell>
        </row>
        <row r="1060">
          <cell r="R1060">
            <v>0</v>
          </cell>
          <cell r="S1060">
            <v>0</v>
          </cell>
          <cell r="Z1060">
            <v>0</v>
          </cell>
          <cell r="AA1060">
            <v>0</v>
          </cell>
          <cell r="AG1060">
            <v>0</v>
          </cell>
          <cell r="AH1060">
            <v>0</v>
          </cell>
          <cell r="AN1060">
            <v>0</v>
          </cell>
          <cell r="AO1060">
            <v>0</v>
          </cell>
        </row>
        <row r="1061">
          <cell r="R1061">
            <v>14845670</v>
          </cell>
          <cell r="S1061">
            <v>7985681</v>
          </cell>
          <cell r="Z1061">
            <v>0</v>
          </cell>
          <cell r="AA1061">
            <v>0</v>
          </cell>
          <cell r="AG1061">
            <v>0</v>
          </cell>
          <cell r="AH1061">
            <v>0</v>
          </cell>
          <cell r="AN1061">
            <v>0</v>
          </cell>
          <cell r="AO1061">
            <v>0</v>
          </cell>
        </row>
        <row r="1062">
          <cell r="R1062">
            <v>148493950</v>
          </cell>
          <cell r="S1062">
            <v>138917762</v>
          </cell>
          <cell r="Z1062">
            <v>0</v>
          </cell>
          <cell r="AA1062">
            <v>0</v>
          </cell>
          <cell r="AG1062">
            <v>0</v>
          </cell>
          <cell r="AH1062">
            <v>0</v>
          </cell>
          <cell r="AN1062">
            <v>0</v>
          </cell>
          <cell r="AO1062">
            <v>0</v>
          </cell>
        </row>
        <row r="1063">
          <cell r="R1063">
            <v>33618273</v>
          </cell>
          <cell r="S1063">
            <v>33618273</v>
          </cell>
          <cell r="Z1063">
            <v>0</v>
          </cell>
          <cell r="AA1063">
            <v>0</v>
          </cell>
          <cell r="AG1063">
            <v>0</v>
          </cell>
          <cell r="AH1063">
            <v>0</v>
          </cell>
          <cell r="AN1063">
            <v>0</v>
          </cell>
          <cell r="AO1063">
            <v>0</v>
          </cell>
        </row>
        <row r="1064">
          <cell r="R1064">
            <v>42937240</v>
          </cell>
          <cell r="S1064">
            <v>42592240</v>
          </cell>
          <cell r="Z1064">
            <v>0</v>
          </cell>
          <cell r="AA1064">
            <v>0</v>
          </cell>
          <cell r="AG1064">
            <v>0</v>
          </cell>
          <cell r="AH1064">
            <v>0</v>
          </cell>
          <cell r="AN1064">
            <v>0</v>
          </cell>
          <cell r="AO1064">
            <v>0</v>
          </cell>
        </row>
        <row r="1065">
          <cell r="R1065">
            <v>42937240</v>
          </cell>
          <cell r="S1065">
            <v>42592240</v>
          </cell>
          <cell r="Z1065">
            <v>0</v>
          </cell>
          <cell r="AA1065">
            <v>0</v>
          </cell>
          <cell r="AG1065">
            <v>0</v>
          </cell>
          <cell r="AH1065">
            <v>0</v>
          </cell>
          <cell r="AN1065">
            <v>0</v>
          </cell>
          <cell r="AO1065">
            <v>0</v>
          </cell>
        </row>
        <row r="1066">
          <cell r="R1066">
            <v>2164988</v>
          </cell>
          <cell r="S1066">
            <v>2164988</v>
          </cell>
          <cell r="Z1066">
            <v>0</v>
          </cell>
          <cell r="AA1066">
            <v>0</v>
          </cell>
          <cell r="AG1066">
            <v>0</v>
          </cell>
          <cell r="AH1066">
            <v>0</v>
          </cell>
          <cell r="AN1066">
            <v>0</v>
          </cell>
          <cell r="AO1066">
            <v>0</v>
          </cell>
        </row>
        <row r="1067">
          <cell r="R1067">
            <v>12938084</v>
          </cell>
          <cell r="S1067">
            <v>12938084</v>
          </cell>
          <cell r="Z1067">
            <v>0</v>
          </cell>
          <cell r="AA1067">
            <v>0</v>
          </cell>
          <cell r="AG1067">
            <v>0</v>
          </cell>
          <cell r="AH1067">
            <v>0</v>
          </cell>
          <cell r="AN1067">
            <v>0</v>
          </cell>
          <cell r="AO1067">
            <v>0</v>
          </cell>
        </row>
        <row r="1068">
          <cell r="R1068">
            <v>12204016</v>
          </cell>
          <cell r="S1068">
            <v>11859016</v>
          </cell>
          <cell r="Z1068">
            <v>0</v>
          </cell>
          <cell r="AA1068">
            <v>0</v>
          </cell>
          <cell r="AG1068">
            <v>0</v>
          </cell>
          <cell r="AH1068">
            <v>0</v>
          </cell>
          <cell r="AN1068">
            <v>0</v>
          </cell>
          <cell r="AO1068">
            <v>0</v>
          </cell>
        </row>
        <row r="1069">
          <cell r="R1069">
            <v>1030300</v>
          </cell>
          <cell r="S1069">
            <v>1030300</v>
          </cell>
          <cell r="Z1069">
            <v>0</v>
          </cell>
          <cell r="AA1069">
            <v>0</v>
          </cell>
          <cell r="AG1069">
            <v>0</v>
          </cell>
          <cell r="AH1069">
            <v>0</v>
          </cell>
          <cell r="AN1069">
            <v>0</v>
          </cell>
          <cell r="AO1069">
            <v>0</v>
          </cell>
        </row>
        <row r="1070">
          <cell r="R1070">
            <v>3560000</v>
          </cell>
          <cell r="S1070">
            <v>3560000</v>
          </cell>
          <cell r="Z1070">
            <v>0</v>
          </cell>
          <cell r="AA1070">
            <v>0</v>
          </cell>
          <cell r="AG1070">
            <v>0</v>
          </cell>
          <cell r="AH1070">
            <v>0</v>
          </cell>
          <cell r="AN1070">
            <v>0</v>
          </cell>
          <cell r="AO1070">
            <v>0</v>
          </cell>
        </row>
        <row r="1071">
          <cell r="R1071">
            <v>1310000</v>
          </cell>
          <cell r="S1071">
            <v>1310000</v>
          </cell>
          <cell r="Z1071">
            <v>0</v>
          </cell>
          <cell r="AA1071">
            <v>0</v>
          </cell>
          <cell r="AG1071">
            <v>0</v>
          </cell>
          <cell r="AH1071">
            <v>0</v>
          </cell>
          <cell r="AN1071">
            <v>0</v>
          </cell>
          <cell r="AO1071">
            <v>0</v>
          </cell>
        </row>
        <row r="1072">
          <cell r="R1072">
            <v>3352446</v>
          </cell>
          <cell r="S1072">
            <v>3352446</v>
          </cell>
          <cell r="Z1072">
            <v>0</v>
          </cell>
          <cell r="AA1072">
            <v>0</v>
          </cell>
          <cell r="AG1072">
            <v>0</v>
          </cell>
          <cell r="AH1072">
            <v>0</v>
          </cell>
          <cell r="AN1072">
            <v>0</v>
          </cell>
          <cell r="AO1072">
            <v>0</v>
          </cell>
        </row>
        <row r="1073">
          <cell r="R1073">
            <v>6377406</v>
          </cell>
          <cell r="S1073">
            <v>6377406</v>
          </cell>
          <cell r="Z1073">
            <v>0</v>
          </cell>
          <cell r="AA1073">
            <v>0</v>
          </cell>
          <cell r="AG1073">
            <v>0</v>
          </cell>
          <cell r="AH1073">
            <v>0</v>
          </cell>
          <cell r="AN1073">
            <v>0</v>
          </cell>
          <cell r="AO1073">
            <v>0</v>
          </cell>
        </row>
        <row r="1074">
          <cell r="R1074">
            <v>9112397176</v>
          </cell>
          <cell r="S1074">
            <v>9388907510</v>
          </cell>
          <cell r="Z1074">
            <v>0</v>
          </cell>
          <cell r="AA1074">
            <v>0</v>
          </cell>
          <cell r="AG1074">
            <v>0</v>
          </cell>
          <cell r="AH1074">
            <v>0</v>
          </cell>
          <cell r="AN1074">
            <v>0</v>
          </cell>
          <cell r="AO1074">
            <v>0</v>
          </cell>
        </row>
        <row r="1075">
          <cell r="R1075">
            <v>530512897</v>
          </cell>
          <cell r="S1075">
            <v>530512897</v>
          </cell>
          <cell r="Z1075">
            <v>0</v>
          </cell>
          <cell r="AA1075">
            <v>0</v>
          </cell>
          <cell r="AG1075">
            <v>0</v>
          </cell>
          <cell r="AH1075">
            <v>0</v>
          </cell>
          <cell r="AN1075">
            <v>0</v>
          </cell>
          <cell r="AO1075">
            <v>0</v>
          </cell>
        </row>
        <row r="1076">
          <cell r="R1076">
            <v>530512897</v>
          </cell>
          <cell r="S1076">
            <v>530512897</v>
          </cell>
          <cell r="Z1076">
            <v>0</v>
          </cell>
          <cell r="AA1076">
            <v>0</v>
          </cell>
          <cell r="AG1076">
            <v>0</v>
          </cell>
          <cell r="AH1076">
            <v>0</v>
          </cell>
          <cell r="AN1076">
            <v>0</v>
          </cell>
          <cell r="AO1076">
            <v>0</v>
          </cell>
        </row>
        <row r="1077">
          <cell r="R1077">
            <v>17396032</v>
          </cell>
          <cell r="S1077">
            <v>17396032</v>
          </cell>
          <cell r="Z1077">
            <v>0</v>
          </cell>
          <cell r="AA1077">
            <v>0</v>
          </cell>
          <cell r="AG1077">
            <v>0</v>
          </cell>
          <cell r="AH1077">
            <v>0</v>
          </cell>
          <cell r="AN1077">
            <v>0</v>
          </cell>
          <cell r="AO1077">
            <v>0</v>
          </cell>
        </row>
        <row r="1078">
          <cell r="R1078">
            <v>28775000</v>
          </cell>
          <cell r="S1078">
            <v>28775000</v>
          </cell>
          <cell r="Z1078">
            <v>0</v>
          </cell>
          <cell r="AA1078">
            <v>0</v>
          </cell>
          <cell r="AG1078">
            <v>0</v>
          </cell>
          <cell r="AH1078">
            <v>0</v>
          </cell>
          <cell r="AN1078">
            <v>0</v>
          </cell>
          <cell r="AO1078">
            <v>0</v>
          </cell>
        </row>
        <row r="1079">
          <cell r="R1079">
            <v>484341865</v>
          </cell>
          <cell r="S1079">
            <v>484341865</v>
          </cell>
          <cell r="Z1079">
            <v>0</v>
          </cell>
          <cell r="AA1079">
            <v>0</v>
          </cell>
          <cell r="AG1079">
            <v>0</v>
          </cell>
          <cell r="AH1079">
            <v>0</v>
          </cell>
          <cell r="AN1079">
            <v>0</v>
          </cell>
          <cell r="AO1079">
            <v>0</v>
          </cell>
        </row>
        <row r="1080">
          <cell r="R1080">
            <v>3582393997</v>
          </cell>
          <cell r="S1080">
            <v>3958795002</v>
          </cell>
          <cell r="Z1080">
            <v>0</v>
          </cell>
          <cell r="AA1080">
            <v>0</v>
          </cell>
          <cell r="AG1080">
            <v>0</v>
          </cell>
          <cell r="AH1080">
            <v>0</v>
          </cell>
          <cell r="AN1080">
            <v>0</v>
          </cell>
          <cell r="AO1080">
            <v>0</v>
          </cell>
        </row>
        <row r="1081">
          <cell r="R1081">
            <v>2631461209</v>
          </cell>
          <cell r="S1081">
            <v>2631461209</v>
          </cell>
          <cell r="Z1081">
            <v>0</v>
          </cell>
          <cell r="AA1081">
            <v>0</v>
          </cell>
          <cell r="AG1081">
            <v>0</v>
          </cell>
          <cell r="AH1081">
            <v>0</v>
          </cell>
          <cell r="AN1081">
            <v>0</v>
          </cell>
          <cell r="AO1081">
            <v>0</v>
          </cell>
        </row>
        <row r="1082">
          <cell r="R1082">
            <v>1728769868</v>
          </cell>
          <cell r="S1082">
            <v>1728769868</v>
          </cell>
          <cell r="Z1082">
            <v>0</v>
          </cell>
          <cell r="AA1082">
            <v>0</v>
          </cell>
          <cell r="AG1082">
            <v>0</v>
          </cell>
          <cell r="AH1082">
            <v>0</v>
          </cell>
          <cell r="AN1082">
            <v>0</v>
          </cell>
          <cell r="AO1082">
            <v>0</v>
          </cell>
        </row>
        <row r="1083">
          <cell r="R1083">
            <v>902691341</v>
          </cell>
          <cell r="S1083">
            <v>902691341</v>
          </cell>
          <cell r="Z1083">
            <v>0</v>
          </cell>
          <cell r="AA1083">
            <v>0</v>
          </cell>
          <cell r="AG1083">
            <v>0</v>
          </cell>
          <cell r="AH1083">
            <v>0</v>
          </cell>
          <cell r="AN1083">
            <v>0</v>
          </cell>
          <cell r="AO1083">
            <v>0</v>
          </cell>
        </row>
        <row r="1084">
          <cell r="R1084">
            <v>950932788</v>
          </cell>
          <cell r="S1084">
            <v>1327333793</v>
          </cell>
          <cell r="Z1084">
            <v>0</v>
          </cell>
          <cell r="AA1084">
            <v>0</v>
          </cell>
          <cell r="AG1084">
            <v>0</v>
          </cell>
          <cell r="AH1084">
            <v>0</v>
          </cell>
          <cell r="AN1084">
            <v>0</v>
          </cell>
          <cell r="AO1084">
            <v>0</v>
          </cell>
        </row>
        <row r="1085">
          <cell r="R1085">
            <v>287145901</v>
          </cell>
          <cell r="S1085">
            <v>283142649</v>
          </cell>
          <cell r="Z1085">
            <v>0</v>
          </cell>
          <cell r="AA1085">
            <v>0</v>
          </cell>
          <cell r="AG1085">
            <v>0</v>
          </cell>
          <cell r="AH1085">
            <v>0</v>
          </cell>
          <cell r="AN1085">
            <v>0</v>
          </cell>
          <cell r="AO1085">
            <v>0</v>
          </cell>
        </row>
        <row r="1086">
          <cell r="R1086">
            <v>137699689</v>
          </cell>
          <cell r="S1086">
            <v>123594857</v>
          </cell>
          <cell r="Z1086">
            <v>0</v>
          </cell>
          <cell r="AA1086">
            <v>0</v>
          </cell>
          <cell r="AG1086">
            <v>0</v>
          </cell>
          <cell r="AH1086">
            <v>0</v>
          </cell>
          <cell r="AN1086">
            <v>0</v>
          </cell>
          <cell r="AO1086">
            <v>0</v>
          </cell>
        </row>
        <row r="1087">
          <cell r="R1087">
            <v>23936341</v>
          </cell>
          <cell r="S1087">
            <v>323711661</v>
          </cell>
          <cell r="Z1087">
            <v>0</v>
          </cell>
          <cell r="AA1087">
            <v>0</v>
          </cell>
          <cell r="AG1087">
            <v>0</v>
          </cell>
          <cell r="AH1087">
            <v>0</v>
          </cell>
          <cell r="AN1087">
            <v>0</v>
          </cell>
          <cell r="AO1087">
            <v>0</v>
          </cell>
        </row>
        <row r="1088">
          <cell r="R1088">
            <v>13600000</v>
          </cell>
          <cell r="S1088">
            <v>13600000</v>
          </cell>
          <cell r="Z1088">
            <v>0</v>
          </cell>
          <cell r="AA1088">
            <v>0</v>
          </cell>
          <cell r="AG1088">
            <v>0</v>
          </cell>
          <cell r="AH1088">
            <v>0</v>
          </cell>
          <cell r="AN1088">
            <v>0</v>
          </cell>
          <cell r="AO1088">
            <v>0</v>
          </cell>
        </row>
        <row r="1089">
          <cell r="R1089">
            <v>34158144</v>
          </cell>
          <cell r="S1089">
            <v>34158144</v>
          </cell>
          <cell r="Z1089">
            <v>0</v>
          </cell>
          <cell r="AA1089">
            <v>0</v>
          </cell>
          <cell r="AG1089">
            <v>0</v>
          </cell>
          <cell r="AH1089">
            <v>0</v>
          </cell>
          <cell r="AN1089">
            <v>0</v>
          </cell>
          <cell r="AO1089">
            <v>0</v>
          </cell>
        </row>
        <row r="1090">
          <cell r="R1090">
            <v>0</v>
          </cell>
          <cell r="S1090">
            <v>0</v>
          </cell>
          <cell r="Z1090">
            <v>0</v>
          </cell>
          <cell r="AA1090">
            <v>0</v>
          </cell>
          <cell r="AG1090">
            <v>0</v>
          </cell>
          <cell r="AH1090">
            <v>0</v>
          </cell>
          <cell r="AN1090">
            <v>0</v>
          </cell>
          <cell r="AO1090">
            <v>0</v>
          </cell>
        </row>
        <row r="1091">
          <cell r="R1091">
            <v>153769005</v>
          </cell>
          <cell r="S1091">
            <v>153769005</v>
          </cell>
          <cell r="Z1091">
            <v>0</v>
          </cell>
          <cell r="AA1091">
            <v>0</v>
          </cell>
          <cell r="AG1091">
            <v>0</v>
          </cell>
          <cell r="AH1091">
            <v>0</v>
          </cell>
          <cell r="AN1091">
            <v>0</v>
          </cell>
          <cell r="AO1091">
            <v>0</v>
          </cell>
        </row>
        <row r="1092">
          <cell r="R1092">
            <v>3533708</v>
          </cell>
          <cell r="S1092">
            <v>3533708</v>
          </cell>
          <cell r="Z1092">
            <v>0</v>
          </cell>
          <cell r="AA1092">
            <v>0</v>
          </cell>
          <cell r="AG1092">
            <v>0</v>
          </cell>
          <cell r="AH1092">
            <v>0</v>
          </cell>
          <cell r="AN1092">
            <v>0</v>
          </cell>
          <cell r="AO1092">
            <v>0</v>
          </cell>
        </row>
        <row r="1093">
          <cell r="R1093">
            <v>0</v>
          </cell>
          <cell r="S1093">
            <v>0</v>
          </cell>
          <cell r="Z1093">
            <v>0</v>
          </cell>
          <cell r="AA1093">
            <v>0</v>
          </cell>
          <cell r="AG1093">
            <v>0</v>
          </cell>
          <cell r="AH1093">
            <v>0</v>
          </cell>
          <cell r="AN1093">
            <v>0</v>
          </cell>
          <cell r="AO1093">
            <v>0</v>
          </cell>
        </row>
        <row r="1094">
          <cell r="R1094">
            <v>297090000</v>
          </cell>
          <cell r="S1094">
            <v>391823769</v>
          </cell>
          <cell r="Z1094">
            <v>0</v>
          </cell>
          <cell r="AA1094">
            <v>0</v>
          </cell>
          <cell r="AG1094">
            <v>0</v>
          </cell>
          <cell r="AH1094">
            <v>0</v>
          </cell>
          <cell r="AN1094">
            <v>0</v>
          </cell>
          <cell r="AO1094">
            <v>0</v>
          </cell>
        </row>
        <row r="1095">
          <cell r="R1095">
            <v>3610306455</v>
          </cell>
          <cell r="S1095">
            <v>3500586455</v>
          </cell>
          <cell r="Z1095">
            <v>0</v>
          </cell>
          <cell r="AA1095">
            <v>0</v>
          </cell>
          <cell r="AG1095">
            <v>0</v>
          </cell>
          <cell r="AH1095">
            <v>0</v>
          </cell>
          <cell r="AN1095">
            <v>0</v>
          </cell>
          <cell r="AO1095">
            <v>0</v>
          </cell>
        </row>
        <row r="1096">
          <cell r="R1096">
            <v>2385737027</v>
          </cell>
          <cell r="S1096">
            <v>2385737027</v>
          </cell>
          <cell r="Z1096">
            <v>0</v>
          </cell>
          <cell r="AA1096">
            <v>0</v>
          </cell>
          <cell r="AG1096">
            <v>0</v>
          </cell>
          <cell r="AH1096">
            <v>0</v>
          </cell>
          <cell r="AN1096">
            <v>0</v>
          </cell>
          <cell r="AO1096">
            <v>0</v>
          </cell>
        </row>
        <row r="1097">
          <cell r="R1097">
            <v>1681762483</v>
          </cell>
          <cell r="S1097">
            <v>1681762483</v>
          </cell>
          <cell r="Z1097">
            <v>0</v>
          </cell>
          <cell r="AA1097">
            <v>0</v>
          </cell>
          <cell r="AG1097">
            <v>0</v>
          </cell>
          <cell r="AH1097">
            <v>0</v>
          </cell>
          <cell r="AN1097">
            <v>0</v>
          </cell>
          <cell r="AO1097">
            <v>0</v>
          </cell>
        </row>
        <row r="1098">
          <cell r="R1098">
            <v>703974544</v>
          </cell>
          <cell r="S1098">
            <v>703974544</v>
          </cell>
          <cell r="Z1098">
            <v>0</v>
          </cell>
          <cell r="AA1098">
            <v>0</v>
          </cell>
          <cell r="AG1098">
            <v>0</v>
          </cell>
          <cell r="AH1098">
            <v>0</v>
          </cell>
          <cell r="AN1098">
            <v>0</v>
          </cell>
          <cell r="AO1098">
            <v>0</v>
          </cell>
        </row>
        <row r="1099">
          <cell r="R1099">
            <v>1224569428</v>
          </cell>
          <cell r="S1099">
            <v>1114849428</v>
          </cell>
          <cell r="Z1099">
            <v>0</v>
          </cell>
          <cell r="AA1099">
            <v>0</v>
          </cell>
          <cell r="AG1099">
            <v>0</v>
          </cell>
          <cell r="AH1099">
            <v>0</v>
          </cell>
          <cell r="AN1099">
            <v>0</v>
          </cell>
          <cell r="AO1099">
            <v>0</v>
          </cell>
        </row>
        <row r="1100">
          <cell r="R1100">
            <v>490843101</v>
          </cell>
          <cell r="S1100">
            <v>490843101</v>
          </cell>
          <cell r="Z1100">
            <v>0</v>
          </cell>
          <cell r="AA1100">
            <v>0</v>
          </cell>
          <cell r="AG1100">
            <v>0</v>
          </cell>
          <cell r="AH1100">
            <v>0</v>
          </cell>
          <cell r="AN1100">
            <v>0</v>
          </cell>
          <cell r="AO1100">
            <v>0</v>
          </cell>
        </row>
        <row r="1101">
          <cell r="R1101">
            <v>33198000</v>
          </cell>
          <cell r="S1101">
            <v>33198000</v>
          </cell>
          <cell r="Z1101">
            <v>0</v>
          </cell>
          <cell r="AA1101">
            <v>0</v>
          </cell>
          <cell r="AG1101">
            <v>0</v>
          </cell>
          <cell r="AH1101">
            <v>0</v>
          </cell>
          <cell r="AN1101">
            <v>0</v>
          </cell>
          <cell r="AO1101">
            <v>0</v>
          </cell>
        </row>
        <row r="1102">
          <cell r="R1102">
            <v>1720300</v>
          </cell>
          <cell r="S1102">
            <v>1720300</v>
          </cell>
          <cell r="Z1102">
            <v>0</v>
          </cell>
          <cell r="AA1102">
            <v>0</v>
          </cell>
          <cell r="AG1102">
            <v>0</v>
          </cell>
          <cell r="AH1102">
            <v>0</v>
          </cell>
          <cell r="AN1102">
            <v>0</v>
          </cell>
          <cell r="AO1102">
            <v>0</v>
          </cell>
        </row>
        <row r="1103">
          <cell r="R1103">
            <v>323730000</v>
          </cell>
          <cell r="S1103">
            <v>214010000</v>
          </cell>
          <cell r="Z1103">
            <v>0</v>
          </cell>
          <cell r="AA1103">
            <v>0</v>
          </cell>
          <cell r="AG1103">
            <v>0</v>
          </cell>
          <cell r="AH1103">
            <v>0</v>
          </cell>
          <cell r="AN1103">
            <v>0</v>
          </cell>
          <cell r="AO1103">
            <v>0</v>
          </cell>
        </row>
        <row r="1104">
          <cell r="R1104">
            <v>211422499</v>
          </cell>
          <cell r="S1104">
            <v>211422499</v>
          </cell>
          <cell r="Z1104">
            <v>0</v>
          </cell>
          <cell r="AA1104">
            <v>0</v>
          </cell>
          <cell r="AG1104">
            <v>0</v>
          </cell>
          <cell r="AH1104">
            <v>0</v>
          </cell>
          <cell r="AN1104">
            <v>0</v>
          </cell>
          <cell r="AO1104">
            <v>0</v>
          </cell>
        </row>
        <row r="1105">
          <cell r="R1105">
            <v>163655528</v>
          </cell>
          <cell r="S1105">
            <v>163655528</v>
          </cell>
          <cell r="Z1105">
            <v>0</v>
          </cell>
          <cell r="AA1105">
            <v>0</v>
          </cell>
          <cell r="AG1105">
            <v>0</v>
          </cell>
          <cell r="AH1105">
            <v>0</v>
          </cell>
          <cell r="AN1105">
            <v>0</v>
          </cell>
          <cell r="AO1105">
            <v>0</v>
          </cell>
        </row>
        <row r="1106">
          <cell r="R1106">
            <v>930933118</v>
          </cell>
          <cell r="S1106">
            <v>893591148</v>
          </cell>
          <cell r="Z1106">
            <v>0</v>
          </cell>
          <cell r="AA1106">
            <v>0</v>
          </cell>
          <cell r="AG1106">
            <v>0</v>
          </cell>
          <cell r="AH1106">
            <v>0</v>
          </cell>
          <cell r="AN1106">
            <v>0</v>
          </cell>
          <cell r="AO1106">
            <v>0</v>
          </cell>
        </row>
        <row r="1107">
          <cell r="R1107">
            <v>536153301</v>
          </cell>
          <cell r="S1107">
            <v>536153301</v>
          </cell>
          <cell r="Z1107">
            <v>0</v>
          </cell>
          <cell r="AA1107">
            <v>0</v>
          </cell>
          <cell r="AG1107">
            <v>0</v>
          </cell>
          <cell r="AH1107">
            <v>0</v>
          </cell>
          <cell r="AN1107">
            <v>0</v>
          </cell>
          <cell r="AO1107">
            <v>0</v>
          </cell>
        </row>
        <row r="1108">
          <cell r="R1108">
            <v>379190161</v>
          </cell>
          <cell r="S1108">
            <v>379190161</v>
          </cell>
          <cell r="Z1108">
            <v>0</v>
          </cell>
          <cell r="AA1108">
            <v>0</v>
          </cell>
          <cell r="AG1108">
            <v>0</v>
          </cell>
          <cell r="AH1108">
            <v>0</v>
          </cell>
          <cell r="AN1108">
            <v>0</v>
          </cell>
          <cell r="AO1108">
            <v>0</v>
          </cell>
        </row>
        <row r="1109">
          <cell r="R1109">
            <v>156963140</v>
          </cell>
          <cell r="S1109">
            <v>156963140</v>
          </cell>
          <cell r="Z1109">
            <v>0</v>
          </cell>
          <cell r="AA1109">
            <v>0</v>
          </cell>
          <cell r="AG1109">
            <v>0</v>
          </cell>
          <cell r="AH1109">
            <v>0</v>
          </cell>
          <cell r="AN1109">
            <v>0</v>
          </cell>
          <cell r="AO1109">
            <v>0</v>
          </cell>
        </row>
        <row r="1110">
          <cell r="R1110">
            <v>394779817</v>
          </cell>
          <cell r="S1110">
            <v>357437847</v>
          </cell>
          <cell r="Z1110">
            <v>0</v>
          </cell>
          <cell r="AA1110">
            <v>0</v>
          </cell>
          <cell r="AG1110">
            <v>0</v>
          </cell>
          <cell r="AH1110">
            <v>0</v>
          </cell>
          <cell r="AN1110">
            <v>0</v>
          </cell>
          <cell r="AO1110">
            <v>0</v>
          </cell>
        </row>
        <row r="1111">
          <cell r="R1111">
            <v>56593770</v>
          </cell>
          <cell r="S1111">
            <v>53293826</v>
          </cell>
          <cell r="Z1111">
            <v>0</v>
          </cell>
          <cell r="AA1111">
            <v>0</v>
          </cell>
          <cell r="AG1111">
            <v>0</v>
          </cell>
          <cell r="AH1111">
            <v>0</v>
          </cell>
          <cell r="AN1111">
            <v>0</v>
          </cell>
          <cell r="AO1111">
            <v>0</v>
          </cell>
        </row>
        <row r="1112">
          <cell r="R1112">
            <v>237254048</v>
          </cell>
          <cell r="S1112">
            <v>237254048</v>
          </cell>
          <cell r="Z1112">
            <v>0</v>
          </cell>
          <cell r="AA1112">
            <v>0</v>
          </cell>
          <cell r="AG1112">
            <v>0</v>
          </cell>
          <cell r="AH1112">
            <v>0</v>
          </cell>
          <cell r="AN1112">
            <v>0</v>
          </cell>
          <cell r="AO1112">
            <v>0</v>
          </cell>
        </row>
        <row r="1113">
          <cell r="R1113">
            <v>11760150</v>
          </cell>
          <cell r="S1113">
            <v>11760150</v>
          </cell>
          <cell r="Z1113">
            <v>0</v>
          </cell>
          <cell r="AA1113">
            <v>0</v>
          </cell>
          <cell r="AG1113">
            <v>0</v>
          </cell>
          <cell r="AH1113">
            <v>0</v>
          </cell>
          <cell r="AN1113">
            <v>0</v>
          </cell>
          <cell r="AO1113">
            <v>0</v>
          </cell>
        </row>
        <row r="1114">
          <cell r="R1114">
            <v>49411849</v>
          </cell>
          <cell r="S1114">
            <v>35286005</v>
          </cell>
          <cell r="Z1114">
            <v>0</v>
          </cell>
          <cell r="AA1114">
            <v>0</v>
          </cell>
          <cell r="AG1114">
            <v>0</v>
          </cell>
          <cell r="AH1114">
            <v>0</v>
          </cell>
          <cell r="AN1114">
            <v>0</v>
          </cell>
          <cell r="AO1114">
            <v>0</v>
          </cell>
        </row>
        <row r="1115">
          <cell r="R1115">
            <v>39760000</v>
          </cell>
          <cell r="S1115">
            <v>19843818</v>
          </cell>
          <cell r="Z1115">
            <v>0</v>
          </cell>
          <cell r="AA1115">
            <v>0</v>
          </cell>
          <cell r="AG1115">
            <v>0</v>
          </cell>
          <cell r="AH1115">
            <v>0</v>
          </cell>
          <cell r="AN1115">
            <v>0</v>
          </cell>
          <cell r="AO1115">
            <v>0</v>
          </cell>
        </row>
        <row r="1116">
          <cell r="R1116">
            <v>452276409</v>
          </cell>
          <cell r="S1116">
            <v>500506708</v>
          </cell>
          <cell r="Z1116">
            <v>0</v>
          </cell>
          <cell r="AA1116">
            <v>0</v>
          </cell>
          <cell r="AG1116">
            <v>0</v>
          </cell>
          <cell r="AH1116">
            <v>0</v>
          </cell>
          <cell r="AN1116">
            <v>0</v>
          </cell>
          <cell r="AO1116">
            <v>0</v>
          </cell>
        </row>
        <row r="1117">
          <cell r="R1117">
            <v>182510844</v>
          </cell>
          <cell r="S1117">
            <v>182510844</v>
          </cell>
          <cell r="Z1117">
            <v>0</v>
          </cell>
          <cell r="AA1117">
            <v>0</v>
          </cell>
          <cell r="AG1117">
            <v>0</v>
          </cell>
          <cell r="AH1117">
            <v>0</v>
          </cell>
          <cell r="AN1117">
            <v>0</v>
          </cell>
          <cell r="AO1117">
            <v>0</v>
          </cell>
        </row>
        <row r="1118">
          <cell r="R1118">
            <v>143036760</v>
          </cell>
          <cell r="S1118">
            <v>143036760</v>
          </cell>
          <cell r="Z1118">
            <v>0</v>
          </cell>
          <cell r="AA1118">
            <v>0</v>
          </cell>
          <cell r="AG1118">
            <v>0</v>
          </cell>
          <cell r="AH1118">
            <v>0</v>
          </cell>
          <cell r="AN1118">
            <v>0</v>
          </cell>
          <cell r="AO1118">
            <v>0</v>
          </cell>
        </row>
        <row r="1119">
          <cell r="R1119">
            <v>39474084</v>
          </cell>
          <cell r="S1119">
            <v>39474084</v>
          </cell>
          <cell r="Z1119">
            <v>0</v>
          </cell>
          <cell r="AA1119">
            <v>0</v>
          </cell>
          <cell r="AG1119">
            <v>0</v>
          </cell>
          <cell r="AH1119">
            <v>0</v>
          </cell>
          <cell r="AN1119">
            <v>0</v>
          </cell>
          <cell r="AO1119">
            <v>0</v>
          </cell>
        </row>
        <row r="1120">
          <cell r="R1120">
            <v>269765565</v>
          </cell>
          <cell r="S1120">
            <v>317995864</v>
          </cell>
          <cell r="Z1120">
            <v>0</v>
          </cell>
          <cell r="AA1120">
            <v>0</v>
          </cell>
          <cell r="AG1120">
            <v>0</v>
          </cell>
          <cell r="AH1120">
            <v>0</v>
          </cell>
          <cell r="AN1120">
            <v>0</v>
          </cell>
          <cell r="AO1120">
            <v>0</v>
          </cell>
        </row>
        <row r="1121">
          <cell r="R1121">
            <v>29721116</v>
          </cell>
          <cell r="S1121">
            <v>29721116</v>
          </cell>
          <cell r="Z1121">
            <v>0</v>
          </cell>
          <cell r="AA1121">
            <v>0</v>
          </cell>
          <cell r="AG1121">
            <v>0</v>
          </cell>
          <cell r="AH1121">
            <v>0</v>
          </cell>
          <cell r="AN1121">
            <v>0</v>
          </cell>
          <cell r="AO1121">
            <v>0</v>
          </cell>
        </row>
        <row r="1122">
          <cell r="R1122">
            <v>102846495</v>
          </cell>
          <cell r="S1122">
            <v>69987495</v>
          </cell>
          <cell r="Z1122">
            <v>0</v>
          </cell>
          <cell r="AA1122">
            <v>0</v>
          </cell>
          <cell r="AG1122">
            <v>0</v>
          </cell>
          <cell r="AH1122">
            <v>0</v>
          </cell>
          <cell r="AN1122">
            <v>0</v>
          </cell>
          <cell r="AO1122">
            <v>0</v>
          </cell>
        </row>
        <row r="1123">
          <cell r="R1123">
            <v>14053000</v>
          </cell>
          <cell r="S1123">
            <v>14183093</v>
          </cell>
          <cell r="Z1123">
            <v>0</v>
          </cell>
          <cell r="AA1123">
            <v>0</v>
          </cell>
          <cell r="AG1123">
            <v>0</v>
          </cell>
          <cell r="AH1123">
            <v>0</v>
          </cell>
          <cell r="AN1123">
            <v>0</v>
          </cell>
          <cell r="AO1123">
            <v>0</v>
          </cell>
        </row>
        <row r="1124">
          <cell r="R1124">
            <v>70282142</v>
          </cell>
          <cell r="S1124">
            <v>135999831</v>
          </cell>
          <cell r="Z1124">
            <v>0</v>
          </cell>
          <cell r="AA1124">
            <v>0</v>
          </cell>
          <cell r="AG1124">
            <v>0</v>
          </cell>
          <cell r="AH1124">
            <v>0</v>
          </cell>
          <cell r="AN1124">
            <v>0</v>
          </cell>
          <cell r="AO1124">
            <v>0</v>
          </cell>
        </row>
        <row r="1125">
          <cell r="R1125">
            <v>13318187</v>
          </cell>
          <cell r="S1125">
            <v>18559704</v>
          </cell>
          <cell r="Z1125">
            <v>0</v>
          </cell>
          <cell r="AA1125">
            <v>0</v>
          </cell>
          <cell r="AG1125">
            <v>0</v>
          </cell>
          <cell r="AH1125">
            <v>0</v>
          </cell>
          <cell r="AN1125">
            <v>0</v>
          </cell>
          <cell r="AO1125">
            <v>0</v>
          </cell>
        </row>
        <row r="1126">
          <cell r="R1126">
            <v>24460492</v>
          </cell>
          <cell r="S1126">
            <v>34460492</v>
          </cell>
          <cell r="Z1126">
            <v>0</v>
          </cell>
          <cell r="AA1126">
            <v>0</v>
          </cell>
          <cell r="AG1126">
            <v>0</v>
          </cell>
          <cell r="AH1126">
            <v>0</v>
          </cell>
          <cell r="AN1126">
            <v>0</v>
          </cell>
          <cell r="AO1126">
            <v>0</v>
          </cell>
        </row>
        <row r="1127">
          <cell r="R1127">
            <v>15084133</v>
          </cell>
          <cell r="S1127">
            <v>15084133</v>
          </cell>
          <cell r="Z1127">
            <v>0</v>
          </cell>
          <cell r="AA1127">
            <v>0</v>
          </cell>
          <cell r="AG1127">
            <v>0</v>
          </cell>
          <cell r="AH1127">
            <v>0</v>
          </cell>
          <cell r="AN1127">
            <v>0</v>
          </cell>
          <cell r="AO1127">
            <v>0</v>
          </cell>
        </row>
        <row r="1128">
          <cell r="R1128">
            <v>5974300</v>
          </cell>
          <cell r="S1128">
            <v>4915300</v>
          </cell>
          <cell r="Z1128">
            <v>0</v>
          </cell>
          <cell r="AA1128">
            <v>0</v>
          </cell>
          <cell r="AG1128">
            <v>0</v>
          </cell>
          <cell r="AH1128">
            <v>0</v>
          </cell>
          <cell r="AN1128">
            <v>0</v>
          </cell>
          <cell r="AO1128">
            <v>0</v>
          </cell>
        </row>
        <row r="1129">
          <cell r="R1129">
            <v>2790523</v>
          </cell>
          <cell r="S1129">
            <v>2790523</v>
          </cell>
          <cell r="Z1129">
            <v>0</v>
          </cell>
          <cell r="AA1129">
            <v>0</v>
          </cell>
          <cell r="AG1129">
            <v>0</v>
          </cell>
          <cell r="AH1129">
            <v>0</v>
          </cell>
          <cell r="AN1129">
            <v>0</v>
          </cell>
          <cell r="AO1129">
            <v>0</v>
          </cell>
        </row>
        <row r="1130">
          <cell r="R1130">
            <v>2385248</v>
          </cell>
          <cell r="S1130">
            <v>2385248</v>
          </cell>
          <cell r="Z1130">
            <v>0</v>
          </cell>
          <cell r="AA1130">
            <v>0</v>
          </cell>
          <cell r="AG1130">
            <v>0</v>
          </cell>
          <cell r="AH1130">
            <v>0</v>
          </cell>
          <cell r="AN1130">
            <v>0</v>
          </cell>
          <cell r="AO1130">
            <v>0</v>
          </cell>
        </row>
        <row r="1131">
          <cell r="R1131">
            <v>405275</v>
          </cell>
          <cell r="S1131">
            <v>405275</v>
          </cell>
          <cell r="Z1131">
            <v>0</v>
          </cell>
          <cell r="AA1131">
            <v>0</v>
          </cell>
          <cell r="AG1131">
            <v>0</v>
          </cell>
          <cell r="AH1131">
            <v>0</v>
          </cell>
          <cell r="AN1131">
            <v>0</v>
          </cell>
          <cell r="AO1131">
            <v>0</v>
          </cell>
        </row>
        <row r="1132">
          <cell r="R1132">
            <v>3183777</v>
          </cell>
          <cell r="S1132">
            <v>2124777</v>
          </cell>
          <cell r="Z1132">
            <v>0</v>
          </cell>
          <cell r="AA1132">
            <v>0</v>
          </cell>
          <cell r="AG1132">
            <v>0</v>
          </cell>
          <cell r="AH1132">
            <v>0</v>
          </cell>
          <cell r="AN1132">
            <v>0</v>
          </cell>
          <cell r="AO1132">
            <v>0</v>
          </cell>
        </row>
        <row r="1133">
          <cell r="R1133">
            <v>3183777</v>
          </cell>
          <cell r="S1133">
            <v>2124777</v>
          </cell>
          <cell r="Z1133">
            <v>0</v>
          </cell>
          <cell r="AA1133">
            <v>0</v>
          </cell>
          <cell r="AG1133">
            <v>0</v>
          </cell>
          <cell r="AH1133">
            <v>0</v>
          </cell>
          <cell r="AN1133">
            <v>0</v>
          </cell>
          <cell r="AO1133">
            <v>0</v>
          </cell>
        </row>
        <row r="1134">
          <cell r="R1134">
            <v>2518882813</v>
          </cell>
          <cell r="S1134">
            <v>2372468247</v>
          </cell>
          <cell r="Z1134">
            <v>0</v>
          </cell>
          <cell r="AA1134">
            <v>0</v>
          </cell>
          <cell r="AG1134">
            <v>0</v>
          </cell>
          <cell r="AH1134">
            <v>0</v>
          </cell>
          <cell r="AN1134">
            <v>0</v>
          </cell>
          <cell r="AO1134">
            <v>0</v>
          </cell>
        </row>
        <row r="1135">
          <cell r="R1135">
            <v>774568232</v>
          </cell>
          <cell r="S1135">
            <v>624872944</v>
          </cell>
          <cell r="Z1135">
            <v>0</v>
          </cell>
          <cell r="AA1135">
            <v>0</v>
          </cell>
          <cell r="AG1135">
            <v>0</v>
          </cell>
          <cell r="AH1135">
            <v>0</v>
          </cell>
          <cell r="AN1135">
            <v>0</v>
          </cell>
          <cell r="AO1135">
            <v>0</v>
          </cell>
        </row>
        <row r="1136">
          <cell r="R1136">
            <v>774568232</v>
          </cell>
          <cell r="S1136">
            <v>624872944</v>
          </cell>
          <cell r="Z1136">
            <v>0</v>
          </cell>
          <cell r="AA1136">
            <v>0</v>
          </cell>
          <cell r="AG1136">
            <v>0</v>
          </cell>
          <cell r="AH1136">
            <v>0</v>
          </cell>
          <cell r="AN1136">
            <v>0</v>
          </cell>
          <cell r="AO1136">
            <v>0</v>
          </cell>
        </row>
        <row r="1137">
          <cell r="R1137">
            <v>206620100</v>
          </cell>
          <cell r="S1137">
            <v>181903765</v>
          </cell>
          <cell r="Z1137">
            <v>0</v>
          </cell>
          <cell r="AA1137">
            <v>0</v>
          </cell>
          <cell r="AG1137">
            <v>0</v>
          </cell>
          <cell r="AH1137">
            <v>0</v>
          </cell>
          <cell r="AN1137">
            <v>0</v>
          </cell>
          <cell r="AO1137">
            <v>0</v>
          </cell>
        </row>
        <row r="1138">
          <cell r="R1138">
            <v>0</v>
          </cell>
          <cell r="S1138">
            <v>0</v>
          </cell>
          <cell r="Z1138">
            <v>0</v>
          </cell>
          <cell r="AA1138">
            <v>0</v>
          </cell>
          <cell r="AG1138">
            <v>0</v>
          </cell>
          <cell r="AH1138">
            <v>0</v>
          </cell>
          <cell r="AN1138">
            <v>0</v>
          </cell>
          <cell r="AO1138">
            <v>0</v>
          </cell>
        </row>
        <row r="1139">
          <cell r="R1139">
            <v>90000</v>
          </cell>
          <cell r="S1139">
            <v>90000</v>
          </cell>
          <cell r="Z1139">
            <v>0</v>
          </cell>
          <cell r="AA1139">
            <v>0</v>
          </cell>
          <cell r="AG1139">
            <v>0</v>
          </cell>
          <cell r="AH1139">
            <v>0</v>
          </cell>
          <cell r="AN1139">
            <v>0</v>
          </cell>
          <cell r="AO1139">
            <v>0</v>
          </cell>
        </row>
        <row r="1140">
          <cell r="R1140">
            <v>182107469</v>
          </cell>
          <cell r="S1140">
            <v>137929345</v>
          </cell>
          <cell r="Z1140">
            <v>0</v>
          </cell>
          <cell r="AA1140">
            <v>0</v>
          </cell>
          <cell r="AG1140">
            <v>0</v>
          </cell>
          <cell r="AH1140">
            <v>0</v>
          </cell>
          <cell r="AN1140">
            <v>0</v>
          </cell>
          <cell r="AO1140">
            <v>0</v>
          </cell>
        </row>
        <row r="1141">
          <cell r="R1141">
            <v>14861301</v>
          </cell>
          <cell r="S1141">
            <v>23851922</v>
          </cell>
          <cell r="Z1141">
            <v>0</v>
          </cell>
          <cell r="AA1141">
            <v>0</v>
          </cell>
          <cell r="AG1141">
            <v>0</v>
          </cell>
          <cell r="AH1141">
            <v>0</v>
          </cell>
          <cell r="AN1141">
            <v>0</v>
          </cell>
          <cell r="AO1141">
            <v>0</v>
          </cell>
        </row>
        <row r="1142">
          <cell r="R1142">
            <v>32444434</v>
          </cell>
          <cell r="S1142">
            <v>32444434</v>
          </cell>
          <cell r="Z1142">
            <v>0</v>
          </cell>
          <cell r="AA1142">
            <v>0</v>
          </cell>
          <cell r="AG1142">
            <v>0</v>
          </cell>
          <cell r="AH1142">
            <v>0</v>
          </cell>
          <cell r="AN1142">
            <v>0</v>
          </cell>
          <cell r="AO1142">
            <v>0</v>
          </cell>
        </row>
        <row r="1143">
          <cell r="R1143">
            <v>11043051</v>
          </cell>
          <cell r="S1143">
            <v>11343051</v>
          </cell>
          <cell r="Z1143">
            <v>0</v>
          </cell>
          <cell r="AA1143">
            <v>0</v>
          </cell>
          <cell r="AG1143">
            <v>0</v>
          </cell>
          <cell r="AH1143">
            <v>0</v>
          </cell>
          <cell r="AN1143">
            <v>0</v>
          </cell>
          <cell r="AO1143">
            <v>0</v>
          </cell>
        </row>
        <row r="1144">
          <cell r="R1144">
            <v>5650000</v>
          </cell>
          <cell r="S1144">
            <v>5650000</v>
          </cell>
          <cell r="Z1144">
            <v>0</v>
          </cell>
          <cell r="AA1144">
            <v>0</v>
          </cell>
          <cell r="AG1144">
            <v>0</v>
          </cell>
          <cell r="AH1144">
            <v>0</v>
          </cell>
          <cell r="AN1144">
            <v>0</v>
          </cell>
          <cell r="AO1144">
            <v>0</v>
          </cell>
        </row>
        <row r="1145">
          <cell r="R1145">
            <v>995101</v>
          </cell>
          <cell r="S1145">
            <v>995101</v>
          </cell>
          <cell r="Z1145">
            <v>0</v>
          </cell>
          <cell r="AA1145">
            <v>0</v>
          </cell>
          <cell r="AG1145">
            <v>0</v>
          </cell>
          <cell r="AH1145">
            <v>0</v>
          </cell>
          <cell r="AN1145">
            <v>0</v>
          </cell>
          <cell r="AO1145">
            <v>0</v>
          </cell>
        </row>
        <row r="1146">
          <cell r="R1146">
            <v>100072947</v>
          </cell>
          <cell r="S1146">
            <v>69950245</v>
          </cell>
          <cell r="Z1146">
            <v>0</v>
          </cell>
          <cell r="AA1146">
            <v>0</v>
          </cell>
          <cell r="AG1146">
            <v>0</v>
          </cell>
          <cell r="AH1146">
            <v>0</v>
          </cell>
          <cell r="AN1146">
            <v>0</v>
          </cell>
          <cell r="AO1146">
            <v>0</v>
          </cell>
        </row>
        <row r="1147">
          <cell r="R1147">
            <v>60368000</v>
          </cell>
          <cell r="S1147">
            <v>63255776</v>
          </cell>
          <cell r="Z1147">
            <v>0</v>
          </cell>
          <cell r="AA1147">
            <v>0</v>
          </cell>
          <cell r="AG1147">
            <v>0</v>
          </cell>
          <cell r="AH1147">
            <v>0</v>
          </cell>
          <cell r="AN1147">
            <v>0</v>
          </cell>
          <cell r="AO1147">
            <v>0</v>
          </cell>
        </row>
        <row r="1148">
          <cell r="R1148">
            <v>889500</v>
          </cell>
          <cell r="S1148">
            <v>889500</v>
          </cell>
          <cell r="Z1148">
            <v>0</v>
          </cell>
          <cell r="AA1148">
            <v>0</v>
          </cell>
          <cell r="AG1148">
            <v>0</v>
          </cell>
          <cell r="AH1148">
            <v>0</v>
          </cell>
          <cell r="AN1148">
            <v>0</v>
          </cell>
          <cell r="AO1148">
            <v>0</v>
          </cell>
        </row>
        <row r="1149">
          <cell r="R1149">
            <v>110000000</v>
          </cell>
          <cell r="S1149">
            <v>60000000</v>
          </cell>
          <cell r="Z1149">
            <v>0</v>
          </cell>
          <cell r="AA1149">
            <v>0</v>
          </cell>
          <cell r="AG1149">
            <v>0</v>
          </cell>
          <cell r="AH1149">
            <v>0</v>
          </cell>
          <cell r="AN1149">
            <v>0</v>
          </cell>
          <cell r="AO1149">
            <v>0</v>
          </cell>
        </row>
        <row r="1150">
          <cell r="R1150">
            <v>39346329</v>
          </cell>
          <cell r="S1150">
            <v>26489805</v>
          </cell>
          <cell r="Z1150">
            <v>0</v>
          </cell>
          <cell r="AA1150">
            <v>0</v>
          </cell>
          <cell r="AG1150">
            <v>0</v>
          </cell>
          <cell r="AH1150">
            <v>0</v>
          </cell>
          <cell r="AN1150">
            <v>0</v>
          </cell>
          <cell r="AO1150">
            <v>0</v>
          </cell>
        </row>
        <row r="1151">
          <cell r="R1151">
            <v>80000</v>
          </cell>
          <cell r="S1151">
            <v>80000</v>
          </cell>
          <cell r="Z1151">
            <v>0</v>
          </cell>
          <cell r="AA1151">
            <v>0</v>
          </cell>
          <cell r="AG1151">
            <v>0</v>
          </cell>
          <cell r="AH1151">
            <v>0</v>
          </cell>
          <cell r="AN1151">
            <v>0</v>
          </cell>
          <cell r="AO1151">
            <v>0</v>
          </cell>
        </row>
        <row r="1152">
          <cell r="R1152">
            <v>10000000</v>
          </cell>
          <cell r="S1152">
            <v>10000000</v>
          </cell>
          <cell r="Z1152">
            <v>0</v>
          </cell>
          <cell r="AA1152">
            <v>0</v>
          </cell>
          <cell r="AG1152">
            <v>0</v>
          </cell>
          <cell r="AH1152">
            <v>0</v>
          </cell>
          <cell r="AN1152">
            <v>0</v>
          </cell>
          <cell r="AO1152">
            <v>0</v>
          </cell>
        </row>
        <row r="1153">
          <cell r="R1153">
            <v>1744314581</v>
          </cell>
          <cell r="S1153">
            <v>1747595303</v>
          </cell>
          <cell r="Z1153">
            <v>0</v>
          </cell>
          <cell r="AA1153">
            <v>0</v>
          </cell>
          <cell r="AG1153">
            <v>0</v>
          </cell>
          <cell r="AH1153">
            <v>0</v>
          </cell>
          <cell r="AN1153">
            <v>0</v>
          </cell>
          <cell r="AO1153">
            <v>0</v>
          </cell>
        </row>
        <row r="1154">
          <cell r="R1154">
            <v>160602988</v>
          </cell>
          <cell r="S1154">
            <v>160602988</v>
          </cell>
          <cell r="Z1154">
            <v>0</v>
          </cell>
          <cell r="AA1154">
            <v>0</v>
          </cell>
          <cell r="AG1154">
            <v>0</v>
          </cell>
          <cell r="AH1154">
            <v>0</v>
          </cell>
          <cell r="AN1154">
            <v>0</v>
          </cell>
          <cell r="AO1154">
            <v>0</v>
          </cell>
        </row>
        <row r="1155">
          <cell r="R1155">
            <v>109057476</v>
          </cell>
          <cell r="S1155">
            <v>109057476</v>
          </cell>
          <cell r="Z1155">
            <v>0</v>
          </cell>
          <cell r="AA1155">
            <v>0</v>
          </cell>
          <cell r="AG1155">
            <v>0</v>
          </cell>
          <cell r="AH1155">
            <v>0</v>
          </cell>
          <cell r="AN1155">
            <v>0</v>
          </cell>
          <cell r="AO1155">
            <v>0</v>
          </cell>
        </row>
        <row r="1156">
          <cell r="R1156">
            <v>51545512</v>
          </cell>
          <cell r="S1156">
            <v>51545512</v>
          </cell>
          <cell r="Z1156">
            <v>0</v>
          </cell>
          <cell r="AA1156">
            <v>0</v>
          </cell>
          <cell r="AG1156">
            <v>0</v>
          </cell>
          <cell r="AH1156">
            <v>0</v>
          </cell>
          <cell r="AN1156">
            <v>0</v>
          </cell>
          <cell r="AO1156">
            <v>0</v>
          </cell>
        </row>
        <row r="1157">
          <cell r="R1157">
            <v>1583711593</v>
          </cell>
          <cell r="S1157">
            <v>1586992315</v>
          </cell>
          <cell r="Z1157">
            <v>0</v>
          </cell>
          <cell r="AA1157">
            <v>0</v>
          </cell>
          <cell r="AG1157">
            <v>0</v>
          </cell>
          <cell r="AH1157">
            <v>0</v>
          </cell>
          <cell r="AN1157">
            <v>0</v>
          </cell>
          <cell r="AO1157">
            <v>0</v>
          </cell>
        </row>
        <row r="1158">
          <cell r="R1158">
            <v>1468057887</v>
          </cell>
          <cell r="S1158">
            <v>1468057887</v>
          </cell>
          <cell r="Z1158">
            <v>0</v>
          </cell>
          <cell r="AA1158">
            <v>0</v>
          </cell>
          <cell r="AG1158">
            <v>0</v>
          </cell>
          <cell r="AH1158">
            <v>0</v>
          </cell>
          <cell r="AN1158">
            <v>0</v>
          </cell>
          <cell r="AO1158">
            <v>0</v>
          </cell>
        </row>
        <row r="1159">
          <cell r="R1159">
            <v>24302576</v>
          </cell>
          <cell r="S1159">
            <v>23014576</v>
          </cell>
          <cell r="Z1159">
            <v>0</v>
          </cell>
          <cell r="AA1159">
            <v>0</v>
          </cell>
          <cell r="AG1159">
            <v>0</v>
          </cell>
          <cell r="AH1159">
            <v>0</v>
          </cell>
          <cell r="AN1159">
            <v>0</v>
          </cell>
          <cell r="AO1159">
            <v>0</v>
          </cell>
        </row>
        <row r="1160">
          <cell r="R1160">
            <v>21720000</v>
          </cell>
          <cell r="S1160">
            <v>21720000</v>
          </cell>
          <cell r="Z1160">
            <v>0</v>
          </cell>
          <cell r="AA1160">
            <v>0</v>
          </cell>
          <cell r="AG1160">
            <v>0</v>
          </cell>
          <cell r="AH1160">
            <v>0</v>
          </cell>
          <cell r="AN1160">
            <v>0</v>
          </cell>
          <cell r="AO1160">
            <v>0</v>
          </cell>
        </row>
        <row r="1161">
          <cell r="R1161">
            <v>1773000</v>
          </cell>
          <cell r="S1161">
            <v>1813000</v>
          </cell>
          <cell r="Z1161">
            <v>0</v>
          </cell>
          <cell r="AA1161">
            <v>0</v>
          </cell>
          <cell r="AG1161">
            <v>0</v>
          </cell>
          <cell r="AH1161">
            <v>0</v>
          </cell>
          <cell r="AN1161">
            <v>0</v>
          </cell>
          <cell r="AO1161">
            <v>0</v>
          </cell>
        </row>
        <row r="1162">
          <cell r="R1162">
            <v>10413130</v>
          </cell>
          <cell r="S1162">
            <v>13829589</v>
          </cell>
          <cell r="Z1162">
            <v>0</v>
          </cell>
          <cell r="AA1162">
            <v>0</v>
          </cell>
          <cell r="AG1162">
            <v>0</v>
          </cell>
          <cell r="AH1162">
            <v>0</v>
          </cell>
          <cell r="AN1162">
            <v>0</v>
          </cell>
          <cell r="AO1162">
            <v>0</v>
          </cell>
        </row>
        <row r="1163">
          <cell r="R1163">
            <v>11830000</v>
          </cell>
          <cell r="S1163">
            <v>11830000</v>
          </cell>
          <cell r="Z1163">
            <v>0</v>
          </cell>
          <cell r="AA1163">
            <v>0</v>
          </cell>
          <cell r="AG1163">
            <v>0</v>
          </cell>
          <cell r="AH1163">
            <v>0</v>
          </cell>
          <cell r="AN1163">
            <v>0</v>
          </cell>
          <cell r="AO1163">
            <v>0</v>
          </cell>
        </row>
        <row r="1164">
          <cell r="R1164">
            <v>7500000</v>
          </cell>
          <cell r="S1164">
            <v>7888000</v>
          </cell>
          <cell r="Z1164">
            <v>0</v>
          </cell>
          <cell r="AA1164">
            <v>0</v>
          </cell>
          <cell r="AG1164">
            <v>0</v>
          </cell>
          <cell r="AH1164">
            <v>0</v>
          </cell>
          <cell r="AN1164">
            <v>0</v>
          </cell>
          <cell r="AO1164">
            <v>0</v>
          </cell>
        </row>
        <row r="1165">
          <cell r="R1165">
            <v>33515000</v>
          </cell>
          <cell r="S1165">
            <v>34239263</v>
          </cell>
          <cell r="Z1165">
            <v>0</v>
          </cell>
          <cell r="AA1165">
            <v>0</v>
          </cell>
          <cell r="AG1165">
            <v>0</v>
          </cell>
          <cell r="AH1165">
            <v>0</v>
          </cell>
          <cell r="AN1165">
            <v>0</v>
          </cell>
          <cell r="AO1165">
            <v>0</v>
          </cell>
        </row>
        <row r="1166">
          <cell r="R1166">
            <v>2100000</v>
          </cell>
          <cell r="S1166">
            <v>2100000</v>
          </cell>
          <cell r="Z1166">
            <v>0</v>
          </cell>
          <cell r="AA1166">
            <v>0</v>
          </cell>
          <cell r="AG1166">
            <v>0</v>
          </cell>
          <cell r="AH1166">
            <v>0</v>
          </cell>
          <cell r="AN1166">
            <v>0</v>
          </cell>
          <cell r="AO1166">
            <v>0</v>
          </cell>
        </row>
        <row r="1167">
          <cell r="R1167">
            <v>2500000</v>
          </cell>
          <cell r="S1167">
            <v>2500000</v>
          </cell>
          <cell r="Z1167">
            <v>0</v>
          </cell>
          <cell r="AA1167">
            <v>0</v>
          </cell>
          <cell r="AG1167">
            <v>0</v>
          </cell>
          <cell r="AH1167">
            <v>0</v>
          </cell>
          <cell r="AN1167">
            <v>0</v>
          </cell>
          <cell r="AO1167">
            <v>0</v>
          </cell>
        </row>
        <row r="1168">
          <cell r="R1168">
            <v>2146224700</v>
          </cell>
          <cell r="S1168">
            <v>2159910122</v>
          </cell>
          <cell r="Z1168">
            <v>0</v>
          </cell>
          <cell r="AA1168">
            <v>0</v>
          </cell>
          <cell r="AG1168">
            <v>0</v>
          </cell>
          <cell r="AH1168">
            <v>0</v>
          </cell>
          <cell r="AN1168">
            <v>0</v>
          </cell>
          <cell r="AO1168">
            <v>0</v>
          </cell>
        </row>
        <row r="1169">
          <cell r="R1169">
            <v>93536957</v>
          </cell>
          <cell r="S1169">
            <v>93536957</v>
          </cell>
          <cell r="Z1169">
            <v>0</v>
          </cell>
          <cell r="AA1169">
            <v>0</v>
          </cell>
          <cell r="AG1169">
            <v>0</v>
          </cell>
          <cell r="AH1169">
            <v>0</v>
          </cell>
          <cell r="AN1169">
            <v>0</v>
          </cell>
          <cell r="AO1169">
            <v>0</v>
          </cell>
        </row>
        <row r="1170">
          <cell r="R1170">
            <v>1489024</v>
          </cell>
          <cell r="S1170">
            <v>1489024</v>
          </cell>
          <cell r="Z1170">
            <v>0</v>
          </cell>
          <cell r="AA1170">
            <v>0</v>
          </cell>
          <cell r="AG1170">
            <v>0</v>
          </cell>
          <cell r="AH1170">
            <v>0</v>
          </cell>
          <cell r="AN1170">
            <v>0</v>
          </cell>
          <cell r="AO1170">
            <v>0</v>
          </cell>
        </row>
        <row r="1171">
          <cell r="R1171">
            <v>1197268</v>
          </cell>
          <cell r="S1171">
            <v>1197268</v>
          </cell>
          <cell r="Z1171">
            <v>0</v>
          </cell>
          <cell r="AA1171">
            <v>0</v>
          </cell>
          <cell r="AG1171">
            <v>0</v>
          </cell>
          <cell r="AH1171">
            <v>0</v>
          </cell>
          <cell r="AN1171">
            <v>0</v>
          </cell>
          <cell r="AO1171">
            <v>0</v>
          </cell>
        </row>
        <row r="1172">
          <cell r="R1172">
            <v>291756</v>
          </cell>
          <cell r="S1172">
            <v>291756</v>
          </cell>
          <cell r="Z1172">
            <v>0</v>
          </cell>
          <cell r="AA1172">
            <v>0</v>
          </cell>
          <cell r="AG1172">
            <v>0</v>
          </cell>
          <cell r="AH1172">
            <v>0</v>
          </cell>
          <cell r="AN1172">
            <v>0</v>
          </cell>
          <cell r="AO1172">
            <v>0</v>
          </cell>
        </row>
        <row r="1173">
          <cell r="R1173">
            <v>92047933</v>
          </cell>
          <cell r="S1173">
            <v>92047933</v>
          </cell>
          <cell r="Z1173">
            <v>0</v>
          </cell>
          <cell r="AA1173">
            <v>0</v>
          </cell>
          <cell r="AG1173">
            <v>0</v>
          </cell>
          <cell r="AH1173">
            <v>0</v>
          </cell>
          <cell r="AN1173">
            <v>0</v>
          </cell>
          <cell r="AO1173">
            <v>0</v>
          </cell>
        </row>
        <row r="1174">
          <cell r="R1174">
            <v>691562</v>
          </cell>
          <cell r="S1174">
            <v>691562</v>
          </cell>
          <cell r="Z1174">
            <v>0</v>
          </cell>
          <cell r="AA1174">
            <v>0</v>
          </cell>
          <cell r="AG1174">
            <v>0</v>
          </cell>
          <cell r="AH1174">
            <v>0</v>
          </cell>
          <cell r="AN1174">
            <v>0</v>
          </cell>
          <cell r="AO1174">
            <v>0</v>
          </cell>
        </row>
        <row r="1175">
          <cell r="R1175">
            <v>6000000</v>
          </cell>
          <cell r="S1175">
            <v>6000000</v>
          </cell>
          <cell r="Z1175">
            <v>0</v>
          </cell>
          <cell r="AA1175">
            <v>0</v>
          </cell>
          <cell r="AG1175">
            <v>0</v>
          </cell>
          <cell r="AH1175">
            <v>0</v>
          </cell>
          <cell r="AN1175">
            <v>0</v>
          </cell>
          <cell r="AO1175">
            <v>0</v>
          </cell>
        </row>
        <row r="1176">
          <cell r="R1176">
            <v>34547601</v>
          </cell>
          <cell r="S1176">
            <v>34547601</v>
          </cell>
          <cell r="Z1176">
            <v>0</v>
          </cell>
          <cell r="AA1176">
            <v>0</v>
          </cell>
          <cell r="AG1176">
            <v>0</v>
          </cell>
          <cell r="AH1176">
            <v>0</v>
          </cell>
          <cell r="AN1176">
            <v>0</v>
          </cell>
          <cell r="AO1176">
            <v>0</v>
          </cell>
        </row>
        <row r="1177">
          <cell r="R1177">
            <v>50808770</v>
          </cell>
          <cell r="S1177">
            <v>50808770</v>
          </cell>
          <cell r="Z1177">
            <v>0</v>
          </cell>
          <cell r="AA1177">
            <v>0</v>
          </cell>
          <cell r="AG1177">
            <v>0</v>
          </cell>
          <cell r="AH1177">
            <v>0</v>
          </cell>
          <cell r="AN1177">
            <v>0</v>
          </cell>
          <cell r="AO1177">
            <v>0</v>
          </cell>
        </row>
        <row r="1178">
          <cell r="R1178">
            <v>15071985404</v>
          </cell>
          <cell r="S1178">
            <v>15153621889</v>
          </cell>
          <cell r="Z1178">
            <v>0</v>
          </cell>
          <cell r="AA1178">
            <v>0</v>
          </cell>
          <cell r="AG1178">
            <v>0</v>
          </cell>
          <cell r="AH1178">
            <v>0</v>
          </cell>
          <cell r="AN1178">
            <v>0</v>
          </cell>
          <cell r="AO1178">
            <v>0</v>
          </cell>
        </row>
        <row r="1179">
          <cell r="R1179">
            <v>45384019</v>
          </cell>
          <cell r="S1179">
            <v>38553170</v>
          </cell>
          <cell r="Z1179">
            <v>0</v>
          </cell>
          <cell r="AA1179">
            <v>0</v>
          </cell>
          <cell r="AG1179">
            <v>0</v>
          </cell>
          <cell r="AH1179">
            <v>0</v>
          </cell>
          <cell r="AN1179">
            <v>0</v>
          </cell>
          <cell r="AO1179">
            <v>0</v>
          </cell>
        </row>
        <row r="1180">
          <cell r="R1180">
            <v>45384019</v>
          </cell>
          <cell r="S1180">
            <v>38553170</v>
          </cell>
          <cell r="Z1180">
            <v>0</v>
          </cell>
          <cell r="AA1180">
            <v>0</v>
          </cell>
          <cell r="AG1180">
            <v>0</v>
          </cell>
          <cell r="AH1180">
            <v>0</v>
          </cell>
          <cell r="AN1180">
            <v>0</v>
          </cell>
          <cell r="AO1180">
            <v>0</v>
          </cell>
        </row>
        <row r="1181">
          <cell r="R1181">
            <v>1976372</v>
          </cell>
          <cell r="S1181">
            <v>1775299</v>
          </cell>
          <cell r="Z1181">
            <v>0</v>
          </cell>
          <cell r="AA1181">
            <v>0</v>
          </cell>
          <cell r="AG1181">
            <v>0</v>
          </cell>
          <cell r="AH1181">
            <v>0</v>
          </cell>
          <cell r="AN1181">
            <v>0</v>
          </cell>
          <cell r="AO1181">
            <v>0</v>
          </cell>
        </row>
        <row r="1182">
          <cell r="R1182">
            <v>16768407</v>
          </cell>
          <cell r="S1182">
            <v>17780838</v>
          </cell>
          <cell r="Z1182">
            <v>0</v>
          </cell>
          <cell r="AA1182">
            <v>0</v>
          </cell>
          <cell r="AG1182">
            <v>0</v>
          </cell>
          <cell r="AH1182">
            <v>0</v>
          </cell>
          <cell r="AN1182">
            <v>0</v>
          </cell>
          <cell r="AO1182">
            <v>0</v>
          </cell>
        </row>
        <row r="1183">
          <cell r="R1183">
            <v>0</v>
          </cell>
          <cell r="S1183">
            <v>1446299</v>
          </cell>
          <cell r="Z1183">
            <v>0</v>
          </cell>
          <cell r="AA1183">
            <v>0</v>
          </cell>
          <cell r="AG1183">
            <v>0</v>
          </cell>
          <cell r="AH1183">
            <v>0</v>
          </cell>
          <cell r="AN1183">
            <v>0</v>
          </cell>
          <cell r="AO1183">
            <v>0</v>
          </cell>
        </row>
        <row r="1184">
          <cell r="R1184">
            <v>4988424</v>
          </cell>
          <cell r="S1184">
            <v>4985708</v>
          </cell>
          <cell r="Z1184">
            <v>0</v>
          </cell>
          <cell r="AA1184">
            <v>0</v>
          </cell>
          <cell r="AG1184">
            <v>0</v>
          </cell>
          <cell r="AH1184">
            <v>0</v>
          </cell>
          <cell r="AN1184">
            <v>0</v>
          </cell>
          <cell r="AO1184">
            <v>0</v>
          </cell>
        </row>
        <row r="1185">
          <cell r="R1185">
            <v>4802961</v>
          </cell>
          <cell r="S1185">
            <v>4441668</v>
          </cell>
          <cell r="Z1185">
            <v>0</v>
          </cell>
          <cell r="AA1185">
            <v>0</v>
          </cell>
          <cell r="AG1185">
            <v>0</v>
          </cell>
          <cell r="AH1185">
            <v>0</v>
          </cell>
          <cell r="AN1185">
            <v>0</v>
          </cell>
          <cell r="AO1185">
            <v>0</v>
          </cell>
        </row>
        <row r="1186">
          <cell r="R1186">
            <v>59768</v>
          </cell>
          <cell r="S1186">
            <v>696665</v>
          </cell>
          <cell r="Z1186">
            <v>0</v>
          </cell>
          <cell r="AA1186">
            <v>0</v>
          </cell>
          <cell r="AG1186">
            <v>0</v>
          </cell>
          <cell r="AH1186">
            <v>0</v>
          </cell>
          <cell r="AN1186">
            <v>0</v>
          </cell>
          <cell r="AO1186">
            <v>0</v>
          </cell>
        </row>
        <row r="1187">
          <cell r="R1187">
            <v>16788087</v>
          </cell>
          <cell r="S1187">
            <v>7426693</v>
          </cell>
          <cell r="Z1187">
            <v>0</v>
          </cell>
          <cell r="AA1187">
            <v>0</v>
          </cell>
          <cell r="AG1187">
            <v>0</v>
          </cell>
          <cell r="AH1187">
            <v>0</v>
          </cell>
          <cell r="AN1187">
            <v>0</v>
          </cell>
          <cell r="AO1187">
            <v>0</v>
          </cell>
        </row>
        <row r="1188">
          <cell r="R1188">
            <v>776397131</v>
          </cell>
          <cell r="S1188">
            <v>704970396</v>
          </cell>
          <cell r="Z1188">
            <v>0</v>
          </cell>
          <cell r="AA1188">
            <v>0</v>
          </cell>
          <cell r="AG1188">
            <v>0</v>
          </cell>
          <cell r="AH1188">
            <v>0</v>
          </cell>
          <cell r="AN1188">
            <v>0</v>
          </cell>
          <cell r="AO1188">
            <v>0</v>
          </cell>
        </row>
        <row r="1189">
          <cell r="R1189">
            <v>44438963</v>
          </cell>
          <cell r="S1189">
            <v>44438963</v>
          </cell>
          <cell r="Z1189">
            <v>0</v>
          </cell>
          <cell r="AA1189">
            <v>0</v>
          </cell>
          <cell r="AG1189">
            <v>0</v>
          </cell>
          <cell r="AH1189">
            <v>0</v>
          </cell>
          <cell r="AN1189">
            <v>0</v>
          </cell>
          <cell r="AO1189">
            <v>0</v>
          </cell>
        </row>
        <row r="1190">
          <cell r="R1190">
            <v>36233319</v>
          </cell>
          <cell r="S1190">
            <v>36233319</v>
          </cell>
          <cell r="Z1190">
            <v>0</v>
          </cell>
          <cell r="AA1190">
            <v>0</v>
          </cell>
          <cell r="AG1190">
            <v>0</v>
          </cell>
          <cell r="AH1190">
            <v>0</v>
          </cell>
          <cell r="AN1190">
            <v>0</v>
          </cell>
          <cell r="AO1190">
            <v>0</v>
          </cell>
        </row>
        <row r="1191">
          <cell r="R1191">
            <v>33312223</v>
          </cell>
          <cell r="S1191">
            <v>33312223</v>
          </cell>
          <cell r="Z1191">
            <v>0</v>
          </cell>
          <cell r="AA1191">
            <v>0</v>
          </cell>
          <cell r="AG1191">
            <v>0</v>
          </cell>
          <cell r="AH1191">
            <v>0</v>
          </cell>
          <cell r="AN1191">
            <v>0</v>
          </cell>
          <cell r="AO1191">
            <v>0</v>
          </cell>
        </row>
        <row r="1192">
          <cell r="R1192">
            <v>2921096</v>
          </cell>
          <cell r="S1192">
            <v>2921096</v>
          </cell>
          <cell r="Z1192">
            <v>0</v>
          </cell>
          <cell r="AA1192">
            <v>0</v>
          </cell>
          <cell r="AG1192">
            <v>0</v>
          </cell>
          <cell r="AH1192">
            <v>0</v>
          </cell>
          <cell r="AN1192">
            <v>0</v>
          </cell>
          <cell r="AO1192">
            <v>0</v>
          </cell>
        </row>
        <row r="1193">
          <cell r="R1193">
            <v>8205644</v>
          </cell>
          <cell r="S1193">
            <v>8205644</v>
          </cell>
          <cell r="Z1193">
            <v>0</v>
          </cell>
          <cell r="AA1193">
            <v>0</v>
          </cell>
          <cell r="AG1193">
            <v>0</v>
          </cell>
          <cell r="AH1193">
            <v>0</v>
          </cell>
          <cell r="AN1193">
            <v>0</v>
          </cell>
          <cell r="AO1193">
            <v>0</v>
          </cell>
        </row>
        <row r="1194">
          <cell r="R1194">
            <v>8205644</v>
          </cell>
          <cell r="S1194">
            <v>8205644</v>
          </cell>
          <cell r="Z1194">
            <v>0</v>
          </cell>
          <cell r="AA1194">
            <v>0</v>
          </cell>
          <cell r="AG1194">
            <v>0</v>
          </cell>
          <cell r="AH1194">
            <v>0</v>
          </cell>
          <cell r="AN1194">
            <v>0</v>
          </cell>
          <cell r="AO1194">
            <v>0</v>
          </cell>
        </row>
        <row r="1195">
          <cell r="R1195">
            <v>0</v>
          </cell>
          <cell r="S1195">
            <v>0</v>
          </cell>
          <cell r="Z1195">
            <v>0</v>
          </cell>
          <cell r="AA1195">
            <v>0</v>
          </cell>
          <cell r="AG1195">
            <v>0</v>
          </cell>
          <cell r="AH1195">
            <v>0</v>
          </cell>
          <cell r="AN1195">
            <v>0</v>
          </cell>
          <cell r="AO1195">
            <v>0</v>
          </cell>
        </row>
        <row r="1196">
          <cell r="R1196">
            <v>0</v>
          </cell>
          <cell r="S1196">
            <v>0</v>
          </cell>
          <cell r="Z1196">
            <v>0</v>
          </cell>
          <cell r="AA1196">
            <v>0</v>
          </cell>
          <cell r="AG1196">
            <v>0</v>
          </cell>
          <cell r="AH1196">
            <v>0</v>
          </cell>
          <cell r="AN1196">
            <v>0</v>
          </cell>
          <cell r="AO1196">
            <v>0</v>
          </cell>
        </row>
        <row r="1197">
          <cell r="R1197">
            <v>224387581</v>
          </cell>
          <cell r="S1197">
            <v>220377343</v>
          </cell>
          <cell r="Z1197">
            <v>0</v>
          </cell>
          <cell r="AA1197">
            <v>0</v>
          </cell>
          <cell r="AG1197">
            <v>0</v>
          </cell>
          <cell r="AH1197">
            <v>0</v>
          </cell>
          <cell r="AN1197">
            <v>0</v>
          </cell>
          <cell r="AO1197">
            <v>0</v>
          </cell>
        </row>
        <row r="1198">
          <cell r="R1198">
            <v>195521282</v>
          </cell>
          <cell r="S1198">
            <v>195521282</v>
          </cell>
          <cell r="Z1198">
            <v>0</v>
          </cell>
          <cell r="AA1198">
            <v>0</v>
          </cell>
          <cell r="AG1198">
            <v>0</v>
          </cell>
          <cell r="AH1198">
            <v>0</v>
          </cell>
          <cell r="AN1198">
            <v>0</v>
          </cell>
          <cell r="AO1198">
            <v>0</v>
          </cell>
        </row>
        <row r="1199">
          <cell r="R1199">
            <v>146713283</v>
          </cell>
          <cell r="S1199">
            <v>146713283</v>
          </cell>
          <cell r="Z1199">
            <v>0</v>
          </cell>
          <cell r="AA1199">
            <v>0</v>
          </cell>
          <cell r="AG1199">
            <v>0</v>
          </cell>
          <cell r="AH1199">
            <v>0</v>
          </cell>
          <cell r="AN1199">
            <v>0</v>
          </cell>
          <cell r="AO1199">
            <v>0</v>
          </cell>
        </row>
        <row r="1200">
          <cell r="R1200">
            <v>48807999</v>
          </cell>
          <cell r="S1200">
            <v>48807999</v>
          </cell>
          <cell r="Z1200">
            <v>0</v>
          </cell>
          <cell r="AA1200">
            <v>0</v>
          </cell>
          <cell r="AG1200">
            <v>0</v>
          </cell>
          <cell r="AH1200">
            <v>0</v>
          </cell>
          <cell r="AN1200">
            <v>0</v>
          </cell>
          <cell r="AO1200">
            <v>0</v>
          </cell>
        </row>
        <row r="1201">
          <cell r="R1201">
            <v>28866299</v>
          </cell>
          <cell r="S1201">
            <v>24856061</v>
          </cell>
          <cell r="Z1201">
            <v>0</v>
          </cell>
          <cell r="AA1201">
            <v>0</v>
          </cell>
          <cell r="AG1201">
            <v>0</v>
          </cell>
          <cell r="AH1201">
            <v>0</v>
          </cell>
          <cell r="AN1201">
            <v>0</v>
          </cell>
          <cell r="AO1201">
            <v>0</v>
          </cell>
        </row>
        <row r="1202">
          <cell r="R1202">
            <v>11022658</v>
          </cell>
          <cell r="S1202">
            <v>9075420</v>
          </cell>
          <cell r="Z1202">
            <v>0</v>
          </cell>
          <cell r="AA1202">
            <v>0</v>
          </cell>
          <cell r="AG1202">
            <v>0</v>
          </cell>
          <cell r="AH1202">
            <v>0</v>
          </cell>
          <cell r="AN1202">
            <v>0</v>
          </cell>
          <cell r="AO1202">
            <v>0</v>
          </cell>
        </row>
        <row r="1203">
          <cell r="R1203">
            <v>6843300</v>
          </cell>
          <cell r="S1203">
            <v>5280300</v>
          </cell>
          <cell r="Z1203">
            <v>0</v>
          </cell>
          <cell r="AA1203">
            <v>0</v>
          </cell>
          <cell r="AG1203">
            <v>0</v>
          </cell>
          <cell r="AH1203">
            <v>0</v>
          </cell>
          <cell r="AN1203">
            <v>0</v>
          </cell>
          <cell r="AO1203">
            <v>0</v>
          </cell>
        </row>
        <row r="1204">
          <cell r="R1204">
            <v>7579841</v>
          </cell>
          <cell r="S1204">
            <v>7179841</v>
          </cell>
          <cell r="Z1204">
            <v>0</v>
          </cell>
          <cell r="AA1204">
            <v>0</v>
          </cell>
          <cell r="AG1204">
            <v>0</v>
          </cell>
          <cell r="AH1204">
            <v>0</v>
          </cell>
          <cell r="AN1204">
            <v>0</v>
          </cell>
          <cell r="AO1204">
            <v>0</v>
          </cell>
        </row>
        <row r="1205">
          <cell r="R1205">
            <v>3420500</v>
          </cell>
          <cell r="S1205">
            <v>3320500</v>
          </cell>
          <cell r="Z1205">
            <v>0</v>
          </cell>
          <cell r="AA1205">
            <v>0</v>
          </cell>
          <cell r="AG1205">
            <v>0</v>
          </cell>
          <cell r="AH1205">
            <v>0</v>
          </cell>
          <cell r="AN1205">
            <v>0</v>
          </cell>
          <cell r="AO1205">
            <v>0</v>
          </cell>
        </row>
        <row r="1206">
          <cell r="R1206">
            <v>0</v>
          </cell>
          <cell r="S1206">
            <v>0</v>
          </cell>
          <cell r="Z1206">
            <v>0</v>
          </cell>
          <cell r="AA1206">
            <v>0</v>
          </cell>
          <cell r="AG1206">
            <v>0</v>
          </cell>
          <cell r="AH1206">
            <v>0</v>
          </cell>
          <cell r="AN1206">
            <v>0</v>
          </cell>
          <cell r="AO1206">
            <v>0</v>
          </cell>
        </row>
        <row r="1207">
          <cell r="R1207">
            <v>507090775</v>
          </cell>
          <cell r="S1207">
            <v>439674278</v>
          </cell>
          <cell r="Z1207">
            <v>0</v>
          </cell>
          <cell r="AA1207">
            <v>0</v>
          </cell>
          <cell r="AG1207">
            <v>0</v>
          </cell>
          <cell r="AH1207">
            <v>0</v>
          </cell>
          <cell r="AN1207">
            <v>0</v>
          </cell>
          <cell r="AO1207">
            <v>0</v>
          </cell>
        </row>
        <row r="1208">
          <cell r="R1208">
            <v>361415305</v>
          </cell>
          <cell r="S1208">
            <v>361415305</v>
          </cell>
          <cell r="Z1208">
            <v>0</v>
          </cell>
          <cell r="AA1208">
            <v>0</v>
          </cell>
          <cell r="AG1208">
            <v>0</v>
          </cell>
          <cell r="AH1208">
            <v>0</v>
          </cell>
          <cell r="AN1208">
            <v>0</v>
          </cell>
          <cell r="AO1208">
            <v>0</v>
          </cell>
        </row>
        <row r="1209">
          <cell r="R1209">
            <v>265228230</v>
          </cell>
          <cell r="S1209">
            <v>265228230</v>
          </cell>
          <cell r="Z1209">
            <v>0</v>
          </cell>
          <cell r="AA1209">
            <v>0</v>
          </cell>
          <cell r="AG1209">
            <v>0</v>
          </cell>
          <cell r="AH1209">
            <v>0</v>
          </cell>
          <cell r="AN1209">
            <v>0</v>
          </cell>
          <cell r="AO1209">
            <v>0</v>
          </cell>
        </row>
        <row r="1210">
          <cell r="R1210">
            <v>96187075</v>
          </cell>
          <cell r="S1210">
            <v>96187075</v>
          </cell>
          <cell r="Z1210">
            <v>0</v>
          </cell>
          <cell r="AA1210">
            <v>0</v>
          </cell>
          <cell r="AG1210">
            <v>0</v>
          </cell>
          <cell r="AH1210">
            <v>0</v>
          </cell>
          <cell r="AN1210">
            <v>0</v>
          </cell>
          <cell r="AO1210">
            <v>0</v>
          </cell>
        </row>
        <row r="1211">
          <cell r="R1211">
            <v>145675470</v>
          </cell>
          <cell r="S1211">
            <v>78258973</v>
          </cell>
          <cell r="Z1211">
            <v>0</v>
          </cell>
          <cell r="AA1211">
            <v>0</v>
          </cell>
          <cell r="AG1211">
            <v>0</v>
          </cell>
          <cell r="AH1211">
            <v>0</v>
          </cell>
          <cell r="AN1211">
            <v>0</v>
          </cell>
          <cell r="AO1211">
            <v>0</v>
          </cell>
        </row>
        <row r="1212">
          <cell r="R1212">
            <v>14825572</v>
          </cell>
          <cell r="S1212">
            <v>12825572</v>
          </cell>
          <cell r="Z1212">
            <v>0</v>
          </cell>
          <cell r="AA1212">
            <v>0</v>
          </cell>
          <cell r="AG1212">
            <v>0</v>
          </cell>
          <cell r="AH1212">
            <v>0</v>
          </cell>
          <cell r="AN1212">
            <v>0</v>
          </cell>
          <cell r="AO1212">
            <v>0</v>
          </cell>
        </row>
        <row r="1213">
          <cell r="R1213">
            <v>15344069</v>
          </cell>
          <cell r="S1213">
            <v>15344069</v>
          </cell>
          <cell r="Z1213">
            <v>0</v>
          </cell>
          <cell r="AA1213">
            <v>0</v>
          </cell>
          <cell r="AG1213">
            <v>0</v>
          </cell>
          <cell r="AH1213">
            <v>0</v>
          </cell>
          <cell r="AN1213">
            <v>0</v>
          </cell>
          <cell r="AO1213">
            <v>0</v>
          </cell>
        </row>
        <row r="1214">
          <cell r="R1214">
            <v>8973500</v>
          </cell>
          <cell r="S1214">
            <v>7173500</v>
          </cell>
          <cell r="Z1214">
            <v>0</v>
          </cell>
          <cell r="AA1214">
            <v>0</v>
          </cell>
          <cell r="AG1214">
            <v>0</v>
          </cell>
          <cell r="AH1214">
            <v>0</v>
          </cell>
          <cell r="AN1214">
            <v>0</v>
          </cell>
          <cell r="AO1214">
            <v>0</v>
          </cell>
        </row>
        <row r="1215">
          <cell r="R1215">
            <v>97532329</v>
          </cell>
          <cell r="S1215">
            <v>31155832</v>
          </cell>
          <cell r="Z1215">
            <v>0</v>
          </cell>
          <cell r="AA1215">
            <v>0</v>
          </cell>
          <cell r="AG1215">
            <v>0</v>
          </cell>
          <cell r="AH1215">
            <v>0</v>
          </cell>
          <cell r="AN1215">
            <v>0</v>
          </cell>
          <cell r="AO1215">
            <v>0</v>
          </cell>
        </row>
        <row r="1216">
          <cell r="R1216">
            <v>9000000</v>
          </cell>
          <cell r="S1216">
            <v>11760000</v>
          </cell>
          <cell r="Z1216">
            <v>0</v>
          </cell>
          <cell r="AA1216">
            <v>0</v>
          </cell>
          <cell r="AG1216">
            <v>0</v>
          </cell>
          <cell r="AH1216">
            <v>0</v>
          </cell>
          <cell r="AN1216">
            <v>0</v>
          </cell>
          <cell r="AO1216">
            <v>0</v>
          </cell>
        </row>
        <row r="1217">
          <cell r="R1217">
            <v>479812</v>
          </cell>
          <cell r="S1217">
            <v>479812</v>
          </cell>
          <cell r="Z1217">
            <v>0</v>
          </cell>
          <cell r="AA1217">
            <v>0</v>
          </cell>
          <cell r="AG1217">
            <v>0</v>
          </cell>
          <cell r="AH1217">
            <v>0</v>
          </cell>
          <cell r="AN1217">
            <v>0</v>
          </cell>
          <cell r="AO1217">
            <v>0</v>
          </cell>
        </row>
        <row r="1218">
          <cell r="R1218">
            <v>429673</v>
          </cell>
          <cell r="S1218">
            <v>429673</v>
          </cell>
          <cell r="Z1218">
            <v>0</v>
          </cell>
          <cell r="AA1218">
            <v>0</v>
          </cell>
          <cell r="AG1218">
            <v>0</v>
          </cell>
          <cell r="AH1218">
            <v>0</v>
          </cell>
          <cell r="AN1218">
            <v>0</v>
          </cell>
          <cell r="AO1218">
            <v>0</v>
          </cell>
        </row>
        <row r="1219">
          <cell r="R1219">
            <v>330691</v>
          </cell>
          <cell r="S1219">
            <v>330691</v>
          </cell>
          <cell r="Z1219">
            <v>0</v>
          </cell>
          <cell r="AA1219">
            <v>0</v>
          </cell>
          <cell r="AG1219">
            <v>0</v>
          </cell>
          <cell r="AH1219">
            <v>0</v>
          </cell>
          <cell r="AN1219">
            <v>0</v>
          </cell>
          <cell r="AO1219">
            <v>0</v>
          </cell>
        </row>
        <row r="1220">
          <cell r="R1220">
            <v>98982</v>
          </cell>
          <cell r="S1220">
            <v>98982</v>
          </cell>
          <cell r="Z1220">
            <v>0</v>
          </cell>
          <cell r="AA1220">
            <v>0</v>
          </cell>
          <cell r="AG1220">
            <v>0</v>
          </cell>
          <cell r="AH1220">
            <v>0</v>
          </cell>
          <cell r="AN1220">
            <v>0</v>
          </cell>
          <cell r="AO1220">
            <v>0</v>
          </cell>
        </row>
        <row r="1221">
          <cell r="R1221">
            <v>50139</v>
          </cell>
          <cell r="S1221">
            <v>50139</v>
          </cell>
          <cell r="Z1221">
            <v>0</v>
          </cell>
          <cell r="AA1221">
            <v>0</v>
          </cell>
          <cell r="AG1221">
            <v>0</v>
          </cell>
          <cell r="AH1221">
            <v>0</v>
          </cell>
          <cell r="AN1221">
            <v>0</v>
          </cell>
          <cell r="AO1221">
            <v>0</v>
          </cell>
        </row>
        <row r="1222">
          <cell r="R1222">
            <v>50139</v>
          </cell>
          <cell r="S1222">
            <v>50139</v>
          </cell>
          <cell r="Z1222">
            <v>0</v>
          </cell>
          <cell r="AA1222">
            <v>0</v>
          </cell>
          <cell r="AG1222">
            <v>0</v>
          </cell>
          <cell r="AH1222">
            <v>0</v>
          </cell>
          <cell r="AN1222">
            <v>0</v>
          </cell>
          <cell r="AO1222">
            <v>0</v>
          </cell>
        </row>
        <row r="1223">
          <cell r="R1223">
            <v>810890452</v>
          </cell>
          <cell r="S1223">
            <v>790950884</v>
          </cell>
          <cell r="Z1223">
            <v>0</v>
          </cell>
          <cell r="AA1223">
            <v>0</v>
          </cell>
          <cell r="AG1223">
            <v>0</v>
          </cell>
          <cell r="AH1223">
            <v>0</v>
          </cell>
          <cell r="AN1223">
            <v>0</v>
          </cell>
          <cell r="AO1223">
            <v>0</v>
          </cell>
        </row>
        <row r="1224">
          <cell r="R1224">
            <v>710389516</v>
          </cell>
          <cell r="S1224">
            <v>690031222</v>
          </cell>
          <cell r="Z1224">
            <v>0</v>
          </cell>
          <cell r="AA1224">
            <v>0</v>
          </cell>
          <cell r="AG1224">
            <v>0</v>
          </cell>
          <cell r="AH1224">
            <v>0</v>
          </cell>
          <cell r="AN1224">
            <v>0</v>
          </cell>
          <cell r="AO1224">
            <v>0</v>
          </cell>
        </row>
        <row r="1225">
          <cell r="R1225">
            <v>225370136</v>
          </cell>
          <cell r="S1225">
            <v>225370136</v>
          </cell>
          <cell r="Z1225">
            <v>0</v>
          </cell>
          <cell r="AA1225">
            <v>0</v>
          </cell>
          <cell r="AG1225">
            <v>0</v>
          </cell>
          <cell r="AH1225">
            <v>0</v>
          </cell>
          <cell r="AN1225">
            <v>0</v>
          </cell>
          <cell r="AO1225">
            <v>0</v>
          </cell>
        </row>
        <row r="1226">
          <cell r="R1226">
            <v>190468920</v>
          </cell>
          <cell r="S1226">
            <v>190468920</v>
          </cell>
          <cell r="Z1226">
            <v>0</v>
          </cell>
          <cell r="AA1226">
            <v>0</v>
          </cell>
          <cell r="AG1226">
            <v>0</v>
          </cell>
          <cell r="AH1226">
            <v>0</v>
          </cell>
          <cell r="AN1226">
            <v>0</v>
          </cell>
          <cell r="AO1226">
            <v>0</v>
          </cell>
        </row>
        <row r="1227">
          <cell r="R1227">
            <v>34901216</v>
          </cell>
          <cell r="S1227">
            <v>34901216</v>
          </cell>
          <cell r="Z1227">
            <v>0</v>
          </cell>
          <cell r="AA1227">
            <v>0</v>
          </cell>
          <cell r="AG1227">
            <v>0</v>
          </cell>
          <cell r="AH1227">
            <v>0</v>
          </cell>
          <cell r="AN1227">
            <v>0</v>
          </cell>
          <cell r="AO1227">
            <v>0</v>
          </cell>
        </row>
        <row r="1228">
          <cell r="R1228">
            <v>485019380</v>
          </cell>
          <cell r="S1228">
            <v>464661086</v>
          </cell>
          <cell r="Z1228">
            <v>0</v>
          </cell>
          <cell r="AA1228">
            <v>0</v>
          </cell>
          <cell r="AG1228">
            <v>0</v>
          </cell>
          <cell r="AH1228">
            <v>0</v>
          </cell>
          <cell r="AN1228">
            <v>0</v>
          </cell>
          <cell r="AO1228">
            <v>0</v>
          </cell>
        </row>
        <row r="1229">
          <cell r="R1229">
            <v>60214378</v>
          </cell>
          <cell r="S1229">
            <v>76298768</v>
          </cell>
          <cell r="Z1229">
            <v>0</v>
          </cell>
          <cell r="AA1229">
            <v>0</v>
          </cell>
          <cell r="AG1229">
            <v>0</v>
          </cell>
          <cell r="AH1229">
            <v>0</v>
          </cell>
          <cell r="AN1229">
            <v>0</v>
          </cell>
          <cell r="AO1229">
            <v>0</v>
          </cell>
        </row>
        <row r="1230">
          <cell r="R1230">
            <v>7803696</v>
          </cell>
          <cell r="S1230">
            <v>7803696</v>
          </cell>
          <cell r="Z1230">
            <v>0</v>
          </cell>
          <cell r="AA1230">
            <v>0</v>
          </cell>
          <cell r="AG1230">
            <v>0</v>
          </cell>
          <cell r="AH1230">
            <v>0</v>
          </cell>
          <cell r="AN1230">
            <v>0</v>
          </cell>
          <cell r="AO1230">
            <v>0</v>
          </cell>
        </row>
        <row r="1231">
          <cell r="R1231">
            <v>0</v>
          </cell>
          <cell r="S1231">
            <v>0</v>
          </cell>
          <cell r="Z1231">
            <v>0</v>
          </cell>
          <cell r="AA1231">
            <v>0</v>
          </cell>
          <cell r="AG1231">
            <v>0</v>
          </cell>
          <cell r="AH1231">
            <v>0</v>
          </cell>
          <cell r="AN1231">
            <v>0</v>
          </cell>
          <cell r="AO1231">
            <v>0</v>
          </cell>
        </row>
        <row r="1232">
          <cell r="R1232">
            <v>9266523</v>
          </cell>
          <cell r="S1232">
            <v>9266523</v>
          </cell>
          <cell r="Z1232">
            <v>0</v>
          </cell>
          <cell r="AA1232">
            <v>0</v>
          </cell>
          <cell r="AG1232">
            <v>0</v>
          </cell>
          <cell r="AH1232">
            <v>0</v>
          </cell>
          <cell r="AN1232">
            <v>0</v>
          </cell>
          <cell r="AO1232">
            <v>0</v>
          </cell>
        </row>
        <row r="1233">
          <cell r="R1233">
            <v>14168278</v>
          </cell>
          <cell r="S1233">
            <v>14168278</v>
          </cell>
          <cell r="Z1233">
            <v>0</v>
          </cell>
          <cell r="AA1233">
            <v>0</v>
          </cell>
          <cell r="AG1233">
            <v>0</v>
          </cell>
          <cell r="AH1233">
            <v>0</v>
          </cell>
          <cell r="AN1233">
            <v>0</v>
          </cell>
          <cell r="AO1233">
            <v>0</v>
          </cell>
        </row>
        <row r="1234">
          <cell r="R1234">
            <v>41767344</v>
          </cell>
          <cell r="S1234">
            <v>7757613</v>
          </cell>
          <cell r="Z1234">
            <v>0</v>
          </cell>
          <cell r="AA1234">
            <v>0</v>
          </cell>
          <cell r="AG1234">
            <v>0</v>
          </cell>
          <cell r="AH1234">
            <v>0</v>
          </cell>
          <cell r="AN1234">
            <v>0</v>
          </cell>
          <cell r="AO1234">
            <v>0</v>
          </cell>
        </row>
        <row r="1235">
          <cell r="R1235">
            <v>94796061</v>
          </cell>
          <cell r="S1235">
            <v>94796061</v>
          </cell>
          <cell r="Z1235">
            <v>0</v>
          </cell>
          <cell r="AA1235">
            <v>0</v>
          </cell>
          <cell r="AG1235">
            <v>0</v>
          </cell>
          <cell r="AH1235">
            <v>0</v>
          </cell>
          <cell r="AN1235">
            <v>0</v>
          </cell>
          <cell r="AO1235">
            <v>0</v>
          </cell>
        </row>
        <row r="1236">
          <cell r="R1236">
            <v>62853340</v>
          </cell>
          <cell r="S1236">
            <v>63358570</v>
          </cell>
          <cell r="Z1236">
            <v>0</v>
          </cell>
          <cell r="AA1236">
            <v>0</v>
          </cell>
          <cell r="AG1236">
            <v>0</v>
          </cell>
          <cell r="AH1236">
            <v>0</v>
          </cell>
          <cell r="AN1236">
            <v>0</v>
          </cell>
          <cell r="AO1236">
            <v>0</v>
          </cell>
        </row>
        <row r="1237">
          <cell r="R1237">
            <v>13551527</v>
          </cell>
          <cell r="S1237">
            <v>13551527</v>
          </cell>
          <cell r="Z1237">
            <v>0</v>
          </cell>
          <cell r="AA1237">
            <v>0</v>
          </cell>
          <cell r="AG1237">
            <v>0</v>
          </cell>
          <cell r="AH1237">
            <v>0</v>
          </cell>
          <cell r="AN1237">
            <v>0</v>
          </cell>
          <cell r="AO1237">
            <v>0</v>
          </cell>
        </row>
        <row r="1238">
          <cell r="R1238">
            <v>76359043</v>
          </cell>
          <cell r="S1238">
            <v>76359043</v>
          </cell>
          <cell r="Z1238">
            <v>0</v>
          </cell>
          <cell r="AA1238">
            <v>0</v>
          </cell>
          <cell r="AG1238">
            <v>0</v>
          </cell>
          <cell r="AH1238">
            <v>0</v>
          </cell>
          <cell r="AN1238">
            <v>0</v>
          </cell>
          <cell r="AO1238">
            <v>0</v>
          </cell>
        </row>
        <row r="1239">
          <cell r="R1239">
            <v>16871798</v>
          </cell>
          <cell r="S1239">
            <v>16883615</v>
          </cell>
          <cell r="Z1239">
            <v>0</v>
          </cell>
          <cell r="AA1239">
            <v>0</v>
          </cell>
          <cell r="AG1239">
            <v>0</v>
          </cell>
          <cell r="AH1239">
            <v>0</v>
          </cell>
          <cell r="AN1239">
            <v>0</v>
          </cell>
          <cell r="AO1239">
            <v>0</v>
          </cell>
        </row>
        <row r="1240">
          <cell r="R1240">
            <v>3621067</v>
          </cell>
          <cell r="S1240">
            <v>3621067</v>
          </cell>
          <cell r="Z1240">
            <v>0</v>
          </cell>
          <cell r="AA1240">
            <v>0</v>
          </cell>
          <cell r="AG1240">
            <v>0</v>
          </cell>
          <cell r="AH1240">
            <v>0</v>
          </cell>
          <cell r="AN1240">
            <v>0</v>
          </cell>
          <cell r="AO1240">
            <v>0</v>
          </cell>
        </row>
        <row r="1241">
          <cell r="R1241">
            <v>0</v>
          </cell>
          <cell r="S1241">
            <v>0</v>
          </cell>
          <cell r="Z1241">
            <v>0</v>
          </cell>
          <cell r="AA1241">
            <v>0</v>
          </cell>
          <cell r="AG1241">
            <v>0</v>
          </cell>
          <cell r="AH1241">
            <v>0</v>
          </cell>
          <cell r="AN1241">
            <v>0</v>
          </cell>
          <cell r="AO1241">
            <v>0</v>
          </cell>
        </row>
        <row r="1242">
          <cell r="R1242">
            <v>29594596</v>
          </cell>
          <cell r="S1242">
            <v>26644596</v>
          </cell>
          <cell r="Z1242">
            <v>0</v>
          </cell>
          <cell r="AA1242">
            <v>0</v>
          </cell>
          <cell r="AG1242">
            <v>0</v>
          </cell>
          <cell r="AH1242">
            <v>0</v>
          </cell>
          <cell r="AN1242">
            <v>0</v>
          </cell>
          <cell r="AO1242">
            <v>0</v>
          </cell>
        </row>
        <row r="1243">
          <cell r="R1243">
            <v>27987595</v>
          </cell>
          <cell r="S1243">
            <v>27987595</v>
          </cell>
          <cell r="Z1243">
            <v>0</v>
          </cell>
          <cell r="AA1243">
            <v>0</v>
          </cell>
          <cell r="AG1243">
            <v>0</v>
          </cell>
          <cell r="AH1243">
            <v>0</v>
          </cell>
          <cell r="AN1243">
            <v>0</v>
          </cell>
          <cell r="AO1243">
            <v>0</v>
          </cell>
        </row>
        <row r="1244">
          <cell r="R1244">
            <v>0</v>
          </cell>
          <cell r="S1244">
            <v>0</v>
          </cell>
          <cell r="Z1244">
            <v>0</v>
          </cell>
          <cell r="AA1244">
            <v>0</v>
          </cell>
          <cell r="AG1244">
            <v>0</v>
          </cell>
          <cell r="AH1244">
            <v>0</v>
          </cell>
          <cell r="AN1244">
            <v>0</v>
          </cell>
          <cell r="AO1244">
            <v>0</v>
          </cell>
        </row>
        <row r="1245">
          <cell r="R1245">
            <v>11991709</v>
          </cell>
          <cell r="S1245">
            <v>11991709</v>
          </cell>
          <cell r="Z1245">
            <v>0</v>
          </cell>
          <cell r="AA1245">
            <v>0</v>
          </cell>
          <cell r="AG1245">
            <v>0</v>
          </cell>
          <cell r="AH1245">
            <v>0</v>
          </cell>
          <cell r="AN1245">
            <v>0</v>
          </cell>
          <cell r="AO1245">
            <v>0</v>
          </cell>
        </row>
        <row r="1246">
          <cell r="R1246">
            <v>2924140</v>
          </cell>
          <cell r="S1246">
            <v>2924140</v>
          </cell>
          <cell r="Z1246">
            <v>0</v>
          </cell>
          <cell r="AA1246">
            <v>0</v>
          </cell>
          <cell r="AG1246">
            <v>0</v>
          </cell>
          <cell r="AH1246">
            <v>0</v>
          </cell>
          <cell r="AN1246">
            <v>0</v>
          </cell>
          <cell r="AO1246">
            <v>0</v>
          </cell>
        </row>
        <row r="1247">
          <cell r="R1247">
            <v>11248285</v>
          </cell>
          <cell r="S1247">
            <v>11248285</v>
          </cell>
          <cell r="Z1247">
            <v>0</v>
          </cell>
          <cell r="AA1247">
            <v>0</v>
          </cell>
          <cell r="AG1247">
            <v>0</v>
          </cell>
          <cell r="AH1247">
            <v>0</v>
          </cell>
          <cell r="AN1247">
            <v>0</v>
          </cell>
          <cell r="AO1247">
            <v>0</v>
          </cell>
        </row>
        <row r="1248">
          <cell r="R1248">
            <v>100500936</v>
          </cell>
          <cell r="S1248">
            <v>100919662</v>
          </cell>
          <cell r="Z1248">
            <v>0</v>
          </cell>
          <cell r="AA1248">
            <v>0</v>
          </cell>
          <cell r="AG1248">
            <v>0</v>
          </cell>
          <cell r="AH1248">
            <v>0</v>
          </cell>
          <cell r="AN1248">
            <v>0</v>
          </cell>
          <cell r="AO1248">
            <v>0</v>
          </cell>
        </row>
        <row r="1249">
          <cell r="R1249">
            <v>48405597</v>
          </cell>
          <cell r="S1249">
            <v>48405597</v>
          </cell>
          <cell r="Z1249">
            <v>0</v>
          </cell>
          <cell r="AA1249">
            <v>0</v>
          </cell>
          <cell r="AG1249">
            <v>0</v>
          </cell>
          <cell r="AH1249">
            <v>0</v>
          </cell>
          <cell r="AN1249">
            <v>0</v>
          </cell>
          <cell r="AO1249">
            <v>0</v>
          </cell>
        </row>
        <row r="1250">
          <cell r="R1250">
            <v>43695136</v>
          </cell>
          <cell r="S1250">
            <v>43695136</v>
          </cell>
          <cell r="Z1250">
            <v>0</v>
          </cell>
          <cell r="AA1250">
            <v>0</v>
          </cell>
          <cell r="AG1250">
            <v>0</v>
          </cell>
          <cell r="AH1250">
            <v>0</v>
          </cell>
          <cell r="AN1250">
            <v>0</v>
          </cell>
          <cell r="AO1250">
            <v>0</v>
          </cell>
        </row>
        <row r="1251">
          <cell r="R1251">
            <v>4710461</v>
          </cell>
          <cell r="S1251">
            <v>4710461</v>
          </cell>
          <cell r="Z1251">
            <v>0</v>
          </cell>
          <cell r="AA1251">
            <v>0</v>
          </cell>
          <cell r="AG1251">
            <v>0</v>
          </cell>
          <cell r="AH1251">
            <v>0</v>
          </cell>
          <cell r="AN1251">
            <v>0</v>
          </cell>
          <cell r="AO1251">
            <v>0</v>
          </cell>
        </row>
        <row r="1252">
          <cell r="R1252">
            <v>52095339</v>
          </cell>
          <cell r="S1252">
            <v>52514065</v>
          </cell>
          <cell r="Z1252">
            <v>0</v>
          </cell>
          <cell r="AA1252">
            <v>0</v>
          </cell>
          <cell r="AG1252">
            <v>0</v>
          </cell>
          <cell r="AH1252">
            <v>0</v>
          </cell>
          <cell r="AN1252">
            <v>0</v>
          </cell>
          <cell r="AO1252">
            <v>0</v>
          </cell>
        </row>
        <row r="1253">
          <cell r="R1253">
            <v>3631210</v>
          </cell>
          <cell r="S1253">
            <v>3631210</v>
          </cell>
          <cell r="Z1253">
            <v>0</v>
          </cell>
          <cell r="AA1253">
            <v>0</v>
          </cell>
          <cell r="AG1253">
            <v>0</v>
          </cell>
          <cell r="AH1253">
            <v>0</v>
          </cell>
          <cell r="AN1253">
            <v>0</v>
          </cell>
          <cell r="AO1253">
            <v>0</v>
          </cell>
        </row>
        <row r="1254">
          <cell r="R1254">
            <v>37478593</v>
          </cell>
          <cell r="S1254">
            <v>37478593</v>
          </cell>
          <cell r="Z1254">
            <v>0</v>
          </cell>
          <cell r="AA1254">
            <v>0</v>
          </cell>
          <cell r="AG1254">
            <v>0</v>
          </cell>
          <cell r="AH1254">
            <v>0</v>
          </cell>
          <cell r="AN1254">
            <v>0</v>
          </cell>
          <cell r="AO1254">
            <v>0</v>
          </cell>
        </row>
        <row r="1255">
          <cell r="R1255">
            <v>722970</v>
          </cell>
          <cell r="S1255">
            <v>1122970</v>
          </cell>
          <cell r="Z1255">
            <v>0</v>
          </cell>
          <cell r="AA1255">
            <v>0</v>
          </cell>
          <cell r="AG1255">
            <v>0</v>
          </cell>
          <cell r="AH1255">
            <v>0</v>
          </cell>
          <cell r="AN1255">
            <v>0</v>
          </cell>
          <cell r="AO1255">
            <v>0</v>
          </cell>
        </row>
        <row r="1256">
          <cell r="R1256">
            <v>1695536</v>
          </cell>
          <cell r="S1256">
            <v>1695536</v>
          </cell>
          <cell r="Z1256">
            <v>0</v>
          </cell>
          <cell r="AA1256">
            <v>0</v>
          </cell>
          <cell r="AG1256">
            <v>0</v>
          </cell>
          <cell r="AH1256">
            <v>0</v>
          </cell>
          <cell r="AN1256">
            <v>0</v>
          </cell>
          <cell r="AO1256">
            <v>0</v>
          </cell>
        </row>
        <row r="1257">
          <cell r="R1257">
            <v>6194082</v>
          </cell>
          <cell r="S1257">
            <v>6194082</v>
          </cell>
          <cell r="Z1257">
            <v>0</v>
          </cell>
          <cell r="AA1257">
            <v>0</v>
          </cell>
          <cell r="AG1257">
            <v>0</v>
          </cell>
          <cell r="AH1257">
            <v>0</v>
          </cell>
          <cell r="AN1257">
            <v>0</v>
          </cell>
          <cell r="AO1257">
            <v>0</v>
          </cell>
        </row>
        <row r="1258">
          <cell r="R1258">
            <v>2372948</v>
          </cell>
          <cell r="S1258">
            <v>2391674</v>
          </cell>
          <cell r="Z1258">
            <v>0</v>
          </cell>
          <cell r="AA1258">
            <v>0</v>
          </cell>
          <cell r="AG1258">
            <v>0</v>
          </cell>
          <cell r="AH1258">
            <v>0</v>
          </cell>
          <cell r="AN1258">
            <v>0</v>
          </cell>
          <cell r="AO1258">
            <v>0</v>
          </cell>
        </row>
        <row r="1259">
          <cell r="R1259">
            <v>0</v>
          </cell>
          <cell r="S1259">
            <v>0</v>
          </cell>
          <cell r="Z1259">
            <v>0</v>
          </cell>
          <cell r="AA1259">
            <v>0</v>
          </cell>
          <cell r="AG1259">
            <v>0</v>
          </cell>
          <cell r="AH1259">
            <v>0</v>
          </cell>
          <cell r="AN1259">
            <v>0</v>
          </cell>
          <cell r="AO1259">
            <v>0</v>
          </cell>
        </row>
        <row r="1260">
          <cell r="R1260">
            <v>0</v>
          </cell>
          <cell r="S1260">
            <v>0</v>
          </cell>
          <cell r="Z1260">
            <v>0</v>
          </cell>
          <cell r="AA1260">
            <v>0</v>
          </cell>
          <cell r="AG1260">
            <v>0</v>
          </cell>
          <cell r="AH1260">
            <v>0</v>
          </cell>
          <cell r="AN1260">
            <v>0</v>
          </cell>
          <cell r="AO1260">
            <v>0</v>
          </cell>
        </row>
        <row r="1261">
          <cell r="S1261">
            <v>0</v>
          </cell>
          <cell r="Z1261">
            <v>0</v>
          </cell>
          <cell r="AA1261">
            <v>0</v>
          </cell>
          <cell r="AG1261">
            <v>0</v>
          </cell>
          <cell r="AH1261">
            <v>0</v>
          </cell>
          <cell r="AN1261">
            <v>0</v>
          </cell>
          <cell r="AO1261">
            <v>0</v>
          </cell>
        </row>
        <row r="1262">
          <cell r="R1262">
            <v>0</v>
          </cell>
          <cell r="S1262">
            <v>0</v>
          </cell>
          <cell r="Z1262">
            <v>0</v>
          </cell>
          <cell r="AA1262">
            <v>0</v>
          </cell>
          <cell r="AG1262">
            <v>0</v>
          </cell>
          <cell r="AH1262">
            <v>0</v>
          </cell>
          <cell r="AN1262">
            <v>0</v>
          </cell>
          <cell r="AO1262">
            <v>0</v>
          </cell>
        </row>
        <row r="1263">
          <cell r="R1263">
            <v>0</v>
          </cell>
          <cell r="S1263">
            <v>0</v>
          </cell>
          <cell r="Z1263">
            <v>0</v>
          </cell>
          <cell r="AA1263">
            <v>0</v>
          </cell>
          <cell r="AG1263">
            <v>0</v>
          </cell>
          <cell r="AH1263">
            <v>0</v>
          </cell>
          <cell r="AN1263">
            <v>0</v>
          </cell>
          <cell r="AO1263">
            <v>0</v>
          </cell>
        </row>
        <row r="1264">
          <cell r="R1264">
            <v>0</v>
          </cell>
          <cell r="S1264">
            <v>0</v>
          </cell>
          <cell r="Z1264">
            <v>0</v>
          </cell>
          <cell r="AA1264">
            <v>0</v>
          </cell>
          <cell r="AG1264">
            <v>0</v>
          </cell>
          <cell r="AH1264">
            <v>0</v>
          </cell>
          <cell r="AN1264">
            <v>0</v>
          </cell>
          <cell r="AO1264">
            <v>0</v>
          </cell>
        </row>
        <row r="1265">
          <cell r="R1265">
            <v>0</v>
          </cell>
          <cell r="S1265">
            <v>0</v>
          </cell>
          <cell r="Z1265">
            <v>0</v>
          </cell>
          <cell r="AA1265">
            <v>0</v>
          </cell>
          <cell r="AG1265">
            <v>0</v>
          </cell>
          <cell r="AH1265">
            <v>0</v>
          </cell>
          <cell r="AN1265">
            <v>0</v>
          </cell>
          <cell r="AO1265">
            <v>0</v>
          </cell>
        </row>
        <row r="1266">
          <cell r="R1266">
            <v>0</v>
          </cell>
          <cell r="S1266">
            <v>0</v>
          </cell>
          <cell r="Z1266">
            <v>0</v>
          </cell>
          <cell r="AA1266">
            <v>0</v>
          </cell>
          <cell r="AG1266">
            <v>0</v>
          </cell>
          <cell r="AH1266">
            <v>0</v>
          </cell>
          <cell r="AN1266">
            <v>0</v>
          </cell>
          <cell r="AO1266">
            <v>0</v>
          </cell>
        </row>
        <row r="1267">
          <cell r="R1267">
            <v>0</v>
          </cell>
          <cell r="S1267">
            <v>0</v>
          </cell>
          <cell r="Z1267">
            <v>0</v>
          </cell>
          <cell r="AA1267">
            <v>0</v>
          </cell>
          <cell r="AG1267">
            <v>0</v>
          </cell>
          <cell r="AH1267">
            <v>0</v>
          </cell>
          <cell r="AN1267">
            <v>0</v>
          </cell>
          <cell r="AO1267">
            <v>0</v>
          </cell>
        </row>
        <row r="1268">
          <cell r="R1268">
            <v>0</v>
          </cell>
          <cell r="S1268">
            <v>0</v>
          </cell>
          <cell r="Z1268">
            <v>0</v>
          </cell>
          <cell r="AA1268">
            <v>0</v>
          </cell>
          <cell r="AG1268">
            <v>0</v>
          </cell>
          <cell r="AH1268">
            <v>0</v>
          </cell>
          <cell r="AN1268">
            <v>0</v>
          </cell>
          <cell r="AO1268">
            <v>0</v>
          </cell>
        </row>
        <row r="1269">
          <cell r="R1269">
            <v>0</v>
          </cell>
          <cell r="S1269">
            <v>0</v>
          </cell>
          <cell r="Z1269">
            <v>0</v>
          </cell>
          <cell r="AA1269">
            <v>0</v>
          </cell>
          <cell r="AG1269">
            <v>0</v>
          </cell>
          <cell r="AH1269">
            <v>0</v>
          </cell>
          <cell r="AN1269">
            <v>0</v>
          </cell>
          <cell r="AO1269">
            <v>0</v>
          </cell>
        </row>
        <row r="1270">
          <cell r="R1270">
            <v>0</v>
          </cell>
          <cell r="S1270">
            <v>0</v>
          </cell>
          <cell r="Z1270">
            <v>0</v>
          </cell>
          <cell r="AA1270">
            <v>0</v>
          </cell>
          <cell r="AG1270">
            <v>0</v>
          </cell>
          <cell r="AH1270">
            <v>0</v>
          </cell>
          <cell r="AN1270">
            <v>0</v>
          </cell>
          <cell r="AO1270">
            <v>0</v>
          </cell>
        </row>
        <row r="1271">
          <cell r="R1271">
            <v>0</v>
          </cell>
          <cell r="S1271">
            <v>0</v>
          </cell>
          <cell r="Z1271">
            <v>0</v>
          </cell>
          <cell r="AA1271">
            <v>0</v>
          </cell>
          <cell r="AG1271">
            <v>0</v>
          </cell>
          <cell r="AH1271">
            <v>0</v>
          </cell>
          <cell r="AN1271">
            <v>0</v>
          </cell>
          <cell r="AO1271">
            <v>0</v>
          </cell>
        </row>
        <row r="1272">
          <cell r="R1272">
            <v>0</v>
          </cell>
          <cell r="S1272">
            <v>0</v>
          </cell>
          <cell r="Z1272">
            <v>0</v>
          </cell>
          <cell r="AA1272">
            <v>0</v>
          </cell>
          <cell r="AG1272">
            <v>0</v>
          </cell>
          <cell r="AH1272">
            <v>0</v>
          </cell>
          <cell r="AN1272">
            <v>0</v>
          </cell>
          <cell r="AO1272">
            <v>0</v>
          </cell>
        </row>
        <row r="1273">
          <cell r="R1273">
            <v>0</v>
          </cell>
          <cell r="S1273">
            <v>0</v>
          </cell>
          <cell r="Z1273">
            <v>0</v>
          </cell>
          <cell r="AA1273">
            <v>0</v>
          </cell>
          <cell r="AG1273">
            <v>0</v>
          </cell>
          <cell r="AH1273">
            <v>0</v>
          </cell>
          <cell r="AN1273">
            <v>0</v>
          </cell>
          <cell r="AO1273">
            <v>0</v>
          </cell>
        </row>
        <row r="1274">
          <cell r="R1274">
            <v>0</v>
          </cell>
          <cell r="S1274">
            <v>0</v>
          </cell>
          <cell r="Z1274">
            <v>0</v>
          </cell>
          <cell r="AA1274">
            <v>0</v>
          </cell>
          <cell r="AG1274">
            <v>0</v>
          </cell>
          <cell r="AH1274">
            <v>0</v>
          </cell>
          <cell r="AN1274">
            <v>0</v>
          </cell>
          <cell r="AO1274">
            <v>0</v>
          </cell>
        </row>
        <row r="1275">
          <cell r="R1275">
            <v>0</v>
          </cell>
          <cell r="S1275">
            <v>0</v>
          </cell>
          <cell r="Z1275">
            <v>0</v>
          </cell>
          <cell r="AA1275">
            <v>0</v>
          </cell>
          <cell r="AG1275">
            <v>0</v>
          </cell>
          <cell r="AH1275">
            <v>0</v>
          </cell>
          <cell r="AN1275">
            <v>0</v>
          </cell>
          <cell r="AO1275">
            <v>0</v>
          </cell>
        </row>
        <row r="1276">
          <cell r="R1276">
            <v>0</v>
          </cell>
          <cell r="S1276">
            <v>0</v>
          </cell>
          <cell r="Z1276">
            <v>0</v>
          </cell>
          <cell r="AA1276">
            <v>0</v>
          </cell>
          <cell r="AG1276">
            <v>0</v>
          </cell>
          <cell r="AH1276">
            <v>0</v>
          </cell>
          <cell r="AN1276">
            <v>0</v>
          </cell>
          <cell r="AO1276">
            <v>0</v>
          </cell>
        </row>
        <row r="1277">
          <cell r="R1277">
            <v>0</v>
          </cell>
          <cell r="S1277">
            <v>0</v>
          </cell>
          <cell r="Z1277">
            <v>0</v>
          </cell>
          <cell r="AA1277">
            <v>0</v>
          </cell>
          <cell r="AG1277">
            <v>0</v>
          </cell>
          <cell r="AH1277">
            <v>0</v>
          </cell>
          <cell r="AN1277">
            <v>0</v>
          </cell>
          <cell r="AO1277">
            <v>0</v>
          </cell>
        </row>
        <row r="1278">
          <cell r="R1278">
            <v>0</v>
          </cell>
          <cell r="S1278">
            <v>0</v>
          </cell>
          <cell r="Z1278">
            <v>0</v>
          </cell>
          <cell r="AA1278">
            <v>0</v>
          </cell>
          <cell r="AG1278">
            <v>0</v>
          </cell>
          <cell r="AH1278">
            <v>0</v>
          </cell>
          <cell r="AN1278">
            <v>0</v>
          </cell>
          <cell r="AO1278">
            <v>0</v>
          </cell>
        </row>
        <row r="1279">
          <cell r="R1279">
            <v>0</v>
          </cell>
          <cell r="S1279">
            <v>0</v>
          </cell>
          <cell r="Z1279">
            <v>0</v>
          </cell>
          <cell r="AA1279">
            <v>0</v>
          </cell>
          <cell r="AG1279">
            <v>0</v>
          </cell>
          <cell r="AH1279">
            <v>0</v>
          </cell>
          <cell r="AN1279">
            <v>0</v>
          </cell>
          <cell r="AO1279">
            <v>0</v>
          </cell>
        </row>
        <row r="1280">
          <cell r="R1280">
            <v>0</v>
          </cell>
          <cell r="S1280">
            <v>0</v>
          </cell>
          <cell r="Z1280">
            <v>0</v>
          </cell>
          <cell r="AA1280">
            <v>0</v>
          </cell>
          <cell r="AG1280">
            <v>0</v>
          </cell>
          <cell r="AH1280">
            <v>0</v>
          </cell>
          <cell r="AN1280">
            <v>0</v>
          </cell>
          <cell r="AO1280">
            <v>0</v>
          </cell>
        </row>
        <row r="1281">
          <cell r="R1281">
            <v>0</v>
          </cell>
          <cell r="S1281">
            <v>0</v>
          </cell>
          <cell r="Z1281">
            <v>0</v>
          </cell>
          <cell r="AA1281">
            <v>0</v>
          </cell>
          <cell r="AG1281">
            <v>0</v>
          </cell>
          <cell r="AH1281">
            <v>0</v>
          </cell>
          <cell r="AN1281">
            <v>0</v>
          </cell>
          <cell r="AO1281">
            <v>0</v>
          </cell>
        </row>
        <row r="1282">
          <cell r="R1282">
            <v>0</v>
          </cell>
          <cell r="S1282">
            <v>2057325000</v>
          </cell>
          <cell r="Z1282">
            <v>0</v>
          </cell>
          <cell r="AA1282">
            <v>0</v>
          </cell>
          <cell r="AG1282">
            <v>0</v>
          </cell>
          <cell r="AH1282">
            <v>0</v>
          </cell>
          <cell r="AN1282">
            <v>0</v>
          </cell>
          <cell r="AO1282">
            <v>0</v>
          </cell>
        </row>
        <row r="1283">
          <cell r="R1283">
            <v>0</v>
          </cell>
          <cell r="S1283">
            <v>417000000</v>
          </cell>
          <cell r="Z1283">
            <v>0</v>
          </cell>
          <cell r="AA1283">
            <v>0</v>
          </cell>
          <cell r="AG1283">
            <v>0</v>
          </cell>
          <cell r="AH1283">
            <v>0</v>
          </cell>
          <cell r="AN1283">
            <v>0</v>
          </cell>
          <cell r="AO1283">
            <v>0</v>
          </cell>
        </row>
        <row r="1284">
          <cell r="R1284">
            <v>0</v>
          </cell>
          <cell r="S1284">
            <v>417000000</v>
          </cell>
          <cell r="Z1284">
            <v>0</v>
          </cell>
          <cell r="AA1284">
            <v>0</v>
          </cell>
          <cell r="AG1284">
            <v>0</v>
          </cell>
          <cell r="AH1284">
            <v>0</v>
          </cell>
          <cell r="AN1284">
            <v>0</v>
          </cell>
          <cell r="AO1284">
            <v>0</v>
          </cell>
        </row>
        <row r="1285">
          <cell r="R1285">
            <v>0</v>
          </cell>
          <cell r="S1285">
            <v>25000000</v>
          </cell>
          <cell r="Z1285">
            <v>0</v>
          </cell>
          <cell r="AA1285">
            <v>0</v>
          </cell>
          <cell r="AG1285">
            <v>0</v>
          </cell>
          <cell r="AH1285">
            <v>0</v>
          </cell>
          <cell r="AN1285">
            <v>0</v>
          </cell>
          <cell r="AO1285">
            <v>0</v>
          </cell>
        </row>
        <row r="1286">
          <cell r="R1286">
            <v>0</v>
          </cell>
          <cell r="S1286">
            <v>55000000</v>
          </cell>
          <cell r="Z1286">
            <v>0</v>
          </cell>
          <cell r="AA1286">
            <v>0</v>
          </cell>
          <cell r="AG1286">
            <v>0</v>
          </cell>
          <cell r="AH1286">
            <v>0</v>
          </cell>
          <cell r="AN1286">
            <v>0</v>
          </cell>
          <cell r="AO1286">
            <v>0</v>
          </cell>
        </row>
        <row r="1287">
          <cell r="R1287">
            <v>0</v>
          </cell>
          <cell r="S1287">
            <v>85000000</v>
          </cell>
          <cell r="Z1287">
            <v>0</v>
          </cell>
          <cell r="AA1287">
            <v>0</v>
          </cell>
          <cell r="AG1287">
            <v>0</v>
          </cell>
          <cell r="AH1287">
            <v>0</v>
          </cell>
          <cell r="AN1287">
            <v>0</v>
          </cell>
          <cell r="AO1287">
            <v>0</v>
          </cell>
        </row>
        <row r="1288">
          <cell r="R1288">
            <v>0</v>
          </cell>
          <cell r="S1288">
            <v>70000000</v>
          </cell>
          <cell r="Z1288">
            <v>0</v>
          </cell>
          <cell r="AA1288">
            <v>0</v>
          </cell>
          <cell r="AG1288">
            <v>0</v>
          </cell>
          <cell r="AH1288">
            <v>0</v>
          </cell>
          <cell r="AN1288">
            <v>0</v>
          </cell>
          <cell r="AO1288">
            <v>0</v>
          </cell>
        </row>
        <row r="1289">
          <cell r="R1289">
            <v>0</v>
          </cell>
          <cell r="S1289">
            <v>30000000</v>
          </cell>
          <cell r="Z1289">
            <v>0</v>
          </cell>
          <cell r="AA1289">
            <v>0</v>
          </cell>
          <cell r="AG1289">
            <v>0</v>
          </cell>
          <cell r="AH1289">
            <v>0</v>
          </cell>
          <cell r="AN1289">
            <v>0</v>
          </cell>
          <cell r="AO1289">
            <v>0</v>
          </cell>
        </row>
        <row r="1290">
          <cell r="R1290">
            <v>0</v>
          </cell>
          <cell r="S1290">
            <v>100000000</v>
          </cell>
          <cell r="Z1290">
            <v>0</v>
          </cell>
          <cell r="AA1290">
            <v>0</v>
          </cell>
          <cell r="AG1290">
            <v>0</v>
          </cell>
          <cell r="AH1290">
            <v>0</v>
          </cell>
          <cell r="AN1290">
            <v>0</v>
          </cell>
          <cell r="AO1290">
            <v>0</v>
          </cell>
        </row>
        <row r="1291">
          <cell r="R1291">
            <v>0</v>
          </cell>
          <cell r="S1291">
            <v>52000000</v>
          </cell>
          <cell r="Z1291">
            <v>0</v>
          </cell>
          <cell r="AA1291">
            <v>0</v>
          </cell>
          <cell r="AG1291">
            <v>0</v>
          </cell>
          <cell r="AH1291">
            <v>0</v>
          </cell>
          <cell r="AN1291">
            <v>0</v>
          </cell>
          <cell r="AO1291">
            <v>0</v>
          </cell>
        </row>
        <row r="1292">
          <cell r="R1292">
            <v>0</v>
          </cell>
          <cell r="S1292">
            <v>620325000</v>
          </cell>
          <cell r="Z1292">
            <v>0</v>
          </cell>
          <cell r="AA1292">
            <v>0</v>
          </cell>
          <cell r="AG1292">
            <v>0</v>
          </cell>
          <cell r="AH1292">
            <v>0</v>
          </cell>
          <cell r="AN1292">
            <v>0</v>
          </cell>
          <cell r="AO1292">
            <v>0</v>
          </cell>
        </row>
        <row r="1293">
          <cell r="R1293">
            <v>0</v>
          </cell>
          <cell r="S1293">
            <v>620325000</v>
          </cell>
          <cell r="Z1293">
            <v>0</v>
          </cell>
          <cell r="AA1293">
            <v>0</v>
          </cell>
          <cell r="AG1293">
            <v>0</v>
          </cell>
          <cell r="AH1293">
            <v>0</v>
          </cell>
          <cell r="AN1293">
            <v>0</v>
          </cell>
          <cell r="AO1293">
            <v>0</v>
          </cell>
        </row>
        <row r="1294">
          <cell r="R1294">
            <v>0</v>
          </cell>
          <cell r="S1294">
            <v>63000000</v>
          </cell>
          <cell r="Z1294">
            <v>0</v>
          </cell>
          <cell r="AA1294">
            <v>0</v>
          </cell>
          <cell r="AG1294">
            <v>0</v>
          </cell>
          <cell r="AH1294">
            <v>0</v>
          </cell>
          <cell r="AN1294">
            <v>0</v>
          </cell>
          <cell r="AO1294">
            <v>0</v>
          </cell>
        </row>
        <row r="1295">
          <cell r="R1295">
            <v>0</v>
          </cell>
          <cell r="S1295">
            <v>150000000</v>
          </cell>
          <cell r="Z1295">
            <v>0</v>
          </cell>
          <cell r="AA1295">
            <v>0</v>
          </cell>
          <cell r="AG1295">
            <v>0</v>
          </cell>
          <cell r="AH1295">
            <v>0</v>
          </cell>
          <cell r="AN1295">
            <v>0</v>
          </cell>
          <cell r="AO1295">
            <v>0</v>
          </cell>
        </row>
        <row r="1296">
          <cell r="R1296">
            <v>0</v>
          </cell>
          <cell r="S1296">
            <v>100000000</v>
          </cell>
          <cell r="Z1296">
            <v>0</v>
          </cell>
          <cell r="AA1296">
            <v>0</v>
          </cell>
          <cell r="AG1296">
            <v>0</v>
          </cell>
          <cell r="AH1296">
            <v>0</v>
          </cell>
          <cell r="AN1296">
            <v>0</v>
          </cell>
          <cell r="AO1296">
            <v>0</v>
          </cell>
        </row>
        <row r="1297">
          <cell r="R1297">
            <v>0</v>
          </cell>
          <cell r="S1297">
            <v>50000000</v>
          </cell>
          <cell r="Z1297">
            <v>0</v>
          </cell>
          <cell r="AA1297">
            <v>0</v>
          </cell>
          <cell r="AG1297">
            <v>0</v>
          </cell>
          <cell r="AH1297">
            <v>0</v>
          </cell>
          <cell r="AN1297">
            <v>0</v>
          </cell>
          <cell r="AO1297">
            <v>0</v>
          </cell>
        </row>
        <row r="1298">
          <cell r="R1298">
            <v>0</v>
          </cell>
          <cell r="S1298">
            <v>125000000</v>
          </cell>
          <cell r="Z1298">
            <v>0</v>
          </cell>
          <cell r="AA1298">
            <v>0</v>
          </cell>
          <cell r="AG1298">
            <v>0</v>
          </cell>
          <cell r="AH1298">
            <v>0</v>
          </cell>
          <cell r="AN1298">
            <v>0</v>
          </cell>
          <cell r="AO1298">
            <v>0</v>
          </cell>
        </row>
        <row r="1299">
          <cell r="R1299">
            <v>0</v>
          </cell>
          <cell r="S1299">
            <v>25000000</v>
          </cell>
          <cell r="Z1299">
            <v>0</v>
          </cell>
          <cell r="AA1299">
            <v>0</v>
          </cell>
          <cell r="AG1299">
            <v>0</v>
          </cell>
          <cell r="AH1299">
            <v>0</v>
          </cell>
          <cell r="AN1299">
            <v>0</v>
          </cell>
          <cell r="AO1299">
            <v>0</v>
          </cell>
        </row>
        <row r="1300">
          <cell r="R1300">
            <v>0</v>
          </cell>
          <cell r="S1300">
            <v>40000000</v>
          </cell>
          <cell r="Z1300">
            <v>0</v>
          </cell>
          <cell r="AA1300">
            <v>0</v>
          </cell>
          <cell r="AG1300">
            <v>0</v>
          </cell>
          <cell r="AH1300">
            <v>0</v>
          </cell>
          <cell r="AN1300">
            <v>0</v>
          </cell>
          <cell r="AO1300">
            <v>0</v>
          </cell>
        </row>
        <row r="1301">
          <cell r="R1301">
            <v>0</v>
          </cell>
          <cell r="S1301">
            <v>30000000</v>
          </cell>
          <cell r="Z1301">
            <v>0</v>
          </cell>
          <cell r="AA1301">
            <v>0</v>
          </cell>
          <cell r="AG1301">
            <v>0</v>
          </cell>
          <cell r="AH1301">
            <v>0</v>
          </cell>
          <cell r="AN1301">
            <v>0</v>
          </cell>
          <cell r="AO1301">
            <v>0</v>
          </cell>
        </row>
        <row r="1302">
          <cell r="R1302">
            <v>0</v>
          </cell>
          <cell r="S1302">
            <v>37325000</v>
          </cell>
          <cell r="Z1302">
            <v>0</v>
          </cell>
          <cell r="AA1302">
            <v>0</v>
          </cell>
          <cell r="AG1302">
            <v>0</v>
          </cell>
          <cell r="AH1302">
            <v>0</v>
          </cell>
          <cell r="AN1302">
            <v>0</v>
          </cell>
          <cell r="AO1302">
            <v>0</v>
          </cell>
        </row>
        <row r="1303">
          <cell r="R1303">
            <v>0</v>
          </cell>
          <cell r="S1303">
            <v>1020000000</v>
          </cell>
          <cell r="Z1303">
            <v>0</v>
          </cell>
          <cell r="AA1303">
            <v>0</v>
          </cell>
          <cell r="AG1303">
            <v>0</v>
          </cell>
          <cell r="AH1303">
            <v>0</v>
          </cell>
          <cell r="AN1303">
            <v>0</v>
          </cell>
          <cell r="AO1303">
            <v>0</v>
          </cell>
        </row>
        <row r="1304">
          <cell r="R1304">
            <v>0</v>
          </cell>
          <cell r="S1304">
            <v>1020000000</v>
          </cell>
          <cell r="Z1304">
            <v>0</v>
          </cell>
          <cell r="AA1304">
            <v>0</v>
          </cell>
          <cell r="AG1304">
            <v>0</v>
          </cell>
          <cell r="AH1304">
            <v>0</v>
          </cell>
          <cell r="AN1304">
            <v>0</v>
          </cell>
          <cell r="AO1304">
            <v>0</v>
          </cell>
        </row>
        <row r="1305">
          <cell r="R1305">
            <v>0</v>
          </cell>
          <cell r="S1305">
            <v>100000000</v>
          </cell>
          <cell r="Z1305">
            <v>0</v>
          </cell>
          <cell r="AA1305">
            <v>0</v>
          </cell>
          <cell r="AG1305">
            <v>0</v>
          </cell>
          <cell r="AH1305">
            <v>0</v>
          </cell>
          <cell r="AN1305">
            <v>0</v>
          </cell>
          <cell r="AO1305">
            <v>0</v>
          </cell>
        </row>
        <row r="1306">
          <cell r="R1306">
            <v>0</v>
          </cell>
          <cell r="S1306">
            <v>150000000</v>
          </cell>
          <cell r="Z1306">
            <v>0</v>
          </cell>
          <cell r="AA1306">
            <v>0</v>
          </cell>
          <cell r="AG1306">
            <v>0</v>
          </cell>
          <cell r="AH1306">
            <v>0</v>
          </cell>
          <cell r="AN1306">
            <v>0</v>
          </cell>
          <cell r="AO1306">
            <v>0</v>
          </cell>
        </row>
        <row r="1307">
          <cell r="R1307">
            <v>0</v>
          </cell>
          <cell r="S1307">
            <v>50000000</v>
          </cell>
          <cell r="Z1307">
            <v>0</v>
          </cell>
          <cell r="AA1307">
            <v>0</v>
          </cell>
          <cell r="AG1307">
            <v>0</v>
          </cell>
          <cell r="AH1307">
            <v>0</v>
          </cell>
          <cell r="AN1307">
            <v>0</v>
          </cell>
          <cell r="AO1307">
            <v>0</v>
          </cell>
        </row>
        <row r="1308">
          <cell r="R1308">
            <v>0</v>
          </cell>
          <cell r="S1308">
            <v>30000000</v>
          </cell>
          <cell r="Z1308">
            <v>0</v>
          </cell>
          <cell r="AA1308">
            <v>0</v>
          </cell>
          <cell r="AG1308">
            <v>0</v>
          </cell>
          <cell r="AH1308">
            <v>0</v>
          </cell>
          <cell r="AN1308">
            <v>0</v>
          </cell>
          <cell r="AO1308">
            <v>0</v>
          </cell>
        </row>
        <row r="1309">
          <cell r="R1309">
            <v>0</v>
          </cell>
          <cell r="S1309">
            <v>40000000</v>
          </cell>
          <cell r="Z1309">
            <v>0</v>
          </cell>
          <cell r="AA1309">
            <v>0</v>
          </cell>
          <cell r="AG1309">
            <v>0</v>
          </cell>
          <cell r="AH1309">
            <v>0</v>
          </cell>
          <cell r="AN1309">
            <v>0</v>
          </cell>
          <cell r="AO1309">
            <v>0</v>
          </cell>
        </row>
        <row r="1310">
          <cell r="R1310">
            <v>0</v>
          </cell>
          <cell r="S1310">
            <v>50000000</v>
          </cell>
          <cell r="Z1310">
            <v>0</v>
          </cell>
          <cell r="AA1310">
            <v>0</v>
          </cell>
          <cell r="AG1310">
            <v>0</v>
          </cell>
          <cell r="AH1310">
            <v>0</v>
          </cell>
          <cell r="AN1310">
            <v>0</v>
          </cell>
          <cell r="AO1310">
            <v>0</v>
          </cell>
        </row>
        <row r="1311">
          <cell r="R1311">
            <v>0</v>
          </cell>
          <cell r="S1311">
            <v>250000000</v>
          </cell>
          <cell r="Z1311">
            <v>0</v>
          </cell>
          <cell r="AA1311">
            <v>0</v>
          </cell>
          <cell r="AG1311">
            <v>0</v>
          </cell>
          <cell r="AH1311">
            <v>0</v>
          </cell>
          <cell r="AN1311">
            <v>0</v>
          </cell>
          <cell r="AO1311">
            <v>0</v>
          </cell>
        </row>
        <row r="1312">
          <cell r="R1312">
            <v>0</v>
          </cell>
          <cell r="S1312">
            <v>100000000</v>
          </cell>
          <cell r="Z1312">
            <v>0</v>
          </cell>
          <cell r="AA1312">
            <v>0</v>
          </cell>
          <cell r="AG1312">
            <v>0</v>
          </cell>
          <cell r="AH1312">
            <v>0</v>
          </cell>
          <cell r="AN1312">
            <v>0</v>
          </cell>
          <cell r="AO1312">
            <v>0</v>
          </cell>
        </row>
        <row r="1313">
          <cell r="R1313">
            <v>0</v>
          </cell>
          <cell r="S1313">
            <v>0</v>
          </cell>
          <cell r="Z1313">
            <v>0</v>
          </cell>
          <cell r="AA1313">
            <v>0</v>
          </cell>
          <cell r="AG1313">
            <v>0</v>
          </cell>
          <cell r="AH1313">
            <v>0</v>
          </cell>
          <cell r="AN1313">
            <v>0</v>
          </cell>
          <cell r="AO1313">
            <v>0</v>
          </cell>
        </row>
        <row r="1314">
          <cell r="R1314">
            <v>0</v>
          </cell>
          <cell r="S1314">
            <v>250000000</v>
          </cell>
          <cell r="Z1314">
            <v>0</v>
          </cell>
          <cell r="AA1314">
            <v>0</v>
          </cell>
          <cell r="AG1314">
            <v>0</v>
          </cell>
          <cell r="AH1314">
            <v>0</v>
          </cell>
          <cell r="AN1314">
            <v>0</v>
          </cell>
          <cell r="AO1314">
            <v>0</v>
          </cell>
        </row>
        <row r="1315">
          <cell r="R1315">
            <v>26310422288</v>
          </cell>
          <cell r="S1315">
            <v>26282147051</v>
          </cell>
          <cell r="Z1315">
            <v>0</v>
          </cell>
          <cell r="AA1315">
            <v>0</v>
          </cell>
          <cell r="AG1315">
            <v>0</v>
          </cell>
          <cell r="AH1315">
            <v>0</v>
          </cell>
          <cell r="AN1315">
            <v>0</v>
          </cell>
          <cell r="AO1315">
            <v>0</v>
          </cell>
        </row>
        <row r="1316">
          <cell r="R1316">
            <v>30171581</v>
          </cell>
          <cell r="S1316">
            <v>30171581</v>
          </cell>
          <cell r="Z1316">
            <v>0</v>
          </cell>
          <cell r="AA1316">
            <v>0</v>
          </cell>
          <cell r="AG1316">
            <v>0</v>
          </cell>
          <cell r="AH1316">
            <v>0</v>
          </cell>
          <cell r="AN1316">
            <v>0</v>
          </cell>
          <cell r="AO1316">
            <v>0</v>
          </cell>
        </row>
        <row r="1317">
          <cell r="R1317">
            <v>30171581</v>
          </cell>
          <cell r="S1317">
            <v>30171581</v>
          </cell>
          <cell r="Z1317">
            <v>0</v>
          </cell>
          <cell r="AA1317">
            <v>0</v>
          </cell>
          <cell r="AG1317">
            <v>0</v>
          </cell>
          <cell r="AH1317">
            <v>0</v>
          </cell>
          <cell r="AN1317">
            <v>0</v>
          </cell>
          <cell r="AO1317">
            <v>0</v>
          </cell>
        </row>
        <row r="1318">
          <cell r="R1318">
            <v>5899426</v>
          </cell>
          <cell r="S1318">
            <v>5899426</v>
          </cell>
          <cell r="Z1318">
            <v>0</v>
          </cell>
          <cell r="AA1318">
            <v>0</v>
          </cell>
          <cell r="AG1318">
            <v>0</v>
          </cell>
          <cell r="AH1318">
            <v>0</v>
          </cell>
          <cell r="AN1318">
            <v>0</v>
          </cell>
          <cell r="AO1318">
            <v>0</v>
          </cell>
        </row>
        <row r="1319">
          <cell r="R1319">
            <v>19399170</v>
          </cell>
          <cell r="S1319">
            <v>19399170</v>
          </cell>
          <cell r="Z1319">
            <v>0</v>
          </cell>
          <cell r="AA1319">
            <v>0</v>
          </cell>
          <cell r="AG1319">
            <v>0</v>
          </cell>
          <cell r="AH1319">
            <v>0</v>
          </cell>
          <cell r="AN1319">
            <v>0</v>
          </cell>
          <cell r="AO1319">
            <v>0</v>
          </cell>
        </row>
        <row r="1320">
          <cell r="R1320">
            <v>1560107</v>
          </cell>
          <cell r="S1320">
            <v>1560107</v>
          </cell>
          <cell r="Z1320">
            <v>0</v>
          </cell>
          <cell r="AA1320">
            <v>0</v>
          </cell>
          <cell r="AG1320">
            <v>0</v>
          </cell>
          <cell r="AH1320">
            <v>0</v>
          </cell>
          <cell r="AN1320">
            <v>0</v>
          </cell>
          <cell r="AO1320">
            <v>0</v>
          </cell>
        </row>
        <row r="1321">
          <cell r="R1321">
            <v>2124878</v>
          </cell>
          <cell r="S1321">
            <v>2124878</v>
          </cell>
          <cell r="Z1321">
            <v>0</v>
          </cell>
          <cell r="AA1321">
            <v>0</v>
          </cell>
          <cell r="AG1321">
            <v>0</v>
          </cell>
          <cell r="AH1321">
            <v>0</v>
          </cell>
          <cell r="AN1321">
            <v>0</v>
          </cell>
          <cell r="AO1321">
            <v>0</v>
          </cell>
        </row>
        <row r="1322">
          <cell r="R1322">
            <v>1188000</v>
          </cell>
          <cell r="S1322">
            <v>1188000</v>
          </cell>
          <cell r="Z1322">
            <v>0</v>
          </cell>
          <cell r="AA1322">
            <v>0</v>
          </cell>
          <cell r="AG1322">
            <v>0</v>
          </cell>
          <cell r="AH1322">
            <v>0</v>
          </cell>
          <cell r="AN1322">
            <v>0</v>
          </cell>
          <cell r="AO1322">
            <v>0</v>
          </cell>
        </row>
        <row r="1323">
          <cell r="R1323">
            <v>12536826918</v>
          </cell>
          <cell r="S1323">
            <v>12536826918</v>
          </cell>
          <cell r="Z1323">
            <v>0</v>
          </cell>
          <cell r="AA1323">
            <v>0</v>
          </cell>
          <cell r="AG1323">
            <v>0</v>
          </cell>
          <cell r="AH1323">
            <v>0</v>
          </cell>
          <cell r="AN1323">
            <v>0</v>
          </cell>
          <cell r="AO1323">
            <v>0</v>
          </cell>
        </row>
        <row r="1324">
          <cell r="R1324">
            <v>12536826918</v>
          </cell>
          <cell r="S1324">
            <v>12536826918</v>
          </cell>
          <cell r="Z1324">
            <v>0</v>
          </cell>
          <cell r="AA1324">
            <v>0</v>
          </cell>
          <cell r="AG1324">
            <v>0</v>
          </cell>
          <cell r="AH1324">
            <v>0</v>
          </cell>
          <cell r="AN1324">
            <v>0</v>
          </cell>
          <cell r="AO1324">
            <v>0</v>
          </cell>
        </row>
        <row r="1325">
          <cell r="R1325">
            <v>10863100000</v>
          </cell>
          <cell r="S1325">
            <v>10863100000</v>
          </cell>
          <cell r="Z1325">
            <v>0</v>
          </cell>
          <cell r="AA1325">
            <v>0</v>
          </cell>
          <cell r="AG1325">
            <v>0</v>
          </cell>
          <cell r="AH1325">
            <v>0</v>
          </cell>
          <cell r="AN1325">
            <v>0</v>
          </cell>
          <cell r="AO1325">
            <v>0</v>
          </cell>
        </row>
        <row r="1326">
          <cell r="R1326">
            <v>269702457</v>
          </cell>
          <cell r="S1326">
            <v>269702457</v>
          </cell>
          <cell r="Z1326">
            <v>0</v>
          </cell>
          <cell r="AA1326">
            <v>0</v>
          </cell>
          <cell r="AG1326">
            <v>0</v>
          </cell>
          <cell r="AH1326">
            <v>0</v>
          </cell>
          <cell r="AN1326">
            <v>0</v>
          </cell>
          <cell r="AO1326">
            <v>0</v>
          </cell>
        </row>
        <row r="1327">
          <cell r="R1327">
            <v>1375398143</v>
          </cell>
          <cell r="S1327">
            <v>1375398143</v>
          </cell>
          <cell r="Z1327">
            <v>0</v>
          </cell>
          <cell r="AA1327">
            <v>0</v>
          </cell>
          <cell r="AG1327">
            <v>0</v>
          </cell>
          <cell r="AH1327">
            <v>0</v>
          </cell>
          <cell r="AN1327">
            <v>0</v>
          </cell>
          <cell r="AO1327">
            <v>0</v>
          </cell>
        </row>
        <row r="1328">
          <cell r="R1328">
            <v>9920366</v>
          </cell>
          <cell r="S1328">
            <v>9920366</v>
          </cell>
          <cell r="Z1328">
            <v>0</v>
          </cell>
          <cell r="AA1328">
            <v>0</v>
          </cell>
          <cell r="AG1328">
            <v>0</v>
          </cell>
          <cell r="AH1328">
            <v>0</v>
          </cell>
          <cell r="AN1328">
            <v>0</v>
          </cell>
          <cell r="AO1328">
            <v>0</v>
          </cell>
        </row>
        <row r="1329">
          <cell r="R1329">
            <v>17349119</v>
          </cell>
          <cell r="S1329">
            <v>17349119</v>
          </cell>
          <cell r="Z1329">
            <v>0</v>
          </cell>
          <cell r="AA1329">
            <v>0</v>
          </cell>
          <cell r="AG1329">
            <v>0</v>
          </cell>
          <cell r="AH1329">
            <v>0</v>
          </cell>
          <cell r="AN1329">
            <v>0</v>
          </cell>
          <cell r="AO1329">
            <v>0</v>
          </cell>
        </row>
        <row r="1330">
          <cell r="R1330">
            <v>1356833</v>
          </cell>
          <cell r="S1330">
            <v>1356833</v>
          </cell>
          <cell r="Z1330">
            <v>0</v>
          </cell>
          <cell r="AA1330">
            <v>0</v>
          </cell>
          <cell r="AG1330">
            <v>0</v>
          </cell>
          <cell r="AH1330">
            <v>0</v>
          </cell>
          <cell r="AN1330">
            <v>0</v>
          </cell>
          <cell r="AO1330">
            <v>0</v>
          </cell>
        </row>
        <row r="1331">
          <cell r="R1331">
            <v>1124975111</v>
          </cell>
          <cell r="S1331">
            <v>1128275111</v>
          </cell>
          <cell r="Z1331">
            <v>0</v>
          </cell>
          <cell r="AA1331">
            <v>0</v>
          </cell>
          <cell r="AG1331">
            <v>0</v>
          </cell>
          <cell r="AH1331">
            <v>0</v>
          </cell>
          <cell r="AN1331">
            <v>0</v>
          </cell>
          <cell r="AO1331">
            <v>0</v>
          </cell>
        </row>
        <row r="1332">
          <cell r="R1332">
            <v>927350938</v>
          </cell>
          <cell r="S1332">
            <v>927350938</v>
          </cell>
          <cell r="Z1332">
            <v>0</v>
          </cell>
          <cell r="AA1332">
            <v>0</v>
          </cell>
          <cell r="AG1332">
            <v>0</v>
          </cell>
          <cell r="AH1332">
            <v>0</v>
          </cell>
          <cell r="AN1332">
            <v>0</v>
          </cell>
          <cell r="AO1332">
            <v>0</v>
          </cell>
        </row>
        <row r="1333">
          <cell r="R1333">
            <v>927350938</v>
          </cell>
          <cell r="S1333">
            <v>927350938</v>
          </cell>
          <cell r="Z1333">
            <v>0</v>
          </cell>
          <cell r="AA1333">
            <v>0</v>
          </cell>
          <cell r="AG1333">
            <v>0</v>
          </cell>
          <cell r="AH1333">
            <v>0</v>
          </cell>
          <cell r="AN1333">
            <v>0</v>
          </cell>
          <cell r="AO1333">
            <v>0</v>
          </cell>
        </row>
        <row r="1334">
          <cell r="R1334">
            <v>847850938</v>
          </cell>
          <cell r="S1334">
            <v>847850938</v>
          </cell>
          <cell r="Z1334">
            <v>0</v>
          </cell>
          <cell r="AA1334">
            <v>0</v>
          </cell>
          <cell r="AG1334">
            <v>0</v>
          </cell>
          <cell r="AH1334">
            <v>0</v>
          </cell>
          <cell r="AN1334">
            <v>0</v>
          </cell>
          <cell r="AO1334">
            <v>0</v>
          </cell>
        </row>
        <row r="1335">
          <cell r="R1335">
            <v>70000000</v>
          </cell>
          <cell r="S1335">
            <v>70000000</v>
          </cell>
          <cell r="Z1335">
            <v>0</v>
          </cell>
          <cell r="AA1335">
            <v>0</v>
          </cell>
          <cell r="AG1335">
            <v>0</v>
          </cell>
          <cell r="AH1335">
            <v>0</v>
          </cell>
          <cell r="AN1335">
            <v>0</v>
          </cell>
          <cell r="AO1335">
            <v>0</v>
          </cell>
        </row>
        <row r="1336">
          <cell r="R1336">
            <v>1500000</v>
          </cell>
          <cell r="S1336">
            <v>1500000</v>
          </cell>
          <cell r="Z1336">
            <v>0</v>
          </cell>
          <cell r="AA1336">
            <v>0</v>
          </cell>
          <cell r="AG1336">
            <v>0</v>
          </cell>
          <cell r="AH1336">
            <v>0</v>
          </cell>
          <cell r="AN1336">
            <v>0</v>
          </cell>
          <cell r="AO1336">
            <v>0</v>
          </cell>
        </row>
        <row r="1337">
          <cell r="R1337">
            <v>8000000</v>
          </cell>
          <cell r="S1337">
            <v>8000000</v>
          </cell>
          <cell r="Z1337">
            <v>0</v>
          </cell>
          <cell r="AA1337">
            <v>0</v>
          </cell>
          <cell r="AG1337">
            <v>0</v>
          </cell>
          <cell r="AH1337">
            <v>0</v>
          </cell>
          <cell r="AN1337">
            <v>0</v>
          </cell>
          <cell r="AO1337">
            <v>0</v>
          </cell>
        </row>
        <row r="1338">
          <cell r="R1338">
            <v>197624173</v>
          </cell>
          <cell r="S1338">
            <v>200924173</v>
          </cell>
          <cell r="Z1338">
            <v>0</v>
          </cell>
          <cell r="AA1338">
            <v>0</v>
          </cell>
          <cell r="AG1338">
            <v>0</v>
          </cell>
          <cell r="AH1338">
            <v>0</v>
          </cell>
          <cell r="AN1338">
            <v>0</v>
          </cell>
          <cell r="AO1338">
            <v>0</v>
          </cell>
        </row>
        <row r="1339">
          <cell r="R1339">
            <v>1442239</v>
          </cell>
          <cell r="S1339">
            <v>1442239</v>
          </cell>
          <cell r="Z1339">
            <v>0</v>
          </cell>
          <cell r="AA1339">
            <v>0</v>
          </cell>
          <cell r="AG1339">
            <v>0</v>
          </cell>
          <cell r="AH1339">
            <v>0</v>
          </cell>
          <cell r="AN1339">
            <v>0</v>
          </cell>
          <cell r="AO1339">
            <v>0</v>
          </cell>
        </row>
        <row r="1340">
          <cell r="R1340">
            <v>1442239</v>
          </cell>
          <cell r="S1340">
            <v>1442239</v>
          </cell>
          <cell r="Z1340">
            <v>0</v>
          </cell>
          <cell r="AA1340">
            <v>0</v>
          </cell>
          <cell r="AG1340">
            <v>0</v>
          </cell>
          <cell r="AH1340">
            <v>0</v>
          </cell>
          <cell r="AN1340">
            <v>0</v>
          </cell>
          <cell r="AO1340">
            <v>0</v>
          </cell>
        </row>
        <row r="1341">
          <cell r="R1341">
            <v>0</v>
          </cell>
          <cell r="S1341">
            <v>0</v>
          </cell>
          <cell r="Z1341">
            <v>0</v>
          </cell>
          <cell r="AA1341">
            <v>0</v>
          </cell>
          <cell r="AG1341">
            <v>0</v>
          </cell>
          <cell r="AH1341">
            <v>0</v>
          </cell>
          <cell r="AN1341">
            <v>0</v>
          </cell>
          <cell r="AO1341">
            <v>0</v>
          </cell>
        </row>
        <row r="1342">
          <cell r="R1342">
            <v>196181934</v>
          </cell>
          <cell r="S1342">
            <v>199481934</v>
          </cell>
          <cell r="Z1342">
            <v>0</v>
          </cell>
          <cell r="AA1342">
            <v>0</v>
          </cell>
          <cell r="AG1342">
            <v>0</v>
          </cell>
          <cell r="AH1342">
            <v>0</v>
          </cell>
          <cell r="AN1342">
            <v>0</v>
          </cell>
          <cell r="AO1342">
            <v>0</v>
          </cell>
        </row>
        <row r="1343">
          <cell r="R1343">
            <v>31281794</v>
          </cell>
          <cell r="S1343">
            <v>33281794</v>
          </cell>
          <cell r="Z1343">
            <v>0</v>
          </cell>
          <cell r="AA1343">
            <v>0</v>
          </cell>
          <cell r="AG1343">
            <v>0</v>
          </cell>
          <cell r="AH1343">
            <v>0</v>
          </cell>
          <cell r="AN1343">
            <v>0</v>
          </cell>
          <cell r="AO1343">
            <v>0</v>
          </cell>
        </row>
        <row r="1344">
          <cell r="R1344">
            <v>53199893</v>
          </cell>
          <cell r="S1344">
            <v>53199893</v>
          </cell>
          <cell r="Z1344">
            <v>0</v>
          </cell>
          <cell r="AA1344">
            <v>0</v>
          </cell>
          <cell r="AG1344">
            <v>0</v>
          </cell>
          <cell r="AH1344">
            <v>0</v>
          </cell>
          <cell r="AN1344">
            <v>0</v>
          </cell>
          <cell r="AO1344">
            <v>0</v>
          </cell>
        </row>
        <row r="1345">
          <cell r="R1345">
            <v>21875038</v>
          </cell>
          <cell r="S1345">
            <v>21875038</v>
          </cell>
          <cell r="Z1345">
            <v>0</v>
          </cell>
          <cell r="AA1345">
            <v>0</v>
          </cell>
          <cell r="AG1345">
            <v>0</v>
          </cell>
          <cell r="AH1345">
            <v>0</v>
          </cell>
          <cell r="AN1345">
            <v>0</v>
          </cell>
          <cell r="AO1345">
            <v>0</v>
          </cell>
        </row>
        <row r="1346">
          <cell r="R1346">
            <v>0</v>
          </cell>
          <cell r="S1346">
            <v>0</v>
          </cell>
          <cell r="Z1346">
            <v>0</v>
          </cell>
          <cell r="AA1346">
            <v>0</v>
          </cell>
          <cell r="AG1346">
            <v>0</v>
          </cell>
          <cell r="AH1346">
            <v>0</v>
          </cell>
          <cell r="AN1346">
            <v>0</v>
          </cell>
          <cell r="AO1346">
            <v>0</v>
          </cell>
        </row>
        <row r="1347">
          <cell r="R1347">
            <v>0</v>
          </cell>
          <cell r="S1347">
            <v>0</v>
          </cell>
          <cell r="Z1347">
            <v>0</v>
          </cell>
          <cell r="AA1347">
            <v>0</v>
          </cell>
          <cell r="AG1347">
            <v>0</v>
          </cell>
          <cell r="AH1347">
            <v>0</v>
          </cell>
          <cell r="AN1347">
            <v>0</v>
          </cell>
          <cell r="AO1347">
            <v>0</v>
          </cell>
        </row>
        <row r="1348">
          <cell r="R1348">
            <v>41273644</v>
          </cell>
          <cell r="S1348">
            <v>41273644</v>
          </cell>
          <cell r="Z1348">
            <v>0</v>
          </cell>
          <cell r="AA1348">
            <v>0</v>
          </cell>
          <cell r="AG1348">
            <v>0</v>
          </cell>
          <cell r="AH1348">
            <v>0</v>
          </cell>
          <cell r="AN1348">
            <v>0</v>
          </cell>
          <cell r="AO1348">
            <v>0</v>
          </cell>
        </row>
        <row r="1349">
          <cell r="R1349">
            <v>5551565</v>
          </cell>
          <cell r="S1349">
            <v>5551565</v>
          </cell>
          <cell r="Z1349">
            <v>0</v>
          </cell>
          <cell r="AA1349">
            <v>0</v>
          </cell>
          <cell r="AG1349">
            <v>0</v>
          </cell>
          <cell r="AH1349">
            <v>0</v>
          </cell>
          <cell r="AN1349">
            <v>0</v>
          </cell>
          <cell r="AO1349">
            <v>0</v>
          </cell>
        </row>
        <row r="1350">
          <cell r="R1350">
            <v>42500000</v>
          </cell>
          <cell r="S1350">
            <v>43800000</v>
          </cell>
          <cell r="Z1350">
            <v>0</v>
          </cell>
          <cell r="AA1350">
            <v>0</v>
          </cell>
          <cell r="AG1350">
            <v>0</v>
          </cell>
          <cell r="AH1350">
            <v>0</v>
          </cell>
          <cell r="AN1350">
            <v>0</v>
          </cell>
          <cell r="AO1350">
            <v>0</v>
          </cell>
        </row>
        <row r="1351">
          <cell r="R1351">
            <v>500000</v>
          </cell>
          <cell r="S1351">
            <v>500000</v>
          </cell>
          <cell r="Z1351">
            <v>0</v>
          </cell>
          <cell r="AA1351">
            <v>0</v>
          </cell>
          <cell r="AG1351">
            <v>0</v>
          </cell>
          <cell r="AH1351">
            <v>0</v>
          </cell>
          <cell r="AN1351">
            <v>0</v>
          </cell>
          <cell r="AO1351">
            <v>0</v>
          </cell>
        </row>
        <row r="1352">
          <cell r="R1352">
            <v>26310422288</v>
          </cell>
          <cell r="S1352">
            <v>26282147051</v>
          </cell>
          <cell r="Z1352">
            <v>0</v>
          </cell>
          <cell r="AA1352">
            <v>0</v>
          </cell>
          <cell r="AG1352">
            <v>0</v>
          </cell>
          <cell r="AH1352">
            <v>0</v>
          </cell>
          <cell r="AN1352">
            <v>0</v>
          </cell>
          <cell r="AO1352">
            <v>0</v>
          </cell>
        </row>
        <row r="1353">
          <cell r="R1353">
            <v>1332677252</v>
          </cell>
          <cell r="S1353">
            <v>1304402015</v>
          </cell>
          <cell r="Z1353">
            <v>0</v>
          </cell>
          <cell r="AA1353">
            <v>0</v>
          </cell>
          <cell r="AG1353">
            <v>0</v>
          </cell>
          <cell r="AH1353">
            <v>0</v>
          </cell>
          <cell r="AN1353">
            <v>0</v>
          </cell>
          <cell r="AO1353">
            <v>0</v>
          </cell>
        </row>
        <row r="1354">
          <cell r="R1354">
            <v>575790349</v>
          </cell>
          <cell r="S1354">
            <v>575790349</v>
          </cell>
          <cell r="Z1354">
            <v>0</v>
          </cell>
          <cell r="AA1354">
            <v>0</v>
          </cell>
          <cell r="AG1354">
            <v>0</v>
          </cell>
          <cell r="AH1354">
            <v>0</v>
          </cell>
          <cell r="AN1354">
            <v>0</v>
          </cell>
          <cell r="AO1354">
            <v>0</v>
          </cell>
        </row>
        <row r="1355">
          <cell r="R1355">
            <v>417800211</v>
          </cell>
          <cell r="S1355">
            <v>417800211</v>
          </cell>
          <cell r="Z1355">
            <v>0</v>
          </cell>
          <cell r="AA1355">
            <v>0</v>
          </cell>
          <cell r="AG1355">
            <v>0</v>
          </cell>
          <cell r="AH1355">
            <v>0</v>
          </cell>
          <cell r="AN1355">
            <v>0</v>
          </cell>
          <cell r="AO1355">
            <v>0</v>
          </cell>
        </row>
        <row r="1356">
          <cell r="R1356">
            <v>157990138</v>
          </cell>
          <cell r="S1356">
            <v>157990138</v>
          </cell>
          <cell r="Z1356">
            <v>0</v>
          </cell>
          <cell r="AA1356">
            <v>0</v>
          </cell>
          <cell r="AG1356">
            <v>0</v>
          </cell>
          <cell r="AH1356">
            <v>0</v>
          </cell>
          <cell r="AN1356">
            <v>0</v>
          </cell>
          <cell r="AO1356">
            <v>0</v>
          </cell>
        </row>
        <row r="1357">
          <cell r="R1357">
            <v>756886903</v>
          </cell>
          <cell r="S1357">
            <v>728611666</v>
          </cell>
          <cell r="Z1357">
            <v>0</v>
          </cell>
          <cell r="AA1357">
            <v>0</v>
          </cell>
          <cell r="AG1357">
            <v>0</v>
          </cell>
          <cell r="AH1357">
            <v>0</v>
          </cell>
          <cell r="AN1357">
            <v>0</v>
          </cell>
          <cell r="AO1357">
            <v>0</v>
          </cell>
        </row>
        <row r="1358">
          <cell r="R1358">
            <v>15921745</v>
          </cell>
          <cell r="S1358">
            <v>16052054</v>
          </cell>
          <cell r="Z1358">
            <v>0</v>
          </cell>
          <cell r="AA1358">
            <v>0</v>
          </cell>
          <cell r="AG1358">
            <v>0</v>
          </cell>
          <cell r="AH1358">
            <v>0</v>
          </cell>
          <cell r="AN1358">
            <v>0</v>
          </cell>
          <cell r="AO1358">
            <v>0</v>
          </cell>
        </row>
        <row r="1359">
          <cell r="R1359">
            <v>48514191</v>
          </cell>
          <cell r="S1359">
            <v>48484869</v>
          </cell>
          <cell r="Z1359">
            <v>0</v>
          </cell>
          <cell r="AA1359">
            <v>0</v>
          </cell>
          <cell r="AG1359">
            <v>0</v>
          </cell>
          <cell r="AH1359">
            <v>0</v>
          </cell>
          <cell r="AN1359">
            <v>0</v>
          </cell>
          <cell r="AO1359">
            <v>0</v>
          </cell>
        </row>
        <row r="1360">
          <cell r="R1360">
            <v>80757011</v>
          </cell>
          <cell r="S1360">
            <v>56438425</v>
          </cell>
          <cell r="Z1360">
            <v>0</v>
          </cell>
          <cell r="AA1360">
            <v>0</v>
          </cell>
          <cell r="AG1360">
            <v>0</v>
          </cell>
          <cell r="AH1360">
            <v>0</v>
          </cell>
          <cell r="AN1360">
            <v>0</v>
          </cell>
          <cell r="AO1360">
            <v>0</v>
          </cell>
        </row>
        <row r="1361">
          <cell r="R1361">
            <v>3794435</v>
          </cell>
          <cell r="S1361">
            <v>3794435</v>
          </cell>
          <cell r="Z1361">
            <v>0</v>
          </cell>
          <cell r="AA1361">
            <v>0</v>
          </cell>
          <cell r="AG1361">
            <v>0</v>
          </cell>
          <cell r="AH1361">
            <v>0</v>
          </cell>
          <cell r="AN1361">
            <v>0</v>
          </cell>
          <cell r="AO1361">
            <v>0</v>
          </cell>
        </row>
        <row r="1362">
          <cell r="R1362">
            <v>4680793</v>
          </cell>
          <cell r="S1362">
            <v>4679956</v>
          </cell>
          <cell r="Z1362">
            <v>0</v>
          </cell>
          <cell r="AA1362">
            <v>0</v>
          </cell>
          <cell r="AG1362">
            <v>0</v>
          </cell>
          <cell r="AH1362">
            <v>0</v>
          </cell>
          <cell r="AN1362">
            <v>0</v>
          </cell>
          <cell r="AO1362">
            <v>0</v>
          </cell>
        </row>
        <row r="1363">
          <cell r="R1363">
            <v>9181602</v>
          </cell>
          <cell r="S1363">
            <v>9179931</v>
          </cell>
          <cell r="Z1363">
            <v>0</v>
          </cell>
          <cell r="AA1363">
            <v>0</v>
          </cell>
          <cell r="AG1363">
            <v>0</v>
          </cell>
          <cell r="AH1363">
            <v>0</v>
          </cell>
          <cell r="AN1363">
            <v>0</v>
          </cell>
          <cell r="AO1363">
            <v>0</v>
          </cell>
        </row>
        <row r="1364">
          <cell r="R1364">
            <v>562287494</v>
          </cell>
          <cell r="S1364">
            <v>562287494</v>
          </cell>
          <cell r="Z1364">
            <v>0</v>
          </cell>
          <cell r="AA1364">
            <v>0</v>
          </cell>
          <cell r="AG1364">
            <v>0</v>
          </cell>
          <cell r="AH1364">
            <v>0</v>
          </cell>
          <cell r="AN1364">
            <v>0</v>
          </cell>
          <cell r="AO1364">
            <v>0</v>
          </cell>
        </row>
        <row r="1365">
          <cell r="R1365">
            <v>25755735</v>
          </cell>
          <cell r="S1365">
            <v>25796774</v>
          </cell>
          <cell r="Z1365">
            <v>0</v>
          </cell>
          <cell r="AA1365">
            <v>0</v>
          </cell>
          <cell r="AG1365">
            <v>0</v>
          </cell>
          <cell r="AH1365">
            <v>0</v>
          </cell>
          <cell r="AN1365">
            <v>0</v>
          </cell>
          <cell r="AO1365">
            <v>0</v>
          </cell>
        </row>
        <row r="1366">
          <cell r="R1366">
            <v>5993897</v>
          </cell>
          <cell r="S1366">
            <v>1897728</v>
          </cell>
          <cell r="Z1366">
            <v>0</v>
          </cell>
          <cell r="AA1366">
            <v>0</v>
          </cell>
          <cell r="AG1366">
            <v>0</v>
          </cell>
          <cell r="AH1366">
            <v>0</v>
          </cell>
          <cell r="AN1366">
            <v>0</v>
          </cell>
          <cell r="AO1366">
            <v>0</v>
          </cell>
        </row>
        <row r="1367">
          <cell r="R1367">
            <v>12410746537</v>
          </cell>
          <cell r="S1367">
            <v>12410746537</v>
          </cell>
          <cell r="Z1367">
            <v>0</v>
          </cell>
          <cell r="AA1367">
            <v>0</v>
          </cell>
          <cell r="AG1367">
            <v>0</v>
          </cell>
          <cell r="AH1367">
            <v>0</v>
          </cell>
          <cell r="AN1367">
            <v>0</v>
          </cell>
          <cell r="AO1367">
            <v>0</v>
          </cell>
        </row>
        <row r="1368">
          <cell r="R1368">
            <v>1947603</v>
          </cell>
          <cell r="S1368">
            <v>1947603</v>
          </cell>
          <cell r="Z1368">
            <v>0</v>
          </cell>
          <cell r="AA1368">
            <v>0</v>
          </cell>
          <cell r="AG1368">
            <v>0</v>
          </cell>
          <cell r="AH1368">
            <v>0</v>
          </cell>
          <cell r="AN1368">
            <v>0</v>
          </cell>
          <cell r="AO1368">
            <v>0</v>
          </cell>
        </row>
        <row r="1369">
          <cell r="R1369">
            <v>1947603</v>
          </cell>
          <cell r="S1369">
            <v>1947603</v>
          </cell>
          <cell r="Z1369">
            <v>0</v>
          </cell>
          <cell r="AA1369">
            <v>0</v>
          </cell>
          <cell r="AG1369">
            <v>0</v>
          </cell>
          <cell r="AH1369">
            <v>0</v>
          </cell>
          <cell r="AN1369">
            <v>0</v>
          </cell>
          <cell r="AO1369">
            <v>0</v>
          </cell>
        </row>
        <row r="1370">
          <cell r="R1370">
            <v>0</v>
          </cell>
          <cell r="S1370">
            <v>0</v>
          </cell>
          <cell r="Z1370">
            <v>0</v>
          </cell>
          <cell r="AA1370">
            <v>0</v>
          </cell>
          <cell r="AG1370">
            <v>0</v>
          </cell>
          <cell r="AH1370">
            <v>0</v>
          </cell>
          <cell r="AN1370">
            <v>0</v>
          </cell>
          <cell r="AO1370">
            <v>0</v>
          </cell>
        </row>
        <row r="1371">
          <cell r="R1371">
            <v>12408798934</v>
          </cell>
          <cell r="S1371">
            <v>12408798934</v>
          </cell>
          <cell r="Z1371">
            <v>0</v>
          </cell>
          <cell r="AA1371">
            <v>0</v>
          </cell>
          <cell r="AG1371">
            <v>0</v>
          </cell>
          <cell r="AH1371">
            <v>0</v>
          </cell>
          <cell r="AN1371">
            <v>0</v>
          </cell>
          <cell r="AO1371">
            <v>0</v>
          </cell>
        </row>
        <row r="1372">
          <cell r="R1372">
            <v>9900852516</v>
          </cell>
          <cell r="S1372">
            <v>9900852516</v>
          </cell>
          <cell r="Z1372">
            <v>0</v>
          </cell>
          <cell r="AA1372">
            <v>0</v>
          </cell>
          <cell r="AG1372">
            <v>0</v>
          </cell>
          <cell r="AH1372">
            <v>0</v>
          </cell>
          <cell r="AN1372">
            <v>0</v>
          </cell>
          <cell r="AO1372">
            <v>0</v>
          </cell>
        </row>
        <row r="1373">
          <cell r="R1373">
            <v>466080942</v>
          </cell>
          <cell r="S1373">
            <v>466080942</v>
          </cell>
          <cell r="Z1373">
            <v>0</v>
          </cell>
          <cell r="AA1373">
            <v>0</v>
          </cell>
          <cell r="AG1373">
            <v>0</v>
          </cell>
          <cell r="AH1373">
            <v>0</v>
          </cell>
          <cell r="AN1373">
            <v>0</v>
          </cell>
          <cell r="AO1373">
            <v>0</v>
          </cell>
        </row>
        <row r="1374">
          <cell r="R1374">
            <v>4500000</v>
          </cell>
          <cell r="S1374">
            <v>4500000</v>
          </cell>
          <cell r="Z1374">
            <v>0</v>
          </cell>
          <cell r="AA1374">
            <v>0</v>
          </cell>
          <cell r="AG1374">
            <v>0</v>
          </cell>
          <cell r="AH1374">
            <v>0</v>
          </cell>
          <cell r="AN1374">
            <v>0</v>
          </cell>
          <cell r="AO1374">
            <v>0</v>
          </cell>
        </row>
        <row r="1375">
          <cell r="R1375">
            <v>848973125</v>
          </cell>
          <cell r="S1375">
            <v>848973125</v>
          </cell>
          <cell r="Z1375">
            <v>0</v>
          </cell>
          <cell r="AA1375">
            <v>0</v>
          </cell>
          <cell r="AG1375">
            <v>0</v>
          </cell>
          <cell r="AH1375">
            <v>0</v>
          </cell>
          <cell r="AN1375">
            <v>0</v>
          </cell>
          <cell r="AO1375">
            <v>0</v>
          </cell>
        </row>
        <row r="1376">
          <cell r="R1376">
            <v>1700848</v>
          </cell>
          <cell r="S1376">
            <v>1700848</v>
          </cell>
          <cell r="Z1376">
            <v>0</v>
          </cell>
          <cell r="AA1376">
            <v>0</v>
          </cell>
          <cell r="AG1376">
            <v>0</v>
          </cell>
          <cell r="AH1376">
            <v>0</v>
          </cell>
          <cell r="AN1376">
            <v>0</v>
          </cell>
          <cell r="AO1376">
            <v>0</v>
          </cell>
        </row>
        <row r="1377">
          <cell r="R1377">
            <v>2167288</v>
          </cell>
          <cell r="S1377">
            <v>2167288</v>
          </cell>
          <cell r="Z1377">
            <v>0</v>
          </cell>
          <cell r="AA1377">
            <v>0</v>
          </cell>
          <cell r="AG1377">
            <v>0</v>
          </cell>
          <cell r="AH1377">
            <v>0</v>
          </cell>
          <cell r="AN1377">
            <v>0</v>
          </cell>
          <cell r="AO1377">
            <v>0</v>
          </cell>
        </row>
        <row r="1378">
          <cell r="R1378">
            <v>39338203</v>
          </cell>
          <cell r="S1378">
            <v>39338203</v>
          </cell>
          <cell r="Z1378">
            <v>0</v>
          </cell>
          <cell r="AA1378">
            <v>0</v>
          </cell>
          <cell r="AG1378">
            <v>0</v>
          </cell>
          <cell r="AH1378">
            <v>0</v>
          </cell>
          <cell r="AN1378">
            <v>0</v>
          </cell>
          <cell r="AO1378">
            <v>0</v>
          </cell>
        </row>
        <row r="1379">
          <cell r="R1379">
            <v>13180585</v>
          </cell>
          <cell r="S1379">
            <v>13180585</v>
          </cell>
          <cell r="Z1379">
            <v>0</v>
          </cell>
          <cell r="AA1379">
            <v>0</v>
          </cell>
          <cell r="AG1379">
            <v>0</v>
          </cell>
          <cell r="AH1379">
            <v>0</v>
          </cell>
          <cell r="AN1379">
            <v>0</v>
          </cell>
          <cell r="AO1379">
            <v>0</v>
          </cell>
        </row>
        <row r="1380">
          <cell r="R1380">
            <v>17959362</v>
          </cell>
          <cell r="S1380">
            <v>17959362</v>
          </cell>
          <cell r="Z1380">
            <v>0</v>
          </cell>
          <cell r="AA1380">
            <v>0</v>
          </cell>
          <cell r="AG1380">
            <v>0</v>
          </cell>
          <cell r="AH1380">
            <v>0</v>
          </cell>
          <cell r="AN1380">
            <v>0</v>
          </cell>
          <cell r="AO1380">
            <v>0</v>
          </cell>
        </row>
        <row r="1381">
          <cell r="R1381">
            <v>3318882</v>
          </cell>
          <cell r="S1381">
            <v>3318882</v>
          </cell>
          <cell r="Z1381">
            <v>0</v>
          </cell>
          <cell r="AA1381">
            <v>0</v>
          </cell>
          <cell r="AG1381">
            <v>0</v>
          </cell>
          <cell r="AH1381">
            <v>0</v>
          </cell>
          <cell r="AN1381">
            <v>0</v>
          </cell>
          <cell r="AO1381">
            <v>0</v>
          </cell>
        </row>
        <row r="1382">
          <cell r="R1382">
            <v>688446627</v>
          </cell>
          <cell r="S1382">
            <v>688446627</v>
          </cell>
          <cell r="Z1382">
            <v>0</v>
          </cell>
          <cell r="AA1382">
            <v>0</v>
          </cell>
          <cell r="AG1382">
            <v>0</v>
          </cell>
          <cell r="AH1382">
            <v>0</v>
          </cell>
          <cell r="AN1382">
            <v>0</v>
          </cell>
          <cell r="AO1382">
            <v>0</v>
          </cell>
        </row>
        <row r="1383">
          <cell r="R1383">
            <v>2195477</v>
          </cell>
          <cell r="S1383">
            <v>2195477</v>
          </cell>
          <cell r="Z1383">
            <v>0</v>
          </cell>
          <cell r="AA1383">
            <v>0</v>
          </cell>
          <cell r="AG1383">
            <v>0</v>
          </cell>
          <cell r="AH1383">
            <v>0</v>
          </cell>
          <cell r="AN1383">
            <v>0</v>
          </cell>
          <cell r="AO1383">
            <v>0</v>
          </cell>
        </row>
        <row r="1384">
          <cell r="R1384">
            <v>2302598</v>
          </cell>
          <cell r="S1384">
            <v>2302598</v>
          </cell>
          <cell r="Z1384">
            <v>0</v>
          </cell>
          <cell r="AA1384">
            <v>0</v>
          </cell>
          <cell r="AG1384">
            <v>0</v>
          </cell>
          <cell r="AH1384">
            <v>0</v>
          </cell>
          <cell r="AN1384">
            <v>0</v>
          </cell>
          <cell r="AO1384">
            <v>0</v>
          </cell>
        </row>
        <row r="1385">
          <cell r="R1385">
            <v>142041970</v>
          </cell>
          <cell r="S1385">
            <v>142041970</v>
          </cell>
          <cell r="Z1385">
            <v>0</v>
          </cell>
          <cell r="AA1385">
            <v>0</v>
          </cell>
          <cell r="AG1385">
            <v>0</v>
          </cell>
          <cell r="AH1385">
            <v>0</v>
          </cell>
          <cell r="AN1385">
            <v>0</v>
          </cell>
          <cell r="AO1385">
            <v>0</v>
          </cell>
        </row>
        <row r="1386">
          <cell r="R1386">
            <v>6253011</v>
          </cell>
          <cell r="S1386">
            <v>6253011</v>
          </cell>
          <cell r="Z1386">
            <v>0</v>
          </cell>
          <cell r="AA1386">
            <v>0</v>
          </cell>
          <cell r="AG1386">
            <v>0</v>
          </cell>
          <cell r="AH1386">
            <v>0</v>
          </cell>
          <cell r="AN1386">
            <v>0</v>
          </cell>
          <cell r="AO1386">
            <v>0</v>
          </cell>
        </row>
        <row r="1387">
          <cell r="R1387">
            <v>487500</v>
          </cell>
          <cell r="S1387">
            <v>487500</v>
          </cell>
          <cell r="Z1387">
            <v>0</v>
          </cell>
          <cell r="AA1387">
            <v>0</v>
          </cell>
          <cell r="AG1387">
            <v>0</v>
          </cell>
          <cell r="AH1387">
            <v>0</v>
          </cell>
          <cell r="AN1387">
            <v>0</v>
          </cell>
          <cell r="AO1387">
            <v>0</v>
          </cell>
        </row>
        <row r="1388">
          <cell r="R1388">
            <v>219000000</v>
          </cell>
          <cell r="S1388">
            <v>219000000</v>
          </cell>
          <cell r="Z1388">
            <v>0</v>
          </cell>
          <cell r="AA1388">
            <v>0</v>
          </cell>
          <cell r="AG1388">
            <v>0</v>
          </cell>
          <cell r="AH1388">
            <v>0</v>
          </cell>
          <cell r="AN1388">
            <v>0</v>
          </cell>
          <cell r="AO1388">
            <v>0</v>
          </cell>
        </row>
        <row r="1389">
          <cell r="R1389">
            <v>50000000</v>
          </cell>
          <cell r="S1389">
            <v>50000000</v>
          </cell>
          <cell r="Z1389">
            <v>0</v>
          </cell>
          <cell r="AA1389">
            <v>0</v>
          </cell>
          <cell r="AG1389">
            <v>0</v>
          </cell>
          <cell r="AH1389">
            <v>0</v>
          </cell>
          <cell r="AN1389">
            <v>0</v>
          </cell>
          <cell r="AO1389">
            <v>0</v>
          </cell>
        </row>
        <row r="1390">
          <cell r="R1390">
            <v>1412598554</v>
          </cell>
          <cell r="S1390">
            <v>1217185999</v>
          </cell>
          <cell r="Z1390">
            <v>0</v>
          </cell>
          <cell r="AA1390">
            <v>0</v>
          </cell>
          <cell r="AG1390">
            <v>0</v>
          </cell>
          <cell r="AH1390">
            <v>0</v>
          </cell>
          <cell r="AN1390">
            <v>0</v>
          </cell>
          <cell r="AO1390">
            <v>0</v>
          </cell>
        </row>
        <row r="1391">
          <cell r="R1391">
            <v>430693090</v>
          </cell>
          <cell r="S1391">
            <v>427730535</v>
          </cell>
          <cell r="Z1391">
            <v>0</v>
          </cell>
          <cell r="AA1391">
            <v>0</v>
          </cell>
          <cell r="AG1391">
            <v>0</v>
          </cell>
          <cell r="AH1391">
            <v>0</v>
          </cell>
          <cell r="AN1391">
            <v>0</v>
          </cell>
          <cell r="AO1391">
            <v>0</v>
          </cell>
        </row>
        <row r="1392">
          <cell r="R1392">
            <v>120840207</v>
          </cell>
          <cell r="S1392">
            <v>120840207</v>
          </cell>
          <cell r="Z1392">
            <v>0</v>
          </cell>
          <cell r="AA1392">
            <v>0</v>
          </cell>
          <cell r="AG1392">
            <v>0</v>
          </cell>
          <cell r="AH1392">
            <v>0</v>
          </cell>
          <cell r="AN1392">
            <v>0</v>
          </cell>
          <cell r="AO1392">
            <v>0</v>
          </cell>
        </row>
        <row r="1393">
          <cell r="R1393">
            <v>84016607</v>
          </cell>
          <cell r="S1393">
            <v>84016607</v>
          </cell>
          <cell r="Z1393">
            <v>0</v>
          </cell>
          <cell r="AA1393">
            <v>0</v>
          </cell>
          <cell r="AG1393">
            <v>0</v>
          </cell>
          <cell r="AH1393">
            <v>0</v>
          </cell>
          <cell r="AN1393">
            <v>0</v>
          </cell>
          <cell r="AO1393">
            <v>0</v>
          </cell>
        </row>
        <row r="1394">
          <cell r="R1394">
            <v>36823600</v>
          </cell>
          <cell r="S1394">
            <v>36823600</v>
          </cell>
          <cell r="Z1394">
            <v>0</v>
          </cell>
          <cell r="AA1394">
            <v>0</v>
          </cell>
          <cell r="AG1394">
            <v>0</v>
          </cell>
          <cell r="AH1394">
            <v>0</v>
          </cell>
          <cell r="AN1394">
            <v>0</v>
          </cell>
          <cell r="AO1394">
            <v>0</v>
          </cell>
        </row>
        <row r="1395">
          <cell r="R1395">
            <v>309852883</v>
          </cell>
          <cell r="S1395">
            <v>306890328</v>
          </cell>
          <cell r="Z1395">
            <v>0</v>
          </cell>
          <cell r="AA1395">
            <v>0</v>
          </cell>
          <cell r="AG1395">
            <v>0</v>
          </cell>
          <cell r="AH1395">
            <v>0</v>
          </cell>
          <cell r="AN1395">
            <v>0</v>
          </cell>
          <cell r="AO1395">
            <v>0</v>
          </cell>
        </row>
        <row r="1396">
          <cell r="R1396">
            <v>11674950</v>
          </cell>
          <cell r="S1396">
            <v>11674950</v>
          </cell>
          <cell r="Z1396">
            <v>0</v>
          </cell>
          <cell r="AA1396">
            <v>0</v>
          </cell>
          <cell r="AG1396">
            <v>0</v>
          </cell>
          <cell r="AH1396">
            <v>0</v>
          </cell>
          <cell r="AN1396">
            <v>0</v>
          </cell>
          <cell r="AO1396">
            <v>0</v>
          </cell>
        </row>
        <row r="1397">
          <cell r="R1397">
            <v>500000</v>
          </cell>
          <cell r="S1397">
            <v>2344945</v>
          </cell>
          <cell r="Z1397">
            <v>0</v>
          </cell>
          <cell r="AA1397">
            <v>0</v>
          </cell>
          <cell r="AG1397">
            <v>0</v>
          </cell>
          <cell r="AH1397">
            <v>0</v>
          </cell>
          <cell r="AN1397">
            <v>0</v>
          </cell>
          <cell r="AO1397">
            <v>0</v>
          </cell>
        </row>
        <row r="1398">
          <cell r="R1398">
            <v>2994136</v>
          </cell>
          <cell r="S1398">
            <v>2994136</v>
          </cell>
          <cell r="Z1398">
            <v>0</v>
          </cell>
          <cell r="AA1398">
            <v>0</v>
          </cell>
          <cell r="AG1398">
            <v>0</v>
          </cell>
          <cell r="AH1398">
            <v>0</v>
          </cell>
          <cell r="AN1398">
            <v>0</v>
          </cell>
          <cell r="AO1398">
            <v>0</v>
          </cell>
        </row>
        <row r="1399">
          <cell r="R1399">
            <v>19011321</v>
          </cell>
          <cell r="S1399">
            <v>19011321</v>
          </cell>
          <cell r="Z1399">
            <v>0</v>
          </cell>
          <cell r="AA1399">
            <v>0</v>
          </cell>
          <cell r="AG1399">
            <v>0</v>
          </cell>
          <cell r="AH1399">
            <v>0</v>
          </cell>
          <cell r="AN1399">
            <v>0</v>
          </cell>
          <cell r="AO1399">
            <v>0</v>
          </cell>
        </row>
        <row r="1400">
          <cell r="R1400">
            <v>1264782</v>
          </cell>
          <cell r="S1400">
            <v>1264782</v>
          </cell>
          <cell r="Z1400">
            <v>0</v>
          </cell>
          <cell r="AA1400">
            <v>0</v>
          </cell>
          <cell r="AG1400">
            <v>0</v>
          </cell>
          <cell r="AH1400">
            <v>0</v>
          </cell>
          <cell r="AN1400">
            <v>0</v>
          </cell>
          <cell r="AO1400">
            <v>0</v>
          </cell>
        </row>
        <row r="1401">
          <cell r="R1401">
            <v>18225571</v>
          </cell>
          <cell r="S1401">
            <v>18225571</v>
          </cell>
          <cell r="Z1401">
            <v>0</v>
          </cell>
          <cell r="AA1401">
            <v>0</v>
          </cell>
          <cell r="AG1401">
            <v>0</v>
          </cell>
          <cell r="AH1401">
            <v>0</v>
          </cell>
          <cell r="AN1401">
            <v>0</v>
          </cell>
          <cell r="AO1401">
            <v>0</v>
          </cell>
        </row>
        <row r="1402">
          <cell r="R1402">
            <v>8044073</v>
          </cell>
          <cell r="S1402">
            <v>8044073</v>
          </cell>
          <cell r="Z1402">
            <v>0</v>
          </cell>
          <cell r="AA1402">
            <v>0</v>
          </cell>
          <cell r="AG1402">
            <v>0</v>
          </cell>
          <cell r="AH1402">
            <v>0</v>
          </cell>
          <cell r="AN1402">
            <v>0</v>
          </cell>
          <cell r="AO1402">
            <v>0</v>
          </cell>
        </row>
        <row r="1403">
          <cell r="R1403">
            <v>47579987</v>
          </cell>
          <cell r="S1403">
            <v>47579987</v>
          </cell>
          <cell r="Z1403">
            <v>0</v>
          </cell>
          <cell r="AA1403">
            <v>0</v>
          </cell>
          <cell r="AG1403">
            <v>0</v>
          </cell>
          <cell r="AH1403">
            <v>0</v>
          </cell>
          <cell r="AN1403">
            <v>0</v>
          </cell>
          <cell r="AO1403">
            <v>0</v>
          </cell>
        </row>
        <row r="1404">
          <cell r="R1404">
            <v>1687851</v>
          </cell>
          <cell r="S1404">
            <v>1687851</v>
          </cell>
          <cell r="Z1404">
            <v>0</v>
          </cell>
          <cell r="AA1404">
            <v>0</v>
          </cell>
          <cell r="AG1404">
            <v>0</v>
          </cell>
          <cell r="AH1404">
            <v>0</v>
          </cell>
          <cell r="AN1404">
            <v>0</v>
          </cell>
          <cell r="AO1404">
            <v>0</v>
          </cell>
        </row>
        <row r="1405">
          <cell r="R1405">
            <v>1333826</v>
          </cell>
          <cell r="S1405">
            <v>1333826</v>
          </cell>
          <cell r="Z1405">
            <v>0</v>
          </cell>
          <cell r="AA1405">
            <v>0</v>
          </cell>
          <cell r="AG1405">
            <v>0</v>
          </cell>
          <cell r="AH1405">
            <v>0</v>
          </cell>
          <cell r="AN1405">
            <v>0</v>
          </cell>
          <cell r="AO1405">
            <v>0</v>
          </cell>
        </row>
        <row r="1406">
          <cell r="R1406">
            <v>2200000</v>
          </cell>
          <cell r="S1406">
            <v>1200000</v>
          </cell>
          <cell r="Z1406">
            <v>0</v>
          </cell>
          <cell r="AA1406">
            <v>0</v>
          </cell>
          <cell r="AG1406">
            <v>0</v>
          </cell>
          <cell r="AH1406">
            <v>0</v>
          </cell>
          <cell r="AN1406">
            <v>0</v>
          </cell>
          <cell r="AO1406">
            <v>0</v>
          </cell>
        </row>
        <row r="1407">
          <cell r="R1407">
            <v>0</v>
          </cell>
          <cell r="S1407">
            <v>0</v>
          </cell>
          <cell r="Z1407">
            <v>0</v>
          </cell>
          <cell r="AA1407">
            <v>0</v>
          </cell>
          <cell r="AG1407">
            <v>0</v>
          </cell>
          <cell r="AH1407">
            <v>0</v>
          </cell>
          <cell r="AN1407">
            <v>0</v>
          </cell>
          <cell r="AO1407">
            <v>0</v>
          </cell>
        </row>
        <row r="1408">
          <cell r="R1408">
            <v>50021687</v>
          </cell>
          <cell r="S1408">
            <v>50021687</v>
          </cell>
          <cell r="Z1408">
            <v>0</v>
          </cell>
          <cell r="AA1408">
            <v>0</v>
          </cell>
          <cell r="AG1408">
            <v>0</v>
          </cell>
          <cell r="AH1408">
            <v>0</v>
          </cell>
          <cell r="AN1408">
            <v>0</v>
          </cell>
          <cell r="AO1408">
            <v>0</v>
          </cell>
        </row>
        <row r="1409">
          <cell r="R1409">
            <v>7749320</v>
          </cell>
          <cell r="S1409">
            <v>3941820</v>
          </cell>
          <cell r="Z1409">
            <v>0</v>
          </cell>
          <cell r="AA1409">
            <v>0</v>
          </cell>
          <cell r="AG1409">
            <v>0</v>
          </cell>
          <cell r="AH1409">
            <v>0</v>
          </cell>
          <cell r="AN1409">
            <v>0</v>
          </cell>
          <cell r="AO1409">
            <v>0</v>
          </cell>
        </row>
        <row r="1410">
          <cell r="R1410">
            <v>137565379</v>
          </cell>
          <cell r="S1410">
            <v>137565379</v>
          </cell>
          <cell r="Z1410">
            <v>0</v>
          </cell>
          <cell r="AA1410">
            <v>0</v>
          </cell>
          <cell r="AG1410">
            <v>0</v>
          </cell>
          <cell r="AH1410">
            <v>0</v>
          </cell>
          <cell r="AN1410">
            <v>0</v>
          </cell>
          <cell r="AO1410">
            <v>0</v>
          </cell>
        </row>
        <row r="1411">
          <cell r="R1411">
            <v>321700000</v>
          </cell>
          <cell r="S1411">
            <v>129250000</v>
          </cell>
          <cell r="Z1411">
            <v>0</v>
          </cell>
          <cell r="AA1411">
            <v>0</v>
          </cell>
          <cell r="AG1411">
            <v>0</v>
          </cell>
          <cell r="AH1411">
            <v>0</v>
          </cell>
          <cell r="AN1411">
            <v>0</v>
          </cell>
          <cell r="AO1411">
            <v>0</v>
          </cell>
        </row>
        <row r="1412">
          <cell r="R1412">
            <v>321700000</v>
          </cell>
          <cell r="S1412">
            <v>129250000</v>
          </cell>
          <cell r="Z1412">
            <v>0</v>
          </cell>
          <cell r="AA1412">
            <v>0</v>
          </cell>
          <cell r="AG1412">
            <v>0</v>
          </cell>
          <cell r="AH1412">
            <v>0</v>
          </cell>
          <cell r="AN1412">
            <v>0</v>
          </cell>
          <cell r="AO1412">
            <v>0</v>
          </cell>
        </row>
        <row r="1413">
          <cell r="R1413">
            <v>320000000</v>
          </cell>
          <cell r="S1413">
            <v>129250000</v>
          </cell>
          <cell r="Z1413">
            <v>0</v>
          </cell>
          <cell r="AA1413">
            <v>0</v>
          </cell>
          <cell r="AG1413">
            <v>0</v>
          </cell>
          <cell r="AH1413">
            <v>0</v>
          </cell>
          <cell r="AN1413">
            <v>0</v>
          </cell>
          <cell r="AO1413">
            <v>0</v>
          </cell>
        </row>
        <row r="1414">
          <cell r="R1414">
            <v>0</v>
          </cell>
          <cell r="S1414">
            <v>0</v>
          </cell>
          <cell r="Z1414">
            <v>0</v>
          </cell>
          <cell r="AA1414">
            <v>0</v>
          </cell>
          <cell r="AG1414">
            <v>0</v>
          </cell>
          <cell r="AH1414">
            <v>0</v>
          </cell>
          <cell r="AN1414">
            <v>0</v>
          </cell>
          <cell r="AO1414">
            <v>0</v>
          </cell>
        </row>
        <row r="1415">
          <cell r="R1415">
            <v>0</v>
          </cell>
          <cell r="S1415">
            <v>0</v>
          </cell>
          <cell r="Z1415">
            <v>0</v>
          </cell>
          <cell r="AA1415">
            <v>0</v>
          </cell>
          <cell r="AG1415">
            <v>0</v>
          </cell>
          <cell r="AH1415">
            <v>0</v>
          </cell>
          <cell r="AN1415">
            <v>0</v>
          </cell>
          <cell r="AO1415">
            <v>0</v>
          </cell>
        </row>
        <row r="1416">
          <cell r="R1416">
            <v>1700000</v>
          </cell>
          <cell r="S1416">
            <v>0</v>
          </cell>
          <cell r="Z1416">
            <v>0</v>
          </cell>
          <cell r="AA1416">
            <v>0</v>
          </cell>
          <cell r="AG1416">
            <v>0</v>
          </cell>
          <cell r="AH1416">
            <v>0</v>
          </cell>
          <cell r="AN1416">
            <v>0</v>
          </cell>
          <cell r="AO1416">
            <v>0</v>
          </cell>
        </row>
        <row r="1417">
          <cell r="R1417">
            <v>13198398994</v>
          </cell>
          <cell r="S1417">
            <v>13246014340</v>
          </cell>
          <cell r="Z1417">
            <v>0</v>
          </cell>
          <cell r="AA1417">
            <v>0</v>
          </cell>
          <cell r="AG1417">
            <v>0</v>
          </cell>
          <cell r="AH1417">
            <v>0</v>
          </cell>
          <cell r="AN1417">
            <v>0</v>
          </cell>
          <cell r="AO1417">
            <v>0</v>
          </cell>
        </row>
        <row r="1418">
          <cell r="R1418">
            <v>195823956</v>
          </cell>
          <cell r="S1418">
            <v>202023955</v>
          </cell>
          <cell r="Z1418">
            <v>0</v>
          </cell>
          <cell r="AA1418">
            <v>0</v>
          </cell>
          <cell r="AG1418">
            <v>0</v>
          </cell>
          <cell r="AH1418">
            <v>0</v>
          </cell>
          <cell r="AN1418">
            <v>0</v>
          </cell>
          <cell r="AO1418">
            <v>0</v>
          </cell>
        </row>
        <row r="1419">
          <cell r="R1419">
            <v>195823956</v>
          </cell>
          <cell r="S1419">
            <v>202023955</v>
          </cell>
          <cell r="Z1419">
            <v>0</v>
          </cell>
          <cell r="AA1419">
            <v>0</v>
          </cell>
          <cell r="AG1419">
            <v>0</v>
          </cell>
          <cell r="AH1419">
            <v>0</v>
          </cell>
          <cell r="AN1419">
            <v>0</v>
          </cell>
          <cell r="AO1419">
            <v>0</v>
          </cell>
        </row>
        <row r="1420">
          <cell r="R1420">
            <v>6587721</v>
          </cell>
          <cell r="S1420">
            <v>6584479</v>
          </cell>
          <cell r="Z1420">
            <v>0</v>
          </cell>
          <cell r="AA1420">
            <v>0</v>
          </cell>
          <cell r="AG1420">
            <v>0</v>
          </cell>
          <cell r="AH1420">
            <v>0</v>
          </cell>
          <cell r="AN1420">
            <v>0</v>
          </cell>
          <cell r="AO1420">
            <v>0</v>
          </cell>
        </row>
        <row r="1421">
          <cell r="R1421">
            <v>5668754</v>
          </cell>
          <cell r="S1421">
            <v>5661580</v>
          </cell>
          <cell r="Z1421">
            <v>0</v>
          </cell>
          <cell r="AA1421">
            <v>0</v>
          </cell>
          <cell r="AG1421">
            <v>0</v>
          </cell>
          <cell r="AH1421">
            <v>0</v>
          </cell>
          <cell r="AN1421">
            <v>0</v>
          </cell>
          <cell r="AO1421">
            <v>0</v>
          </cell>
        </row>
        <row r="1422">
          <cell r="R1422">
            <v>41701000</v>
          </cell>
          <cell r="S1422">
            <v>41701000</v>
          </cell>
          <cell r="Z1422">
            <v>0</v>
          </cell>
          <cell r="AA1422">
            <v>0</v>
          </cell>
          <cell r="AG1422">
            <v>0</v>
          </cell>
          <cell r="AH1422">
            <v>0</v>
          </cell>
          <cell r="AN1422">
            <v>0</v>
          </cell>
          <cell r="AO1422">
            <v>0</v>
          </cell>
        </row>
        <row r="1423">
          <cell r="R1423">
            <v>15867587</v>
          </cell>
          <cell r="S1423">
            <v>15821765</v>
          </cell>
          <cell r="Z1423">
            <v>0</v>
          </cell>
          <cell r="AA1423">
            <v>0</v>
          </cell>
          <cell r="AG1423">
            <v>0</v>
          </cell>
          <cell r="AH1423">
            <v>0</v>
          </cell>
          <cell r="AN1423">
            <v>0</v>
          </cell>
          <cell r="AO1423">
            <v>0</v>
          </cell>
        </row>
        <row r="1424">
          <cell r="R1424">
            <v>20087760</v>
          </cell>
          <cell r="S1424">
            <v>20071238</v>
          </cell>
          <cell r="Z1424">
            <v>0</v>
          </cell>
          <cell r="AA1424">
            <v>0</v>
          </cell>
          <cell r="AG1424">
            <v>0</v>
          </cell>
          <cell r="AH1424">
            <v>0</v>
          </cell>
          <cell r="AN1424">
            <v>0</v>
          </cell>
          <cell r="AO1424">
            <v>0</v>
          </cell>
        </row>
        <row r="1425">
          <cell r="R1425">
            <v>42442436</v>
          </cell>
          <cell r="S1425">
            <v>41036990</v>
          </cell>
          <cell r="Z1425">
            <v>0</v>
          </cell>
          <cell r="AA1425">
            <v>0</v>
          </cell>
          <cell r="AG1425">
            <v>0</v>
          </cell>
          <cell r="AH1425">
            <v>0</v>
          </cell>
          <cell r="AN1425">
            <v>0</v>
          </cell>
          <cell r="AO1425">
            <v>0</v>
          </cell>
        </row>
        <row r="1426">
          <cell r="R1426">
            <v>30633774</v>
          </cell>
          <cell r="S1426">
            <v>37413865</v>
          </cell>
          <cell r="Z1426">
            <v>0</v>
          </cell>
          <cell r="AA1426">
            <v>0</v>
          </cell>
          <cell r="AG1426">
            <v>0</v>
          </cell>
          <cell r="AH1426">
            <v>0</v>
          </cell>
          <cell r="AN1426">
            <v>0</v>
          </cell>
          <cell r="AO1426">
            <v>0</v>
          </cell>
        </row>
        <row r="1427">
          <cell r="R1427">
            <v>32834924</v>
          </cell>
          <cell r="S1427">
            <v>33733038</v>
          </cell>
          <cell r="Z1427">
            <v>0</v>
          </cell>
          <cell r="AA1427">
            <v>0</v>
          </cell>
          <cell r="AG1427">
            <v>0</v>
          </cell>
          <cell r="AH1427">
            <v>0</v>
          </cell>
          <cell r="AN1427">
            <v>0</v>
          </cell>
          <cell r="AO1427">
            <v>0</v>
          </cell>
        </row>
        <row r="1428">
          <cell r="R1428">
            <v>506516373</v>
          </cell>
          <cell r="S1428">
            <v>506516373</v>
          </cell>
          <cell r="Z1428">
            <v>0</v>
          </cell>
          <cell r="AA1428">
            <v>0</v>
          </cell>
          <cell r="AG1428">
            <v>0</v>
          </cell>
          <cell r="AH1428">
            <v>0</v>
          </cell>
          <cell r="AN1428">
            <v>0</v>
          </cell>
          <cell r="AO1428">
            <v>0</v>
          </cell>
        </row>
        <row r="1429">
          <cell r="R1429">
            <v>506516373</v>
          </cell>
          <cell r="S1429">
            <v>506516373</v>
          </cell>
          <cell r="Z1429">
            <v>0</v>
          </cell>
          <cell r="AA1429">
            <v>0</v>
          </cell>
          <cell r="AG1429">
            <v>0</v>
          </cell>
          <cell r="AH1429">
            <v>0</v>
          </cell>
          <cell r="AN1429">
            <v>0</v>
          </cell>
          <cell r="AO1429">
            <v>0</v>
          </cell>
        </row>
        <row r="1430">
          <cell r="R1430">
            <v>14355820</v>
          </cell>
          <cell r="S1430">
            <v>14355820</v>
          </cell>
          <cell r="Z1430">
            <v>0</v>
          </cell>
          <cell r="AA1430">
            <v>0</v>
          </cell>
          <cell r="AG1430">
            <v>0</v>
          </cell>
          <cell r="AH1430">
            <v>0</v>
          </cell>
          <cell r="AN1430">
            <v>0</v>
          </cell>
          <cell r="AO1430">
            <v>0</v>
          </cell>
        </row>
        <row r="1431">
          <cell r="R1431">
            <v>87621885</v>
          </cell>
          <cell r="S1431">
            <v>87621885</v>
          </cell>
          <cell r="Z1431">
            <v>0</v>
          </cell>
          <cell r="AA1431">
            <v>0</v>
          </cell>
          <cell r="AG1431">
            <v>0</v>
          </cell>
          <cell r="AH1431">
            <v>0</v>
          </cell>
          <cell r="AN1431">
            <v>0</v>
          </cell>
          <cell r="AO1431">
            <v>0</v>
          </cell>
        </row>
        <row r="1432">
          <cell r="R1432">
            <v>189754162</v>
          </cell>
          <cell r="S1432">
            <v>189754162</v>
          </cell>
          <cell r="Z1432">
            <v>0</v>
          </cell>
          <cell r="AA1432">
            <v>0</v>
          </cell>
          <cell r="AG1432">
            <v>0</v>
          </cell>
          <cell r="AH1432">
            <v>0</v>
          </cell>
          <cell r="AN1432">
            <v>0</v>
          </cell>
          <cell r="AO1432">
            <v>0</v>
          </cell>
        </row>
        <row r="1433">
          <cell r="R1433">
            <v>195632326</v>
          </cell>
          <cell r="S1433">
            <v>195632326</v>
          </cell>
          <cell r="Z1433">
            <v>0</v>
          </cell>
          <cell r="AA1433">
            <v>0</v>
          </cell>
          <cell r="AG1433">
            <v>0</v>
          </cell>
          <cell r="AH1433">
            <v>0</v>
          </cell>
          <cell r="AN1433">
            <v>0</v>
          </cell>
          <cell r="AO1433">
            <v>0</v>
          </cell>
        </row>
        <row r="1434">
          <cell r="R1434">
            <v>19152180</v>
          </cell>
          <cell r="S1434">
            <v>19152180</v>
          </cell>
          <cell r="Z1434">
            <v>0</v>
          </cell>
          <cell r="AA1434">
            <v>0</v>
          </cell>
          <cell r="AG1434">
            <v>0</v>
          </cell>
          <cell r="AH1434">
            <v>0</v>
          </cell>
          <cell r="AN1434">
            <v>0</v>
          </cell>
          <cell r="AO1434">
            <v>0</v>
          </cell>
        </row>
        <row r="1435">
          <cell r="R1435">
            <v>2488611424</v>
          </cell>
          <cell r="S1435">
            <v>2398802876</v>
          </cell>
          <cell r="Z1435">
            <v>0</v>
          </cell>
          <cell r="AA1435">
            <v>0</v>
          </cell>
          <cell r="AG1435">
            <v>0</v>
          </cell>
          <cell r="AH1435">
            <v>0</v>
          </cell>
          <cell r="AN1435">
            <v>0</v>
          </cell>
          <cell r="AO1435">
            <v>0</v>
          </cell>
        </row>
        <row r="1436">
          <cell r="R1436">
            <v>2488611424</v>
          </cell>
          <cell r="S1436">
            <v>2398802876</v>
          </cell>
          <cell r="Z1436">
            <v>0</v>
          </cell>
          <cell r="AA1436">
            <v>0</v>
          </cell>
          <cell r="AG1436">
            <v>0</v>
          </cell>
          <cell r="AH1436">
            <v>0</v>
          </cell>
          <cell r="AN1436">
            <v>0</v>
          </cell>
          <cell r="AO1436">
            <v>0</v>
          </cell>
        </row>
        <row r="1437">
          <cell r="R1437">
            <v>1484500</v>
          </cell>
          <cell r="S1437">
            <v>1454500</v>
          </cell>
          <cell r="Z1437">
            <v>0</v>
          </cell>
          <cell r="AA1437">
            <v>0</v>
          </cell>
          <cell r="AG1437">
            <v>0</v>
          </cell>
          <cell r="AH1437">
            <v>0</v>
          </cell>
          <cell r="AN1437">
            <v>0</v>
          </cell>
          <cell r="AO1437">
            <v>0</v>
          </cell>
        </row>
        <row r="1438">
          <cell r="R1438">
            <v>1452124</v>
          </cell>
          <cell r="S1438">
            <v>1452124</v>
          </cell>
          <cell r="Z1438">
            <v>0</v>
          </cell>
          <cell r="AA1438">
            <v>0</v>
          </cell>
          <cell r="AG1438">
            <v>0</v>
          </cell>
          <cell r="AH1438">
            <v>0</v>
          </cell>
          <cell r="AN1438">
            <v>0</v>
          </cell>
          <cell r="AO1438">
            <v>0</v>
          </cell>
        </row>
        <row r="1439">
          <cell r="R1439">
            <v>2632000</v>
          </cell>
          <cell r="S1439">
            <v>2632000</v>
          </cell>
          <cell r="Z1439">
            <v>0</v>
          </cell>
          <cell r="AA1439">
            <v>0</v>
          </cell>
          <cell r="AG1439">
            <v>0</v>
          </cell>
          <cell r="AH1439">
            <v>0</v>
          </cell>
          <cell r="AN1439">
            <v>0</v>
          </cell>
          <cell r="AO1439">
            <v>0</v>
          </cell>
        </row>
        <row r="1440">
          <cell r="R1440">
            <v>12630000</v>
          </cell>
          <cell r="S1440">
            <v>12630000</v>
          </cell>
          <cell r="Z1440">
            <v>0</v>
          </cell>
          <cell r="AA1440">
            <v>0</v>
          </cell>
          <cell r="AG1440">
            <v>0</v>
          </cell>
          <cell r="AH1440">
            <v>0</v>
          </cell>
          <cell r="AN1440">
            <v>0</v>
          </cell>
          <cell r="AO1440">
            <v>0</v>
          </cell>
        </row>
        <row r="1441">
          <cell r="R1441">
            <v>32884500</v>
          </cell>
          <cell r="S1441">
            <v>32878909</v>
          </cell>
          <cell r="Z1441">
            <v>0</v>
          </cell>
          <cell r="AA1441">
            <v>0</v>
          </cell>
          <cell r="AG1441">
            <v>0</v>
          </cell>
          <cell r="AH1441">
            <v>0</v>
          </cell>
          <cell r="AN1441">
            <v>0</v>
          </cell>
          <cell r="AO1441">
            <v>0</v>
          </cell>
        </row>
        <row r="1442">
          <cell r="R1442">
            <v>41084300</v>
          </cell>
          <cell r="S1442">
            <v>41084300</v>
          </cell>
          <cell r="Z1442">
            <v>0</v>
          </cell>
          <cell r="AA1442">
            <v>0</v>
          </cell>
          <cell r="AG1442">
            <v>0</v>
          </cell>
          <cell r="AH1442">
            <v>0</v>
          </cell>
          <cell r="AN1442">
            <v>0</v>
          </cell>
          <cell r="AO1442">
            <v>0</v>
          </cell>
        </row>
        <row r="1443">
          <cell r="R1443">
            <v>286144000</v>
          </cell>
          <cell r="S1443">
            <v>286144000</v>
          </cell>
          <cell r="Z1443">
            <v>0</v>
          </cell>
          <cell r="AA1443">
            <v>0</v>
          </cell>
          <cell r="AG1443">
            <v>0</v>
          </cell>
          <cell r="AH1443">
            <v>0</v>
          </cell>
          <cell r="AN1443">
            <v>0</v>
          </cell>
          <cell r="AO1443">
            <v>0</v>
          </cell>
        </row>
        <row r="1444">
          <cell r="R1444">
            <v>1400000</v>
          </cell>
          <cell r="S1444">
            <v>1400000</v>
          </cell>
          <cell r="Z1444">
            <v>0</v>
          </cell>
          <cell r="AA1444">
            <v>0</v>
          </cell>
          <cell r="AG1444">
            <v>0</v>
          </cell>
          <cell r="AH1444">
            <v>0</v>
          </cell>
          <cell r="AN1444">
            <v>0</v>
          </cell>
          <cell r="AO1444">
            <v>0</v>
          </cell>
        </row>
        <row r="1445">
          <cell r="R1445">
            <v>404999999.99999988</v>
          </cell>
          <cell r="S1445">
            <v>404999999.99999988</v>
          </cell>
          <cell r="Z1445">
            <v>0</v>
          </cell>
          <cell r="AA1445">
            <v>0</v>
          </cell>
          <cell r="AG1445">
            <v>0</v>
          </cell>
          <cell r="AH1445">
            <v>0</v>
          </cell>
          <cell r="AN1445">
            <v>0</v>
          </cell>
          <cell r="AO1445">
            <v>0</v>
          </cell>
        </row>
        <row r="1446">
          <cell r="R1446">
            <v>392000000</v>
          </cell>
          <cell r="S1446">
            <v>392000000</v>
          </cell>
          <cell r="Z1446">
            <v>0</v>
          </cell>
          <cell r="AA1446">
            <v>0</v>
          </cell>
          <cell r="AG1446">
            <v>0</v>
          </cell>
          <cell r="AH1446">
            <v>0</v>
          </cell>
          <cell r="AN1446">
            <v>0</v>
          </cell>
          <cell r="AO1446">
            <v>0</v>
          </cell>
        </row>
        <row r="1447">
          <cell r="R1447">
            <v>40000000</v>
          </cell>
          <cell r="S1447">
            <v>10000000</v>
          </cell>
          <cell r="Z1447">
            <v>0</v>
          </cell>
          <cell r="AA1447">
            <v>0</v>
          </cell>
          <cell r="AG1447">
            <v>0</v>
          </cell>
          <cell r="AH1447">
            <v>0</v>
          </cell>
          <cell r="AN1447">
            <v>0</v>
          </cell>
          <cell r="AO1447">
            <v>0</v>
          </cell>
        </row>
        <row r="1448">
          <cell r="R1448">
            <v>390000000</v>
          </cell>
          <cell r="S1448">
            <v>390000000</v>
          </cell>
          <cell r="Z1448">
            <v>0</v>
          </cell>
          <cell r="AA1448">
            <v>0</v>
          </cell>
          <cell r="AG1448">
            <v>0</v>
          </cell>
          <cell r="AH1448">
            <v>0</v>
          </cell>
          <cell r="AN1448">
            <v>0</v>
          </cell>
          <cell r="AO1448">
            <v>0</v>
          </cell>
        </row>
        <row r="1449">
          <cell r="R1449">
            <v>881900000</v>
          </cell>
          <cell r="S1449">
            <v>822127043</v>
          </cell>
          <cell r="Z1449">
            <v>0</v>
          </cell>
          <cell r="AA1449">
            <v>0</v>
          </cell>
          <cell r="AG1449">
            <v>0</v>
          </cell>
          <cell r="AH1449">
            <v>0</v>
          </cell>
          <cell r="AN1449">
            <v>0</v>
          </cell>
          <cell r="AO1449">
            <v>0</v>
          </cell>
        </row>
        <row r="1450">
          <cell r="R1450">
            <v>820983024</v>
          </cell>
          <cell r="S1450">
            <v>821161528</v>
          </cell>
          <cell r="Z1450">
            <v>0</v>
          </cell>
          <cell r="AA1450">
            <v>0</v>
          </cell>
          <cell r="AG1450">
            <v>0</v>
          </cell>
          <cell r="AH1450">
            <v>0</v>
          </cell>
          <cell r="AN1450">
            <v>0</v>
          </cell>
          <cell r="AO1450">
            <v>0</v>
          </cell>
        </row>
        <row r="1451">
          <cell r="R1451">
            <v>48121569</v>
          </cell>
          <cell r="S1451">
            <v>48121569</v>
          </cell>
          <cell r="Z1451">
            <v>0</v>
          </cell>
          <cell r="AA1451">
            <v>0</v>
          </cell>
          <cell r="AG1451">
            <v>0</v>
          </cell>
          <cell r="AH1451">
            <v>0</v>
          </cell>
          <cell r="AN1451">
            <v>0</v>
          </cell>
          <cell r="AO1451">
            <v>0</v>
          </cell>
        </row>
        <row r="1452">
          <cell r="R1452">
            <v>38207262</v>
          </cell>
          <cell r="S1452">
            <v>38207262</v>
          </cell>
          <cell r="Z1452">
            <v>0</v>
          </cell>
          <cell r="AA1452">
            <v>0</v>
          </cell>
          <cell r="AG1452">
            <v>0</v>
          </cell>
          <cell r="AH1452">
            <v>0</v>
          </cell>
          <cell r="AN1452">
            <v>0</v>
          </cell>
          <cell r="AO1452">
            <v>0</v>
          </cell>
        </row>
        <row r="1453">
          <cell r="R1453">
            <v>9914307</v>
          </cell>
          <cell r="S1453">
            <v>9914307</v>
          </cell>
          <cell r="Z1453">
            <v>0</v>
          </cell>
          <cell r="AA1453">
            <v>0</v>
          </cell>
          <cell r="AG1453">
            <v>0</v>
          </cell>
          <cell r="AH1453">
            <v>0</v>
          </cell>
          <cell r="AN1453">
            <v>0</v>
          </cell>
          <cell r="AO1453">
            <v>0</v>
          </cell>
        </row>
        <row r="1454">
          <cell r="R1454">
            <v>772861455</v>
          </cell>
          <cell r="S1454">
            <v>773039959</v>
          </cell>
          <cell r="Z1454">
            <v>0</v>
          </cell>
          <cell r="AA1454">
            <v>0</v>
          </cell>
          <cell r="AG1454">
            <v>0</v>
          </cell>
          <cell r="AH1454">
            <v>0</v>
          </cell>
          <cell r="AN1454">
            <v>0</v>
          </cell>
          <cell r="AO1454">
            <v>0</v>
          </cell>
        </row>
        <row r="1455">
          <cell r="R1455">
            <v>17310609</v>
          </cell>
          <cell r="S1455">
            <v>17310609</v>
          </cell>
          <cell r="Z1455">
            <v>0</v>
          </cell>
          <cell r="AA1455">
            <v>0</v>
          </cell>
          <cell r="AG1455">
            <v>0</v>
          </cell>
          <cell r="AH1455">
            <v>0</v>
          </cell>
          <cell r="AN1455">
            <v>0</v>
          </cell>
          <cell r="AO1455">
            <v>0</v>
          </cell>
        </row>
        <row r="1456">
          <cell r="R1456">
            <v>10046034</v>
          </cell>
          <cell r="S1456">
            <v>10046034</v>
          </cell>
          <cell r="Z1456">
            <v>0</v>
          </cell>
          <cell r="AA1456">
            <v>0</v>
          </cell>
          <cell r="AG1456">
            <v>0</v>
          </cell>
          <cell r="AH1456">
            <v>0</v>
          </cell>
          <cell r="AN1456">
            <v>0</v>
          </cell>
          <cell r="AO1456">
            <v>0</v>
          </cell>
        </row>
        <row r="1457">
          <cell r="R1457">
            <v>12645292</v>
          </cell>
          <cell r="S1457">
            <v>17645292</v>
          </cell>
          <cell r="Z1457">
            <v>0</v>
          </cell>
          <cell r="AA1457">
            <v>0</v>
          </cell>
          <cell r="AG1457">
            <v>0</v>
          </cell>
          <cell r="AH1457">
            <v>0</v>
          </cell>
          <cell r="AN1457">
            <v>0</v>
          </cell>
          <cell r="AO1457">
            <v>0</v>
          </cell>
        </row>
        <row r="1458">
          <cell r="R1458">
            <v>4383342</v>
          </cell>
          <cell r="S1458">
            <v>4383343</v>
          </cell>
          <cell r="Z1458">
            <v>0</v>
          </cell>
          <cell r="AA1458">
            <v>0</v>
          </cell>
          <cell r="AG1458">
            <v>0</v>
          </cell>
          <cell r="AH1458">
            <v>0</v>
          </cell>
          <cell r="AN1458">
            <v>0</v>
          </cell>
          <cell r="AO1458">
            <v>0</v>
          </cell>
        </row>
        <row r="1459">
          <cell r="R1459">
            <v>588833800</v>
          </cell>
          <cell r="S1459">
            <v>588833800</v>
          </cell>
          <cell r="Z1459">
            <v>0</v>
          </cell>
          <cell r="AA1459">
            <v>0</v>
          </cell>
          <cell r="AG1459">
            <v>0</v>
          </cell>
          <cell r="AH1459">
            <v>0</v>
          </cell>
          <cell r="AN1459">
            <v>0</v>
          </cell>
          <cell r="AO1459">
            <v>0</v>
          </cell>
        </row>
        <row r="1460">
          <cell r="R1460">
            <v>28731096</v>
          </cell>
          <cell r="S1460">
            <v>28731096</v>
          </cell>
          <cell r="Z1460">
            <v>0</v>
          </cell>
          <cell r="AA1460">
            <v>0</v>
          </cell>
          <cell r="AG1460">
            <v>0</v>
          </cell>
          <cell r="AH1460">
            <v>0</v>
          </cell>
          <cell r="AN1460">
            <v>0</v>
          </cell>
          <cell r="AO1460">
            <v>0</v>
          </cell>
        </row>
        <row r="1461">
          <cell r="R1461">
            <v>27824608</v>
          </cell>
          <cell r="S1461">
            <v>27824608</v>
          </cell>
          <cell r="Z1461">
            <v>0</v>
          </cell>
          <cell r="AA1461">
            <v>0</v>
          </cell>
          <cell r="AG1461">
            <v>0</v>
          </cell>
          <cell r="AH1461">
            <v>0</v>
          </cell>
          <cell r="AN1461">
            <v>0</v>
          </cell>
          <cell r="AO1461">
            <v>0</v>
          </cell>
        </row>
        <row r="1462">
          <cell r="R1462">
            <v>21829933</v>
          </cell>
          <cell r="S1462">
            <v>21829933</v>
          </cell>
          <cell r="Z1462">
            <v>0</v>
          </cell>
          <cell r="AA1462">
            <v>0</v>
          </cell>
          <cell r="AG1462">
            <v>0</v>
          </cell>
          <cell r="AH1462">
            <v>0</v>
          </cell>
          <cell r="AN1462">
            <v>0</v>
          </cell>
          <cell r="AO1462">
            <v>0</v>
          </cell>
        </row>
        <row r="1463">
          <cell r="R1463">
            <v>4020000</v>
          </cell>
          <cell r="S1463">
            <v>4020000</v>
          </cell>
          <cell r="Z1463">
            <v>0</v>
          </cell>
          <cell r="AA1463">
            <v>0</v>
          </cell>
          <cell r="AG1463">
            <v>0</v>
          </cell>
          <cell r="AH1463">
            <v>0</v>
          </cell>
          <cell r="AN1463">
            <v>0</v>
          </cell>
          <cell r="AO1463">
            <v>0</v>
          </cell>
        </row>
        <row r="1464">
          <cell r="R1464">
            <v>45665591</v>
          </cell>
          <cell r="S1464">
            <v>40844094</v>
          </cell>
          <cell r="Z1464">
            <v>0</v>
          </cell>
          <cell r="AA1464">
            <v>0</v>
          </cell>
          <cell r="AG1464">
            <v>0</v>
          </cell>
          <cell r="AH1464">
            <v>0</v>
          </cell>
          <cell r="AN1464">
            <v>0</v>
          </cell>
          <cell r="AO1464">
            <v>0</v>
          </cell>
        </row>
        <row r="1465">
          <cell r="R1465">
            <v>11571150</v>
          </cell>
          <cell r="S1465">
            <v>11571150</v>
          </cell>
          <cell r="Z1465">
            <v>0</v>
          </cell>
          <cell r="AA1465">
            <v>0</v>
          </cell>
          <cell r="AG1465">
            <v>0</v>
          </cell>
          <cell r="AH1465">
            <v>0</v>
          </cell>
          <cell r="AN1465">
            <v>0</v>
          </cell>
          <cell r="AO1465">
            <v>0</v>
          </cell>
        </row>
        <row r="1466">
          <cell r="R1466">
            <v>3143041540</v>
          </cell>
          <cell r="S1466">
            <v>3167657444</v>
          </cell>
          <cell r="Z1466">
            <v>0</v>
          </cell>
          <cell r="AA1466">
            <v>0</v>
          </cell>
          <cell r="AG1466">
            <v>0</v>
          </cell>
          <cell r="AH1466">
            <v>0</v>
          </cell>
          <cell r="AN1466">
            <v>0</v>
          </cell>
          <cell r="AO1466">
            <v>0</v>
          </cell>
        </row>
        <row r="1467">
          <cell r="R1467">
            <v>3143041540</v>
          </cell>
          <cell r="S1467">
            <v>3167657444</v>
          </cell>
          <cell r="Z1467">
            <v>0</v>
          </cell>
          <cell r="AA1467">
            <v>0</v>
          </cell>
          <cell r="AG1467">
            <v>0</v>
          </cell>
          <cell r="AH1467">
            <v>0</v>
          </cell>
          <cell r="AN1467">
            <v>0</v>
          </cell>
          <cell r="AO1467">
            <v>0</v>
          </cell>
        </row>
        <row r="1468">
          <cell r="R1468">
            <v>1738218975</v>
          </cell>
          <cell r="S1468">
            <v>1738218975</v>
          </cell>
          <cell r="Z1468">
            <v>0</v>
          </cell>
          <cell r="AA1468">
            <v>0</v>
          </cell>
          <cell r="AG1468">
            <v>0</v>
          </cell>
          <cell r="AH1468">
            <v>0</v>
          </cell>
          <cell r="AN1468">
            <v>0</v>
          </cell>
          <cell r="AO1468">
            <v>0</v>
          </cell>
        </row>
        <row r="1469">
          <cell r="R1469">
            <v>549780934</v>
          </cell>
          <cell r="S1469">
            <v>549780934</v>
          </cell>
          <cell r="Z1469">
            <v>0</v>
          </cell>
          <cell r="AA1469">
            <v>0</v>
          </cell>
          <cell r="AG1469">
            <v>0</v>
          </cell>
          <cell r="AH1469">
            <v>0</v>
          </cell>
          <cell r="AN1469">
            <v>0</v>
          </cell>
          <cell r="AO1469">
            <v>0</v>
          </cell>
        </row>
        <row r="1470">
          <cell r="R1470">
            <v>98400000</v>
          </cell>
          <cell r="S1470">
            <v>98400000</v>
          </cell>
          <cell r="Z1470">
            <v>0</v>
          </cell>
          <cell r="AA1470">
            <v>0</v>
          </cell>
          <cell r="AG1470">
            <v>0</v>
          </cell>
          <cell r="AH1470">
            <v>0</v>
          </cell>
          <cell r="AN1470">
            <v>0</v>
          </cell>
          <cell r="AO1470">
            <v>0</v>
          </cell>
        </row>
        <row r="1471">
          <cell r="R1471">
            <v>0</v>
          </cell>
          <cell r="S1471">
            <v>0</v>
          </cell>
          <cell r="Z1471">
            <v>0</v>
          </cell>
          <cell r="AA1471">
            <v>0</v>
          </cell>
          <cell r="AG1471">
            <v>0</v>
          </cell>
          <cell r="AH1471">
            <v>0</v>
          </cell>
          <cell r="AN1471">
            <v>0</v>
          </cell>
          <cell r="AO1471">
            <v>0</v>
          </cell>
        </row>
        <row r="1472">
          <cell r="R1472">
            <v>0</v>
          </cell>
          <cell r="S1472">
            <v>0</v>
          </cell>
          <cell r="Z1472">
            <v>0</v>
          </cell>
          <cell r="AA1472">
            <v>0</v>
          </cell>
          <cell r="AG1472">
            <v>0</v>
          </cell>
          <cell r="AH1472">
            <v>0</v>
          </cell>
          <cell r="AN1472">
            <v>0</v>
          </cell>
          <cell r="AO1472">
            <v>0</v>
          </cell>
        </row>
        <row r="1473">
          <cell r="R1473">
            <v>27109039</v>
          </cell>
          <cell r="S1473">
            <v>32109039</v>
          </cell>
          <cell r="Z1473">
            <v>0</v>
          </cell>
          <cell r="AA1473">
            <v>0</v>
          </cell>
          <cell r="AG1473">
            <v>0</v>
          </cell>
          <cell r="AH1473">
            <v>0</v>
          </cell>
          <cell r="AN1473">
            <v>0</v>
          </cell>
          <cell r="AO1473">
            <v>0</v>
          </cell>
        </row>
        <row r="1474">
          <cell r="R1474">
            <v>19449113</v>
          </cell>
          <cell r="S1474">
            <v>19449113</v>
          </cell>
          <cell r="Z1474">
            <v>0</v>
          </cell>
          <cell r="AA1474">
            <v>0</v>
          </cell>
          <cell r="AG1474">
            <v>0</v>
          </cell>
          <cell r="AH1474">
            <v>0</v>
          </cell>
          <cell r="AN1474">
            <v>0</v>
          </cell>
          <cell r="AO1474">
            <v>0</v>
          </cell>
        </row>
        <row r="1475">
          <cell r="R1475">
            <v>14580000</v>
          </cell>
          <cell r="S1475">
            <v>19900000</v>
          </cell>
          <cell r="Z1475">
            <v>0</v>
          </cell>
          <cell r="AA1475">
            <v>0</v>
          </cell>
          <cell r="AG1475">
            <v>0</v>
          </cell>
          <cell r="AH1475">
            <v>0</v>
          </cell>
          <cell r="AN1475">
            <v>0</v>
          </cell>
          <cell r="AO1475">
            <v>0</v>
          </cell>
        </row>
        <row r="1476">
          <cell r="R1476">
            <v>286727179</v>
          </cell>
          <cell r="S1476">
            <v>303508213</v>
          </cell>
          <cell r="Z1476">
            <v>0</v>
          </cell>
          <cell r="AA1476">
            <v>0</v>
          </cell>
          <cell r="AG1476">
            <v>0</v>
          </cell>
          <cell r="AH1476">
            <v>0</v>
          </cell>
          <cell r="AN1476">
            <v>0</v>
          </cell>
          <cell r="AO1476">
            <v>0</v>
          </cell>
        </row>
        <row r="1477">
          <cell r="R1477">
            <v>97977368</v>
          </cell>
          <cell r="S1477">
            <v>97977368</v>
          </cell>
          <cell r="Z1477">
            <v>0</v>
          </cell>
          <cell r="AA1477">
            <v>0</v>
          </cell>
          <cell r="AG1477">
            <v>0</v>
          </cell>
          <cell r="AH1477">
            <v>0</v>
          </cell>
          <cell r="AN1477">
            <v>0</v>
          </cell>
          <cell r="AO1477">
            <v>0</v>
          </cell>
        </row>
        <row r="1478">
          <cell r="R1478">
            <v>250466098</v>
          </cell>
          <cell r="S1478">
            <v>250466098</v>
          </cell>
          <cell r="Z1478">
            <v>0</v>
          </cell>
          <cell r="AA1478">
            <v>0</v>
          </cell>
          <cell r="AG1478">
            <v>0</v>
          </cell>
          <cell r="AH1478">
            <v>0</v>
          </cell>
          <cell r="AN1478">
            <v>0</v>
          </cell>
          <cell r="AO1478">
            <v>0</v>
          </cell>
        </row>
        <row r="1479">
          <cell r="R1479">
            <v>0</v>
          </cell>
          <cell r="S1479">
            <v>0</v>
          </cell>
          <cell r="Z1479">
            <v>0</v>
          </cell>
          <cell r="AA1479">
            <v>0</v>
          </cell>
          <cell r="AG1479">
            <v>0</v>
          </cell>
          <cell r="AH1479">
            <v>0</v>
          </cell>
          <cell r="AN1479">
            <v>0</v>
          </cell>
          <cell r="AO1479">
            <v>0</v>
          </cell>
        </row>
        <row r="1480">
          <cell r="R1480">
            <v>0</v>
          </cell>
          <cell r="S1480">
            <v>0</v>
          </cell>
          <cell r="Z1480">
            <v>0</v>
          </cell>
          <cell r="AA1480">
            <v>0</v>
          </cell>
          <cell r="AG1480">
            <v>0</v>
          </cell>
          <cell r="AH1480">
            <v>0</v>
          </cell>
          <cell r="AN1480">
            <v>0</v>
          </cell>
          <cell r="AO1480">
            <v>0</v>
          </cell>
        </row>
        <row r="1481">
          <cell r="R1481">
            <v>0</v>
          </cell>
          <cell r="S1481">
            <v>0</v>
          </cell>
          <cell r="Z1481">
            <v>0</v>
          </cell>
          <cell r="AA1481">
            <v>0</v>
          </cell>
          <cell r="AG1481">
            <v>0</v>
          </cell>
          <cell r="AH1481">
            <v>0</v>
          </cell>
          <cell r="AN1481">
            <v>0</v>
          </cell>
          <cell r="AO1481">
            <v>0</v>
          </cell>
        </row>
        <row r="1482">
          <cell r="R1482">
            <v>21012000</v>
          </cell>
          <cell r="S1482">
            <v>16950000</v>
          </cell>
          <cell r="Z1482">
            <v>0</v>
          </cell>
          <cell r="AA1482">
            <v>0</v>
          </cell>
          <cell r="AG1482">
            <v>0</v>
          </cell>
          <cell r="AH1482">
            <v>0</v>
          </cell>
          <cell r="AN1482">
            <v>0</v>
          </cell>
          <cell r="AO1482">
            <v>0</v>
          </cell>
        </row>
        <row r="1483">
          <cell r="R1483">
            <v>27920834</v>
          </cell>
          <cell r="S1483">
            <v>29497704</v>
          </cell>
          <cell r="Z1483">
            <v>0</v>
          </cell>
          <cell r="AA1483">
            <v>0</v>
          </cell>
          <cell r="AG1483">
            <v>0</v>
          </cell>
          <cell r="AH1483">
            <v>0</v>
          </cell>
          <cell r="AN1483">
            <v>0</v>
          </cell>
          <cell r="AO1483">
            <v>0</v>
          </cell>
        </row>
        <row r="1484">
          <cell r="R1484">
            <v>11400000</v>
          </cell>
          <cell r="S1484">
            <v>11400000</v>
          </cell>
          <cell r="Z1484">
            <v>0</v>
          </cell>
          <cell r="AA1484">
            <v>0</v>
          </cell>
          <cell r="AG1484">
            <v>0</v>
          </cell>
          <cell r="AH1484">
            <v>0</v>
          </cell>
          <cell r="AN1484">
            <v>0</v>
          </cell>
          <cell r="AO1484">
            <v>0</v>
          </cell>
        </row>
        <row r="1485">
          <cell r="R1485">
            <v>159782328</v>
          </cell>
          <cell r="S1485">
            <v>161012328</v>
          </cell>
          <cell r="Z1485">
            <v>0</v>
          </cell>
          <cell r="AA1485">
            <v>0</v>
          </cell>
          <cell r="AG1485">
            <v>0</v>
          </cell>
          <cell r="AH1485">
            <v>0</v>
          </cell>
          <cell r="AN1485">
            <v>0</v>
          </cell>
          <cell r="AO1485">
            <v>0</v>
          </cell>
        </row>
        <row r="1486">
          <cell r="R1486">
            <v>159782328</v>
          </cell>
          <cell r="S1486">
            <v>161012328</v>
          </cell>
          <cell r="Z1486">
            <v>0</v>
          </cell>
          <cell r="AA1486">
            <v>0</v>
          </cell>
          <cell r="AG1486">
            <v>0</v>
          </cell>
          <cell r="AH1486">
            <v>0</v>
          </cell>
          <cell r="AN1486">
            <v>0</v>
          </cell>
          <cell r="AO1486">
            <v>0</v>
          </cell>
        </row>
        <row r="1487">
          <cell r="R1487">
            <v>45607287</v>
          </cell>
          <cell r="S1487">
            <v>46832156</v>
          </cell>
          <cell r="Z1487">
            <v>0</v>
          </cell>
          <cell r="AA1487">
            <v>0</v>
          </cell>
          <cell r="AG1487">
            <v>0</v>
          </cell>
          <cell r="AH1487">
            <v>0</v>
          </cell>
          <cell r="AN1487">
            <v>0</v>
          </cell>
          <cell r="AO1487">
            <v>0</v>
          </cell>
        </row>
        <row r="1488">
          <cell r="R1488">
            <v>26914150</v>
          </cell>
          <cell r="S1488">
            <v>26918259</v>
          </cell>
          <cell r="Z1488">
            <v>0</v>
          </cell>
          <cell r="AA1488">
            <v>0</v>
          </cell>
          <cell r="AG1488">
            <v>0</v>
          </cell>
          <cell r="AH1488">
            <v>0</v>
          </cell>
          <cell r="AN1488">
            <v>0</v>
          </cell>
          <cell r="AO1488">
            <v>0</v>
          </cell>
        </row>
        <row r="1489">
          <cell r="R1489">
            <v>81120000</v>
          </cell>
          <cell r="S1489">
            <v>81120000</v>
          </cell>
          <cell r="Z1489">
            <v>0</v>
          </cell>
          <cell r="AA1489">
            <v>0</v>
          </cell>
          <cell r="AG1489">
            <v>0</v>
          </cell>
          <cell r="AH1489">
            <v>0</v>
          </cell>
          <cell r="AN1489">
            <v>0</v>
          </cell>
          <cell r="AO1489">
            <v>0</v>
          </cell>
        </row>
        <row r="1490">
          <cell r="R1490">
            <v>6140891</v>
          </cell>
          <cell r="S1490">
            <v>6141913</v>
          </cell>
          <cell r="Z1490">
            <v>0</v>
          </cell>
          <cell r="AA1490">
            <v>0</v>
          </cell>
          <cell r="AG1490">
            <v>0</v>
          </cell>
          <cell r="AH1490">
            <v>0</v>
          </cell>
          <cell r="AN1490">
            <v>0</v>
          </cell>
          <cell r="AO1490">
            <v>0</v>
          </cell>
        </row>
        <row r="1491">
          <cell r="R1491">
            <v>0</v>
          </cell>
          <cell r="S1491">
            <v>0</v>
          </cell>
          <cell r="Z1491">
            <v>0</v>
          </cell>
          <cell r="AA1491">
            <v>0</v>
          </cell>
          <cell r="AG1491">
            <v>0</v>
          </cell>
          <cell r="AH1491">
            <v>0</v>
          </cell>
          <cell r="AN1491">
            <v>0</v>
          </cell>
          <cell r="AO1491">
            <v>0</v>
          </cell>
        </row>
        <row r="1492">
          <cell r="R1492">
            <v>2878591535</v>
          </cell>
          <cell r="S1492">
            <v>2906791022</v>
          </cell>
          <cell r="Z1492">
            <v>0</v>
          </cell>
          <cell r="AA1492">
            <v>0</v>
          </cell>
          <cell r="AG1492">
            <v>0</v>
          </cell>
          <cell r="AH1492">
            <v>0</v>
          </cell>
          <cell r="AN1492">
            <v>0</v>
          </cell>
          <cell r="AO1492">
            <v>0</v>
          </cell>
        </row>
        <row r="1493">
          <cell r="R1493">
            <v>2685424073</v>
          </cell>
          <cell r="S1493">
            <v>2685424073</v>
          </cell>
          <cell r="Z1493">
            <v>0</v>
          </cell>
          <cell r="AA1493">
            <v>0</v>
          </cell>
          <cell r="AG1493">
            <v>0</v>
          </cell>
          <cell r="AH1493">
            <v>0</v>
          </cell>
          <cell r="AN1493">
            <v>0</v>
          </cell>
          <cell r="AO1493">
            <v>0</v>
          </cell>
        </row>
        <row r="1494">
          <cell r="R1494">
            <v>1811810587</v>
          </cell>
          <cell r="S1494">
            <v>1811810587</v>
          </cell>
          <cell r="Z1494">
            <v>0</v>
          </cell>
          <cell r="AA1494">
            <v>0</v>
          </cell>
          <cell r="AG1494">
            <v>0</v>
          </cell>
          <cell r="AH1494">
            <v>0</v>
          </cell>
          <cell r="AN1494">
            <v>0</v>
          </cell>
          <cell r="AO1494">
            <v>0</v>
          </cell>
        </row>
        <row r="1495">
          <cell r="R1495">
            <v>873613486</v>
          </cell>
          <cell r="S1495">
            <v>873613486</v>
          </cell>
          <cell r="Z1495">
            <v>0</v>
          </cell>
          <cell r="AA1495">
            <v>0</v>
          </cell>
          <cell r="AG1495">
            <v>0</v>
          </cell>
          <cell r="AH1495">
            <v>0</v>
          </cell>
          <cell r="AN1495">
            <v>0</v>
          </cell>
          <cell r="AO1495">
            <v>0</v>
          </cell>
        </row>
        <row r="1496">
          <cell r="R1496">
            <v>193167462</v>
          </cell>
          <cell r="S1496">
            <v>221366949</v>
          </cell>
          <cell r="Z1496">
            <v>0</v>
          </cell>
          <cell r="AA1496">
            <v>0</v>
          </cell>
          <cell r="AG1496">
            <v>0</v>
          </cell>
          <cell r="AH1496">
            <v>0</v>
          </cell>
          <cell r="AN1496">
            <v>0</v>
          </cell>
          <cell r="AO1496">
            <v>0</v>
          </cell>
        </row>
        <row r="1497">
          <cell r="R1497">
            <v>84847457</v>
          </cell>
          <cell r="S1497">
            <v>68593899</v>
          </cell>
          <cell r="Z1497">
            <v>0</v>
          </cell>
          <cell r="AA1497">
            <v>0</v>
          </cell>
          <cell r="AG1497">
            <v>0</v>
          </cell>
          <cell r="AH1497">
            <v>0</v>
          </cell>
          <cell r="AN1497">
            <v>0</v>
          </cell>
          <cell r="AO1497">
            <v>0</v>
          </cell>
        </row>
        <row r="1498">
          <cell r="R1498">
            <v>17496931</v>
          </cell>
          <cell r="S1498">
            <v>17409760</v>
          </cell>
          <cell r="Z1498">
            <v>0</v>
          </cell>
          <cell r="AA1498">
            <v>0</v>
          </cell>
          <cell r="AG1498">
            <v>0</v>
          </cell>
          <cell r="AH1498">
            <v>0</v>
          </cell>
          <cell r="AN1498">
            <v>0</v>
          </cell>
          <cell r="AO1498">
            <v>0</v>
          </cell>
        </row>
        <row r="1499">
          <cell r="R1499">
            <v>46751073</v>
          </cell>
          <cell r="S1499">
            <v>46751073</v>
          </cell>
          <cell r="Z1499">
            <v>0</v>
          </cell>
          <cell r="AA1499">
            <v>0</v>
          </cell>
          <cell r="AG1499">
            <v>0</v>
          </cell>
          <cell r="AH1499">
            <v>0</v>
          </cell>
          <cell r="AN1499">
            <v>0</v>
          </cell>
          <cell r="AO1499">
            <v>0</v>
          </cell>
        </row>
        <row r="1500">
          <cell r="R1500">
            <v>11396245</v>
          </cell>
          <cell r="S1500">
            <v>11396245</v>
          </cell>
          <cell r="Z1500">
            <v>0</v>
          </cell>
          <cell r="AA1500">
            <v>0</v>
          </cell>
          <cell r="AG1500">
            <v>0</v>
          </cell>
          <cell r="AH1500">
            <v>0</v>
          </cell>
          <cell r="AN1500">
            <v>0</v>
          </cell>
          <cell r="AO1500">
            <v>0</v>
          </cell>
        </row>
        <row r="1501">
          <cell r="R1501">
            <v>16488171</v>
          </cell>
          <cell r="S1501">
            <v>33334176</v>
          </cell>
          <cell r="Z1501">
            <v>0</v>
          </cell>
          <cell r="AA1501">
            <v>0</v>
          </cell>
          <cell r="AG1501">
            <v>0</v>
          </cell>
          <cell r="AH1501">
            <v>0</v>
          </cell>
          <cell r="AN1501">
            <v>0</v>
          </cell>
          <cell r="AO1501">
            <v>0</v>
          </cell>
        </row>
        <row r="1502">
          <cell r="R1502">
            <v>16187585</v>
          </cell>
          <cell r="S1502">
            <v>43881796</v>
          </cell>
          <cell r="Z1502">
            <v>0</v>
          </cell>
          <cell r="AA1502">
            <v>0</v>
          </cell>
          <cell r="AG1502">
            <v>0</v>
          </cell>
          <cell r="AH1502">
            <v>0</v>
          </cell>
          <cell r="AN1502">
            <v>0</v>
          </cell>
          <cell r="AO1502">
            <v>0</v>
          </cell>
        </row>
        <row r="1503">
          <cell r="R1503">
            <v>2596248814</v>
          </cell>
          <cell r="S1503">
            <v>2673248814</v>
          </cell>
          <cell r="Z1503">
            <v>0</v>
          </cell>
          <cell r="AA1503">
            <v>0</v>
          </cell>
          <cell r="AG1503">
            <v>0</v>
          </cell>
          <cell r="AH1503">
            <v>0</v>
          </cell>
          <cell r="AN1503">
            <v>0</v>
          </cell>
          <cell r="AO1503">
            <v>0</v>
          </cell>
        </row>
        <row r="1504">
          <cell r="R1504">
            <v>2596248814</v>
          </cell>
          <cell r="S1504">
            <v>2673248814</v>
          </cell>
          <cell r="Z1504">
            <v>0</v>
          </cell>
          <cell r="AA1504">
            <v>0</v>
          </cell>
          <cell r="AG1504">
            <v>0</v>
          </cell>
          <cell r="AH1504">
            <v>0</v>
          </cell>
          <cell r="AN1504">
            <v>0</v>
          </cell>
          <cell r="AO1504">
            <v>0</v>
          </cell>
        </row>
        <row r="1505">
          <cell r="R1505">
            <v>1760136129</v>
          </cell>
          <cell r="S1505">
            <v>1760136129</v>
          </cell>
          <cell r="Z1505">
            <v>0</v>
          </cell>
          <cell r="AA1505">
            <v>0</v>
          </cell>
          <cell r="AG1505">
            <v>0</v>
          </cell>
          <cell r="AH1505">
            <v>0</v>
          </cell>
          <cell r="AN1505">
            <v>0</v>
          </cell>
          <cell r="AO1505">
            <v>0</v>
          </cell>
        </row>
        <row r="1506">
          <cell r="R1506">
            <v>32872957</v>
          </cell>
          <cell r="S1506">
            <v>32872957</v>
          </cell>
          <cell r="Z1506">
            <v>0</v>
          </cell>
          <cell r="AA1506">
            <v>0</v>
          </cell>
          <cell r="AG1506">
            <v>0</v>
          </cell>
          <cell r="AH1506">
            <v>0</v>
          </cell>
          <cell r="AN1506">
            <v>0</v>
          </cell>
          <cell r="AO1506">
            <v>0</v>
          </cell>
        </row>
        <row r="1507">
          <cell r="R1507">
            <v>748514928</v>
          </cell>
          <cell r="S1507">
            <v>748514928</v>
          </cell>
          <cell r="Z1507">
            <v>0</v>
          </cell>
          <cell r="AA1507">
            <v>0</v>
          </cell>
          <cell r="AG1507">
            <v>0</v>
          </cell>
          <cell r="AH1507">
            <v>0</v>
          </cell>
          <cell r="AN1507">
            <v>0</v>
          </cell>
          <cell r="AO1507">
            <v>0</v>
          </cell>
        </row>
        <row r="1508">
          <cell r="R1508">
            <v>40724800</v>
          </cell>
          <cell r="S1508">
            <v>40724800</v>
          </cell>
          <cell r="Z1508">
            <v>0</v>
          </cell>
          <cell r="AA1508">
            <v>0</v>
          </cell>
          <cell r="AG1508">
            <v>0</v>
          </cell>
          <cell r="AH1508">
            <v>0</v>
          </cell>
          <cell r="AN1508">
            <v>0</v>
          </cell>
          <cell r="AO1508">
            <v>0</v>
          </cell>
        </row>
        <row r="1509">
          <cell r="R1509">
            <v>5000000</v>
          </cell>
          <cell r="S1509">
            <v>5000000</v>
          </cell>
          <cell r="Z1509">
            <v>0</v>
          </cell>
          <cell r="AA1509">
            <v>0</v>
          </cell>
          <cell r="AG1509">
            <v>0</v>
          </cell>
          <cell r="AH1509">
            <v>0</v>
          </cell>
          <cell r="AN1509">
            <v>0</v>
          </cell>
          <cell r="AO1509">
            <v>0</v>
          </cell>
        </row>
        <row r="1510">
          <cell r="R1510">
            <v>0</v>
          </cell>
          <cell r="S1510">
            <v>77000000</v>
          </cell>
          <cell r="Z1510">
            <v>0</v>
          </cell>
          <cell r="AA1510">
            <v>0</v>
          </cell>
          <cell r="AG1510">
            <v>0</v>
          </cell>
          <cell r="AH1510">
            <v>0</v>
          </cell>
          <cell r="AN1510">
            <v>0</v>
          </cell>
          <cell r="AO1510">
            <v>0</v>
          </cell>
        </row>
        <row r="1511">
          <cell r="R1511">
            <v>0</v>
          </cell>
          <cell r="S1511">
            <v>0</v>
          </cell>
          <cell r="Z1511">
            <v>0</v>
          </cell>
          <cell r="AA1511">
            <v>0</v>
          </cell>
          <cell r="AG1511">
            <v>0</v>
          </cell>
          <cell r="AH1511">
            <v>0</v>
          </cell>
          <cell r="AN1511">
            <v>0</v>
          </cell>
          <cell r="AO1511">
            <v>0</v>
          </cell>
        </row>
        <row r="1512">
          <cell r="R1512">
            <v>9000000</v>
          </cell>
          <cell r="S1512">
            <v>9000000</v>
          </cell>
          <cell r="Z1512">
            <v>0</v>
          </cell>
          <cell r="AA1512">
            <v>0</v>
          </cell>
          <cell r="AG1512">
            <v>0</v>
          </cell>
          <cell r="AH1512">
            <v>0</v>
          </cell>
          <cell r="AN1512">
            <v>0</v>
          </cell>
          <cell r="AO1512">
            <v>0</v>
          </cell>
        </row>
        <row r="1513">
          <cell r="R1513">
            <v>408800000</v>
          </cell>
          <cell r="S1513">
            <v>408800000</v>
          </cell>
          <cell r="Z1513">
            <v>0</v>
          </cell>
          <cell r="AA1513">
            <v>0</v>
          </cell>
          <cell r="AG1513">
            <v>0</v>
          </cell>
          <cell r="AH1513">
            <v>0</v>
          </cell>
          <cell r="AN1513">
            <v>0</v>
          </cell>
          <cell r="AO1513">
            <v>0</v>
          </cell>
        </row>
        <row r="1514">
          <cell r="R1514">
            <v>408800000</v>
          </cell>
          <cell r="S1514">
            <v>408800000</v>
          </cell>
          <cell r="Z1514">
            <v>0</v>
          </cell>
          <cell r="AA1514">
            <v>0</v>
          </cell>
          <cell r="AG1514">
            <v>0</v>
          </cell>
          <cell r="AH1514">
            <v>0</v>
          </cell>
          <cell r="AN1514">
            <v>0</v>
          </cell>
          <cell r="AO1514">
            <v>0</v>
          </cell>
        </row>
        <row r="1515">
          <cell r="R1515">
            <v>408800000</v>
          </cell>
          <cell r="S1515">
            <v>408800000</v>
          </cell>
          <cell r="Z1515">
            <v>0</v>
          </cell>
          <cell r="AA1515">
            <v>0</v>
          </cell>
          <cell r="AG1515">
            <v>0</v>
          </cell>
          <cell r="AH1515">
            <v>0</v>
          </cell>
          <cell r="AN1515">
            <v>0</v>
          </cell>
          <cell r="AO1515">
            <v>0</v>
          </cell>
        </row>
        <row r="1516">
          <cell r="R1516">
            <v>28652025682</v>
          </cell>
          <cell r="S1516">
            <v>28663787793</v>
          </cell>
          <cell r="Z1516">
            <v>0</v>
          </cell>
          <cell r="AA1516">
            <v>0</v>
          </cell>
          <cell r="AG1516">
            <v>0</v>
          </cell>
          <cell r="AH1516">
            <v>0</v>
          </cell>
          <cell r="AN1516">
            <v>0</v>
          </cell>
          <cell r="AO1516">
            <v>0</v>
          </cell>
        </row>
        <row r="1517">
          <cell r="R1517">
            <v>1786320726</v>
          </cell>
          <cell r="S1517">
            <v>1761730045</v>
          </cell>
          <cell r="Z1517">
            <v>0</v>
          </cell>
          <cell r="AA1517">
            <v>0</v>
          </cell>
          <cell r="AG1517">
            <v>0</v>
          </cell>
          <cell r="AH1517">
            <v>0</v>
          </cell>
          <cell r="AN1517">
            <v>0</v>
          </cell>
          <cell r="AO1517">
            <v>0</v>
          </cell>
        </row>
        <row r="1518">
          <cell r="R1518">
            <v>1786320726</v>
          </cell>
          <cell r="S1518">
            <v>1761730045</v>
          </cell>
          <cell r="Z1518">
            <v>0</v>
          </cell>
          <cell r="AA1518">
            <v>0</v>
          </cell>
          <cell r="AG1518">
            <v>0</v>
          </cell>
          <cell r="AH1518">
            <v>0</v>
          </cell>
          <cell r="AN1518">
            <v>0</v>
          </cell>
          <cell r="AO1518">
            <v>0</v>
          </cell>
        </row>
        <row r="1519">
          <cell r="R1519">
            <v>740000000</v>
          </cell>
          <cell r="S1519">
            <v>740000000</v>
          </cell>
          <cell r="Z1519">
            <v>0</v>
          </cell>
          <cell r="AA1519">
            <v>0</v>
          </cell>
          <cell r="AG1519">
            <v>0</v>
          </cell>
          <cell r="AH1519">
            <v>0</v>
          </cell>
          <cell r="AN1519">
            <v>0</v>
          </cell>
          <cell r="AO1519">
            <v>0</v>
          </cell>
        </row>
        <row r="1520">
          <cell r="R1520">
            <v>456925242</v>
          </cell>
          <cell r="S1520">
            <v>456925242</v>
          </cell>
          <cell r="Z1520">
            <v>0</v>
          </cell>
          <cell r="AA1520">
            <v>0</v>
          </cell>
          <cell r="AG1520">
            <v>0</v>
          </cell>
          <cell r="AH1520">
            <v>0</v>
          </cell>
          <cell r="AN1520">
            <v>0</v>
          </cell>
          <cell r="AO1520">
            <v>0</v>
          </cell>
        </row>
        <row r="1521">
          <cell r="R1521">
            <v>50385635</v>
          </cell>
          <cell r="S1521">
            <v>50385635</v>
          </cell>
          <cell r="Z1521">
            <v>0</v>
          </cell>
          <cell r="AA1521">
            <v>0</v>
          </cell>
          <cell r="AG1521">
            <v>0</v>
          </cell>
          <cell r="AH1521">
            <v>0</v>
          </cell>
          <cell r="AN1521">
            <v>0</v>
          </cell>
          <cell r="AO1521">
            <v>0</v>
          </cell>
        </row>
        <row r="1522">
          <cell r="R1522">
            <v>122745232</v>
          </cell>
          <cell r="S1522">
            <v>122745232</v>
          </cell>
          <cell r="Z1522">
            <v>0</v>
          </cell>
          <cell r="AA1522">
            <v>0</v>
          </cell>
          <cell r="AG1522">
            <v>0</v>
          </cell>
          <cell r="AH1522">
            <v>0</v>
          </cell>
          <cell r="AN1522">
            <v>0</v>
          </cell>
          <cell r="AO1522">
            <v>0</v>
          </cell>
        </row>
        <row r="1523">
          <cell r="R1523">
            <v>6373110</v>
          </cell>
          <cell r="S1523">
            <v>6373110</v>
          </cell>
          <cell r="Z1523">
            <v>0</v>
          </cell>
          <cell r="AA1523">
            <v>0</v>
          </cell>
          <cell r="AG1523">
            <v>0</v>
          </cell>
          <cell r="AH1523">
            <v>0</v>
          </cell>
          <cell r="AN1523">
            <v>0</v>
          </cell>
          <cell r="AO1523">
            <v>0</v>
          </cell>
        </row>
        <row r="1524">
          <cell r="R1524">
            <v>169912091</v>
          </cell>
          <cell r="S1524">
            <v>169912091</v>
          </cell>
          <cell r="Z1524">
            <v>0</v>
          </cell>
          <cell r="AA1524">
            <v>0</v>
          </cell>
          <cell r="AG1524">
            <v>0</v>
          </cell>
          <cell r="AH1524">
            <v>0</v>
          </cell>
          <cell r="AN1524">
            <v>0</v>
          </cell>
          <cell r="AO1524">
            <v>0</v>
          </cell>
        </row>
        <row r="1525">
          <cell r="R1525">
            <v>87204815</v>
          </cell>
          <cell r="S1525">
            <v>87204815</v>
          </cell>
          <cell r="Z1525">
            <v>0</v>
          </cell>
          <cell r="AA1525">
            <v>0</v>
          </cell>
          <cell r="AG1525">
            <v>0</v>
          </cell>
          <cell r="AH1525">
            <v>0</v>
          </cell>
          <cell r="AN1525">
            <v>0</v>
          </cell>
          <cell r="AO1525">
            <v>0</v>
          </cell>
        </row>
        <row r="1526">
          <cell r="R1526">
            <v>16223403</v>
          </cell>
          <cell r="S1526">
            <v>16223403</v>
          </cell>
          <cell r="Z1526">
            <v>0</v>
          </cell>
          <cell r="AA1526">
            <v>0</v>
          </cell>
          <cell r="AG1526">
            <v>0</v>
          </cell>
          <cell r="AH1526">
            <v>0</v>
          </cell>
          <cell r="AN1526">
            <v>0</v>
          </cell>
          <cell r="AO1526">
            <v>0</v>
          </cell>
        </row>
        <row r="1527">
          <cell r="R1527">
            <v>1551198</v>
          </cell>
          <cell r="S1527">
            <v>1551198</v>
          </cell>
          <cell r="Z1527">
            <v>0</v>
          </cell>
          <cell r="AA1527">
            <v>0</v>
          </cell>
          <cell r="AG1527">
            <v>0</v>
          </cell>
          <cell r="AH1527">
            <v>0</v>
          </cell>
          <cell r="AN1527">
            <v>0</v>
          </cell>
          <cell r="AO1527">
            <v>0</v>
          </cell>
        </row>
        <row r="1528">
          <cell r="R1528">
            <v>0</v>
          </cell>
          <cell r="S1528">
            <v>0</v>
          </cell>
          <cell r="Z1528">
            <v>0</v>
          </cell>
          <cell r="AA1528">
            <v>0</v>
          </cell>
          <cell r="AG1528">
            <v>0</v>
          </cell>
          <cell r="AH1528">
            <v>0</v>
          </cell>
          <cell r="AN1528">
            <v>0</v>
          </cell>
          <cell r="AO1528">
            <v>0</v>
          </cell>
        </row>
        <row r="1529">
          <cell r="R1529">
            <v>0</v>
          </cell>
          <cell r="S1529">
            <v>300000</v>
          </cell>
          <cell r="Z1529">
            <v>0</v>
          </cell>
          <cell r="AA1529">
            <v>0</v>
          </cell>
          <cell r="AG1529">
            <v>0</v>
          </cell>
          <cell r="AH1529">
            <v>0</v>
          </cell>
          <cell r="AN1529">
            <v>0</v>
          </cell>
          <cell r="AO1529">
            <v>0</v>
          </cell>
        </row>
        <row r="1530">
          <cell r="R1530">
            <v>120000000</v>
          </cell>
          <cell r="S1530">
            <v>98512209</v>
          </cell>
          <cell r="Z1530">
            <v>0</v>
          </cell>
          <cell r="AA1530">
            <v>0</v>
          </cell>
          <cell r="AG1530">
            <v>0</v>
          </cell>
          <cell r="AH1530">
            <v>0</v>
          </cell>
          <cell r="AN1530">
            <v>0</v>
          </cell>
          <cell r="AO1530">
            <v>0</v>
          </cell>
        </row>
        <row r="1531">
          <cell r="R1531">
            <v>15000000</v>
          </cell>
          <cell r="S1531">
            <v>11597110</v>
          </cell>
          <cell r="Z1531">
            <v>0</v>
          </cell>
          <cell r="AA1531">
            <v>0</v>
          </cell>
          <cell r="AG1531">
            <v>0</v>
          </cell>
          <cell r="AH1531">
            <v>0</v>
          </cell>
          <cell r="AN1531">
            <v>0</v>
          </cell>
          <cell r="AO1531">
            <v>0</v>
          </cell>
        </row>
        <row r="1532">
          <cell r="R1532">
            <v>6227529507</v>
          </cell>
          <cell r="S1532">
            <v>6227529507</v>
          </cell>
          <cell r="Z1532">
            <v>0</v>
          </cell>
          <cell r="AA1532">
            <v>0</v>
          </cell>
          <cell r="AG1532">
            <v>0</v>
          </cell>
          <cell r="AH1532">
            <v>0</v>
          </cell>
          <cell r="AN1532">
            <v>0</v>
          </cell>
          <cell r="AO1532">
            <v>0</v>
          </cell>
        </row>
        <row r="1533">
          <cell r="R1533">
            <v>823189938</v>
          </cell>
          <cell r="S1533">
            <v>823189938</v>
          </cell>
          <cell r="Z1533">
            <v>0</v>
          </cell>
          <cell r="AA1533">
            <v>0</v>
          </cell>
          <cell r="AG1533">
            <v>0</v>
          </cell>
          <cell r="AH1533">
            <v>0</v>
          </cell>
          <cell r="AN1533">
            <v>0</v>
          </cell>
          <cell r="AO1533">
            <v>0</v>
          </cell>
        </row>
        <row r="1534">
          <cell r="R1534">
            <v>823189938</v>
          </cell>
          <cell r="S1534">
            <v>823189938</v>
          </cell>
          <cell r="Z1534">
            <v>0</v>
          </cell>
          <cell r="AA1534">
            <v>0</v>
          </cell>
          <cell r="AG1534">
            <v>0</v>
          </cell>
          <cell r="AH1534">
            <v>0</v>
          </cell>
          <cell r="AN1534">
            <v>0</v>
          </cell>
          <cell r="AO1534">
            <v>0</v>
          </cell>
        </row>
        <row r="1535">
          <cell r="R1535">
            <v>10195065</v>
          </cell>
          <cell r="S1535">
            <v>10195065</v>
          </cell>
          <cell r="Z1535">
            <v>0</v>
          </cell>
          <cell r="AA1535">
            <v>0</v>
          </cell>
          <cell r="AG1535">
            <v>0</v>
          </cell>
          <cell r="AH1535">
            <v>0</v>
          </cell>
          <cell r="AN1535">
            <v>0</v>
          </cell>
          <cell r="AO1535">
            <v>0</v>
          </cell>
        </row>
        <row r="1536">
          <cell r="R1536">
            <v>2907551</v>
          </cell>
          <cell r="S1536">
            <v>2907551</v>
          </cell>
          <cell r="Z1536">
            <v>0</v>
          </cell>
          <cell r="AA1536">
            <v>0</v>
          </cell>
          <cell r="AG1536">
            <v>0</v>
          </cell>
          <cell r="AH1536">
            <v>0</v>
          </cell>
          <cell r="AN1536">
            <v>0</v>
          </cell>
          <cell r="AO1536">
            <v>0</v>
          </cell>
        </row>
        <row r="1537">
          <cell r="R1537">
            <v>810087322</v>
          </cell>
          <cell r="S1537">
            <v>810087322</v>
          </cell>
          <cell r="Z1537">
            <v>0</v>
          </cell>
          <cell r="AA1537">
            <v>0</v>
          </cell>
          <cell r="AG1537">
            <v>0</v>
          </cell>
          <cell r="AH1537">
            <v>0</v>
          </cell>
          <cell r="AN1537">
            <v>0</v>
          </cell>
          <cell r="AO1537">
            <v>0</v>
          </cell>
        </row>
        <row r="1538">
          <cell r="R1538">
            <v>4200966603</v>
          </cell>
          <cell r="S1538">
            <v>4200966603</v>
          </cell>
          <cell r="Z1538">
            <v>0</v>
          </cell>
          <cell r="AA1538">
            <v>0</v>
          </cell>
          <cell r="AG1538">
            <v>0</v>
          </cell>
          <cell r="AH1538">
            <v>0</v>
          </cell>
          <cell r="AN1538">
            <v>0</v>
          </cell>
          <cell r="AO1538">
            <v>0</v>
          </cell>
        </row>
        <row r="1539">
          <cell r="R1539">
            <v>4200966603</v>
          </cell>
          <cell r="S1539">
            <v>4200966603</v>
          </cell>
          <cell r="Z1539">
            <v>0</v>
          </cell>
          <cell r="AA1539">
            <v>0</v>
          </cell>
          <cell r="AG1539">
            <v>0</v>
          </cell>
          <cell r="AH1539">
            <v>0</v>
          </cell>
          <cell r="AN1539">
            <v>0</v>
          </cell>
          <cell r="AO1539">
            <v>0</v>
          </cell>
        </row>
        <row r="1540">
          <cell r="R1540">
            <v>3302435475</v>
          </cell>
          <cell r="S1540">
            <v>3302435475</v>
          </cell>
          <cell r="Z1540">
            <v>0</v>
          </cell>
          <cell r="AA1540">
            <v>0</v>
          </cell>
          <cell r="AG1540">
            <v>0</v>
          </cell>
          <cell r="AH1540">
            <v>0</v>
          </cell>
          <cell r="AN1540">
            <v>0</v>
          </cell>
          <cell r="AO1540">
            <v>0</v>
          </cell>
        </row>
        <row r="1541">
          <cell r="R1541">
            <v>746370000</v>
          </cell>
          <cell r="S1541">
            <v>746370000</v>
          </cell>
          <cell r="Z1541">
            <v>0</v>
          </cell>
          <cell r="AA1541">
            <v>0</v>
          </cell>
          <cell r="AG1541">
            <v>0</v>
          </cell>
          <cell r="AH1541">
            <v>0</v>
          </cell>
          <cell r="AN1541">
            <v>0</v>
          </cell>
          <cell r="AO1541">
            <v>0</v>
          </cell>
        </row>
        <row r="1542">
          <cell r="R1542">
            <v>24031394</v>
          </cell>
          <cell r="S1542">
            <v>24031394</v>
          </cell>
          <cell r="Z1542">
            <v>0</v>
          </cell>
          <cell r="AA1542">
            <v>0</v>
          </cell>
          <cell r="AG1542">
            <v>0</v>
          </cell>
          <cell r="AH1542">
            <v>0</v>
          </cell>
          <cell r="AN1542">
            <v>0</v>
          </cell>
          <cell r="AO1542">
            <v>0</v>
          </cell>
        </row>
        <row r="1543">
          <cell r="R1543">
            <v>128129734</v>
          </cell>
          <cell r="S1543">
            <v>128129734</v>
          </cell>
          <cell r="Z1543">
            <v>0</v>
          </cell>
          <cell r="AA1543">
            <v>0</v>
          </cell>
          <cell r="AG1543">
            <v>0</v>
          </cell>
          <cell r="AH1543">
            <v>0</v>
          </cell>
          <cell r="AN1543">
            <v>0</v>
          </cell>
          <cell r="AO1543">
            <v>0</v>
          </cell>
        </row>
        <row r="1544">
          <cell r="R1544">
            <v>13731633725</v>
          </cell>
          <cell r="S1544">
            <v>12984499742</v>
          </cell>
          <cell r="Z1544">
            <v>0</v>
          </cell>
          <cell r="AA1544">
            <v>0</v>
          </cell>
          <cell r="AG1544">
            <v>0</v>
          </cell>
          <cell r="AH1544">
            <v>0</v>
          </cell>
          <cell r="AN1544">
            <v>0</v>
          </cell>
          <cell r="AO1544">
            <v>0</v>
          </cell>
        </row>
        <row r="1545">
          <cell r="R1545">
            <v>6344777701</v>
          </cell>
          <cell r="S1545">
            <v>6312510433</v>
          </cell>
          <cell r="Z1545">
            <v>0</v>
          </cell>
          <cell r="AA1545">
            <v>0</v>
          </cell>
          <cell r="AG1545">
            <v>0</v>
          </cell>
          <cell r="AH1545">
            <v>0</v>
          </cell>
          <cell r="AN1545">
            <v>0</v>
          </cell>
          <cell r="AO1545">
            <v>0</v>
          </cell>
        </row>
        <row r="1546">
          <cell r="R1546">
            <v>6344777701</v>
          </cell>
          <cell r="S1546">
            <v>6312510433</v>
          </cell>
          <cell r="Z1546">
            <v>0</v>
          </cell>
          <cell r="AA1546">
            <v>0</v>
          </cell>
          <cell r="AG1546">
            <v>0</v>
          </cell>
          <cell r="AH1546">
            <v>0</v>
          </cell>
          <cell r="AN1546">
            <v>0</v>
          </cell>
          <cell r="AO1546">
            <v>0</v>
          </cell>
        </row>
        <row r="1547">
          <cell r="R1547">
            <v>2302926798</v>
          </cell>
          <cell r="S1547">
            <v>2302926798</v>
          </cell>
          <cell r="Z1547">
            <v>0</v>
          </cell>
          <cell r="AA1547">
            <v>0</v>
          </cell>
          <cell r="AG1547">
            <v>0</v>
          </cell>
          <cell r="AH1547">
            <v>0</v>
          </cell>
          <cell r="AN1547">
            <v>0</v>
          </cell>
          <cell r="AO1547">
            <v>0</v>
          </cell>
        </row>
        <row r="1548">
          <cell r="R1548">
            <v>1235903153</v>
          </cell>
          <cell r="S1548">
            <v>1235903153</v>
          </cell>
          <cell r="Z1548">
            <v>0</v>
          </cell>
          <cell r="AA1548">
            <v>0</v>
          </cell>
          <cell r="AG1548">
            <v>0</v>
          </cell>
          <cell r="AH1548">
            <v>0</v>
          </cell>
          <cell r="AN1548">
            <v>0</v>
          </cell>
          <cell r="AO1548">
            <v>0</v>
          </cell>
        </row>
        <row r="1549">
          <cell r="R1549">
            <v>381834444</v>
          </cell>
          <cell r="S1549">
            <v>381834444</v>
          </cell>
          <cell r="Z1549">
            <v>0</v>
          </cell>
          <cell r="AA1549">
            <v>0</v>
          </cell>
          <cell r="AG1549">
            <v>0</v>
          </cell>
          <cell r="AH1549">
            <v>0</v>
          </cell>
          <cell r="AN1549">
            <v>0</v>
          </cell>
          <cell r="AO1549">
            <v>0</v>
          </cell>
        </row>
        <row r="1550">
          <cell r="R1550">
            <v>1405456524</v>
          </cell>
          <cell r="S1550">
            <v>1373189256</v>
          </cell>
          <cell r="Z1550">
            <v>0</v>
          </cell>
          <cell r="AA1550">
            <v>0</v>
          </cell>
          <cell r="AG1550">
            <v>0</v>
          </cell>
          <cell r="AH1550">
            <v>0</v>
          </cell>
          <cell r="AN1550">
            <v>0</v>
          </cell>
          <cell r="AO1550">
            <v>0</v>
          </cell>
        </row>
        <row r="1551">
          <cell r="R1551">
            <v>21715562</v>
          </cell>
          <cell r="S1551">
            <v>21715562</v>
          </cell>
          <cell r="Z1551">
            <v>0</v>
          </cell>
          <cell r="AA1551">
            <v>0</v>
          </cell>
          <cell r="AG1551">
            <v>0</v>
          </cell>
          <cell r="AH1551">
            <v>0</v>
          </cell>
          <cell r="AN1551">
            <v>0</v>
          </cell>
          <cell r="AO1551">
            <v>0</v>
          </cell>
        </row>
        <row r="1552">
          <cell r="R1552">
            <v>407474525</v>
          </cell>
          <cell r="S1552">
            <v>407474525</v>
          </cell>
          <cell r="Z1552">
            <v>0</v>
          </cell>
          <cell r="AA1552">
            <v>0</v>
          </cell>
          <cell r="AG1552">
            <v>0</v>
          </cell>
          <cell r="AH1552">
            <v>0</v>
          </cell>
          <cell r="AN1552">
            <v>0</v>
          </cell>
          <cell r="AO1552">
            <v>0</v>
          </cell>
        </row>
        <row r="1553">
          <cell r="R1553">
            <v>589466695</v>
          </cell>
          <cell r="S1553">
            <v>589466695</v>
          </cell>
          <cell r="Z1553">
            <v>0</v>
          </cell>
          <cell r="AA1553">
            <v>0</v>
          </cell>
          <cell r="AG1553">
            <v>0</v>
          </cell>
          <cell r="AH1553">
            <v>0</v>
          </cell>
          <cell r="AN1553">
            <v>0</v>
          </cell>
          <cell r="AO1553">
            <v>0</v>
          </cell>
        </row>
        <row r="1554">
          <cell r="R1554">
            <v>0</v>
          </cell>
          <cell r="S1554">
            <v>0</v>
          </cell>
          <cell r="Z1554">
            <v>0</v>
          </cell>
          <cell r="AA1554">
            <v>0</v>
          </cell>
          <cell r="AG1554">
            <v>0</v>
          </cell>
          <cell r="AH1554">
            <v>0</v>
          </cell>
          <cell r="AN1554">
            <v>0</v>
          </cell>
          <cell r="AO1554">
            <v>0</v>
          </cell>
        </row>
        <row r="1555">
          <cell r="R1555">
            <v>6648453871</v>
          </cell>
          <cell r="S1555">
            <v>5904988597</v>
          </cell>
          <cell r="Z1555">
            <v>0</v>
          </cell>
          <cell r="AA1555">
            <v>0</v>
          </cell>
          <cell r="AG1555">
            <v>0</v>
          </cell>
          <cell r="AH1555">
            <v>0</v>
          </cell>
          <cell r="AN1555">
            <v>0</v>
          </cell>
          <cell r="AO1555">
            <v>0</v>
          </cell>
        </row>
        <row r="1556">
          <cell r="R1556">
            <v>6648453871</v>
          </cell>
          <cell r="S1556">
            <v>5904988597</v>
          </cell>
          <cell r="Z1556">
            <v>0</v>
          </cell>
          <cell r="AA1556">
            <v>0</v>
          </cell>
          <cell r="AG1556">
            <v>0</v>
          </cell>
          <cell r="AH1556">
            <v>0</v>
          </cell>
          <cell r="AN1556">
            <v>0</v>
          </cell>
          <cell r="AO1556">
            <v>0</v>
          </cell>
        </row>
        <row r="1557">
          <cell r="R1557">
            <v>4417723605</v>
          </cell>
          <cell r="S1557">
            <v>4417723605</v>
          </cell>
          <cell r="Z1557">
            <v>0</v>
          </cell>
          <cell r="AA1557">
            <v>0</v>
          </cell>
          <cell r="AG1557">
            <v>0</v>
          </cell>
          <cell r="AH1557">
            <v>0</v>
          </cell>
          <cell r="AN1557">
            <v>0</v>
          </cell>
          <cell r="AO1557">
            <v>0</v>
          </cell>
        </row>
        <row r="1558">
          <cell r="R1558">
            <v>1140786713</v>
          </cell>
          <cell r="S1558">
            <v>763490638</v>
          </cell>
          <cell r="Z1558">
            <v>0</v>
          </cell>
          <cell r="AA1558">
            <v>0</v>
          </cell>
          <cell r="AG1558">
            <v>0</v>
          </cell>
          <cell r="AH1558">
            <v>0</v>
          </cell>
          <cell r="AN1558">
            <v>0</v>
          </cell>
          <cell r="AO1558">
            <v>0</v>
          </cell>
        </row>
        <row r="1559">
          <cell r="R1559">
            <v>744898478</v>
          </cell>
          <cell r="S1559">
            <v>375715210</v>
          </cell>
          <cell r="Z1559">
            <v>0</v>
          </cell>
          <cell r="AA1559">
            <v>0</v>
          </cell>
          <cell r="AG1559">
            <v>0</v>
          </cell>
          <cell r="AH1559">
            <v>0</v>
          </cell>
          <cell r="AN1559">
            <v>0</v>
          </cell>
          <cell r="AO1559">
            <v>0</v>
          </cell>
        </row>
        <row r="1560">
          <cell r="R1560">
            <v>8428746</v>
          </cell>
          <cell r="S1560">
            <v>8428746</v>
          </cell>
          <cell r="Z1560">
            <v>0</v>
          </cell>
          <cell r="AA1560">
            <v>0</v>
          </cell>
          <cell r="AG1560">
            <v>0</v>
          </cell>
          <cell r="AH1560">
            <v>0</v>
          </cell>
          <cell r="AN1560">
            <v>0</v>
          </cell>
          <cell r="AO1560">
            <v>0</v>
          </cell>
        </row>
        <row r="1561">
          <cell r="R1561">
            <v>117119354</v>
          </cell>
          <cell r="S1561">
            <v>113400854</v>
          </cell>
          <cell r="Z1561">
            <v>0</v>
          </cell>
          <cell r="AA1561">
            <v>0</v>
          </cell>
          <cell r="AG1561">
            <v>0</v>
          </cell>
          <cell r="AH1561">
            <v>0</v>
          </cell>
          <cell r="AN1561">
            <v>0</v>
          </cell>
          <cell r="AO1561">
            <v>0</v>
          </cell>
        </row>
        <row r="1562">
          <cell r="R1562">
            <v>114103650</v>
          </cell>
          <cell r="S1562">
            <v>114103650</v>
          </cell>
          <cell r="Z1562">
            <v>0</v>
          </cell>
          <cell r="AA1562">
            <v>0</v>
          </cell>
          <cell r="AG1562">
            <v>0</v>
          </cell>
          <cell r="AH1562">
            <v>0</v>
          </cell>
          <cell r="AN1562">
            <v>0</v>
          </cell>
          <cell r="AO1562">
            <v>0</v>
          </cell>
        </row>
        <row r="1563">
          <cell r="R1563">
            <v>105393325</v>
          </cell>
          <cell r="S1563">
            <v>112125894</v>
          </cell>
          <cell r="Z1563">
            <v>0</v>
          </cell>
          <cell r="AA1563">
            <v>0</v>
          </cell>
          <cell r="AG1563">
            <v>0</v>
          </cell>
          <cell r="AH1563">
            <v>0</v>
          </cell>
          <cell r="AN1563">
            <v>0</v>
          </cell>
          <cell r="AO1563">
            <v>0</v>
          </cell>
        </row>
        <row r="1564">
          <cell r="R1564">
            <v>0</v>
          </cell>
          <cell r="S1564">
            <v>0</v>
          </cell>
          <cell r="Z1564">
            <v>0</v>
          </cell>
          <cell r="AA1564">
            <v>0</v>
          </cell>
          <cell r="AG1564">
            <v>0</v>
          </cell>
          <cell r="AH1564">
            <v>0</v>
          </cell>
          <cell r="AN1564">
            <v>0</v>
          </cell>
          <cell r="AO1564">
            <v>0</v>
          </cell>
        </row>
        <row r="1565">
          <cell r="R1565">
            <v>69454491</v>
          </cell>
          <cell r="S1565">
            <v>99089262</v>
          </cell>
          <cell r="Z1565">
            <v>0</v>
          </cell>
          <cell r="AA1565">
            <v>0</v>
          </cell>
          <cell r="AG1565">
            <v>0</v>
          </cell>
          <cell r="AH1565">
            <v>0</v>
          </cell>
          <cell r="AN1565">
            <v>0</v>
          </cell>
          <cell r="AO1565">
            <v>0</v>
          </cell>
        </row>
        <row r="1566">
          <cell r="R1566">
            <v>69454491</v>
          </cell>
          <cell r="S1566">
            <v>99089262</v>
          </cell>
          <cell r="Z1566">
            <v>0</v>
          </cell>
          <cell r="AA1566">
            <v>0</v>
          </cell>
          <cell r="AG1566">
            <v>0</v>
          </cell>
          <cell r="AH1566">
            <v>0</v>
          </cell>
          <cell r="AN1566">
            <v>0</v>
          </cell>
          <cell r="AO1566">
            <v>0</v>
          </cell>
        </row>
        <row r="1567">
          <cell r="R1567">
            <v>4350000</v>
          </cell>
          <cell r="S1567">
            <v>4050000</v>
          </cell>
          <cell r="Z1567">
            <v>0</v>
          </cell>
          <cell r="AA1567">
            <v>0</v>
          </cell>
          <cell r="AG1567">
            <v>0</v>
          </cell>
          <cell r="AH1567">
            <v>0</v>
          </cell>
          <cell r="AN1567">
            <v>0</v>
          </cell>
          <cell r="AO1567">
            <v>0</v>
          </cell>
        </row>
        <row r="1568">
          <cell r="R1568">
            <v>8325000</v>
          </cell>
          <cell r="S1568">
            <v>8325000</v>
          </cell>
          <cell r="Z1568">
            <v>0</v>
          </cell>
          <cell r="AA1568">
            <v>0</v>
          </cell>
          <cell r="AG1568">
            <v>0</v>
          </cell>
          <cell r="AH1568">
            <v>0</v>
          </cell>
          <cell r="AN1568">
            <v>0</v>
          </cell>
          <cell r="AO1568">
            <v>0</v>
          </cell>
        </row>
        <row r="1569">
          <cell r="R1569">
            <v>9910000</v>
          </cell>
          <cell r="S1569">
            <v>9910000</v>
          </cell>
          <cell r="Z1569">
            <v>0</v>
          </cell>
          <cell r="AA1569">
            <v>0</v>
          </cell>
          <cell r="AG1569">
            <v>0</v>
          </cell>
          <cell r="AH1569">
            <v>0</v>
          </cell>
          <cell r="AN1569">
            <v>0</v>
          </cell>
          <cell r="AO1569">
            <v>0</v>
          </cell>
        </row>
        <row r="1570">
          <cell r="R1570">
            <v>2000000</v>
          </cell>
          <cell r="S1570">
            <v>2000000</v>
          </cell>
          <cell r="Z1570">
            <v>0</v>
          </cell>
          <cell r="AA1570">
            <v>0</v>
          </cell>
          <cell r="AG1570">
            <v>0</v>
          </cell>
          <cell r="AH1570">
            <v>0</v>
          </cell>
          <cell r="AN1570">
            <v>0</v>
          </cell>
          <cell r="AO1570">
            <v>0</v>
          </cell>
        </row>
        <row r="1571">
          <cell r="R1571">
            <v>12011253</v>
          </cell>
          <cell r="S1571">
            <v>12011253</v>
          </cell>
          <cell r="Z1571">
            <v>0</v>
          </cell>
          <cell r="AA1571">
            <v>0</v>
          </cell>
          <cell r="AG1571">
            <v>0</v>
          </cell>
          <cell r="AH1571">
            <v>0</v>
          </cell>
          <cell r="AN1571">
            <v>0</v>
          </cell>
          <cell r="AO1571">
            <v>0</v>
          </cell>
        </row>
        <row r="1572">
          <cell r="R1572">
            <v>1794879</v>
          </cell>
          <cell r="S1572">
            <v>1794879</v>
          </cell>
          <cell r="Z1572">
            <v>0</v>
          </cell>
          <cell r="AA1572">
            <v>0</v>
          </cell>
          <cell r="AG1572">
            <v>0</v>
          </cell>
          <cell r="AH1572">
            <v>0</v>
          </cell>
          <cell r="AN1572">
            <v>0</v>
          </cell>
          <cell r="AO1572">
            <v>0</v>
          </cell>
        </row>
        <row r="1573">
          <cell r="R1573">
            <v>1312000</v>
          </cell>
          <cell r="S1573">
            <v>1312000</v>
          </cell>
          <cell r="Z1573">
            <v>0</v>
          </cell>
          <cell r="AA1573">
            <v>0</v>
          </cell>
          <cell r="AG1573">
            <v>0</v>
          </cell>
          <cell r="AH1573">
            <v>0</v>
          </cell>
          <cell r="AN1573">
            <v>0</v>
          </cell>
          <cell r="AO1573">
            <v>0</v>
          </cell>
        </row>
        <row r="1574">
          <cell r="R1574">
            <v>1965000</v>
          </cell>
          <cell r="S1574">
            <v>1965000</v>
          </cell>
          <cell r="Z1574">
            <v>0</v>
          </cell>
          <cell r="AA1574">
            <v>0</v>
          </cell>
          <cell r="AG1574">
            <v>0</v>
          </cell>
          <cell r="AH1574">
            <v>0</v>
          </cell>
          <cell r="AN1574">
            <v>0</v>
          </cell>
          <cell r="AO1574">
            <v>0</v>
          </cell>
        </row>
        <row r="1575">
          <cell r="R1575">
            <v>0</v>
          </cell>
          <cell r="S1575">
            <v>34575000</v>
          </cell>
          <cell r="Z1575">
            <v>0</v>
          </cell>
          <cell r="AA1575">
            <v>0</v>
          </cell>
          <cell r="AG1575">
            <v>0</v>
          </cell>
          <cell r="AH1575">
            <v>0</v>
          </cell>
          <cell r="AN1575">
            <v>0</v>
          </cell>
          <cell r="AO1575">
            <v>0</v>
          </cell>
        </row>
        <row r="1576">
          <cell r="R1576">
            <v>4279350</v>
          </cell>
          <cell r="S1576">
            <v>3704350</v>
          </cell>
          <cell r="Z1576">
            <v>0</v>
          </cell>
          <cell r="AA1576">
            <v>0</v>
          </cell>
          <cell r="AG1576">
            <v>0</v>
          </cell>
          <cell r="AH1576">
            <v>0</v>
          </cell>
          <cell r="AN1576">
            <v>0</v>
          </cell>
          <cell r="AO1576">
            <v>0</v>
          </cell>
        </row>
        <row r="1577">
          <cell r="R1577">
            <v>23507009</v>
          </cell>
          <cell r="S1577">
            <v>19441780</v>
          </cell>
          <cell r="Z1577">
            <v>0</v>
          </cell>
          <cell r="AA1577">
            <v>0</v>
          </cell>
          <cell r="AG1577">
            <v>0</v>
          </cell>
          <cell r="AH1577">
            <v>0</v>
          </cell>
          <cell r="AN1577">
            <v>0</v>
          </cell>
          <cell r="AO1577">
            <v>0</v>
          </cell>
        </row>
        <row r="1578">
          <cell r="R1578">
            <v>0</v>
          </cell>
          <cell r="S1578">
            <v>0</v>
          </cell>
          <cell r="Z1578">
            <v>0</v>
          </cell>
          <cell r="AA1578">
            <v>0</v>
          </cell>
          <cell r="AG1578">
            <v>0</v>
          </cell>
          <cell r="AH1578">
            <v>0</v>
          </cell>
          <cell r="AN1578">
            <v>0</v>
          </cell>
          <cell r="AO1578">
            <v>0</v>
          </cell>
        </row>
        <row r="1579">
          <cell r="R1579">
            <v>668947662</v>
          </cell>
          <cell r="S1579">
            <v>667911450</v>
          </cell>
          <cell r="Z1579">
            <v>0</v>
          </cell>
          <cell r="AA1579">
            <v>0</v>
          </cell>
          <cell r="AG1579">
            <v>0</v>
          </cell>
          <cell r="AH1579">
            <v>0</v>
          </cell>
          <cell r="AN1579">
            <v>0</v>
          </cell>
          <cell r="AO1579">
            <v>0</v>
          </cell>
        </row>
        <row r="1580">
          <cell r="R1580">
            <v>598854182</v>
          </cell>
          <cell r="S1580">
            <v>598854182</v>
          </cell>
          <cell r="Z1580">
            <v>0</v>
          </cell>
          <cell r="AA1580">
            <v>0</v>
          </cell>
          <cell r="AG1580">
            <v>0</v>
          </cell>
          <cell r="AH1580">
            <v>0</v>
          </cell>
          <cell r="AN1580">
            <v>0</v>
          </cell>
          <cell r="AO1580">
            <v>0</v>
          </cell>
        </row>
        <row r="1581">
          <cell r="R1581">
            <v>421997937</v>
          </cell>
          <cell r="S1581">
            <v>421997937</v>
          </cell>
          <cell r="Z1581">
            <v>0</v>
          </cell>
          <cell r="AA1581">
            <v>0</v>
          </cell>
          <cell r="AG1581">
            <v>0</v>
          </cell>
          <cell r="AH1581">
            <v>0</v>
          </cell>
          <cell r="AN1581">
            <v>0</v>
          </cell>
          <cell r="AO1581">
            <v>0</v>
          </cell>
        </row>
        <row r="1582">
          <cell r="R1582">
            <v>176856245</v>
          </cell>
          <cell r="S1582">
            <v>176856245</v>
          </cell>
          <cell r="Z1582">
            <v>0</v>
          </cell>
          <cell r="AA1582">
            <v>0</v>
          </cell>
          <cell r="AG1582">
            <v>0</v>
          </cell>
          <cell r="AH1582">
            <v>0</v>
          </cell>
          <cell r="AN1582">
            <v>0</v>
          </cell>
          <cell r="AO1582">
            <v>0</v>
          </cell>
        </row>
        <row r="1583">
          <cell r="R1583">
            <v>70093480</v>
          </cell>
          <cell r="S1583">
            <v>69057268</v>
          </cell>
          <cell r="Z1583">
            <v>0</v>
          </cell>
          <cell r="AA1583">
            <v>0</v>
          </cell>
          <cell r="AG1583">
            <v>0</v>
          </cell>
          <cell r="AH1583">
            <v>0</v>
          </cell>
          <cell r="AN1583">
            <v>0</v>
          </cell>
          <cell r="AO1583">
            <v>0</v>
          </cell>
        </row>
        <row r="1584">
          <cell r="R1584">
            <v>29267838</v>
          </cell>
          <cell r="S1584">
            <v>28233660</v>
          </cell>
          <cell r="Z1584">
            <v>0</v>
          </cell>
          <cell r="AA1584">
            <v>0</v>
          </cell>
          <cell r="AG1584">
            <v>0</v>
          </cell>
          <cell r="AH1584">
            <v>0</v>
          </cell>
          <cell r="AN1584">
            <v>0</v>
          </cell>
          <cell r="AO1584">
            <v>0</v>
          </cell>
        </row>
        <row r="1585">
          <cell r="R1585">
            <v>15362887</v>
          </cell>
          <cell r="S1585">
            <v>15360853</v>
          </cell>
          <cell r="Z1585">
            <v>0</v>
          </cell>
          <cell r="AA1585">
            <v>0</v>
          </cell>
          <cell r="AG1585">
            <v>0</v>
          </cell>
          <cell r="AH1585">
            <v>0</v>
          </cell>
          <cell r="AN1585">
            <v>0</v>
          </cell>
          <cell r="AO1585">
            <v>0</v>
          </cell>
        </row>
        <row r="1586">
          <cell r="R1586">
            <v>0</v>
          </cell>
          <cell r="S1586">
            <v>0</v>
          </cell>
          <cell r="Z1586">
            <v>0</v>
          </cell>
          <cell r="AA1586">
            <v>0</v>
          </cell>
          <cell r="AG1586">
            <v>0</v>
          </cell>
          <cell r="AH1586">
            <v>0</v>
          </cell>
          <cell r="AN1586">
            <v>0</v>
          </cell>
          <cell r="AO1586">
            <v>0</v>
          </cell>
        </row>
        <row r="1587">
          <cell r="R1587">
            <v>14822755</v>
          </cell>
          <cell r="S1587">
            <v>14822755</v>
          </cell>
          <cell r="Z1587">
            <v>0</v>
          </cell>
          <cell r="AA1587">
            <v>0</v>
          </cell>
          <cell r="AG1587">
            <v>0</v>
          </cell>
          <cell r="AH1587">
            <v>0</v>
          </cell>
          <cell r="AN1587">
            <v>0</v>
          </cell>
          <cell r="AO1587">
            <v>0</v>
          </cell>
        </row>
        <row r="1588">
          <cell r="R1588">
            <v>10640000</v>
          </cell>
          <cell r="S1588">
            <v>10640000</v>
          </cell>
          <cell r="Z1588">
            <v>0</v>
          </cell>
          <cell r="AA1588">
            <v>0</v>
          </cell>
          <cell r="AG1588">
            <v>0</v>
          </cell>
          <cell r="AH1588">
            <v>0</v>
          </cell>
          <cell r="AN1588">
            <v>0</v>
          </cell>
          <cell r="AO1588">
            <v>0</v>
          </cell>
        </row>
        <row r="1589">
          <cell r="R1589">
            <v>0</v>
          </cell>
          <cell r="S1589">
            <v>0</v>
          </cell>
          <cell r="Z1589">
            <v>0</v>
          </cell>
          <cell r="AA1589">
            <v>0</v>
          </cell>
          <cell r="AG1589">
            <v>0</v>
          </cell>
          <cell r="AH1589">
            <v>0</v>
          </cell>
          <cell r="AN1589">
            <v>0</v>
          </cell>
          <cell r="AO1589">
            <v>0</v>
          </cell>
        </row>
        <row r="1590">
          <cell r="R1590">
            <v>21480000000</v>
          </cell>
          <cell r="S1590">
            <v>21480000000</v>
          </cell>
          <cell r="Z1590">
            <v>0</v>
          </cell>
          <cell r="AA1590">
            <v>0</v>
          </cell>
          <cell r="AG1590">
            <v>0</v>
          </cell>
          <cell r="AH1590">
            <v>0</v>
          </cell>
          <cell r="AN1590">
            <v>0</v>
          </cell>
          <cell r="AO1590">
            <v>0</v>
          </cell>
        </row>
        <row r="1591">
          <cell r="R1591">
            <v>21480000000</v>
          </cell>
          <cell r="S1591">
            <v>21480000000</v>
          </cell>
          <cell r="Z1591">
            <v>0</v>
          </cell>
          <cell r="AA1591">
            <v>0</v>
          </cell>
          <cell r="AG1591">
            <v>0</v>
          </cell>
          <cell r="AH1591">
            <v>0</v>
          </cell>
          <cell r="AN1591">
            <v>0</v>
          </cell>
          <cell r="AO1591">
            <v>0</v>
          </cell>
        </row>
        <row r="1592">
          <cell r="R1592">
            <v>21480000000</v>
          </cell>
          <cell r="S1592">
            <v>21480000000</v>
          </cell>
          <cell r="Z1592">
            <v>0</v>
          </cell>
          <cell r="AA1592">
            <v>0</v>
          </cell>
          <cell r="AG1592">
            <v>0</v>
          </cell>
          <cell r="AH1592">
            <v>0</v>
          </cell>
          <cell r="AN1592">
            <v>0</v>
          </cell>
          <cell r="AO1592">
            <v>0</v>
          </cell>
        </row>
        <row r="1593">
          <cell r="R1593">
            <v>41246740001</v>
          </cell>
          <cell r="S1593">
            <v>41246740001</v>
          </cell>
          <cell r="Z1593">
            <v>0</v>
          </cell>
          <cell r="AA1593">
            <v>0</v>
          </cell>
          <cell r="AG1593">
            <v>0</v>
          </cell>
          <cell r="AH1593">
            <v>0</v>
          </cell>
          <cell r="AN1593">
            <v>0</v>
          </cell>
          <cell r="AO1593">
            <v>0</v>
          </cell>
        </row>
        <row r="1594">
          <cell r="R1594">
            <v>41246740001</v>
          </cell>
          <cell r="S1594">
            <v>41246740001</v>
          </cell>
          <cell r="Z1594">
            <v>0</v>
          </cell>
          <cell r="AA1594">
            <v>0</v>
          </cell>
          <cell r="AG1594">
            <v>0</v>
          </cell>
          <cell r="AH1594">
            <v>0</v>
          </cell>
          <cell r="AN1594">
            <v>0</v>
          </cell>
          <cell r="AO1594">
            <v>0</v>
          </cell>
        </row>
        <row r="1595">
          <cell r="R1595">
            <v>26846874416</v>
          </cell>
          <cell r="S1595">
            <v>26846874416</v>
          </cell>
          <cell r="Z1595">
            <v>0</v>
          </cell>
          <cell r="AA1595">
            <v>0</v>
          </cell>
          <cell r="AG1595">
            <v>0</v>
          </cell>
          <cell r="AH1595">
            <v>0</v>
          </cell>
          <cell r="AN1595">
            <v>0</v>
          </cell>
          <cell r="AO1595">
            <v>0</v>
          </cell>
        </row>
        <row r="1596">
          <cell r="R1596">
            <v>8250000</v>
          </cell>
          <cell r="S1596">
            <v>8250000</v>
          </cell>
          <cell r="Z1596">
            <v>0</v>
          </cell>
          <cell r="AA1596">
            <v>0</v>
          </cell>
          <cell r="AG1596">
            <v>0</v>
          </cell>
          <cell r="AH1596">
            <v>0</v>
          </cell>
          <cell r="AN1596">
            <v>0</v>
          </cell>
          <cell r="AO1596">
            <v>0</v>
          </cell>
        </row>
        <row r="1597">
          <cell r="R1597">
            <v>50000000</v>
          </cell>
          <cell r="S1597">
            <v>50000000</v>
          </cell>
          <cell r="Z1597">
            <v>0</v>
          </cell>
          <cell r="AA1597">
            <v>0</v>
          </cell>
          <cell r="AG1597">
            <v>0</v>
          </cell>
          <cell r="AH1597">
            <v>0</v>
          </cell>
          <cell r="AN1597">
            <v>0</v>
          </cell>
          <cell r="AO1597">
            <v>0</v>
          </cell>
        </row>
        <row r="1598">
          <cell r="R1598">
            <v>6000000000</v>
          </cell>
          <cell r="S1598">
            <v>6000000000</v>
          </cell>
          <cell r="Z1598">
            <v>0</v>
          </cell>
          <cell r="AA1598">
            <v>0</v>
          </cell>
          <cell r="AG1598">
            <v>0</v>
          </cell>
          <cell r="AH1598">
            <v>0</v>
          </cell>
          <cell r="AN1598">
            <v>0</v>
          </cell>
          <cell r="AO1598">
            <v>0</v>
          </cell>
        </row>
        <row r="1599">
          <cell r="R1599">
            <v>2669094000</v>
          </cell>
          <cell r="S1599">
            <v>2669094000</v>
          </cell>
          <cell r="Z1599">
            <v>0</v>
          </cell>
          <cell r="AA1599">
            <v>0</v>
          </cell>
          <cell r="AG1599">
            <v>0</v>
          </cell>
          <cell r="AH1599">
            <v>0</v>
          </cell>
          <cell r="AN1599">
            <v>0</v>
          </cell>
          <cell r="AO1599">
            <v>0</v>
          </cell>
        </row>
        <row r="1600">
          <cell r="R1600">
            <v>451253970</v>
          </cell>
          <cell r="S1600">
            <v>451253970</v>
          </cell>
          <cell r="Z1600">
            <v>0</v>
          </cell>
          <cell r="AA1600">
            <v>0</v>
          </cell>
          <cell r="AG1600">
            <v>0</v>
          </cell>
          <cell r="AH1600">
            <v>0</v>
          </cell>
          <cell r="AN1600">
            <v>0</v>
          </cell>
          <cell r="AO1600">
            <v>0</v>
          </cell>
        </row>
        <row r="1601">
          <cell r="R1601">
            <v>0</v>
          </cell>
          <cell r="S1601">
            <v>0</v>
          </cell>
          <cell r="Z1601">
            <v>0</v>
          </cell>
          <cell r="AA1601">
            <v>0</v>
          </cell>
          <cell r="AG1601">
            <v>0</v>
          </cell>
          <cell r="AH1601">
            <v>0</v>
          </cell>
          <cell r="AN1601">
            <v>0</v>
          </cell>
          <cell r="AO1601">
            <v>0</v>
          </cell>
        </row>
        <row r="1602">
          <cell r="R1602">
            <v>93006000</v>
          </cell>
          <cell r="S1602">
            <v>93006000</v>
          </cell>
          <cell r="Z1602">
            <v>0</v>
          </cell>
          <cell r="AA1602">
            <v>0</v>
          </cell>
          <cell r="AG1602">
            <v>0</v>
          </cell>
          <cell r="AH1602">
            <v>0</v>
          </cell>
          <cell r="AN1602">
            <v>0</v>
          </cell>
          <cell r="AO1602">
            <v>0</v>
          </cell>
        </row>
        <row r="1603">
          <cell r="R1603">
            <v>62897000</v>
          </cell>
          <cell r="S1603">
            <v>62897000</v>
          </cell>
          <cell r="Z1603">
            <v>0</v>
          </cell>
          <cell r="AA1603">
            <v>0</v>
          </cell>
          <cell r="AG1603">
            <v>0</v>
          </cell>
          <cell r="AH1603">
            <v>0</v>
          </cell>
          <cell r="AN1603">
            <v>0</v>
          </cell>
          <cell r="AO1603">
            <v>0</v>
          </cell>
        </row>
        <row r="1604">
          <cell r="R1604">
            <v>466980145</v>
          </cell>
          <cell r="S1604">
            <v>466980145</v>
          </cell>
          <cell r="Z1604">
            <v>0</v>
          </cell>
          <cell r="AA1604">
            <v>0</v>
          </cell>
          <cell r="AG1604">
            <v>0</v>
          </cell>
          <cell r="AH1604">
            <v>0</v>
          </cell>
          <cell r="AN1604">
            <v>0</v>
          </cell>
          <cell r="AO1604">
            <v>0</v>
          </cell>
        </row>
        <row r="1605">
          <cell r="R1605">
            <v>326317000</v>
          </cell>
          <cell r="S1605">
            <v>326317000</v>
          </cell>
          <cell r="Z1605">
            <v>0</v>
          </cell>
          <cell r="AA1605">
            <v>0</v>
          </cell>
          <cell r="AG1605">
            <v>0</v>
          </cell>
          <cell r="AH1605">
            <v>0</v>
          </cell>
          <cell r="AN1605">
            <v>0</v>
          </cell>
          <cell r="AO1605">
            <v>0</v>
          </cell>
        </row>
        <row r="1606">
          <cell r="R1606">
            <v>661186000</v>
          </cell>
          <cell r="S1606">
            <v>661186000</v>
          </cell>
          <cell r="Z1606">
            <v>0</v>
          </cell>
          <cell r="AA1606">
            <v>0</v>
          </cell>
          <cell r="AG1606">
            <v>0</v>
          </cell>
          <cell r="AH1606">
            <v>0</v>
          </cell>
          <cell r="AN1606">
            <v>0</v>
          </cell>
          <cell r="AO1606">
            <v>0</v>
          </cell>
        </row>
        <row r="1607">
          <cell r="R1607">
            <v>2686000</v>
          </cell>
          <cell r="S1607">
            <v>2686000</v>
          </cell>
          <cell r="Z1607">
            <v>0</v>
          </cell>
          <cell r="AA1607">
            <v>0</v>
          </cell>
          <cell r="AG1607">
            <v>0</v>
          </cell>
          <cell r="AH1607">
            <v>0</v>
          </cell>
          <cell r="AN1607">
            <v>0</v>
          </cell>
          <cell r="AO1607">
            <v>0</v>
          </cell>
        </row>
        <row r="1608">
          <cell r="R1608">
            <v>4000000</v>
          </cell>
          <cell r="S1608">
            <v>4000000</v>
          </cell>
          <cell r="Z1608">
            <v>0</v>
          </cell>
          <cell r="AA1608">
            <v>0</v>
          </cell>
          <cell r="AG1608">
            <v>0</v>
          </cell>
          <cell r="AH1608">
            <v>0</v>
          </cell>
          <cell r="AN1608">
            <v>0</v>
          </cell>
          <cell r="AO1608">
            <v>0</v>
          </cell>
        </row>
        <row r="1609">
          <cell r="R1609">
            <v>107000000</v>
          </cell>
          <cell r="S1609">
            <v>107000000</v>
          </cell>
          <cell r="Z1609">
            <v>0</v>
          </cell>
          <cell r="AA1609">
            <v>0</v>
          </cell>
          <cell r="AG1609">
            <v>0</v>
          </cell>
          <cell r="AH1609">
            <v>0</v>
          </cell>
          <cell r="AN1609">
            <v>0</v>
          </cell>
          <cell r="AO1609">
            <v>0</v>
          </cell>
        </row>
        <row r="1610">
          <cell r="R1610">
            <v>242658133</v>
          </cell>
          <cell r="S1610">
            <v>242658133</v>
          </cell>
          <cell r="Z1610">
            <v>0</v>
          </cell>
          <cell r="AA1610">
            <v>0</v>
          </cell>
          <cell r="AG1610">
            <v>0</v>
          </cell>
          <cell r="AH1610">
            <v>0</v>
          </cell>
          <cell r="AN1610">
            <v>0</v>
          </cell>
          <cell r="AO1610">
            <v>0</v>
          </cell>
        </row>
        <row r="1611">
          <cell r="R1611">
            <v>902110332</v>
          </cell>
          <cell r="S1611">
            <v>902110332</v>
          </cell>
          <cell r="Z1611">
            <v>0</v>
          </cell>
          <cell r="AA1611">
            <v>0</v>
          </cell>
          <cell r="AG1611">
            <v>0</v>
          </cell>
          <cell r="AH1611">
            <v>0</v>
          </cell>
          <cell r="AN1611">
            <v>0</v>
          </cell>
          <cell r="AO1611">
            <v>0</v>
          </cell>
        </row>
        <row r="1612">
          <cell r="R1612">
            <v>1273415500</v>
          </cell>
          <cell r="S1612">
            <v>1273415500</v>
          </cell>
          <cell r="Z1612">
            <v>0</v>
          </cell>
          <cell r="AA1612">
            <v>0</v>
          </cell>
          <cell r="AG1612">
            <v>0</v>
          </cell>
          <cell r="AH1612">
            <v>0</v>
          </cell>
          <cell r="AN1612">
            <v>0</v>
          </cell>
          <cell r="AO1612">
            <v>0</v>
          </cell>
        </row>
        <row r="1613">
          <cell r="R1613">
            <v>499779770</v>
          </cell>
          <cell r="S1613">
            <v>499779770</v>
          </cell>
          <cell r="Z1613">
            <v>0</v>
          </cell>
          <cell r="AA1613">
            <v>0</v>
          </cell>
          <cell r="AG1613">
            <v>0</v>
          </cell>
          <cell r="AH1613">
            <v>0</v>
          </cell>
          <cell r="AN1613">
            <v>0</v>
          </cell>
          <cell r="AO1613">
            <v>0</v>
          </cell>
        </row>
        <row r="1614">
          <cell r="R1614">
            <v>284278000</v>
          </cell>
          <cell r="S1614">
            <v>284278000</v>
          </cell>
          <cell r="Z1614">
            <v>0</v>
          </cell>
          <cell r="AA1614">
            <v>0</v>
          </cell>
          <cell r="AG1614">
            <v>0</v>
          </cell>
          <cell r="AH1614">
            <v>0</v>
          </cell>
          <cell r="AN1614">
            <v>0</v>
          </cell>
          <cell r="AO1614">
            <v>0</v>
          </cell>
        </row>
        <row r="1615">
          <cell r="R1615">
            <v>6822000</v>
          </cell>
          <cell r="S1615">
            <v>6822000</v>
          </cell>
          <cell r="Z1615">
            <v>0</v>
          </cell>
          <cell r="AA1615">
            <v>0</v>
          </cell>
          <cell r="AG1615">
            <v>0</v>
          </cell>
          <cell r="AH1615">
            <v>0</v>
          </cell>
          <cell r="AN1615">
            <v>0</v>
          </cell>
          <cell r="AO1615">
            <v>0</v>
          </cell>
        </row>
        <row r="1616">
          <cell r="R1616">
            <v>48020650</v>
          </cell>
          <cell r="S1616">
            <v>48020650</v>
          </cell>
          <cell r="Z1616">
            <v>0</v>
          </cell>
          <cell r="AA1616">
            <v>0</v>
          </cell>
          <cell r="AG1616">
            <v>0</v>
          </cell>
          <cell r="AH1616">
            <v>0</v>
          </cell>
          <cell r="AN1616">
            <v>0</v>
          </cell>
          <cell r="AO1616">
            <v>0</v>
          </cell>
        </row>
        <row r="1617">
          <cell r="R1617">
            <v>27000000</v>
          </cell>
          <cell r="S1617">
            <v>27000000</v>
          </cell>
          <cell r="Z1617">
            <v>0</v>
          </cell>
          <cell r="AA1617">
            <v>0</v>
          </cell>
          <cell r="AG1617">
            <v>0</v>
          </cell>
          <cell r="AH1617">
            <v>0</v>
          </cell>
          <cell r="AN1617">
            <v>0</v>
          </cell>
          <cell r="AO1617">
            <v>0</v>
          </cell>
        </row>
        <row r="1618">
          <cell r="R1618">
            <v>122559085</v>
          </cell>
          <cell r="S1618">
            <v>122559085</v>
          </cell>
          <cell r="Z1618">
            <v>0</v>
          </cell>
          <cell r="AA1618">
            <v>0</v>
          </cell>
          <cell r="AG1618">
            <v>0</v>
          </cell>
          <cell r="AH1618">
            <v>0</v>
          </cell>
          <cell r="AN1618">
            <v>0</v>
          </cell>
          <cell r="AO1618">
            <v>0</v>
          </cell>
        </row>
        <row r="1619">
          <cell r="R1619">
            <v>90552000</v>
          </cell>
          <cell r="S1619">
            <v>90552000</v>
          </cell>
          <cell r="Z1619">
            <v>0</v>
          </cell>
          <cell r="AA1619">
            <v>0</v>
          </cell>
          <cell r="AG1619">
            <v>0</v>
          </cell>
          <cell r="AH1619">
            <v>0</v>
          </cell>
          <cell r="AN1619">
            <v>0</v>
          </cell>
          <cell r="AO1619">
            <v>0</v>
          </cell>
        </row>
        <row r="1620">
          <cell r="R1620">
            <v>4433159091</v>
          </cell>
          <cell r="S1620">
            <v>4433159091</v>
          </cell>
          <cell r="Z1620">
            <v>0</v>
          </cell>
          <cell r="AA1620">
            <v>0</v>
          </cell>
          <cell r="AG1620">
            <v>0</v>
          </cell>
          <cell r="AH1620">
            <v>0</v>
          </cell>
          <cell r="AN1620">
            <v>0</v>
          </cell>
          <cell r="AO1620">
            <v>0</v>
          </cell>
        </row>
        <row r="1621">
          <cell r="R1621">
            <v>4433159091</v>
          </cell>
          <cell r="S1621">
            <v>4433159091</v>
          </cell>
          <cell r="Z1621">
            <v>0</v>
          </cell>
          <cell r="AA1621">
            <v>0</v>
          </cell>
          <cell r="AG1621">
            <v>0</v>
          </cell>
          <cell r="AH1621">
            <v>0</v>
          </cell>
          <cell r="AN1621">
            <v>0</v>
          </cell>
          <cell r="AO1621">
            <v>0</v>
          </cell>
        </row>
        <row r="1622">
          <cell r="R1622">
            <v>4433159091</v>
          </cell>
          <cell r="S1622">
            <v>4433159091</v>
          </cell>
          <cell r="Z1622">
            <v>0</v>
          </cell>
          <cell r="AA1622">
            <v>0</v>
          </cell>
          <cell r="AG1622">
            <v>0</v>
          </cell>
          <cell r="AH1622">
            <v>0</v>
          </cell>
          <cell r="AN1622">
            <v>0</v>
          </cell>
          <cell r="AO1622">
            <v>0</v>
          </cell>
        </row>
        <row r="1624">
          <cell r="R1624">
            <v>568995125229</v>
          </cell>
          <cell r="S1624">
            <v>545694650920</v>
          </cell>
          <cell r="Z1624">
            <v>0</v>
          </cell>
          <cell r="AA1624">
            <v>0</v>
          </cell>
          <cell r="AG1624">
            <v>0</v>
          </cell>
          <cell r="AH1624">
            <v>0</v>
          </cell>
          <cell r="AN1624">
            <v>0</v>
          </cell>
          <cell r="AO1624">
            <v>0</v>
          </cell>
        </row>
        <row r="1625">
          <cell r="R1625">
            <v>43842012666</v>
          </cell>
          <cell r="S1625">
            <v>43842012666</v>
          </cell>
          <cell r="Z1625">
            <v>0</v>
          </cell>
          <cell r="AA1625">
            <v>0</v>
          </cell>
          <cell r="AG1625">
            <v>0</v>
          </cell>
          <cell r="AH1625">
            <v>0</v>
          </cell>
          <cell r="AN1625">
            <v>0</v>
          </cell>
          <cell r="AO1625">
            <v>0</v>
          </cell>
        </row>
        <row r="1626">
          <cell r="R1626">
            <v>89830496789</v>
          </cell>
          <cell r="S1626">
            <v>89830496789</v>
          </cell>
          <cell r="Z1626">
            <v>0</v>
          </cell>
          <cell r="AA1626">
            <v>0</v>
          </cell>
          <cell r="AG1626">
            <v>0</v>
          </cell>
          <cell r="AH1626">
            <v>0</v>
          </cell>
          <cell r="AN1626">
            <v>0</v>
          </cell>
          <cell r="AO1626">
            <v>0</v>
          </cell>
        </row>
        <row r="1627">
          <cell r="R1627">
            <v>435322615774</v>
          </cell>
          <cell r="S1627">
            <v>412022141465</v>
          </cell>
          <cell r="Z1627">
            <v>0</v>
          </cell>
          <cell r="AA1627">
            <v>0</v>
          </cell>
          <cell r="AG1627">
            <v>0</v>
          </cell>
          <cell r="AH1627">
            <v>0</v>
          </cell>
          <cell r="AN1627">
            <v>0</v>
          </cell>
          <cell r="AO1627">
            <v>0</v>
          </cell>
        </row>
        <row r="1628">
          <cell r="R1628">
            <v>278605088095</v>
          </cell>
          <cell r="S1628">
            <v>253247288786</v>
          </cell>
          <cell r="Z1628">
            <v>0</v>
          </cell>
          <cell r="AA1628">
            <v>0</v>
          </cell>
          <cell r="AG1628">
            <v>0</v>
          </cell>
          <cell r="AH1628">
            <v>0</v>
          </cell>
          <cell r="AN1628">
            <v>0</v>
          </cell>
          <cell r="AO1628">
            <v>0</v>
          </cell>
        </row>
        <row r="1630">
          <cell r="R1630">
            <v>105717699092</v>
          </cell>
          <cell r="S1630">
            <v>107775024092</v>
          </cell>
          <cell r="Z1630">
            <v>0</v>
          </cell>
          <cell r="AA1630">
            <v>0</v>
          </cell>
          <cell r="AG1630">
            <v>0</v>
          </cell>
          <cell r="AH1630">
            <v>0</v>
          </cell>
          <cell r="AN1630">
            <v>0</v>
          </cell>
          <cell r="AO1630">
            <v>0</v>
          </cell>
        </row>
      </sheetData>
      <sheetData sheetId="6" refreshError="1">
        <row r="11">
          <cell r="V11" t="str">
            <v>CP</v>
          </cell>
          <cell r="Y11" t="str">
            <v>CP</v>
          </cell>
          <cell r="AB11" t="str">
            <v>CP</v>
          </cell>
        </row>
        <row r="13">
          <cell r="V13">
            <v>434812575</v>
          </cell>
          <cell r="Y13">
            <v>434812575</v>
          </cell>
          <cell r="AB13">
            <v>434812575</v>
          </cell>
        </row>
        <row r="14">
          <cell r="V14">
            <v>168000000</v>
          </cell>
          <cell r="Y14">
            <v>168000000</v>
          </cell>
          <cell r="AB14">
            <v>168000000</v>
          </cell>
        </row>
        <row r="15">
          <cell r="V15">
            <v>168000000</v>
          </cell>
          <cell r="Y15">
            <v>168000000</v>
          </cell>
          <cell r="AB15">
            <v>168000000</v>
          </cell>
        </row>
        <row r="16">
          <cell r="V16">
            <v>57000000</v>
          </cell>
          <cell r="Y16">
            <v>57000000</v>
          </cell>
          <cell r="AB16">
            <v>57000000</v>
          </cell>
        </row>
        <row r="17">
          <cell r="V17">
            <v>111000000</v>
          </cell>
          <cell r="Y17">
            <v>111000000</v>
          </cell>
          <cell r="AB17">
            <v>111000000</v>
          </cell>
        </row>
        <row r="18">
          <cell r="V18">
            <v>205612575</v>
          </cell>
          <cell r="Y18">
            <v>205612575</v>
          </cell>
          <cell r="AB18">
            <v>205612575</v>
          </cell>
        </row>
        <row r="19">
          <cell r="V19">
            <v>10000000</v>
          </cell>
          <cell r="Y19">
            <v>10000000</v>
          </cell>
          <cell r="AB19">
            <v>10000000</v>
          </cell>
        </row>
        <row r="20">
          <cell r="V20">
            <v>10000000</v>
          </cell>
          <cell r="Y20">
            <v>10000000</v>
          </cell>
          <cell r="AB20">
            <v>10000000</v>
          </cell>
        </row>
        <row r="21">
          <cell r="V21">
            <v>195612575</v>
          </cell>
          <cell r="Y21">
            <v>195612575</v>
          </cell>
          <cell r="AB21">
            <v>195612575</v>
          </cell>
        </row>
        <row r="22">
          <cell r="V22">
            <v>127638498</v>
          </cell>
          <cell r="Y22">
            <v>127638498</v>
          </cell>
          <cell r="AB22">
            <v>127638498</v>
          </cell>
        </row>
        <row r="23">
          <cell r="V23">
            <v>8800000</v>
          </cell>
          <cell r="Y23">
            <v>8800000</v>
          </cell>
          <cell r="AB23">
            <v>8800000</v>
          </cell>
        </row>
        <row r="24">
          <cell r="V24">
            <v>59174077</v>
          </cell>
          <cell r="Y24">
            <v>59174077</v>
          </cell>
          <cell r="AB24">
            <v>59174077</v>
          </cell>
        </row>
        <row r="25">
          <cell r="V25">
            <v>50000000</v>
          </cell>
          <cell r="Y25">
            <v>50000000</v>
          </cell>
          <cell r="AB25">
            <v>50000000</v>
          </cell>
        </row>
        <row r="26">
          <cell r="V26">
            <v>40000000</v>
          </cell>
          <cell r="Y26">
            <v>40000000</v>
          </cell>
          <cell r="AB26">
            <v>40000000</v>
          </cell>
        </row>
        <row r="27">
          <cell r="V27">
            <v>40000000</v>
          </cell>
          <cell r="Y27">
            <v>40000000</v>
          </cell>
          <cell r="AB27">
            <v>40000000</v>
          </cell>
        </row>
        <row r="28">
          <cell r="V28">
            <v>10000000</v>
          </cell>
          <cell r="Y28">
            <v>10000000</v>
          </cell>
          <cell r="AB28">
            <v>10000000</v>
          </cell>
        </row>
        <row r="29">
          <cell r="V29">
            <v>10000000</v>
          </cell>
          <cell r="Y29">
            <v>10000000</v>
          </cell>
          <cell r="AB29">
            <v>10000000</v>
          </cell>
        </row>
        <row r="30">
          <cell r="V30">
            <v>11200000</v>
          </cell>
          <cell r="Y30">
            <v>11200000</v>
          </cell>
          <cell r="AB30">
            <v>11200000</v>
          </cell>
        </row>
        <row r="31">
          <cell r="V31">
            <v>0</v>
          </cell>
          <cell r="Y31">
            <v>0</v>
          </cell>
          <cell r="AB31">
            <v>0</v>
          </cell>
        </row>
        <row r="32">
          <cell r="V32">
            <v>1500000</v>
          </cell>
          <cell r="Y32">
            <v>1500000</v>
          </cell>
          <cell r="AB32">
            <v>1500000</v>
          </cell>
        </row>
        <row r="33">
          <cell r="V33">
            <v>9700000</v>
          </cell>
          <cell r="Y33">
            <v>9700000</v>
          </cell>
          <cell r="AB33">
            <v>9700000</v>
          </cell>
        </row>
        <row r="34">
          <cell r="V34">
            <v>9700000</v>
          </cell>
          <cell r="Y34">
            <v>9700000</v>
          </cell>
          <cell r="AB34">
            <v>9700000</v>
          </cell>
        </row>
        <row r="35">
          <cell r="V35">
            <v>140000000</v>
          </cell>
          <cell r="Y35">
            <v>140000000</v>
          </cell>
          <cell r="AB35">
            <v>140000000</v>
          </cell>
        </row>
        <row r="36">
          <cell r="V36">
            <v>16000000</v>
          </cell>
          <cell r="Y36">
            <v>16000000</v>
          </cell>
          <cell r="AB36">
            <v>16000000</v>
          </cell>
        </row>
        <row r="37">
          <cell r="V37">
            <v>16000000</v>
          </cell>
          <cell r="Y37">
            <v>16000000</v>
          </cell>
          <cell r="AB37">
            <v>16000000</v>
          </cell>
        </row>
        <row r="38">
          <cell r="V38">
            <v>16000000</v>
          </cell>
          <cell r="Y38">
            <v>16000000</v>
          </cell>
          <cell r="AB38">
            <v>16000000</v>
          </cell>
        </row>
        <row r="39">
          <cell r="V39">
            <v>124000000</v>
          </cell>
          <cell r="Y39">
            <v>124000000</v>
          </cell>
          <cell r="AB39">
            <v>124000000</v>
          </cell>
        </row>
        <row r="40">
          <cell r="V40">
            <v>124000000</v>
          </cell>
          <cell r="Y40">
            <v>124000000</v>
          </cell>
          <cell r="AB40">
            <v>124000000</v>
          </cell>
        </row>
        <row r="41">
          <cell r="V41">
            <v>124000000</v>
          </cell>
          <cell r="Y41">
            <v>124000000</v>
          </cell>
          <cell r="AB41">
            <v>124000000</v>
          </cell>
        </row>
        <row r="42">
          <cell r="V42">
            <v>10443954277</v>
          </cell>
          <cell r="Y42">
            <v>10443954277</v>
          </cell>
          <cell r="AB42">
            <v>10443954277</v>
          </cell>
        </row>
        <row r="43">
          <cell r="V43">
            <v>209942794</v>
          </cell>
          <cell r="Y43">
            <v>209942794</v>
          </cell>
          <cell r="AB43">
            <v>209942794</v>
          </cell>
        </row>
        <row r="44">
          <cell r="V44">
            <v>290000</v>
          </cell>
          <cell r="Y44">
            <v>290000</v>
          </cell>
          <cell r="AB44">
            <v>290000</v>
          </cell>
        </row>
        <row r="45">
          <cell r="V45">
            <v>290000</v>
          </cell>
          <cell r="Y45">
            <v>290000</v>
          </cell>
          <cell r="AB45">
            <v>290000</v>
          </cell>
        </row>
        <row r="46">
          <cell r="V46">
            <v>0</v>
          </cell>
          <cell r="Y46">
            <v>0</v>
          </cell>
          <cell r="AB46">
            <v>0</v>
          </cell>
        </row>
        <row r="47">
          <cell r="V47">
            <v>209652794</v>
          </cell>
          <cell r="Y47">
            <v>209652794</v>
          </cell>
          <cell r="AB47">
            <v>209652794</v>
          </cell>
        </row>
        <row r="48">
          <cell r="V48">
            <v>2731449</v>
          </cell>
          <cell r="Y48">
            <v>2731449</v>
          </cell>
          <cell r="AB48">
            <v>2731449</v>
          </cell>
        </row>
        <row r="49">
          <cell r="V49">
            <v>1246210</v>
          </cell>
          <cell r="Y49">
            <v>1246210</v>
          </cell>
          <cell r="AB49">
            <v>1246210</v>
          </cell>
        </row>
        <row r="50">
          <cell r="V50">
            <v>89492065</v>
          </cell>
          <cell r="Y50">
            <v>89492065</v>
          </cell>
          <cell r="AB50">
            <v>89492065</v>
          </cell>
        </row>
        <row r="51">
          <cell r="V51">
            <v>27226862</v>
          </cell>
          <cell r="Y51">
            <v>27226862</v>
          </cell>
          <cell r="AB51">
            <v>27226862</v>
          </cell>
        </row>
        <row r="52">
          <cell r="V52">
            <v>30612000</v>
          </cell>
          <cell r="Y52">
            <v>30612000</v>
          </cell>
          <cell r="AB52">
            <v>30612000</v>
          </cell>
        </row>
        <row r="53">
          <cell r="V53">
            <v>40054368</v>
          </cell>
          <cell r="Y53">
            <v>40054368</v>
          </cell>
          <cell r="AB53">
            <v>40054368</v>
          </cell>
        </row>
        <row r="54">
          <cell r="V54">
            <v>4883223</v>
          </cell>
          <cell r="Y54">
            <v>4883223</v>
          </cell>
          <cell r="AB54">
            <v>4883223</v>
          </cell>
        </row>
        <row r="55">
          <cell r="V55">
            <v>5584347</v>
          </cell>
          <cell r="Y55">
            <v>5584347</v>
          </cell>
          <cell r="AB55">
            <v>5584347</v>
          </cell>
        </row>
        <row r="56">
          <cell r="V56">
            <v>3400000</v>
          </cell>
          <cell r="Y56">
            <v>3400000</v>
          </cell>
          <cell r="AB56">
            <v>3400000</v>
          </cell>
        </row>
        <row r="57">
          <cell r="V57">
            <v>4422270</v>
          </cell>
          <cell r="Y57">
            <v>4422270</v>
          </cell>
          <cell r="AB57">
            <v>4422270</v>
          </cell>
        </row>
        <row r="58">
          <cell r="V58">
            <v>7697636856</v>
          </cell>
          <cell r="Y58">
            <v>7697636856</v>
          </cell>
          <cell r="AB58">
            <v>7697636856</v>
          </cell>
        </row>
        <row r="59">
          <cell r="V59">
            <v>6801988633</v>
          </cell>
          <cell r="Y59">
            <v>6801988633</v>
          </cell>
          <cell r="AB59">
            <v>6801988633</v>
          </cell>
        </row>
        <row r="60">
          <cell r="V60">
            <v>4683262937</v>
          </cell>
          <cell r="Y60">
            <v>4683262937</v>
          </cell>
          <cell r="AB60">
            <v>4683262937</v>
          </cell>
        </row>
        <row r="61">
          <cell r="V61">
            <v>2118725696</v>
          </cell>
          <cell r="Y61">
            <v>2118725696</v>
          </cell>
          <cell r="AB61">
            <v>2118725696</v>
          </cell>
        </row>
        <row r="62">
          <cell r="V62">
            <v>895648223</v>
          </cell>
          <cell r="Y62">
            <v>895648223</v>
          </cell>
          <cell r="AB62">
            <v>895648223</v>
          </cell>
        </row>
        <row r="63">
          <cell r="V63">
            <v>26100000</v>
          </cell>
          <cell r="Y63">
            <v>26100000</v>
          </cell>
          <cell r="AB63">
            <v>26100000</v>
          </cell>
        </row>
        <row r="64">
          <cell r="V64">
            <v>224311962</v>
          </cell>
          <cell r="Y64">
            <v>224311962</v>
          </cell>
          <cell r="AB64">
            <v>224311962</v>
          </cell>
        </row>
        <row r="65">
          <cell r="V65">
            <v>232990000</v>
          </cell>
          <cell r="Y65">
            <v>232990000</v>
          </cell>
          <cell r="AB65">
            <v>232990000</v>
          </cell>
        </row>
        <row r="66">
          <cell r="V66">
            <v>74095550</v>
          </cell>
          <cell r="Y66">
            <v>74095550</v>
          </cell>
          <cell r="AB66">
            <v>74095550</v>
          </cell>
        </row>
        <row r="67">
          <cell r="V67">
            <v>338150711</v>
          </cell>
          <cell r="Y67">
            <v>338150711</v>
          </cell>
          <cell r="AB67">
            <v>338150711</v>
          </cell>
        </row>
        <row r="68">
          <cell r="V68">
            <v>947570802</v>
          </cell>
          <cell r="Y68">
            <v>947570802</v>
          </cell>
          <cell r="AB68">
            <v>947570802</v>
          </cell>
        </row>
        <row r="69">
          <cell r="V69">
            <v>517278428</v>
          </cell>
          <cell r="Y69">
            <v>517278428</v>
          </cell>
          <cell r="AB69">
            <v>517278428</v>
          </cell>
        </row>
        <row r="70">
          <cell r="V70">
            <v>367185345</v>
          </cell>
          <cell r="Y70">
            <v>367185345</v>
          </cell>
          <cell r="AB70">
            <v>367185345</v>
          </cell>
        </row>
        <row r="71">
          <cell r="V71">
            <v>150093083</v>
          </cell>
          <cell r="Y71">
            <v>150093083</v>
          </cell>
          <cell r="AB71">
            <v>150093083</v>
          </cell>
        </row>
        <row r="72">
          <cell r="V72">
            <v>430292374</v>
          </cell>
          <cell r="Y72">
            <v>430292374</v>
          </cell>
          <cell r="AB72">
            <v>430292374</v>
          </cell>
        </row>
        <row r="73">
          <cell r="V73">
            <v>30455370</v>
          </cell>
          <cell r="Y73">
            <v>30455370</v>
          </cell>
          <cell r="AB73">
            <v>30455370</v>
          </cell>
        </row>
        <row r="74">
          <cell r="V74">
            <v>125948900</v>
          </cell>
          <cell r="Y74">
            <v>125948900</v>
          </cell>
          <cell r="AB74">
            <v>125948900</v>
          </cell>
        </row>
        <row r="75">
          <cell r="V75">
            <v>87301908</v>
          </cell>
          <cell r="Y75">
            <v>87301908</v>
          </cell>
          <cell r="AB75">
            <v>87301908</v>
          </cell>
        </row>
        <row r="76">
          <cell r="V76">
            <v>0</v>
          </cell>
          <cell r="Y76">
            <v>0</v>
          </cell>
          <cell r="AB76">
            <v>0</v>
          </cell>
        </row>
        <row r="77">
          <cell r="V77">
            <v>26625500</v>
          </cell>
          <cell r="Y77">
            <v>26625500</v>
          </cell>
          <cell r="AB77">
            <v>26625500</v>
          </cell>
        </row>
        <row r="78">
          <cell r="V78">
            <v>29756609</v>
          </cell>
          <cell r="Y78">
            <v>29756609</v>
          </cell>
          <cell r="AB78">
            <v>29756609</v>
          </cell>
        </row>
        <row r="79">
          <cell r="V79">
            <v>12497776</v>
          </cell>
          <cell r="Y79">
            <v>12497776</v>
          </cell>
          <cell r="AB79">
            <v>12497776</v>
          </cell>
        </row>
        <row r="80">
          <cell r="V80">
            <v>21822024</v>
          </cell>
          <cell r="Y80">
            <v>21822024</v>
          </cell>
          <cell r="AB80">
            <v>21822024</v>
          </cell>
        </row>
        <row r="81">
          <cell r="V81">
            <v>90674627</v>
          </cell>
          <cell r="Y81">
            <v>90674627</v>
          </cell>
          <cell r="AB81">
            <v>90674627</v>
          </cell>
        </row>
        <row r="82">
          <cell r="V82">
            <v>5209660</v>
          </cell>
          <cell r="Y82">
            <v>5209660</v>
          </cell>
          <cell r="AB82">
            <v>5209660</v>
          </cell>
        </row>
        <row r="83">
          <cell r="V83">
            <v>1588803825</v>
          </cell>
          <cell r="Y83">
            <v>1588803825</v>
          </cell>
          <cell r="AB83">
            <v>1588803825</v>
          </cell>
        </row>
        <row r="84">
          <cell r="V84">
            <v>1270405401</v>
          </cell>
          <cell r="Y84">
            <v>1270405401</v>
          </cell>
          <cell r="AB84">
            <v>1270405401</v>
          </cell>
        </row>
        <row r="85">
          <cell r="V85">
            <v>878294038</v>
          </cell>
          <cell r="Y85">
            <v>878294038</v>
          </cell>
          <cell r="AB85">
            <v>878294038</v>
          </cell>
        </row>
        <row r="86">
          <cell r="V86">
            <v>392111363</v>
          </cell>
          <cell r="Y86">
            <v>392111363</v>
          </cell>
          <cell r="AB86">
            <v>392111363</v>
          </cell>
        </row>
        <row r="87">
          <cell r="V87">
            <v>318398424</v>
          </cell>
          <cell r="Y87">
            <v>318398424</v>
          </cell>
          <cell r="AB87">
            <v>318398424</v>
          </cell>
        </row>
        <row r="88">
          <cell r="V88">
            <v>50689846</v>
          </cell>
          <cell r="Y88">
            <v>50689846</v>
          </cell>
          <cell r="AB88">
            <v>50689846</v>
          </cell>
        </row>
        <row r="89">
          <cell r="V89">
            <v>62917703</v>
          </cell>
          <cell r="Y89">
            <v>62917703</v>
          </cell>
          <cell r="AB89">
            <v>62917703</v>
          </cell>
        </row>
        <row r="90">
          <cell r="V90">
            <v>50602877</v>
          </cell>
          <cell r="Y90">
            <v>50602877</v>
          </cell>
          <cell r="AB90">
            <v>50602877</v>
          </cell>
        </row>
        <row r="91">
          <cell r="V91">
            <v>100908000</v>
          </cell>
          <cell r="Y91">
            <v>100908000</v>
          </cell>
          <cell r="AB91">
            <v>100908000</v>
          </cell>
        </row>
        <row r="92">
          <cell r="V92">
            <v>43139998</v>
          </cell>
          <cell r="Y92">
            <v>43139998</v>
          </cell>
          <cell r="AB92">
            <v>43139998</v>
          </cell>
        </row>
        <row r="93">
          <cell r="V93">
            <v>10140000</v>
          </cell>
          <cell r="Y93">
            <v>10140000</v>
          </cell>
          <cell r="AB93">
            <v>10140000</v>
          </cell>
        </row>
        <row r="94">
          <cell r="V94">
            <v>994455491</v>
          </cell>
          <cell r="Y94">
            <v>994455491</v>
          </cell>
          <cell r="AB94">
            <v>994455491</v>
          </cell>
        </row>
        <row r="95">
          <cell r="V95">
            <v>105316000</v>
          </cell>
          <cell r="Y95">
            <v>105316000</v>
          </cell>
          <cell r="AB95">
            <v>105316000</v>
          </cell>
        </row>
        <row r="96">
          <cell r="V96">
            <v>105316000</v>
          </cell>
          <cell r="Y96">
            <v>105316000</v>
          </cell>
          <cell r="AB96">
            <v>105316000</v>
          </cell>
        </row>
        <row r="97">
          <cell r="V97">
            <v>105316000</v>
          </cell>
          <cell r="Y97">
            <v>105316000</v>
          </cell>
          <cell r="AB97">
            <v>105316000</v>
          </cell>
        </row>
        <row r="98">
          <cell r="V98">
            <v>517890000</v>
          </cell>
          <cell r="Y98">
            <v>517890000</v>
          </cell>
          <cell r="AB98">
            <v>517890000</v>
          </cell>
        </row>
        <row r="99">
          <cell r="V99">
            <v>517890000</v>
          </cell>
          <cell r="Y99">
            <v>517890000</v>
          </cell>
          <cell r="AB99">
            <v>517890000</v>
          </cell>
        </row>
        <row r="100">
          <cell r="V100">
            <v>517890000</v>
          </cell>
          <cell r="Y100">
            <v>517890000</v>
          </cell>
          <cell r="AB100">
            <v>517890000</v>
          </cell>
        </row>
        <row r="101">
          <cell r="V101">
            <v>323584600</v>
          </cell>
          <cell r="Y101">
            <v>323584600</v>
          </cell>
          <cell r="AB101">
            <v>323584600</v>
          </cell>
        </row>
        <row r="102">
          <cell r="V102">
            <v>323584600</v>
          </cell>
          <cell r="Y102">
            <v>323584600</v>
          </cell>
          <cell r="AB102">
            <v>323584600</v>
          </cell>
        </row>
        <row r="103">
          <cell r="V103">
            <v>323584600</v>
          </cell>
          <cell r="Y103">
            <v>323584600</v>
          </cell>
          <cell r="AB103">
            <v>323584600</v>
          </cell>
        </row>
        <row r="104">
          <cell r="V104">
            <v>12504229</v>
          </cell>
          <cell r="Y104">
            <v>12504229</v>
          </cell>
          <cell r="AB104">
            <v>12504229</v>
          </cell>
        </row>
        <row r="105">
          <cell r="V105">
            <v>12504229</v>
          </cell>
          <cell r="Y105">
            <v>12504229</v>
          </cell>
          <cell r="AB105">
            <v>12504229</v>
          </cell>
        </row>
        <row r="106">
          <cell r="V106">
            <v>12504229</v>
          </cell>
          <cell r="Y106">
            <v>12504229</v>
          </cell>
          <cell r="AB106">
            <v>12504229</v>
          </cell>
        </row>
        <row r="107">
          <cell r="V107">
            <v>0</v>
          </cell>
          <cell r="Y107">
            <v>0</v>
          </cell>
          <cell r="AB107">
            <v>0</v>
          </cell>
        </row>
        <row r="108">
          <cell r="V108">
            <v>0</v>
          </cell>
          <cell r="Y108">
            <v>0</v>
          </cell>
          <cell r="AB108">
            <v>0</v>
          </cell>
        </row>
        <row r="109">
          <cell r="V109">
            <v>0</v>
          </cell>
          <cell r="Y109">
            <v>0</v>
          </cell>
          <cell r="AB109">
            <v>0</v>
          </cell>
        </row>
        <row r="110">
          <cell r="V110">
            <v>871500</v>
          </cell>
          <cell r="Y110">
            <v>871500</v>
          </cell>
          <cell r="AB110">
            <v>871500</v>
          </cell>
        </row>
        <row r="111">
          <cell r="V111">
            <v>871500</v>
          </cell>
          <cell r="Y111">
            <v>871500</v>
          </cell>
          <cell r="AB111">
            <v>871500</v>
          </cell>
        </row>
        <row r="112">
          <cell r="V112">
            <v>871500</v>
          </cell>
          <cell r="Y112">
            <v>871500</v>
          </cell>
          <cell r="AB112">
            <v>871500</v>
          </cell>
        </row>
        <row r="113">
          <cell r="V113">
            <v>34289162</v>
          </cell>
          <cell r="Y113">
            <v>34289162</v>
          </cell>
          <cell r="AB113">
            <v>34289162</v>
          </cell>
        </row>
        <row r="114">
          <cell r="V114">
            <v>34289162</v>
          </cell>
          <cell r="Y114">
            <v>34289162</v>
          </cell>
          <cell r="AB114">
            <v>34289162</v>
          </cell>
        </row>
        <row r="115">
          <cell r="V115">
            <v>34289162</v>
          </cell>
          <cell r="Y115">
            <v>34289162</v>
          </cell>
          <cell r="AB115">
            <v>34289162</v>
          </cell>
        </row>
        <row r="116">
          <cell r="V116">
            <v>0</v>
          </cell>
          <cell r="Y116">
            <v>0</v>
          </cell>
          <cell r="AB116">
            <v>0</v>
          </cell>
        </row>
        <row r="117">
          <cell r="V117">
            <v>0</v>
          </cell>
          <cell r="Y117">
            <v>0</v>
          </cell>
          <cell r="AB117">
            <v>0</v>
          </cell>
        </row>
        <row r="118">
          <cell r="V118">
            <v>0</v>
          </cell>
          <cell r="Y118">
            <v>0</v>
          </cell>
          <cell r="AB118">
            <v>0</v>
          </cell>
        </row>
        <row r="119">
          <cell r="V119">
            <v>6227529507</v>
          </cell>
          <cell r="Y119">
            <v>6227529507</v>
          </cell>
          <cell r="AB119">
            <v>6227529507</v>
          </cell>
        </row>
        <row r="120">
          <cell r="V120">
            <v>1203372966</v>
          </cell>
          <cell r="Y120">
            <v>1203372966</v>
          </cell>
          <cell r="AB120">
            <v>1203372966</v>
          </cell>
        </row>
        <row r="121">
          <cell r="V121">
            <v>1203372966</v>
          </cell>
          <cell r="Y121">
            <v>1203372966</v>
          </cell>
          <cell r="AB121">
            <v>1203372966</v>
          </cell>
        </row>
        <row r="122">
          <cell r="V122">
            <v>1201909629</v>
          </cell>
          <cell r="Y122">
            <v>1201909629</v>
          </cell>
          <cell r="AB122">
            <v>1201909629</v>
          </cell>
        </row>
        <row r="123">
          <cell r="V123">
            <v>1463337</v>
          </cell>
          <cell r="Y123">
            <v>1463337</v>
          </cell>
          <cell r="AB123">
            <v>1463337</v>
          </cell>
        </row>
        <row r="124">
          <cell r="V124">
            <v>0</v>
          </cell>
          <cell r="Y124">
            <v>0</v>
          </cell>
          <cell r="AB124">
            <v>0</v>
          </cell>
        </row>
        <row r="125">
          <cell r="V125">
            <v>140830325376</v>
          </cell>
          <cell r="Y125">
            <v>140830325376</v>
          </cell>
          <cell r="AB125">
            <v>140830325376</v>
          </cell>
        </row>
        <row r="126">
          <cell r="V126">
            <v>117668325376</v>
          </cell>
          <cell r="Y126">
            <v>117668325376</v>
          </cell>
          <cell r="AB126">
            <v>117668325376</v>
          </cell>
        </row>
        <row r="127">
          <cell r="V127">
            <v>117668325376</v>
          </cell>
          <cell r="Y127">
            <v>117668325376</v>
          </cell>
          <cell r="AB127">
            <v>117668325376</v>
          </cell>
        </row>
        <row r="128">
          <cell r="V128">
            <v>117668325376</v>
          </cell>
          <cell r="Y128">
            <v>117668325376</v>
          </cell>
          <cell r="AB128">
            <v>117668325376</v>
          </cell>
        </row>
        <row r="129">
          <cell r="V129">
            <v>23162000000</v>
          </cell>
          <cell r="Y129">
            <v>23162000000</v>
          </cell>
          <cell r="AB129">
            <v>23162000000</v>
          </cell>
        </row>
        <row r="130">
          <cell r="V130">
            <v>23162000000</v>
          </cell>
          <cell r="Y130">
            <v>23162000000</v>
          </cell>
          <cell r="AB130">
            <v>23162000000</v>
          </cell>
        </row>
        <row r="131">
          <cell r="V131">
            <v>23162000000</v>
          </cell>
          <cell r="Y131">
            <v>23162000000</v>
          </cell>
          <cell r="AB131">
            <v>23162000000</v>
          </cell>
        </row>
        <row r="132">
          <cell r="V132">
            <v>2941821464</v>
          </cell>
          <cell r="Y132">
            <v>2941821464</v>
          </cell>
          <cell r="AB132">
            <v>2941821464</v>
          </cell>
        </row>
        <row r="133">
          <cell r="V133">
            <v>1755475363</v>
          </cell>
          <cell r="Y133">
            <v>1755475363</v>
          </cell>
          <cell r="AB133">
            <v>1755475363</v>
          </cell>
        </row>
        <row r="134">
          <cell r="V134">
            <v>1755475363</v>
          </cell>
          <cell r="Y134">
            <v>1755475363</v>
          </cell>
          <cell r="AB134">
            <v>1755475363</v>
          </cell>
        </row>
        <row r="135">
          <cell r="V135">
            <v>3302500</v>
          </cell>
          <cell r="Y135">
            <v>3302500</v>
          </cell>
          <cell r="AB135">
            <v>3302500</v>
          </cell>
        </row>
        <row r="136">
          <cell r="V136">
            <v>124400000</v>
          </cell>
          <cell r="Y136">
            <v>124400000</v>
          </cell>
          <cell r="AB136">
            <v>124400000</v>
          </cell>
        </row>
        <row r="137">
          <cell r="V137">
            <v>10320000</v>
          </cell>
          <cell r="Y137">
            <v>10320000</v>
          </cell>
          <cell r="AB137">
            <v>10320000</v>
          </cell>
        </row>
        <row r="138">
          <cell r="V138">
            <v>8000000</v>
          </cell>
          <cell r="Y138">
            <v>8000000</v>
          </cell>
          <cell r="AB138">
            <v>8000000</v>
          </cell>
        </row>
        <row r="139">
          <cell r="V139">
            <v>71750000</v>
          </cell>
          <cell r="Y139">
            <v>71750000</v>
          </cell>
          <cell r="AB139">
            <v>71750000</v>
          </cell>
        </row>
        <row r="140">
          <cell r="V140">
            <v>0</v>
          </cell>
          <cell r="Y140">
            <v>0</v>
          </cell>
          <cell r="AB140">
            <v>0</v>
          </cell>
        </row>
        <row r="141">
          <cell r="V141">
            <v>1839812</v>
          </cell>
          <cell r="Y141">
            <v>1839812</v>
          </cell>
          <cell r="AB141">
            <v>1839812</v>
          </cell>
        </row>
        <row r="142">
          <cell r="V142">
            <v>0</v>
          </cell>
          <cell r="Y142">
            <v>0</v>
          </cell>
          <cell r="AB142">
            <v>0</v>
          </cell>
        </row>
        <row r="143">
          <cell r="V143">
            <v>3534569</v>
          </cell>
          <cell r="Y143">
            <v>3534569</v>
          </cell>
          <cell r="AB143">
            <v>3534569</v>
          </cell>
        </row>
        <row r="144">
          <cell r="V144">
            <v>0</v>
          </cell>
          <cell r="Y144">
            <v>0</v>
          </cell>
          <cell r="AB144">
            <v>0</v>
          </cell>
        </row>
        <row r="145">
          <cell r="V145">
            <v>0</v>
          </cell>
          <cell r="Y145">
            <v>0</v>
          </cell>
          <cell r="AB145">
            <v>0</v>
          </cell>
        </row>
        <row r="146">
          <cell r="V146">
            <v>1202483</v>
          </cell>
          <cell r="Y146">
            <v>1202483</v>
          </cell>
          <cell r="AB146">
            <v>1202483</v>
          </cell>
        </row>
        <row r="147">
          <cell r="V147">
            <v>1936644</v>
          </cell>
          <cell r="Y147">
            <v>1936644</v>
          </cell>
          <cell r="AB147">
            <v>1936644</v>
          </cell>
        </row>
        <row r="148">
          <cell r="V148">
            <v>18141450</v>
          </cell>
          <cell r="Y148">
            <v>18141450</v>
          </cell>
          <cell r="AB148">
            <v>18141450</v>
          </cell>
        </row>
        <row r="149">
          <cell r="V149">
            <v>1620805</v>
          </cell>
          <cell r="Y149">
            <v>1620805</v>
          </cell>
          <cell r="AB149">
            <v>1620805</v>
          </cell>
        </row>
        <row r="150">
          <cell r="V150">
            <v>54032296</v>
          </cell>
          <cell r="Y150">
            <v>54032296</v>
          </cell>
          <cell r="AB150">
            <v>54032296</v>
          </cell>
        </row>
        <row r="151">
          <cell r="V151">
            <v>0</v>
          </cell>
          <cell r="Y151">
            <v>0</v>
          </cell>
          <cell r="AB151">
            <v>0</v>
          </cell>
        </row>
        <row r="152">
          <cell r="V152">
            <v>89869632</v>
          </cell>
          <cell r="Y152">
            <v>89869632</v>
          </cell>
          <cell r="AB152">
            <v>89869632</v>
          </cell>
        </row>
        <row r="153">
          <cell r="V153">
            <v>0</v>
          </cell>
          <cell r="Y153">
            <v>0</v>
          </cell>
          <cell r="AB153">
            <v>0</v>
          </cell>
        </row>
        <row r="154">
          <cell r="V154">
            <v>1900000</v>
          </cell>
          <cell r="Y154">
            <v>1900000</v>
          </cell>
          <cell r="AB154">
            <v>1900000</v>
          </cell>
        </row>
        <row r="155">
          <cell r="V155">
            <v>4708000</v>
          </cell>
          <cell r="Y155">
            <v>4708000</v>
          </cell>
          <cell r="AB155">
            <v>4708000</v>
          </cell>
        </row>
        <row r="156">
          <cell r="V156">
            <v>1994743</v>
          </cell>
          <cell r="Y156">
            <v>1994743</v>
          </cell>
          <cell r="AB156">
            <v>1994743</v>
          </cell>
        </row>
        <row r="157">
          <cell r="V157">
            <v>4744778</v>
          </cell>
          <cell r="Y157">
            <v>4744778</v>
          </cell>
          <cell r="AB157">
            <v>4744778</v>
          </cell>
        </row>
        <row r="158">
          <cell r="V158">
            <v>2395904</v>
          </cell>
          <cell r="Y158">
            <v>2395904</v>
          </cell>
          <cell r="AB158">
            <v>2395904</v>
          </cell>
        </row>
        <row r="159">
          <cell r="V159">
            <v>0</v>
          </cell>
          <cell r="Y159">
            <v>0</v>
          </cell>
          <cell r="AB159">
            <v>0</v>
          </cell>
        </row>
        <row r="160">
          <cell r="V160">
            <v>279200000</v>
          </cell>
          <cell r="Y160">
            <v>279200000</v>
          </cell>
          <cell r="AB160">
            <v>279200000</v>
          </cell>
        </row>
        <row r="161">
          <cell r="V161">
            <v>128305318</v>
          </cell>
          <cell r="Y161">
            <v>128305318</v>
          </cell>
          <cell r="AB161">
            <v>128305318</v>
          </cell>
        </row>
        <row r="162">
          <cell r="V162">
            <v>0</v>
          </cell>
          <cell r="Y162">
            <v>0</v>
          </cell>
          <cell r="AB162">
            <v>0</v>
          </cell>
        </row>
        <row r="163">
          <cell r="V163">
            <v>0</v>
          </cell>
          <cell r="Y163">
            <v>0</v>
          </cell>
          <cell r="AB163">
            <v>0</v>
          </cell>
        </row>
        <row r="164">
          <cell r="V164">
            <v>24720000</v>
          </cell>
          <cell r="Y164">
            <v>24720000</v>
          </cell>
          <cell r="AB164">
            <v>24720000</v>
          </cell>
        </row>
        <row r="165">
          <cell r="V165">
            <v>500000</v>
          </cell>
          <cell r="Y165">
            <v>500000</v>
          </cell>
          <cell r="AB165">
            <v>500000</v>
          </cell>
        </row>
        <row r="166">
          <cell r="V166">
            <v>1105651</v>
          </cell>
          <cell r="Y166">
            <v>1105651</v>
          </cell>
          <cell r="AB166">
            <v>1105651</v>
          </cell>
        </row>
        <row r="167">
          <cell r="V167">
            <v>14518853</v>
          </cell>
          <cell r="Y167">
            <v>14518853</v>
          </cell>
          <cell r="AB167">
            <v>14518853</v>
          </cell>
        </row>
        <row r="168">
          <cell r="V168">
            <v>0</v>
          </cell>
          <cell r="Y168">
            <v>0</v>
          </cell>
          <cell r="AB168">
            <v>0</v>
          </cell>
        </row>
        <row r="169">
          <cell r="V169">
            <v>387865</v>
          </cell>
          <cell r="Y169">
            <v>387865</v>
          </cell>
          <cell r="AB169">
            <v>387865</v>
          </cell>
        </row>
        <row r="170">
          <cell r="V170">
            <v>117000000</v>
          </cell>
          <cell r="Y170">
            <v>117000000</v>
          </cell>
          <cell r="AB170">
            <v>117000000</v>
          </cell>
        </row>
        <row r="171">
          <cell r="V171">
            <v>0</v>
          </cell>
          <cell r="Y171">
            <v>0</v>
          </cell>
          <cell r="AB171">
            <v>0</v>
          </cell>
        </row>
        <row r="172">
          <cell r="V172">
            <v>140400000</v>
          </cell>
          <cell r="Y172">
            <v>140400000</v>
          </cell>
          <cell r="AB172">
            <v>140400000</v>
          </cell>
        </row>
        <row r="173">
          <cell r="V173">
            <v>26016232</v>
          </cell>
          <cell r="Y173">
            <v>26016232</v>
          </cell>
          <cell r="AB173">
            <v>26016232</v>
          </cell>
        </row>
        <row r="174">
          <cell r="V174">
            <v>12434734</v>
          </cell>
          <cell r="Y174">
            <v>12434734</v>
          </cell>
          <cell r="AB174">
            <v>12434734</v>
          </cell>
        </row>
        <row r="175">
          <cell r="V175">
            <v>14067658</v>
          </cell>
          <cell r="Y175">
            <v>14067658</v>
          </cell>
          <cell r="AB175">
            <v>14067658</v>
          </cell>
        </row>
        <row r="176">
          <cell r="V176">
            <v>5606398</v>
          </cell>
          <cell r="Y176">
            <v>5606398</v>
          </cell>
          <cell r="AB176">
            <v>5606398</v>
          </cell>
        </row>
        <row r="177">
          <cell r="V177">
            <v>0</v>
          </cell>
          <cell r="Y177">
            <v>0</v>
          </cell>
          <cell r="AB177">
            <v>0</v>
          </cell>
        </row>
        <row r="178">
          <cell r="V178">
            <v>294526</v>
          </cell>
          <cell r="Y178">
            <v>294526</v>
          </cell>
          <cell r="AB178">
            <v>294526</v>
          </cell>
        </row>
        <row r="179">
          <cell r="V179">
            <v>8312705</v>
          </cell>
          <cell r="Y179">
            <v>8312705</v>
          </cell>
          <cell r="AB179">
            <v>8312705</v>
          </cell>
        </row>
        <row r="180">
          <cell r="V180">
            <v>14968827</v>
          </cell>
          <cell r="Y180">
            <v>14968827</v>
          </cell>
          <cell r="AB180">
            <v>14968827</v>
          </cell>
        </row>
        <row r="181">
          <cell r="V181">
            <v>8317279</v>
          </cell>
          <cell r="Y181">
            <v>8317279</v>
          </cell>
          <cell r="AB181">
            <v>8317279</v>
          </cell>
        </row>
        <row r="182">
          <cell r="V182">
            <v>0</v>
          </cell>
          <cell r="Y182">
            <v>0</v>
          </cell>
          <cell r="AB182">
            <v>0</v>
          </cell>
        </row>
        <row r="183">
          <cell r="V183">
            <v>16000000</v>
          </cell>
          <cell r="Y183">
            <v>16000000</v>
          </cell>
          <cell r="AB183">
            <v>16000000</v>
          </cell>
        </row>
        <row r="184">
          <cell r="V184">
            <v>37651452</v>
          </cell>
          <cell r="Y184">
            <v>37651452</v>
          </cell>
          <cell r="AB184">
            <v>37651452</v>
          </cell>
        </row>
        <row r="185">
          <cell r="V185">
            <v>137079969</v>
          </cell>
          <cell r="Y185">
            <v>137079969</v>
          </cell>
          <cell r="AB185">
            <v>137079969</v>
          </cell>
        </row>
        <row r="186">
          <cell r="V186">
            <v>295480</v>
          </cell>
          <cell r="Y186">
            <v>295480</v>
          </cell>
          <cell r="AB186">
            <v>295480</v>
          </cell>
        </row>
        <row r="187">
          <cell r="V187">
            <v>2154615</v>
          </cell>
          <cell r="Y187">
            <v>2154615</v>
          </cell>
          <cell r="AB187">
            <v>2154615</v>
          </cell>
        </row>
        <row r="188">
          <cell r="V188">
            <v>17383480</v>
          </cell>
          <cell r="Y188">
            <v>17383480</v>
          </cell>
          <cell r="AB188">
            <v>17383480</v>
          </cell>
        </row>
        <row r="189">
          <cell r="V189">
            <v>105290535</v>
          </cell>
          <cell r="Y189">
            <v>105290535</v>
          </cell>
          <cell r="AB189">
            <v>105290535</v>
          </cell>
        </row>
        <row r="190">
          <cell r="V190">
            <v>4396779</v>
          </cell>
          <cell r="Y190">
            <v>4396779</v>
          </cell>
          <cell r="AB190">
            <v>4396779</v>
          </cell>
        </row>
        <row r="191">
          <cell r="V191">
            <v>0</v>
          </cell>
          <cell r="Y191">
            <v>0</v>
          </cell>
          <cell r="AB191">
            <v>0</v>
          </cell>
        </row>
        <row r="192">
          <cell r="V192">
            <v>174800000</v>
          </cell>
          <cell r="Y192">
            <v>174800000</v>
          </cell>
          <cell r="AB192">
            <v>174800000</v>
          </cell>
        </row>
        <row r="193">
          <cell r="V193">
            <v>8000000</v>
          </cell>
          <cell r="Y193">
            <v>8000000</v>
          </cell>
          <cell r="AB193">
            <v>8000000</v>
          </cell>
        </row>
        <row r="194">
          <cell r="V194">
            <v>6559618</v>
          </cell>
          <cell r="Y194">
            <v>6559618</v>
          </cell>
          <cell r="AB194">
            <v>6559618</v>
          </cell>
        </row>
        <row r="195">
          <cell r="V195">
            <v>6000271</v>
          </cell>
          <cell r="Y195">
            <v>6000271</v>
          </cell>
          <cell r="AB195">
            <v>6000271</v>
          </cell>
        </row>
        <row r="196">
          <cell r="V196">
            <v>2905505</v>
          </cell>
          <cell r="Y196">
            <v>2905505</v>
          </cell>
          <cell r="AB196">
            <v>2905505</v>
          </cell>
        </row>
        <row r="197">
          <cell r="V197">
            <v>6300868</v>
          </cell>
          <cell r="Y197">
            <v>6300868</v>
          </cell>
          <cell r="AB197">
            <v>6300868</v>
          </cell>
        </row>
        <row r="198">
          <cell r="V198">
            <v>4766257</v>
          </cell>
          <cell r="Y198">
            <v>4766257</v>
          </cell>
          <cell r="AB198">
            <v>4766257</v>
          </cell>
        </row>
        <row r="199">
          <cell r="V199">
            <v>24040872</v>
          </cell>
          <cell r="Y199">
            <v>24040872</v>
          </cell>
          <cell r="AB199">
            <v>24040872</v>
          </cell>
        </row>
        <row r="200">
          <cell r="V200">
            <v>568358158</v>
          </cell>
          <cell r="Y200">
            <v>568358158</v>
          </cell>
          <cell r="AB200">
            <v>568358158</v>
          </cell>
        </row>
        <row r="201">
          <cell r="V201">
            <v>316967114</v>
          </cell>
          <cell r="Y201">
            <v>316967114</v>
          </cell>
          <cell r="AB201">
            <v>316967114</v>
          </cell>
        </row>
        <row r="202">
          <cell r="V202">
            <v>232203494</v>
          </cell>
          <cell r="Y202">
            <v>232203494</v>
          </cell>
          <cell r="AB202">
            <v>232203494</v>
          </cell>
        </row>
        <row r="203">
          <cell r="V203">
            <v>84763620</v>
          </cell>
          <cell r="Y203">
            <v>84763620</v>
          </cell>
          <cell r="AB203">
            <v>84763620</v>
          </cell>
        </row>
        <row r="204">
          <cell r="V204">
            <v>251391044</v>
          </cell>
          <cell r="Y204">
            <v>251391044</v>
          </cell>
          <cell r="AB204">
            <v>251391044</v>
          </cell>
        </row>
        <row r="205">
          <cell r="V205">
            <v>9615174</v>
          </cell>
          <cell r="Y205">
            <v>9615174</v>
          </cell>
          <cell r="AB205">
            <v>9615174</v>
          </cell>
        </row>
        <row r="206">
          <cell r="V206">
            <v>21560000</v>
          </cell>
          <cell r="Y206">
            <v>21560000</v>
          </cell>
          <cell r="AB206">
            <v>21560000</v>
          </cell>
        </row>
        <row r="207">
          <cell r="V207">
            <v>645035</v>
          </cell>
          <cell r="Y207">
            <v>645035</v>
          </cell>
          <cell r="AB207">
            <v>645035</v>
          </cell>
        </row>
        <row r="208">
          <cell r="V208">
            <v>3058000</v>
          </cell>
          <cell r="Y208">
            <v>3058000</v>
          </cell>
          <cell r="AB208">
            <v>3058000</v>
          </cell>
        </row>
        <row r="209">
          <cell r="V209">
            <v>991200</v>
          </cell>
          <cell r="Y209">
            <v>991200</v>
          </cell>
          <cell r="AB209">
            <v>991200</v>
          </cell>
        </row>
        <row r="210">
          <cell r="V210">
            <v>42304020</v>
          </cell>
          <cell r="Y210">
            <v>42304020</v>
          </cell>
          <cell r="AB210">
            <v>42304020</v>
          </cell>
        </row>
        <row r="211">
          <cell r="V211">
            <v>7270000</v>
          </cell>
          <cell r="Y211">
            <v>7270000</v>
          </cell>
          <cell r="AB211">
            <v>7270000</v>
          </cell>
        </row>
        <row r="212">
          <cell r="V212">
            <v>16590000</v>
          </cell>
          <cell r="Y212">
            <v>16590000</v>
          </cell>
          <cell r="AB212">
            <v>16590000</v>
          </cell>
        </row>
        <row r="213">
          <cell r="V213">
            <v>6638000</v>
          </cell>
          <cell r="Y213">
            <v>6638000</v>
          </cell>
          <cell r="AB213">
            <v>6638000</v>
          </cell>
        </row>
        <row r="214">
          <cell r="V214">
            <v>16503283</v>
          </cell>
          <cell r="Y214">
            <v>16503283</v>
          </cell>
          <cell r="AB214">
            <v>16503283</v>
          </cell>
        </row>
        <row r="215">
          <cell r="V215">
            <v>726135</v>
          </cell>
          <cell r="Y215">
            <v>726135</v>
          </cell>
          <cell r="AB215">
            <v>726135</v>
          </cell>
        </row>
        <row r="216">
          <cell r="V216">
            <v>14744000</v>
          </cell>
          <cell r="Y216">
            <v>14744000</v>
          </cell>
          <cell r="AB216">
            <v>14744000</v>
          </cell>
        </row>
        <row r="217">
          <cell r="V217">
            <v>6024000</v>
          </cell>
          <cell r="Y217">
            <v>6024000</v>
          </cell>
          <cell r="AB217">
            <v>6024000</v>
          </cell>
        </row>
        <row r="218">
          <cell r="V218">
            <v>7847419</v>
          </cell>
          <cell r="Y218">
            <v>7847419</v>
          </cell>
          <cell r="AB218">
            <v>7847419</v>
          </cell>
        </row>
        <row r="219">
          <cell r="V219">
            <v>1786030</v>
          </cell>
          <cell r="Y219">
            <v>1786030</v>
          </cell>
          <cell r="AB219">
            <v>1786030</v>
          </cell>
        </row>
        <row r="220">
          <cell r="V220">
            <v>2937000</v>
          </cell>
          <cell r="Y220">
            <v>2937000</v>
          </cell>
          <cell r="AB220">
            <v>2937000</v>
          </cell>
        </row>
        <row r="221">
          <cell r="V221">
            <v>64465673</v>
          </cell>
          <cell r="Y221">
            <v>64465673</v>
          </cell>
          <cell r="AB221">
            <v>64465673</v>
          </cell>
        </row>
        <row r="222">
          <cell r="V222">
            <v>5910699</v>
          </cell>
          <cell r="Y222">
            <v>5910699</v>
          </cell>
          <cell r="AB222">
            <v>5910699</v>
          </cell>
        </row>
        <row r="223">
          <cell r="V223">
            <v>6500000</v>
          </cell>
          <cell r="Y223">
            <v>6500000</v>
          </cell>
          <cell r="AB223">
            <v>6500000</v>
          </cell>
        </row>
        <row r="224">
          <cell r="V224">
            <v>0</v>
          </cell>
          <cell r="Y224">
            <v>0</v>
          </cell>
          <cell r="AB224">
            <v>0</v>
          </cell>
        </row>
        <row r="225">
          <cell r="V225">
            <v>451470</v>
          </cell>
          <cell r="Y225">
            <v>451470</v>
          </cell>
          <cell r="AB225">
            <v>451470</v>
          </cell>
        </row>
        <row r="226">
          <cell r="V226">
            <v>3237633</v>
          </cell>
          <cell r="Y226">
            <v>3237633</v>
          </cell>
          <cell r="AB226">
            <v>3237633</v>
          </cell>
        </row>
        <row r="227">
          <cell r="V227">
            <v>4000000</v>
          </cell>
          <cell r="Y227">
            <v>4000000</v>
          </cell>
          <cell r="AB227">
            <v>4000000</v>
          </cell>
        </row>
        <row r="228">
          <cell r="V228">
            <v>794000</v>
          </cell>
          <cell r="Y228">
            <v>794000</v>
          </cell>
          <cell r="AB228">
            <v>794000</v>
          </cell>
        </row>
        <row r="229">
          <cell r="V229">
            <v>500000</v>
          </cell>
          <cell r="Y229">
            <v>500000</v>
          </cell>
          <cell r="AB229">
            <v>500000</v>
          </cell>
        </row>
        <row r="230">
          <cell r="V230">
            <v>4010500</v>
          </cell>
          <cell r="Y230">
            <v>4010500</v>
          </cell>
          <cell r="AB230">
            <v>4010500</v>
          </cell>
        </row>
        <row r="231">
          <cell r="V231">
            <v>0</v>
          </cell>
          <cell r="Y231">
            <v>0</v>
          </cell>
          <cell r="AB231">
            <v>0</v>
          </cell>
        </row>
        <row r="232">
          <cell r="V232">
            <v>2281773</v>
          </cell>
          <cell r="Y232">
            <v>2281773</v>
          </cell>
          <cell r="AB232">
            <v>2281773</v>
          </cell>
        </row>
        <row r="233">
          <cell r="V233">
            <v>617987943</v>
          </cell>
          <cell r="Y233">
            <v>617987943</v>
          </cell>
          <cell r="AB233">
            <v>617987943</v>
          </cell>
        </row>
        <row r="234">
          <cell r="V234">
            <v>544104672</v>
          </cell>
          <cell r="Y234">
            <v>544104672</v>
          </cell>
          <cell r="AB234">
            <v>544104672</v>
          </cell>
        </row>
        <row r="235">
          <cell r="V235">
            <v>395288851</v>
          </cell>
          <cell r="Y235">
            <v>395288851</v>
          </cell>
          <cell r="AB235">
            <v>395288851</v>
          </cell>
        </row>
        <row r="236">
          <cell r="V236">
            <v>148815821</v>
          </cell>
          <cell r="Y236">
            <v>148815821</v>
          </cell>
          <cell r="AB236">
            <v>148815821</v>
          </cell>
        </row>
        <row r="237">
          <cell r="V237">
            <v>73883271</v>
          </cell>
          <cell r="Y237">
            <v>73883271</v>
          </cell>
          <cell r="AB237">
            <v>73883271</v>
          </cell>
        </row>
        <row r="238">
          <cell r="V238">
            <v>5486535</v>
          </cell>
          <cell r="Y238">
            <v>5486535</v>
          </cell>
          <cell r="AB238">
            <v>5486535</v>
          </cell>
        </row>
        <row r="239">
          <cell r="V239">
            <v>2215660</v>
          </cell>
          <cell r="Y239">
            <v>2215660</v>
          </cell>
          <cell r="AB239">
            <v>2215660</v>
          </cell>
        </row>
        <row r="240">
          <cell r="V240">
            <v>9331158</v>
          </cell>
          <cell r="Y240">
            <v>9331158</v>
          </cell>
          <cell r="AB240">
            <v>9331158</v>
          </cell>
        </row>
        <row r="241">
          <cell r="V241">
            <v>3015892</v>
          </cell>
          <cell r="Y241">
            <v>3015892</v>
          </cell>
          <cell r="AB241">
            <v>3015892</v>
          </cell>
        </row>
        <row r="242">
          <cell r="V242">
            <v>7510912</v>
          </cell>
          <cell r="Y242">
            <v>7510912</v>
          </cell>
          <cell r="AB242">
            <v>7510912</v>
          </cell>
        </row>
        <row r="243">
          <cell r="V243">
            <v>494139</v>
          </cell>
          <cell r="Y243">
            <v>494139</v>
          </cell>
          <cell r="AB243">
            <v>494139</v>
          </cell>
        </row>
        <row r="244">
          <cell r="V244">
            <v>2416030</v>
          </cell>
          <cell r="Y244">
            <v>2416030</v>
          </cell>
          <cell r="AB244">
            <v>2416030</v>
          </cell>
        </row>
        <row r="245">
          <cell r="V245">
            <v>2152084</v>
          </cell>
          <cell r="Y245">
            <v>2152084</v>
          </cell>
          <cell r="AB245">
            <v>2152084</v>
          </cell>
        </row>
        <row r="246">
          <cell r="V246">
            <v>2908096</v>
          </cell>
          <cell r="Y246">
            <v>2908096</v>
          </cell>
          <cell r="AB246">
            <v>2908096</v>
          </cell>
        </row>
        <row r="247">
          <cell r="V247">
            <v>1098410</v>
          </cell>
          <cell r="Y247">
            <v>1098410</v>
          </cell>
          <cell r="AB247">
            <v>1098410</v>
          </cell>
        </row>
        <row r="248">
          <cell r="V248">
            <v>1920522</v>
          </cell>
          <cell r="Y248">
            <v>1920522</v>
          </cell>
          <cell r="AB248">
            <v>1920522</v>
          </cell>
        </row>
        <row r="249">
          <cell r="V249">
            <v>470011</v>
          </cell>
          <cell r="Y249">
            <v>470011</v>
          </cell>
          <cell r="AB249">
            <v>470011</v>
          </cell>
        </row>
        <row r="250">
          <cell r="V250">
            <v>4939042</v>
          </cell>
          <cell r="Y250">
            <v>4939042</v>
          </cell>
          <cell r="AB250">
            <v>4939042</v>
          </cell>
        </row>
        <row r="251">
          <cell r="V251">
            <v>1392460</v>
          </cell>
          <cell r="Y251">
            <v>1392460</v>
          </cell>
          <cell r="AB251">
            <v>1392460</v>
          </cell>
        </row>
        <row r="252">
          <cell r="V252">
            <v>350000</v>
          </cell>
          <cell r="Y252">
            <v>350000</v>
          </cell>
          <cell r="AB252">
            <v>350000</v>
          </cell>
        </row>
        <row r="253">
          <cell r="V253">
            <v>900000</v>
          </cell>
          <cell r="Y253">
            <v>900000</v>
          </cell>
          <cell r="AB253">
            <v>900000</v>
          </cell>
        </row>
        <row r="254">
          <cell r="V254">
            <v>7646867</v>
          </cell>
          <cell r="Y254">
            <v>7646867</v>
          </cell>
          <cell r="AB254">
            <v>7646867</v>
          </cell>
        </row>
        <row r="255">
          <cell r="V255">
            <v>1900000</v>
          </cell>
          <cell r="Y255">
            <v>1900000</v>
          </cell>
          <cell r="AB255">
            <v>1900000</v>
          </cell>
        </row>
        <row r="256">
          <cell r="V256">
            <v>150000</v>
          </cell>
          <cell r="Y256">
            <v>150000</v>
          </cell>
          <cell r="AB256">
            <v>150000</v>
          </cell>
        </row>
        <row r="257">
          <cell r="V257">
            <v>3900000</v>
          </cell>
          <cell r="Y257">
            <v>3900000</v>
          </cell>
          <cell r="AB257">
            <v>3900000</v>
          </cell>
        </row>
        <row r="258">
          <cell r="V258">
            <v>10485453</v>
          </cell>
          <cell r="Y258">
            <v>10485453</v>
          </cell>
          <cell r="AB258">
            <v>10485453</v>
          </cell>
        </row>
        <row r="259">
          <cell r="V259">
            <v>3200000</v>
          </cell>
          <cell r="Y259">
            <v>3200000</v>
          </cell>
          <cell r="AB259">
            <v>3200000</v>
          </cell>
        </row>
        <row r="260">
          <cell r="V260">
            <v>74014473777</v>
          </cell>
          <cell r="Y260">
            <v>74014473777</v>
          </cell>
          <cell r="AB260">
            <v>74014473777</v>
          </cell>
        </row>
        <row r="261">
          <cell r="V261">
            <v>1477181585</v>
          </cell>
          <cell r="Y261">
            <v>1477181585</v>
          </cell>
          <cell r="AB261">
            <v>1477181585</v>
          </cell>
        </row>
        <row r="262">
          <cell r="V262">
            <v>974338394</v>
          </cell>
          <cell r="Y262">
            <v>974338394</v>
          </cell>
          <cell r="AB262">
            <v>974338394</v>
          </cell>
        </row>
        <row r="263">
          <cell r="V263">
            <v>741843763</v>
          </cell>
          <cell r="Y263">
            <v>741843763</v>
          </cell>
          <cell r="AB263">
            <v>741843763</v>
          </cell>
        </row>
        <row r="264">
          <cell r="V264">
            <v>232494631</v>
          </cell>
          <cell r="Y264">
            <v>232494631</v>
          </cell>
          <cell r="AB264">
            <v>232494631</v>
          </cell>
        </row>
        <row r="265">
          <cell r="V265">
            <v>502843191</v>
          </cell>
          <cell r="Y265">
            <v>502843191</v>
          </cell>
          <cell r="AB265">
            <v>502843191</v>
          </cell>
        </row>
        <row r="266">
          <cell r="V266">
            <v>1400466</v>
          </cell>
          <cell r="Y266">
            <v>1400466</v>
          </cell>
          <cell r="AB266">
            <v>1400466</v>
          </cell>
        </row>
        <row r="267">
          <cell r="V267">
            <v>33443380</v>
          </cell>
          <cell r="Y267">
            <v>33443380</v>
          </cell>
          <cell r="AB267">
            <v>33443380</v>
          </cell>
        </row>
        <row r="268">
          <cell r="V268">
            <v>7302574</v>
          </cell>
          <cell r="Y268">
            <v>7302574</v>
          </cell>
          <cell r="AB268">
            <v>7302574</v>
          </cell>
        </row>
        <row r="269">
          <cell r="V269">
            <v>970000</v>
          </cell>
          <cell r="Y269">
            <v>970000</v>
          </cell>
          <cell r="AB269">
            <v>970000</v>
          </cell>
        </row>
        <row r="270">
          <cell r="V270">
            <v>1300000</v>
          </cell>
          <cell r="Y270">
            <v>1300000</v>
          </cell>
          <cell r="AB270">
            <v>1300000</v>
          </cell>
        </row>
        <row r="271">
          <cell r="V271">
            <v>1200000</v>
          </cell>
          <cell r="Y271">
            <v>1200000</v>
          </cell>
          <cell r="AB271">
            <v>1200000</v>
          </cell>
        </row>
        <row r="272">
          <cell r="V272">
            <v>2296109</v>
          </cell>
          <cell r="Y272">
            <v>2296109</v>
          </cell>
          <cell r="AB272">
            <v>2296109</v>
          </cell>
        </row>
        <row r="273">
          <cell r="V273">
            <v>1257350</v>
          </cell>
          <cell r="Y273">
            <v>1257350</v>
          </cell>
          <cell r="AB273">
            <v>1257350</v>
          </cell>
        </row>
        <row r="274">
          <cell r="V274">
            <v>315000</v>
          </cell>
          <cell r="Y274">
            <v>315000</v>
          </cell>
          <cell r="AB274">
            <v>315000</v>
          </cell>
        </row>
        <row r="275">
          <cell r="V275">
            <v>0</v>
          </cell>
          <cell r="Y275">
            <v>0</v>
          </cell>
          <cell r="AB275">
            <v>0</v>
          </cell>
        </row>
        <row r="276">
          <cell r="V276">
            <v>218850000</v>
          </cell>
          <cell r="Y276">
            <v>218850000</v>
          </cell>
          <cell r="AB276">
            <v>218850000</v>
          </cell>
        </row>
        <row r="277">
          <cell r="V277">
            <v>585000</v>
          </cell>
          <cell r="Y277">
            <v>585000</v>
          </cell>
          <cell r="AB277">
            <v>585000</v>
          </cell>
        </row>
        <row r="278">
          <cell r="V278">
            <v>3185000</v>
          </cell>
          <cell r="Y278">
            <v>3185000</v>
          </cell>
          <cell r="AB278">
            <v>3185000</v>
          </cell>
        </row>
        <row r="279">
          <cell r="V279">
            <v>134310000</v>
          </cell>
          <cell r="Y279">
            <v>134310000</v>
          </cell>
          <cell r="AB279">
            <v>134310000</v>
          </cell>
        </row>
        <row r="280">
          <cell r="V280">
            <v>0</v>
          </cell>
          <cell r="Y280">
            <v>0</v>
          </cell>
          <cell r="AB280">
            <v>0</v>
          </cell>
        </row>
        <row r="281">
          <cell r="V281">
            <v>70437393</v>
          </cell>
          <cell r="Y281">
            <v>70437393</v>
          </cell>
          <cell r="AB281">
            <v>70437393</v>
          </cell>
        </row>
        <row r="282">
          <cell r="V282">
            <v>980021</v>
          </cell>
          <cell r="Y282">
            <v>980021</v>
          </cell>
          <cell r="AB282">
            <v>980021</v>
          </cell>
        </row>
        <row r="283">
          <cell r="V283">
            <v>14419082</v>
          </cell>
          <cell r="Y283">
            <v>14419082</v>
          </cell>
          <cell r="AB283">
            <v>14419082</v>
          </cell>
        </row>
        <row r="284">
          <cell r="V284">
            <v>1355555</v>
          </cell>
          <cell r="Y284">
            <v>1355555</v>
          </cell>
          <cell r="AB284">
            <v>1355555</v>
          </cell>
        </row>
        <row r="285">
          <cell r="V285">
            <v>396622</v>
          </cell>
          <cell r="Y285">
            <v>396622</v>
          </cell>
          <cell r="AB285">
            <v>396622</v>
          </cell>
        </row>
        <row r="286">
          <cell r="V286">
            <v>886981</v>
          </cell>
          <cell r="Y286">
            <v>886981</v>
          </cell>
          <cell r="AB286">
            <v>886981</v>
          </cell>
        </row>
        <row r="287">
          <cell r="V287">
            <v>832170</v>
          </cell>
          <cell r="Y287">
            <v>832170</v>
          </cell>
          <cell r="AB287">
            <v>832170</v>
          </cell>
        </row>
        <row r="288">
          <cell r="V288">
            <v>0</v>
          </cell>
          <cell r="Y288">
            <v>0</v>
          </cell>
          <cell r="AB288">
            <v>0</v>
          </cell>
        </row>
        <row r="289">
          <cell r="V289">
            <v>662234</v>
          </cell>
          <cell r="Y289">
            <v>662234</v>
          </cell>
          <cell r="AB289">
            <v>662234</v>
          </cell>
        </row>
        <row r="290">
          <cell r="V290">
            <v>230656</v>
          </cell>
          <cell r="Y290">
            <v>230656</v>
          </cell>
          <cell r="AB290">
            <v>230656</v>
          </cell>
        </row>
        <row r="291">
          <cell r="V291">
            <v>1048014</v>
          </cell>
          <cell r="Y291">
            <v>1048014</v>
          </cell>
          <cell r="AB291">
            <v>1048014</v>
          </cell>
        </row>
        <row r="292">
          <cell r="V292">
            <v>0</v>
          </cell>
          <cell r="Y292">
            <v>0</v>
          </cell>
          <cell r="AB292">
            <v>0</v>
          </cell>
        </row>
        <row r="293">
          <cell r="V293">
            <v>5014584</v>
          </cell>
          <cell r="Y293">
            <v>5014584</v>
          </cell>
          <cell r="AB293">
            <v>5014584</v>
          </cell>
        </row>
        <row r="294">
          <cell r="V294">
            <v>165000</v>
          </cell>
          <cell r="Y294">
            <v>165000</v>
          </cell>
          <cell r="AB294">
            <v>165000</v>
          </cell>
        </row>
        <row r="295">
          <cell r="V295">
            <v>28663787793</v>
          </cell>
          <cell r="Y295">
            <v>28663787793</v>
          </cell>
          <cell r="AB295">
            <v>28663787793</v>
          </cell>
        </row>
        <row r="296">
          <cell r="V296">
            <v>356736160</v>
          </cell>
          <cell r="Y296">
            <v>356736160</v>
          </cell>
          <cell r="AB296">
            <v>356736160</v>
          </cell>
        </row>
        <row r="297">
          <cell r="V297">
            <v>225046837</v>
          </cell>
          <cell r="Y297">
            <v>225046837</v>
          </cell>
          <cell r="AB297">
            <v>225046837</v>
          </cell>
        </row>
        <row r="298">
          <cell r="V298">
            <v>150721168</v>
          </cell>
          <cell r="Y298">
            <v>150721168</v>
          </cell>
          <cell r="AB298">
            <v>150721168</v>
          </cell>
        </row>
        <row r="299">
          <cell r="V299">
            <v>74325669</v>
          </cell>
          <cell r="Y299">
            <v>74325669</v>
          </cell>
          <cell r="AB299">
            <v>74325669</v>
          </cell>
        </row>
        <row r="300">
          <cell r="V300">
            <v>131689323</v>
          </cell>
          <cell r="Y300">
            <v>131689323</v>
          </cell>
          <cell r="AB300">
            <v>131689323</v>
          </cell>
        </row>
        <row r="301">
          <cell r="V301">
            <v>37047597</v>
          </cell>
          <cell r="Y301">
            <v>37047597</v>
          </cell>
          <cell r="AB301">
            <v>37047597</v>
          </cell>
        </row>
        <row r="302">
          <cell r="V302">
            <v>7041941</v>
          </cell>
          <cell r="Y302">
            <v>7041941</v>
          </cell>
          <cell r="AB302">
            <v>7041941</v>
          </cell>
        </row>
        <row r="303">
          <cell r="V303">
            <v>9100000</v>
          </cell>
          <cell r="Y303">
            <v>9100000</v>
          </cell>
          <cell r="AB303">
            <v>9100000</v>
          </cell>
        </row>
        <row r="304">
          <cell r="V304">
            <v>24471933</v>
          </cell>
          <cell r="Y304">
            <v>24471933</v>
          </cell>
          <cell r="AB304">
            <v>24471933</v>
          </cell>
        </row>
        <row r="305">
          <cell r="V305">
            <v>14176905</v>
          </cell>
          <cell r="Y305">
            <v>14176905</v>
          </cell>
          <cell r="AB305">
            <v>14176905</v>
          </cell>
        </row>
        <row r="306">
          <cell r="V306">
            <v>707576</v>
          </cell>
          <cell r="Y306">
            <v>707576</v>
          </cell>
          <cell r="AB306">
            <v>707576</v>
          </cell>
        </row>
        <row r="307">
          <cell r="V307">
            <v>233854</v>
          </cell>
          <cell r="Y307">
            <v>233854</v>
          </cell>
          <cell r="AB307">
            <v>233854</v>
          </cell>
        </row>
        <row r="308">
          <cell r="V308">
            <v>2997662</v>
          </cell>
          <cell r="Y308">
            <v>2997662</v>
          </cell>
          <cell r="AB308">
            <v>2997662</v>
          </cell>
        </row>
        <row r="309">
          <cell r="V309">
            <v>27131577</v>
          </cell>
          <cell r="Y309">
            <v>27131577</v>
          </cell>
          <cell r="AB309">
            <v>27131577</v>
          </cell>
        </row>
        <row r="310">
          <cell r="V310">
            <v>3533356</v>
          </cell>
          <cell r="Y310">
            <v>3533356</v>
          </cell>
          <cell r="AB310">
            <v>3533356</v>
          </cell>
        </row>
        <row r="311">
          <cell r="V311">
            <v>346234</v>
          </cell>
          <cell r="Y311">
            <v>346234</v>
          </cell>
          <cell r="AB311">
            <v>346234</v>
          </cell>
        </row>
        <row r="312">
          <cell r="V312">
            <v>4900688</v>
          </cell>
          <cell r="Y312">
            <v>4900688</v>
          </cell>
          <cell r="AB312">
            <v>4900688</v>
          </cell>
        </row>
        <row r="313">
          <cell r="V313">
            <v>0</v>
          </cell>
          <cell r="Y313">
            <v>0</v>
          </cell>
          <cell r="AB313">
            <v>0</v>
          </cell>
        </row>
        <row r="314">
          <cell r="V314">
            <v>2159910122</v>
          </cell>
          <cell r="Y314">
            <v>2159910122</v>
          </cell>
          <cell r="AB314">
            <v>2159910122</v>
          </cell>
        </row>
        <row r="315">
          <cell r="V315">
            <v>29396092</v>
          </cell>
          <cell r="Y315">
            <v>29396092</v>
          </cell>
          <cell r="AB315">
            <v>29396092</v>
          </cell>
        </row>
        <row r="316">
          <cell r="V316">
            <v>29396092</v>
          </cell>
          <cell r="Y316">
            <v>29396092</v>
          </cell>
          <cell r="AB316">
            <v>29396092</v>
          </cell>
        </row>
        <row r="317">
          <cell r="V317">
            <v>18446092</v>
          </cell>
          <cell r="Y317">
            <v>18446092</v>
          </cell>
          <cell r="AB317">
            <v>18446092</v>
          </cell>
        </row>
        <row r="318">
          <cell r="V318">
            <v>5950000</v>
          </cell>
          <cell r="Y318">
            <v>5950000</v>
          </cell>
          <cell r="AB318">
            <v>5950000</v>
          </cell>
        </row>
        <row r="319">
          <cell r="V319">
            <v>5000000</v>
          </cell>
          <cell r="Y319">
            <v>5000000</v>
          </cell>
          <cell r="AB319">
            <v>5000000</v>
          </cell>
        </row>
        <row r="320">
          <cell r="V320">
            <v>2036977073</v>
          </cell>
          <cell r="Y320">
            <v>2036977073</v>
          </cell>
          <cell r="AB320">
            <v>2036977073</v>
          </cell>
        </row>
        <row r="321">
          <cell r="V321">
            <v>2036977073</v>
          </cell>
          <cell r="Y321">
            <v>2036977073</v>
          </cell>
          <cell r="AB321">
            <v>2036977073</v>
          </cell>
        </row>
        <row r="322">
          <cell r="V322">
            <v>911703316</v>
          </cell>
          <cell r="Y322">
            <v>911703316</v>
          </cell>
          <cell r="AB322">
            <v>911703316</v>
          </cell>
        </row>
        <row r="323">
          <cell r="V323">
            <v>660200000</v>
          </cell>
          <cell r="Y323">
            <v>660200000</v>
          </cell>
          <cell r="AB323">
            <v>660200000</v>
          </cell>
        </row>
        <row r="324">
          <cell r="V324">
            <v>0</v>
          </cell>
          <cell r="Y324">
            <v>0</v>
          </cell>
          <cell r="AB324">
            <v>0</v>
          </cell>
        </row>
        <row r="325">
          <cell r="V325">
            <v>45400000</v>
          </cell>
          <cell r="Y325">
            <v>45400000</v>
          </cell>
          <cell r="AB325">
            <v>45400000</v>
          </cell>
        </row>
        <row r="326">
          <cell r="V326">
            <v>73822613</v>
          </cell>
          <cell r="Y326">
            <v>73822613</v>
          </cell>
          <cell r="AB326">
            <v>73822613</v>
          </cell>
        </row>
        <row r="327">
          <cell r="V327">
            <v>1800000</v>
          </cell>
          <cell r="Y327">
            <v>1800000</v>
          </cell>
          <cell r="AB327">
            <v>1800000</v>
          </cell>
        </row>
        <row r="328">
          <cell r="V328">
            <v>226100000</v>
          </cell>
          <cell r="Y328">
            <v>226100000</v>
          </cell>
          <cell r="AB328">
            <v>226100000</v>
          </cell>
        </row>
        <row r="329">
          <cell r="V329">
            <v>310000</v>
          </cell>
          <cell r="Y329">
            <v>310000</v>
          </cell>
          <cell r="AB329">
            <v>310000</v>
          </cell>
        </row>
        <row r="330">
          <cell r="V330">
            <v>26000000</v>
          </cell>
          <cell r="Y330">
            <v>26000000</v>
          </cell>
          <cell r="AB330">
            <v>26000000</v>
          </cell>
        </row>
        <row r="331">
          <cell r="V331">
            <v>45519057</v>
          </cell>
          <cell r="Y331">
            <v>45519057</v>
          </cell>
          <cell r="AB331">
            <v>45519057</v>
          </cell>
        </row>
        <row r="332">
          <cell r="V332">
            <v>13700000</v>
          </cell>
          <cell r="Y332">
            <v>13700000</v>
          </cell>
          <cell r="AB332">
            <v>13700000</v>
          </cell>
        </row>
        <row r="333">
          <cell r="V333">
            <v>12089143</v>
          </cell>
          <cell r="Y333">
            <v>12089143</v>
          </cell>
          <cell r="AB333">
            <v>12089143</v>
          </cell>
        </row>
        <row r="334">
          <cell r="V334">
            <v>18622944</v>
          </cell>
          <cell r="Y334">
            <v>18622944</v>
          </cell>
          <cell r="AB334">
            <v>18622944</v>
          </cell>
        </row>
        <row r="335">
          <cell r="V335">
            <v>1710000</v>
          </cell>
          <cell r="Y335">
            <v>1710000</v>
          </cell>
          <cell r="AB335">
            <v>1710000</v>
          </cell>
        </row>
        <row r="336">
          <cell r="V336">
            <v>46076465679</v>
          </cell>
          <cell r="Y336">
            <v>46076465679</v>
          </cell>
          <cell r="AB336">
            <v>46076465679</v>
          </cell>
        </row>
        <row r="337">
          <cell r="V337">
            <v>1547763904</v>
          </cell>
          <cell r="Y337">
            <v>1547763904</v>
          </cell>
          <cell r="AB337">
            <v>1547763904</v>
          </cell>
        </row>
        <row r="338">
          <cell r="V338">
            <v>1547763904</v>
          </cell>
          <cell r="Y338">
            <v>1547763904</v>
          </cell>
          <cell r="AB338">
            <v>1547763904</v>
          </cell>
        </row>
        <row r="339">
          <cell r="V339">
            <v>188400000</v>
          </cell>
          <cell r="Y339">
            <v>188400000</v>
          </cell>
          <cell r="AB339">
            <v>188400000</v>
          </cell>
        </row>
        <row r="340">
          <cell r="V340">
            <v>315370542</v>
          </cell>
          <cell r="Y340">
            <v>315370542</v>
          </cell>
          <cell r="AB340">
            <v>315370542</v>
          </cell>
        </row>
        <row r="341">
          <cell r="V341">
            <v>203494</v>
          </cell>
          <cell r="Y341">
            <v>203494</v>
          </cell>
          <cell r="AB341">
            <v>203494</v>
          </cell>
        </row>
        <row r="342">
          <cell r="V342">
            <v>529523</v>
          </cell>
          <cell r="Y342">
            <v>529523</v>
          </cell>
          <cell r="AB342">
            <v>529523</v>
          </cell>
        </row>
        <row r="343">
          <cell r="V343">
            <v>9846771</v>
          </cell>
          <cell r="Y343">
            <v>9846771</v>
          </cell>
          <cell r="AB343">
            <v>9846771</v>
          </cell>
        </row>
        <row r="344">
          <cell r="V344">
            <v>2719685</v>
          </cell>
          <cell r="Y344">
            <v>2719685</v>
          </cell>
          <cell r="AB344">
            <v>2719685</v>
          </cell>
        </row>
        <row r="345">
          <cell r="V345">
            <v>667358365</v>
          </cell>
          <cell r="Y345">
            <v>667358365</v>
          </cell>
          <cell r="AB345">
            <v>667358365</v>
          </cell>
        </row>
        <row r="346">
          <cell r="V346">
            <v>296545361</v>
          </cell>
          <cell r="Y346">
            <v>296545361</v>
          </cell>
          <cell r="AB346">
            <v>296545361</v>
          </cell>
        </row>
        <row r="347">
          <cell r="V347">
            <v>28821104</v>
          </cell>
          <cell r="Y347">
            <v>28821104</v>
          </cell>
          <cell r="AB347">
            <v>28821104</v>
          </cell>
        </row>
        <row r="348">
          <cell r="V348">
            <v>15243439</v>
          </cell>
          <cell r="Y348">
            <v>15243439</v>
          </cell>
          <cell r="AB348">
            <v>15243439</v>
          </cell>
        </row>
        <row r="349">
          <cell r="V349">
            <v>285000</v>
          </cell>
          <cell r="Y349">
            <v>285000</v>
          </cell>
          <cell r="AB349">
            <v>285000</v>
          </cell>
        </row>
        <row r="350">
          <cell r="V350">
            <v>2597771</v>
          </cell>
          <cell r="Y350">
            <v>2597771</v>
          </cell>
          <cell r="AB350">
            <v>2597771</v>
          </cell>
        </row>
        <row r="351">
          <cell r="V351">
            <v>19842849</v>
          </cell>
          <cell r="Y351">
            <v>19842849</v>
          </cell>
          <cell r="AB351">
            <v>19842849</v>
          </cell>
        </row>
        <row r="352">
          <cell r="V352">
            <v>12587808840</v>
          </cell>
          <cell r="Y352">
            <v>12587808840</v>
          </cell>
          <cell r="AB352">
            <v>12587808840</v>
          </cell>
        </row>
        <row r="353">
          <cell r="V353">
            <v>12587808840</v>
          </cell>
          <cell r="Y353">
            <v>12587808840</v>
          </cell>
          <cell r="AB353">
            <v>12587808840</v>
          </cell>
        </row>
        <row r="354">
          <cell r="V354">
            <v>3838300000</v>
          </cell>
          <cell r="Y354">
            <v>3838300000</v>
          </cell>
          <cell r="AB354">
            <v>3838300000</v>
          </cell>
        </row>
        <row r="355">
          <cell r="V355">
            <v>6837425103</v>
          </cell>
          <cell r="Y355">
            <v>6837425103</v>
          </cell>
          <cell r="AB355">
            <v>6837425103</v>
          </cell>
        </row>
        <row r="356">
          <cell r="V356">
            <v>1388750000</v>
          </cell>
          <cell r="Y356">
            <v>1388750000</v>
          </cell>
          <cell r="AB356">
            <v>1388750000</v>
          </cell>
        </row>
        <row r="357">
          <cell r="V357">
            <v>140577506</v>
          </cell>
          <cell r="Y357">
            <v>140577506</v>
          </cell>
          <cell r="AB357">
            <v>140577506</v>
          </cell>
        </row>
        <row r="358">
          <cell r="V358">
            <v>2607971</v>
          </cell>
          <cell r="Y358">
            <v>2607971</v>
          </cell>
          <cell r="AB358">
            <v>2607971</v>
          </cell>
        </row>
        <row r="359">
          <cell r="V359">
            <v>3143722</v>
          </cell>
          <cell r="Y359">
            <v>3143722</v>
          </cell>
          <cell r="AB359">
            <v>3143722</v>
          </cell>
        </row>
        <row r="360">
          <cell r="V360">
            <v>2589903</v>
          </cell>
          <cell r="Y360">
            <v>2589903</v>
          </cell>
          <cell r="AB360">
            <v>2589903</v>
          </cell>
        </row>
        <row r="361">
          <cell r="V361">
            <v>12587568</v>
          </cell>
          <cell r="Y361">
            <v>12587568</v>
          </cell>
          <cell r="AB361">
            <v>12587568</v>
          </cell>
        </row>
        <row r="362">
          <cell r="V362">
            <v>314386227</v>
          </cell>
          <cell r="Y362">
            <v>314386227</v>
          </cell>
          <cell r="AB362">
            <v>314386227</v>
          </cell>
        </row>
        <row r="363">
          <cell r="V363">
            <v>30587523</v>
          </cell>
          <cell r="Y363">
            <v>30587523</v>
          </cell>
          <cell r="AB363">
            <v>30587523</v>
          </cell>
        </row>
        <row r="364">
          <cell r="V364">
            <v>5227516</v>
          </cell>
          <cell r="Y364">
            <v>5227516</v>
          </cell>
          <cell r="AB364">
            <v>5227516</v>
          </cell>
        </row>
        <row r="365">
          <cell r="V365">
            <v>10932543</v>
          </cell>
          <cell r="Y365">
            <v>10932543</v>
          </cell>
          <cell r="AB365">
            <v>10932543</v>
          </cell>
        </row>
        <row r="366">
          <cell r="V366">
            <v>693258</v>
          </cell>
          <cell r="Y366">
            <v>693258</v>
          </cell>
          <cell r="AB366">
            <v>693258</v>
          </cell>
        </row>
        <row r="367">
          <cell r="V367">
            <v>10003787929</v>
          </cell>
          <cell r="Y367">
            <v>10003787929</v>
          </cell>
          <cell r="AB367">
            <v>10003787929</v>
          </cell>
        </row>
        <row r="368">
          <cell r="V368">
            <v>10003787929</v>
          </cell>
          <cell r="Y368">
            <v>10003787929</v>
          </cell>
          <cell r="AB368">
            <v>10003787929</v>
          </cell>
        </row>
        <row r="369">
          <cell r="V369">
            <v>574040000</v>
          </cell>
          <cell r="Y369">
            <v>574040000</v>
          </cell>
          <cell r="AB369">
            <v>574040000</v>
          </cell>
        </row>
        <row r="370">
          <cell r="V370">
            <v>272699174</v>
          </cell>
          <cell r="Y370">
            <v>272699174</v>
          </cell>
          <cell r="AB370">
            <v>272699174</v>
          </cell>
        </row>
        <row r="371">
          <cell r="V371">
            <v>84292310</v>
          </cell>
          <cell r="Y371">
            <v>84292310</v>
          </cell>
          <cell r="AB371">
            <v>84292310</v>
          </cell>
        </row>
        <row r="372">
          <cell r="V372">
            <v>850000000</v>
          </cell>
          <cell r="Y372">
            <v>850000000</v>
          </cell>
          <cell r="AB372">
            <v>850000000</v>
          </cell>
        </row>
        <row r="373">
          <cell r="V373">
            <v>3995873102</v>
          </cell>
          <cell r="Y373">
            <v>3995873102</v>
          </cell>
          <cell r="AB373">
            <v>3995873102</v>
          </cell>
        </row>
        <row r="374">
          <cell r="V374">
            <v>241172745</v>
          </cell>
          <cell r="Y374">
            <v>241172745</v>
          </cell>
          <cell r="AB374">
            <v>241172745</v>
          </cell>
        </row>
        <row r="375">
          <cell r="V375">
            <v>458423645.99999994</v>
          </cell>
          <cell r="Y375">
            <v>458423645.99999994</v>
          </cell>
          <cell r="AB375">
            <v>458423645.99999994</v>
          </cell>
        </row>
        <row r="376">
          <cell r="V376">
            <v>750122156</v>
          </cell>
          <cell r="Y376">
            <v>750122156</v>
          </cell>
          <cell r="AB376">
            <v>750122156</v>
          </cell>
        </row>
        <row r="377">
          <cell r="V377">
            <v>255963225</v>
          </cell>
          <cell r="Y377">
            <v>255963225</v>
          </cell>
          <cell r="AB377">
            <v>255963225</v>
          </cell>
        </row>
        <row r="378">
          <cell r="V378">
            <v>185296781</v>
          </cell>
          <cell r="Y378">
            <v>185296781</v>
          </cell>
          <cell r="AB378">
            <v>185296781</v>
          </cell>
        </row>
        <row r="379">
          <cell r="V379">
            <v>179713633</v>
          </cell>
          <cell r="Y379">
            <v>179713633</v>
          </cell>
          <cell r="AB379">
            <v>179713633</v>
          </cell>
        </row>
        <row r="380">
          <cell r="V380">
            <v>15473603</v>
          </cell>
          <cell r="Y380">
            <v>15473603</v>
          </cell>
          <cell r="AB380">
            <v>15473603</v>
          </cell>
        </row>
        <row r="381">
          <cell r="V381">
            <v>1344589473</v>
          </cell>
          <cell r="Y381">
            <v>1344589473</v>
          </cell>
          <cell r="AB381">
            <v>1344589473</v>
          </cell>
        </row>
        <row r="382">
          <cell r="V382">
            <v>22373124</v>
          </cell>
          <cell r="Y382">
            <v>22373124</v>
          </cell>
          <cell r="AB382">
            <v>22373124</v>
          </cell>
        </row>
        <row r="383">
          <cell r="V383">
            <v>88488424</v>
          </cell>
          <cell r="Y383">
            <v>88488424</v>
          </cell>
          <cell r="AB383">
            <v>88488424</v>
          </cell>
        </row>
        <row r="384">
          <cell r="V384">
            <v>378729991</v>
          </cell>
          <cell r="Y384">
            <v>378729991</v>
          </cell>
          <cell r="AB384">
            <v>378729991</v>
          </cell>
        </row>
        <row r="385">
          <cell r="V385">
            <v>55733338</v>
          </cell>
          <cell r="Y385">
            <v>55733338</v>
          </cell>
          <cell r="AB385">
            <v>55733338</v>
          </cell>
        </row>
        <row r="386">
          <cell r="V386">
            <v>39670877</v>
          </cell>
          <cell r="Y386">
            <v>39670877</v>
          </cell>
          <cell r="AB386">
            <v>39670877</v>
          </cell>
        </row>
        <row r="387">
          <cell r="V387">
            <v>90240392</v>
          </cell>
          <cell r="Y387">
            <v>90240392</v>
          </cell>
          <cell r="AB387">
            <v>90240392</v>
          </cell>
        </row>
        <row r="388">
          <cell r="V388">
            <v>120891935</v>
          </cell>
          <cell r="Y388">
            <v>120891935</v>
          </cell>
          <cell r="AB388">
            <v>120891935</v>
          </cell>
        </row>
        <row r="389">
          <cell r="V389">
            <v>21937105006</v>
          </cell>
          <cell r="Y389">
            <v>21937105006</v>
          </cell>
          <cell r="AB389">
            <v>21937105006</v>
          </cell>
        </row>
        <row r="390">
          <cell r="V390">
            <v>20659130456</v>
          </cell>
          <cell r="Y390">
            <v>20659130456</v>
          </cell>
          <cell r="AB390">
            <v>20659130456</v>
          </cell>
        </row>
        <row r="391">
          <cell r="V391">
            <v>12088362535</v>
          </cell>
          <cell r="Y391">
            <v>12088362535</v>
          </cell>
          <cell r="AB391">
            <v>12088362535</v>
          </cell>
        </row>
        <row r="392">
          <cell r="V392">
            <v>8570767921</v>
          </cell>
          <cell r="Y392">
            <v>8570767921</v>
          </cell>
          <cell r="AB392">
            <v>8570767921</v>
          </cell>
        </row>
        <row r="393">
          <cell r="V393">
            <v>1277974550</v>
          </cell>
          <cell r="Y393">
            <v>1277974550</v>
          </cell>
          <cell r="AB393">
            <v>1277974550</v>
          </cell>
        </row>
        <row r="394">
          <cell r="V394">
            <v>71316115</v>
          </cell>
          <cell r="Y394">
            <v>71316115</v>
          </cell>
          <cell r="AB394">
            <v>71316115</v>
          </cell>
        </row>
        <row r="395">
          <cell r="V395">
            <v>45546950</v>
          </cell>
          <cell r="Y395">
            <v>45546950</v>
          </cell>
          <cell r="AB395">
            <v>45546950</v>
          </cell>
        </row>
        <row r="396">
          <cell r="V396">
            <v>29350493</v>
          </cell>
          <cell r="Y396">
            <v>29350493</v>
          </cell>
          <cell r="AB396">
            <v>29350493</v>
          </cell>
        </row>
        <row r="397">
          <cell r="V397">
            <v>57674706</v>
          </cell>
          <cell r="Y397">
            <v>57674706</v>
          </cell>
          <cell r="AB397">
            <v>57674706</v>
          </cell>
        </row>
        <row r="398">
          <cell r="V398">
            <v>172812894</v>
          </cell>
          <cell r="Y398">
            <v>172812894</v>
          </cell>
          <cell r="AB398">
            <v>172812894</v>
          </cell>
        </row>
        <row r="399">
          <cell r="V399">
            <v>0</v>
          </cell>
          <cell r="Y399">
            <v>0</v>
          </cell>
          <cell r="AB399">
            <v>0</v>
          </cell>
        </row>
        <row r="400">
          <cell r="V400">
            <v>92743649</v>
          </cell>
          <cell r="Y400">
            <v>92743649</v>
          </cell>
          <cell r="AB400">
            <v>92743649</v>
          </cell>
        </row>
        <row r="401">
          <cell r="V401">
            <v>186238129</v>
          </cell>
          <cell r="Y401">
            <v>186238129</v>
          </cell>
          <cell r="AB401">
            <v>186238129</v>
          </cell>
        </row>
        <row r="402">
          <cell r="V402">
            <v>53262085</v>
          </cell>
          <cell r="Y402">
            <v>53262085</v>
          </cell>
          <cell r="AB402">
            <v>53262085</v>
          </cell>
        </row>
        <row r="403">
          <cell r="V403">
            <v>2427242</v>
          </cell>
          <cell r="Y403">
            <v>2427242</v>
          </cell>
          <cell r="AB403">
            <v>2427242</v>
          </cell>
        </row>
        <row r="404">
          <cell r="V404">
            <v>18756893</v>
          </cell>
          <cell r="Y404">
            <v>18756893</v>
          </cell>
          <cell r="AB404">
            <v>18756893</v>
          </cell>
        </row>
        <row r="405">
          <cell r="V405">
            <v>102392776</v>
          </cell>
          <cell r="Y405">
            <v>102392776</v>
          </cell>
          <cell r="AB405">
            <v>102392776</v>
          </cell>
        </row>
        <row r="406">
          <cell r="V406">
            <v>33748553</v>
          </cell>
          <cell r="Y406">
            <v>33748553</v>
          </cell>
          <cell r="AB406">
            <v>33748553</v>
          </cell>
        </row>
        <row r="407">
          <cell r="V407">
            <v>11742529</v>
          </cell>
          <cell r="Y407">
            <v>11742529</v>
          </cell>
          <cell r="AB407">
            <v>11742529</v>
          </cell>
        </row>
        <row r="408">
          <cell r="V408">
            <v>26196709</v>
          </cell>
          <cell r="Y408">
            <v>26196709</v>
          </cell>
          <cell r="AB408">
            <v>26196709</v>
          </cell>
        </row>
        <row r="409">
          <cell r="V409">
            <v>368022192</v>
          </cell>
          <cell r="Y409">
            <v>368022192</v>
          </cell>
          <cell r="AB409">
            <v>368022192</v>
          </cell>
        </row>
        <row r="410">
          <cell r="V410">
            <v>5742635</v>
          </cell>
          <cell r="Y410">
            <v>5742635</v>
          </cell>
          <cell r="AB410">
            <v>5742635</v>
          </cell>
        </row>
        <row r="411">
          <cell r="V411">
            <v>0</v>
          </cell>
          <cell r="Y411">
            <v>0</v>
          </cell>
          <cell r="AB411">
            <v>0</v>
          </cell>
        </row>
        <row r="412">
          <cell r="V412">
            <v>0</v>
          </cell>
          <cell r="Y412">
            <v>0</v>
          </cell>
          <cell r="AB412">
            <v>0</v>
          </cell>
        </row>
        <row r="413">
          <cell r="V413">
            <v>0</v>
          </cell>
          <cell r="Y413">
            <v>0</v>
          </cell>
          <cell r="AB413">
            <v>0</v>
          </cell>
        </row>
        <row r="414">
          <cell r="V414">
            <v>0</v>
          </cell>
          <cell r="Y414">
            <v>0</v>
          </cell>
          <cell r="AB414">
            <v>0</v>
          </cell>
        </row>
        <row r="415">
          <cell r="V415">
            <v>0</v>
          </cell>
          <cell r="Y415">
            <v>0</v>
          </cell>
          <cell r="AB415">
            <v>0</v>
          </cell>
        </row>
        <row r="416">
          <cell r="V416">
            <v>0</v>
          </cell>
          <cell r="Y416">
            <v>0</v>
          </cell>
          <cell r="AB416">
            <v>0</v>
          </cell>
        </row>
        <row r="417">
          <cell r="V417">
            <v>28663787793</v>
          </cell>
          <cell r="Y417">
            <v>28663787793</v>
          </cell>
          <cell r="AB417">
            <v>28663787793</v>
          </cell>
        </row>
        <row r="418">
          <cell r="V418">
            <v>154019167</v>
          </cell>
          <cell r="Y418">
            <v>154019167</v>
          </cell>
          <cell r="AB418">
            <v>154019167</v>
          </cell>
        </row>
        <row r="419">
          <cell r="V419">
            <v>154019167</v>
          </cell>
          <cell r="Y419">
            <v>154019167</v>
          </cell>
          <cell r="AB419">
            <v>154019167</v>
          </cell>
        </row>
        <row r="420">
          <cell r="V420">
            <v>154019167</v>
          </cell>
          <cell r="Y420">
            <v>154019167</v>
          </cell>
          <cell r="AB420">
            <v>154019167</v>
          </cell>
        </row>
        <row r="421">
          <cell r="V421">
            <v>15153621889</v>
          </cell>
          <cell r="Y421">
            <v>15153621889</v>
          </cell>
          <cell r="AB421">
            <v>15153621889</v>
          </cell>
        </row>
        <row r="422">
          <cell r="V422">
            <v>12038850337</v>
          </cell>
          <cell r="Y422">
            <v>12038850337</v>
          </cell>
          <cell r="AB422">
            <v>12038850337</v>
          </cell>
        </row>
        <row r="423">
          <cell r="V423">
            <v>12038850337</v>
          </cell>
          <cell r="Y423">
            <v>12038850337</v>
          </cell>
          <cell r="AB423">
            <v>12038850337</v>
          </cell>
        </row>
        <row r="424">
          <cell r="V424">
            <v>8400000</v>
          </cell>
          <cell r="Y424">
            <v>8400000</v>
          </cell>
          <cell r="AB424">
            <v>8400000</v>
          </cell>
        </row>
        <row r="425">
          <cell r="V425">
            <v>2100000</v>
          </cell>
          <cell r="Y425">
            <v>2100000</v>
          </cell>
          <cell r="AB425">
            <v>2100000</v>
          </cell>
        </row>
        <row r="426">
          <cell r="V426">
            <v>12028350337</v>
          </cell>
          <cell r="Y426">
            <v>12028350337</v>
          </cell>
          <cell r="AB426">
            <v>12028350337</v>
          </cell>
        </row>
        <row r="427">
          <cell r="V427">
            <v>244146315</v>
          </cell>
          <cell r="Y427">
            <v>244146315</v>
          </cell>
          <cell r="AB427">
            <v>244146315</v>
          </cell>
        </row>
        <row r="428">
          <cell r="V428">
            <v>0</v>
          </cell>
          <cell r="Y428">
            <v>0</v>
          </cell>
          <cell r="AB428">
            <v>0</v>
          </cell>
        </row>
        <row r="429">
          <cell r="V429">
            <v>0</v>
          </cell>
          <cell r="Y429">
            <v>0</v>
          </cell>
          <cell r="AB429">
            <v>0</v>
          </cell>
        </row>
        <row r="430">
          <cell r="V430">
            <v>0</v>
          </cell>
          <cell r="Y430">
            <v>0</v>
          </cell>
          <cell r="AB430">
            <v>0</v>
          </cell>
        </row>
        <row r="431">
          <cell r="V431">
            <v>244146315</v>
          </cell>
          <cell r="Y431">
            <v>244146315</v>
          </cell>
          <cell r="AB431">
            <v>244146315</v>
          </cell>
        </row>
        <row r="432">
          <cell r="V432">
            <v>4800000</v>
          </cell>
          <cell r="Y432">
            <v>4800000</v>
          </cell>
          <cell r="AB432">
            <v>4800000</v>
          </cell>
        </row>
        <row r="433">
          <cell r="V433">
            <v>111161252</v>
          </cell>
          <cell r="Y433">
            <v>111161252</v>
          </cell>
          <cell r="AB433">
            <v>111161252</v>
          </cell>
        </row>
        <row r="434">
          <cell r="V434">
            <v>31879072</v>
          </cell>
          <cell r="Y434">
            <v>31879072</v>
          </cell>
          <cell r="AB434">
            <v>31879072</v>
          </cell>
        </row>
        <row r="435">
          <cell r="V435">
            <v>0</v>
          </cell>
          <cell r="Y435">
            <v>0</v>
          </cell>
          <cell r="AB435">
            <v>0</v>
          </cell>
        </row>
        <row r="436">
          <cell r="V436">
            <v>15065304</v>
          </cell>
          <cell r="Y436">
            <v>15065304</v>
          </cell>
          <cell r="AB436">
            <v>15065304</v>
          </cell>
        </row>
        <row r="437">
          <cell r="V437">
            <v>694000</v>
          </cell>
          <cell r="Y437">
            <v>694000</v>
          </cell>
          <cell r="AB437">
            <v>694000</v>
          </cell>
        </row>
        <row r="438">
          <cell r="V438">
            <v>0</v>
          </cell>
          <cell r="Y438">
            <v>0</v>
          </cell>
          <cell r="AB438">
            <v>0</v>
          </cell>
        </row>
        <row r="439">
          <cell r="V439">
            <v>0</v>
          </cell>
          <cell r="Y439">
            <v>0</v>
          </cell>
          <cell r="AB439">
            <v>0</v>
          </cell>
        </row>
        <row r="440">
          <cell r="V440">
            <v>2241726</v>
          </cell>
          <cell r="Y440">
            <v>2241726</v>
          </cell>
          <cell r="AB440">
            <v>2241726</v>
          </cell>
        </row>
        <row r="441">
          <cell r="V441">
            <v>26618478</v>
          </cell>
          <cell r="Y441">
            <v>26618478</v>
          </cell>
          <cell r="AB441">
            <v>26618478</v>
          </cell>
        </row>
        <row r="442">
          <cell r="V442">
            <v>51686483</v>
          </cell>
          <cell r="Y442">
            <v>51686483</v>
          </cell>
          <cell r="AB442">
            <v>51686483</v>
          </cell>
        </row>
        <row r="443">
          <cell r="V443">
            <v>346469861</v>
          </cell>
          <cell r="Y443">
            <v>346469861</v>
          </cell>
          <cell r="AB443">
            <v>346469861</v>
          </cell>
        </row>
        <row r="444">
          <cell r="V444">
            <v>346469861</v>
          </cell>
          <cell r="Y444">
            <v>346469861</v>
          </cell>
          <cell r="AB444">
            <v>346469861</v>
          </cell>
        </row>
        <row r="445">
          <cell r="V445">
            <v>3000000</v>
          </cell>
          <cell r="Y445">
            <v>3000000</v>
          </cell>
          <cell r="AB445">
            <v>3000000</v>
          </cell>
        </row>
        <row r="446">
          <cell r="V446">
            <v>4000000</v>
          </cell>
          <cell r="Y446">
            <v>4000000</v>
          </cell>
          <cell r="AB446">
            <v>4000000</v>
          </cell>
        </row>
        <row r="447">
          <cell r="V447">
            <v>20475000</v>
          </cell>
          <cell r="Y447">
            <v>20475000</v>
          </cell>
          <cell r="AB447">
            <v>20475000</v>
          </cell>
        </row>
        <row r="448">
          <cell r="V448">
            <v>4050000</v>
          </cell>
          <cell r="Y448">
            <v>4050000</v>
          </cell>
          <cell r="AB448">
            <v>4050000</v>
          </cell>
        </row>
        <row r="449">
          <cell r="V449">
            <v>4500000</v>
          </cell>
          <cell r="Y449">
            <v>4500000</v>
          </cell>
          <cell r="AB449">
            <v>4500000</v>
          </cell>
        </row>
        <row r="450">
          <cell r="V450">
            <v>3250000</v>
          </cell>
          <cell r="Y450">
            <v>3250000</v>
          </cell>
          <cell r="AB450">
            <v>3250000</v>
          </cell>
        </row>
        <row r="451">
          <cell r="V451">
            <v>3800000</v>
          </cell>
          <cell r="Y451">
            <v>3800000</v>
          </cell>
          <cell r="AB451">
            <v>3800000</v>
          </cell>
        </row>
        <row r="452">
          <cell r="V452">
            <v>36000000</v>
          </cell>
          <cell r="Y452">
            <v>36000000</v>
          </cell>
          <cell r="AB452">
            <v>36000000</v>
          </cell>
        </row>
        <row r="453">
          <cell r="V453">
            <v>8100000</v>
          </cell>
          <cell r="Y453">
            <v>8100000</v>
          </cell>
          <cell r="AB453">
            <v>8100000</v>
          </cell>
        </row>
        <row r="454">
          <cell r="V454">
            <v>13775000</v>
          </cell>
          <cell r="Y454">
            <v>13775000</v>
          </cell>
          <cell r="AB454">
            <v>13775000</v>
          </cell>
        </row>
        <row r="455">
          <cell r="V455">
            <v>15943244</v>
          </cell>
          <cell r="Y455">
            <v>15943244</v>
          </cell>
          <cell r="AB455">
            <v>15943244</v>
          </cell>
        </row>
        <row r="456">
          <cell r="V456">
            <v>42576617</v>
          </cell>
          <cell r="Y456">
            <v>42576617</v>
          </cell>
          <cell r="AB456">
            <v>42576617</v>
          </cell>
        </row>
        <row r="457">
          <cell r="V457">
            <v>0</v>
          </cell>
          <cell r="Y457">
            <v>0</v>
          </cell>
          <cell r="AB457">
            <v>0</v>
          </cell>
        </row>
        <row r="458">
          <cell r="V458">
            <v>170000000</v>
          </cell>
          <cell r="Y458">
            <v>170000000</v>
          </cell>
          <cell r="AB458">
            <v>170000000</v>
          </cell>
        </row>
        <row r="459">
          <cell r="V459">
            <v>7000000</v>
          </cell>
          <cell r="Y459">
            <v>7000000</v>
          </cell>
          <cell r="AB459">
            <v>7000000</v>
          </cell>
        </row>
        <row r="460">
          <cell r="V460">
            <v>0</v>
          </cell>
          <cell r="Y460">
            <v>0</v>
          </cell>
          <cell r="AB460">
            <v>0</v>
          </cell>
        </row>
        <row r="461">
          <cell r="V461">
            <v>10000000</v>
          </cell>
          <cell r="Y461">
            <v>10000000</v>
          </cell>
          <cell r="AB461">
            <v>10000000</v>
          </cell>
        </row>
        <row r="462">
          <cell r="V462">
            <v>494387729</v>
          </cell>
          <cell r="Y462">
            <v>494387729</v>
          </cell>
          <cell r="AB462">
            <v>494387729</v>
          </cell>
        </row>
        <row r="463">
          <cell r="V463">
            <v>18871649</v>
          </cell>
          <cell r="Y463">
            <v>18871649</v>
          </cell>
          <cell r="AB463">
            <v>18871649</v>
          </cell>
        </row>
        <row r="464">
          <cell r="V464">
            <v>13804992</v>
          </cell>
          <cell r="Y464">
            <v>13804992</v>
          </cell>
          <cell r="AB464">
            <v>13804992</v>
          </cell>
        </row>
        <row r="465">
          <cell r="V465">
            <v>5066657</v>
          </cell>
          <cell r="Y465">
            <v>5066657</v>
          </cell>
          <cell r="AB465">
            <v>5066657</v>
          </cell>
        </row>
        <row r="466">
          <cell r="V466">
            <v>475516080</v>
          </cell>
          <cell r="Y466">
            <v>475516080</v>
          </cell>
          <cell r="AB466">
            <v>475516080</v>
          </cell>
        </row>
        <row r="467">
          <cell r="V467">
            <v>0</v>
          </cell>
          <cell r="Y467">
            <v>0</v>
          </cell>
          <cell r="AB467">
            <v>0</v>
          </cell>
        </row>
        <row r="468">
          <cell r="V468">
            <v>254444599</v>
          </cell>
          <cell r="Y468">
            <v>254444599</v>
          </cell>
          <cell r="AB468">
            <v>254444599</v>
          </cell>
        </row>
        <row r="469">
          <cell r="V469">
            <v>4871481</v>
          </cell>
          <cell r="Y469">
            <v>4871481</v>
          </cell>
          <cell r="AB469">
            <v>4871481</v>
          </cell>
        </row>
        <row r="470">
          <cell r="V470">
            <v>28000000</v>
          </cell>
          <cell r="Y470">
            <v>28000000</v>
          </cell>
          <cell r="AB470">
            <v>28000000</v>
          </cell>
        </row>
        <row r="471">
          <cell r="V471">
            <v>80200000</v>
          </cell>
          <cell r="Y471">
            <v>80200000</v>
          </cell>
          <cell r="AB471">
            <v>80200000</v>
          </cell>
        </row>
        <row r="472">
          <cell r="V472">
            <v>83000000</v>
          </cell>
          <cell r="Y472">
            <v>83000000</v>
          </cell>
          <cell r="AB472">
            <v>83000000</v>
          </cell>
        </row>
        <row r="473">
          <cell r="V473">
            <v>25000000</v>
          </cell>
          <cell r="Y473">
            <v>25000000</v>
          </cell>
          <cell r="AB473">
            <v>25000000</v>
          </cell>
        </row>
        <row r="474">
          <cell r="V474">
            <v>0</v>
          </cell>
          <cell r="Y474">
            <v>0</v>
          </cell>
          <cell r="AB474">
            <v>0</v>
          </cell>
        </row>
        <row r="475">
          <cell r="V475">
            <v>0</v>
          </cell>
          <cell r="Y475">
            <v>0</v>
          </cell>
          <cell r="AB475">
            <v>0</v>
          </cell>
        </row>
        <row r="476">
          <cell r="V476">
            <v>1991214477</v>
          </cell>
          <cell r="Y476">
            <v>1991214477</v>
          </cell>
          <cell r="AB476">
            <v>1991214477</v>
          </cell>
        </row>
        <row r="477">
          <cell r="V477">
            <v>1991214477</v>
          </cell>
          <cell r="Y477">
            <v>1991214477</v>
          </cell>
          <cell r="AB477">
            <v>1991214477</v>
          </cell>
        </row>
        <row r="478">
          <cell r="V478">
            <v>32000000</v>
          </cell>
          <cell r="Y478">
            <v>32000000</v>
          </cell>
          <cell r="AB478">
            <v>32000000</v>
          </cell>
        </row>
        <row r="479">
          <cell r="V479">
            <v>3200000</v>
          </cell>
          <cell r="Y479">
            <v>3200000</v>
          </cell>
          <cell r="AB479">
            <v>3200000</v>
          </cell>
        </row>
        <row r="480">
          <cell r="V480">
            <v>15161191</v>
          </cell>
          <cell r="Y480">
            <v>15161191</v>
          </cell>
          <cell r="AB480">
            <v>15161191</v>
          </cell>
        </row>
        <row r="481">
          <cell r="V481">
            <v>148343294</v>
          </cell>
          <cell r="Y481">
            <v>148343294</v>
          </cell>
          <cell r="AB481">
            <v>148343294</v>
          </cell>
        </row>
        <row r="482">
          <cell r="V482">
            <v>784754914</v>
          </cell>
          <cell r="Y482">
            <v>784754914</v>
          </cell>
          <cell r="AB482">
            <v>784754914</v>
          </cell>
        </row>
        <row r="483">
          <cell r="V483">
            <v>87508103</v>
          </cell>
          <cell r="Y483">
            <v>87508103</v>
          </cell>
          <cell r="AB483">
            <v>87508103</v>
          </cell>
        </row>
        <row r="484">
          <cell r="V484">
            <v>543495418</v>
          </cell>
          <cell r="Y484">
            <v>543495418</v>
          </cell>
          <cell r="AB484">
            <v>543495418</v>
          </cell>
        </row>
        <row r="485">
          <cell r="V485">
            <v>294149966</v>
          </cell>
          <cell r="Y485">
            <v>294149966</v>
          </cell>
          <cell r="AB485">
            <v>294149966</v>
          </cell>
        </row>
        <row r="486">
          <cell r="V486">
            <v>73468934</v>
          </cell>
          <cell r="Y486">
            <v>73468934</v>
          </cell>
          <cell r="AB486">
            <v>73468934</v>
          </cell>
        </row>
        <row r="487">
          <cell r="V487">
            <v>9132657</v>
          </cell>
          <cell r="Y487">
            <v>9132657</v>
          </cell>
          <cell r="AB487">
            <v>9132657</v>
          </cell>
        </row>
        <row r="488">
          <cell r="V488">
            <v>3468044158</v>
          </cell>
          <cell r="Y488">
            <v>3468044158</v>
          </cell>
          <cell r="AB488">
            <v>3468044158</v>
          </cell>
        </row>
        <row r="489">
          <cell r="V489">
            <v>3266589174</v>
          </cell>
          <cell r="Y489">
            <v>3266589174</v>
          </cell>
          <cell r="AB489">
            <v>3266589174</v>
          </cell>
        </row>
        <row r="490">
          <cell r="V490">
            <v>3266589174</v>
          </cell>
          <cell r="Y490">
            <v>3266589174</v>
          </cell>
          <cell r="AB490">
            <v>3266589174</v>
          </cell>
        </row>
        <row r="491">
          <cell r="V491">
            <v>901484441</v>
          </cell>
          <cell r="Y491">
            <v>901484441</v>
          </cell>
          <cell r="AB491">
            <v>901484441</v>
          </cell>
        </row>
        <row r="492">
          <cell r="V492">
            <v>526812056</v>
          </cell>
          <cell r="Y492">
            <v>526812056</v>
          </cell>
          <cell r="AB492">
            <v>526812056</v>
          </cell>
        </row>
        <row r="493">
          <cell r="V493">
            <v>63279990</v>
          </cell>
          <cell r="Y493">
            <v>63279990</v>
          </cell>
          <cell r="AB493">
            <v>63279990</v>
          </cell>
        </row>
        <row r="494">
          <cell r="V494">
            <v>123850316</v>
          </cell>
          <cell r="Y494">
            <v>123850316</v>
          </cell>
          <cell r="AB494">
            <v>123850316</v>
          </cell>
        </row>
        <row r="495">
          <cell r="V495">
            <v>130308258</v>
          </cell>
          <cell r="Y495">
            <v>130308258</v>
          </cell>
          <cell r="AB495">
            <v>130308258</v>
          </cell>
        </row>
        <row r="496">
          <cell r="V496">
            <v>56406409</v>
          </cell>
          <cell r="Y496">
            <v>56406409</v>
          </cell>
          <cell r="AB496">
            <v>56406409</v>
          </cell>
        </row>
        <row r="497">
          <cell r="V497">
            <v>48726873</v>
          </cell>
          <cell r="Y497">
            <v>48726873</v>
          </cell>
          <cell r="AB497">
            <v>48726873</v>
          </cell>
        </row>
        <row r="498">
          <cell r="V498">
            <v>265705962</v>
          </cell>
          <cell r="Y498">
            <v>265705962</v>
          </cell>
          <cell r="AB498">
            <v>265705962</v>
          </cell>
        </row>
        <row r="499">
          <cell r="V499">
            <v>913730621</v>
          </cell>
          <cell r="Y499">
            <v>913730621</v>
          </cell>
          <cell r="AB499">
            <v>913730621</v>
          </cell>
        </row>
        <row r="500">
          <cell r="V500">
            <v>236284248</v>
          </cell>
          <cell r="Y500">
            <v>236284248</v>
          </cell>
          <cell r="AB500">
            <v>236284248</v>
          </cell>
        </row>
        <row r="501">
          <cell r="V501">
            <v>201454984</v>
          </cell>
          <cell r="Y501">
            <v>201454984</v>
          </cell>
          <cell r="AB501">
            <v>201454984</v>
          </cell>
        </row>
        <row r="502">
          <cell r="V502">
            <v>201454984</v>
          </cell>
          <cell r="Y502">
            <v>201454984</v>
          </cell>
          <cell r="AB502">
            <v>201454984</v>
          </cell>
        </row>
        <row r="503">
          <cell r="V503">
            <v>2000000</v>
          </cell>
          <cell r="Y503">
            <v>2000000</v>
          </cell>
          <cell r="AB503">
            <v>2000000</v>
          </cell>
        </row>
        <row r="504">
          <cell r="V504">
            <v>30000000</v>
          </cell>
          <cell r="Y504">
            <v>30000000</v>
          </cell>
          <cell r="AB504">
            <v>30000000</v>
          </cell>
        </row>
        <row r="505">
          <cell r="V505">
            <v>18922294</v>
          </cell>
          <cell r="Y505">
            <v>18922294</v>
          </cell>
          <cell r="AB505">
            <v>18922294</v>
          </cell>
        </row>
        <row r="506">
          <cell r="V506">
            <v>0</v>
          </cell>
          <cell r="Y506">
            <v>0</v>
          </cell>
          <cell r="AB506">
            <v>0</v>
          </cell>
        </row>
        <row r="507">
          <cell r="V507">
            <v>142932539</v>
          </cell>
          <cell r="Y507">
            <v>142932539</v>
          </cell>
          <cell r="AB507">
            <v>142932539</v>
          </cell>
        </row>
        <row r="508">
          <cell r="V508">
            <v>7000000</v>
          </cell>
          <cell r="Y508">
            <v>7000000</v>
          </cell>
          <cell r="AB508">
            <v>7000000</v>
          </cell>
        </row>
        <row r="509">
          <cell r="V509">
            <v>600151</v>
          </cell>
          <cell r="Y509">
            <v>600151</v>
          </cell>
          <cell r="AB509">
            <v>600151</v>
          </cell>
        </row>
        <row r="510">
          <cell r="V510">
            <v>2961178255</v>
          </cell>
          <cell r="Y510">
            <v>2961178255</v>
          </cell>
          <cell r="AB510">
            <v>2961178255</v>
          </cell>
        </row>
        <row r="511">
          <cell r="V511">
            <v>825438775</v>
          </cell>
          <cell r="Y511">
            <v>825438775</v>
          </cell>
          <cell r="AB511">
            <v>825438775</v>
          </cell>
        </row>
        <row r="512">
          <cell r="V512">
            <v>825438775</v>
          </cell>
          <cell r="Y512">
            <v>825438775</v>
          </cell>
          <cell r="AB512">
            <v>825438775</v>
          </cell>
        </row>
        <row r="513">
          <cell r="V513">
            <v>284553387</v>
          </cell>
          <cell r="Y513">
            <v>284553387</v>
          </cell>
          <cell r="AB513">
            <v>284553387</v>
          </cell>
        </row>
        <row r="514">
          <cell r="V514">
            <v>18931360</v>
          </cell>
          <cell r="Y514">
            <v>18931360</v>
          </cell>
          <cell r="AB514">
            <v>18931360</v>
          </cell>
        </row>
        <row r="515">
          <cell r="V515">
            <v>387777018</v>
          </cell>
          <cell r="Y515">
            <v>387777018</v>
          </cell>
          <cell r="AB515">
            <v>387777018</v>
          </cell>
        </row>
        <row r="516">
          <cell r="V516">
            <v>22612132</v>
          </cell>
          <cell r="Y516">
            <v>22612132</v>
          </cell>
          <cell r="AB516">
            <v>22612132</v>
          </cell>
        </row>
        <row r="517">
          <cell r="V517">
            <v>40516468</v>
          </cell>
          <cell r="Y517">
            <v>40516468</v>
          </cell>
          <cell r="AB517">
            <v>40516468</v>
          </cell>
        </row>
        <row r="518">
          <cell r="V518">
            <v>9672250</v>
          </cell>
          <cell r="Y518">
            <v>9672250</v>
          </cell>
          <cell r="AB518">
            <v>9672250</v>
          </cell>
        </row>
        <row r="519">
          <cell r="V519">
            <v>11967000</v>
          </cell>
          <cell r="Y519">
            <v>11967000</v>
          </cell>
          <cell r="AB519">
            <v>11967000</v>
          </cell>
        </row>
        <row r="520">
          <cell r="V520">
            <v>11390000</v>
          </cell>
          <cell r="Y520">
            <v>11390000</v>
          </cell>
          <cell r="AB520">
            <v>11390000</v>
          </cell>
        </row>
        <row r="521">
          <cell r="V521">
            <v>38019160</v>
          </cell>
          <cell r="Y521">
            <v>38019160</v>
          </cell>
          <cell r="AB521">
            <v>38019160</v>
          </cell>
        </row>
        <row r="522">
          <cell r="V522">
            <v>971894210</v>
          </cell>
          <cell r="Y522">
            <v>971894210</v>
          </cell>
          <cell r="AB522">
            <v>971894210</v>
          </cell>
        </row>
        <row r="523">
          <cell r="V523">
            <v>971894210</v>
          </cell>
          <cell r="Y523">
            <v>971894210</v>
          </cell>
          <cell r="AB523">
            <v>971894210</v>
          </cell>
        </row>
        <row r="524">
          <cell r="V524">
            <v>31121918</v>
          </cell>
          <cell r="Y524">
            <v>31121918</v>
          </cell>
          <cell r="AB524">
            <v>31121918</v>
          </cell>
        </row>
        <row r="525">
          <cell r="V525">
            <v>275996704</v>
          </cell>
          <cell r="Y525">
            <v>275996704</v>
          </cell>
          <cell r="AB525">
            <v>275996704</v>
          </cell>
        </row>
        <row r="526">
          <cell r="V526">
            <v>121864897</v>
          </cell>
          <cell r="Y526">
            <v>121864897</v>
          </cell>
          <cell r="AB526">
            <v>121864897</v>
          </cell>
        </row>
        <row r="527">
          <cell r="V527">
            <v>338061270</v>
          </cell>
          <cell r="Y527">
            <v>338061270</v>
          </cell>
          <cell r="AB527">
            <v>338061270</v>
          </cell>
        </row>
        <row r="528">
          <cell r="V528">
            <v>23276058</v>
          </cell>
          <cell r="Y528">
            <v>23276058</v>
          </cell>
          <cell r="AB528">
            <v>23276058</v>
          </cell>
        </row>
        <row r="529">
          <cell r="V529">
            <v>38745656</v>
          </cell>
          <cell r="Y529">
            <v>38745656</v>
          </cell>
          <cell r="AB529">
            <v>38745656</v>
          </cell>
        </row>
        <row r="530">
          <cell r="V530">
            <v>21047376</v>
          </cell>
          <cell r="Y530">
            <v>21047376</v>
          </cell>
          <cell r="AB530">
            <v>21047376</v>
          </cell>
        </row>
        <row r="531">
          <cell r="V531">
            <v>3990331</v>
          </cell>
          <cell r="Y531">
            <v>3990331</v>
          </cell>
          <cell r="AB531">
            <v>3990331</v>
          </cell>
        </row>
        <row r="532">
          <cell r="V532">
            <v>117790000</v>
          </cell>
          <cell r="Y532">
            <v>117790000</v>
          </cell>
          <cell r="AB532">
            <v>117790000</v>
          </cell>
        </row>
        <row r="533">
          <cell r="V533">
            <v>1163845270</v>
          </cell>
          <cell r="Y533">
            <v>1163845270</v>
          </cell>
          <cell r="AB533">
            <v>1163845270</v>
          </cell>
        </row>
        <row r="534">
          <cell r="V534">
            <v>661067751</v>
          </cell>
          <cell r="Y534">
            <v>661067751</v>
          </cell>
          <cell r="AB534">
            <v>661067751</v>
          </cell>
        </row>
        <row r="535">
          <cell r="V535">
            <v>467129832</v>
          </cell>
          <cell r="Y535">
            <v>467129832</v>
          </cell>
          <cell r="AB535">
            <v>467129832</v>
          </cell>
        </row>
        <row r="536">
          <cell r="V536">
            <v>193937919</v>
          </cell>
          <cell r="Y536">
            <v>193937919</v>
          </cell>
          <cell r="AB536">
            <v>193937919</v>
          </cell>
        </row>
        <row r="537">
          <cell r="V537">
            <v>502777519</v>
          </cell>
          <cell r="Y537">
            <v>502777519</v>
          </cell>
          <cell r="AB537">
            <v>502777519</v>
          </cell>
        </row>
        <row r="538">
          <cell r="V538">
            <v>148522131</v>
          </cell>
          <cell r="Y538">
            <v>148522131</v>
          </cell>
          <cell r="AB538">
            <v>148522131</v>
          </cell>
        </row>
        <row r="539">
          <cell r="V539">
            <v>16215741</v>
          </cell>
          <cell r="Y539">
            <v>16215741</v>
          </cell>
          <cell r="AB539">
            <v>16215741</v>
          </cell>
        </row>
        <row r="540">
          <cell r="V540">
            <v>219111433</v>
          </cell>
          <cell r="Y540">
            <v>219111433</v>
          </cell>
          <cell r="AB540">
            <v>219111433</v>
          </cell>
        </row>
        <row r="541">
          <cell r="V541">
            <v>26855462</v>
          </cell>
          <cell r="Y541">
            <v>26855462</v>
          </cell>
          <cell r="AB541">
            <v>26855462</v>
          </cell>
        </row>
        <row r="542">
          <cell r="V542">
            <v>33493656</v>
          </cell>
          <cell r="Y542">
            <v>33493656</v>
          </cell>
          <cell r="AB542">
            <v>33493656</v>
          </cell>
        </row>
        <row r="543">
          <cell r="V543">
            <v>5950421</v>
          </cell>
          <cell r="Y543">
            <v>5950421</v>
          </cell>
          <cell r="AB543">
            <v>5950421</v>
          </cell>
        </row>
        <row r="544">
          <cell r="V544">
            <v>5658675</v>
          </cell>
          <cell r="Y544">
            <v>5658675</v>
          </cell>
          <cell r="AB544">
            <v>5658675</v>
          </cell>
        </row>
        <row r="545">
          <cell r="V545">
            <v>7970000</v>
          </cell>
          <cell r="Y545">
            <v>7970000</v>
          </cell>
          <cell r="AB545">
            <v>7970000</v>
          </cell>
        </row>
        <row r="546">
          <cell r="V546">
            <v>39000000</v>
          </cell>
          <cell r="Y546">
            <v>39000000</v>
          </cell>
          <cell r="AB546">
            <v>39000000</v>
          </cell>
        </row>
        <row r="547">
          <cell r="V547">
            <v>586750028</v>
          </cell>
          <cell r="Y547">
            <v>586750028</v>
          </cell>
          <cell r="AB547">
            <v>586750028</v>
          </cell>
        </row>
        <row r="548">
          <cell r="V548">
            <v>280397363</v>
          </cell>
          <cell r="Y548">
            <v>280397363</v>
          </cell>
          <cell r="AB548">
            <v>280397363</v>
          </cell>
        </row>
        <row r="549">
          <cell r="V549">
            <v>280397363</v>
          </cell>
          <cell r="Y549">
            <v>280397363</v>
          </cell>
          <cell r="AB549">
            <v>280397363</v>
          </cell>
        </row>
        <row r="550">
          <cell r="V550">
            <v>135476239</v>
          </cell>
          <cell r="Y550">
            <v>135476239</v>
          </cell>
          <cell r="AB550">
            <v>135476239</v>
          </cell>
        </row>
        <row r="551">
          <cell r="V551">
            <v>0</v>
          </cell>
          <cell r="Y551">
            <v>0</v>
          </cell>
          <cell r="AB551">
            <v>0</v>
          </cell>
        </row>
        <row r="552">
          <cell r="V552">
            <v>39387903</v>
          </cell>
          <cell r="Y552">
            <v>39387903</v>
          </cell>
          <cell r="AB552">
            <v>39387903</v>
          </cell>
        </row>
        <row r="553">
          <cell r="V553">
            <v>55511422</v>
          </cell>
          <cell r="Y553">
            <v>55511422</v>
          </cell>
          <cell r="AB553">
            <v>55511422</v>
          </cell>
        </row>
        <row r="554">
          <cell r="V554">
            <v>16025000</v>
          </cell>
          <cell r="Y554">
            <v>16025000</v>
          </cell>
          <cell r="AB554">
            <v>16025000</v>
          </cell>
        </row>
        <row r="555">
          <cell r="V555">
            <v>1581660</v>
          </cell>
          <cell r="Y555">
            <v>1581660</v>
          </cell>
          <cell r="AB555">
            <v>1581660</v>
          </cell>
        </row>
        <row r="556">
          <cell r="V556">
            <v>30748639</v>
          </cell>
          <cell r="Y556">
            <v>30748639</v>
          </cell>
          <cell r="AB556">
            <v>30748639</v>
          </cell>
        </row>
        <row r="557">
          <cell r="V557">
            <v>1666500</v>
          </cell>
          <cell r="Y557">
            <v>1666500</v>
          </cell>
          <cell r="AB557">
            <v>1666500</v>
          </cell>
        </row>
        <row r="558">
          <cell r="V558">
            <v>306352665</v>
          </cell>
          <cell r="Y558">
            <v>306352665</v>
          </cell>
          <cell r="AB558">
            <v>306352665</v>
          </cell>
        </row>
        <row r="559">
          <cell r="V559">
            <v>306352665</v>
          </cell>
          <cell r="Y559">
            <v>306352665</v>
          </cell>
          <cell r="AB559">
            <v>306352665</v>
          </cell>
        </row>
        <row r="560">
          <cell r="V560">
            <v>186426829</v>
          </cell>
          <cell r="Y560">
            <v>186426829</v>
          </cell>
          <cell r="AB560">
            <v>186426829</v>
          </cell>
        </row>
        <row r="561">
          <cell r="V561">
            <v>23684783</v>
          </cell>
          <cell r="Y561">
            <v>23684783</v>
          </cell>
          <cell r="AB561">
            <v>23684783</v>
          </cell>
        </row>
        <row r="562">
          <cell r="V562">
            <v>11500000</v>
          </cell>
          <cell r="Y562">
            <v>11500000</v>
          </cell>
          <cell r="AB562">
            <v>11500000</v>
          </cell>
        </row>
        <row r="563">
          <cell r="V563">
            <v>9653588</v>
          </cell>
          <cell r="Y563">
            <v>9653588</v>
          </cell>
          <cell r="AB563">
            <v>9653588</v>
          </cell>
        </row>
        <row r="564">
          <cell r="V564">
            <v>6291775</v>
          </cell>
          <cell r="Y564">
            <v>6291775</v>
          </cell>
          <cell r="AB564">
            <v>6291775</v>
          </cell>
        </row>
        <row r="565">
          <cell r="V565">
            <v>21029275</v>
          </cell>
          <cell r="Y565">
            <v>21029275</v>
          </cell>
          <cell r="AB565">
            <v>21029275</v>
          </cell>
        </row>
        <row r="566">
          <cell r="V566">
            <v>6406051</v>
          </cell>
          <cell r="Y566">
            <v>6406051</v>
          </cell>
          <cell r="AB566">
            <v>6406051</v>
          </cell>
        </row>
        <row r="567">
          <cell r="V567">
            <v>8647364</v>
          </cell>
          <cell r="Y567">
            <v>8647364</v>
          </cell>
          <cell r="AB567">
            <v>8647364</v>
          </cell>
        </row>
        <row r="568">
          <cell r="V568">
            <v>24718000</v>
          </cell>
          <cell r="Y568">
            <v>24718000</v>
          </cell>
          <cell r="AB568">
            <v>24718000</v>
          </cell>
        </row>
        <row r="569">
          <cell r="V569">
            <v>7995000</v>
          </cell>
          <cell r="Y569">
            <v>7995000</v>
          </cell>
          <cell r="AB569">
            <v>7995000</v>
          </cell>
        </row>
        <row r="570">
          <cell r="V570">
            <v>28663787793</v>
          </cell>
          <cell r="Y570">
            <v>28663787793</v>
          </cell>
          <cell r="AB570">
            <v>28663787793</v>
          </cell>
        </row>
        <row r="571">
          <cell r="V571">
            <v>109883828</v>
          </cell>
          <cell r="Y571">
            <v>109883828</v>
          </cell>
          <cell r="AB571">
            <v>109883828</v>
          </cell>
        </row>
        <row r="572">
          <cell r="V572">
            <v>109883828</v>
          </cell>
          <cell r="Y572">
            <v>109883828</v>
          </cell>
          <cell r="AB572">
            <v>109883828</v>
          </cell>
        </row>
        <row r="573">
          <cell r="V573">
            <v>99593587</v>
          </cell>
          <cell r="Y573">
            <v>99593587</v>
          </cell>
          <cell r="AB573">
            <v>99593587</v>
          </cell>
        </row>
        <row r="574">
          <cell r="V574">
            <v>4692058</v>
          </cell>
          <cell r="Y574">
            <v>4692058</v>
          </cell>
          <cell r="AB574">
            <v>4692058</v>
          </cell>
        </row>
        <row r="575">
          <cell r="V575">
            <v>5598183</v>
          </cell>
          <cell r="Y575">
            <v>5598183</v>
          </cell>
          <cell r="AB575">
            <v>5598183</v>
          </cell>
        </row>
        <row r="576">
          <cell r="V576">
            <v>3268358324</v>
          </cell>
          <cell r="Y576">
            <v>3268358324</v>
          </cell>
          <cell r="AB576">
            <v>3268358324</v>
          </cell>
        </row>
        <row r="577">
          <cell r="V577">
            <v>1136844974</v>
          </cell>
          <cell r="Y577">
            <v>1136844974</v>
          </cell>
          <cell r="AB577">
            <v>1136844974</v>
          </cell>
        </row>
        <row r="578">
          <cell r="V578">
            <v>1136844974</v>
          </cell>
          <cell r="Y578">
            <v>1136844974</v>
          </cell>
          <cell r="AB578">
            <v>1136844974</v>
          </cell>
        </row>
        <row r="579">
          <cell r="V579">
            <v>346530000</v>
          </cell>
          <cell r="Y579">
            <v>346530000</v>
          </cell>
          <cell r="AB579">
            <v>346530000</v>
          </cell>
        </row>
        <row r="580">
          <cell r="V580">
            <v>20763000</v>
          </cell>
          <cell r="Y580">
            <v>20763000</v>
          </cell>
          <cell r="AB580">
            <v>20763000</v>
          </cell>
        </row>
        <row r="581">
          <cell r="V581">
            <v>4000000</v>
          </cell>
          <cell r="Y581">
            <v>4000000</v>
          </cell>
          <cell r="AB581">
            <v>4000000</v>
          </cell>
        </row>
        <row r="582">
          <cell r="V582">
            <v>168000000</v>
          </cell>
          <cell r="Y582">
            <v>168000000</v>
          </cell>
          <cell r="AB582">
            <v>168000000</v>
          </cell>
        </row>
        <row r="583">
          <cell r="V583">
            <v>11500000</v>
          </cell>
          <cell r="Y583">
            <v>11500000</v>
          </cell>
          <cell r="AB583">
            <v>11500000</v>
          </cell>
        </row>
        <row r="584">
          <cell r="V584">
            <v>8000000</v>
          </cell>
          <cell r="Y584">
            <v>8000000</v>
          </cell>
          <cell r="AB584">
            <v>8000000</v>
          </cell>
        </row>
        <row r="585">
          <cell r="V585">
            <v>19500000</v>
          </cell>
          <cell r="Y585">
            <v>19500000</v>
          </cell>
          <cell r="AB585">
            <v>19500000</v>
          </cell>
        </row>
        <row r="586">
          <cell r="V586">
            <v>11975432</v>
          </cell>
          <cell r="Y586">
            <v>11975432</v>
          </cell>
          <cell r="AB586">
            <v>11975432</v>
          </cell>
        </row>
        <row r="587">
          <cell r="V587">
            <v>400000</v>
          </cell>
          <cell r="Y587">
            <v>400000</v>
          </cell>
          <cell r="AB587">
            <v>400000</v>
          </cell>
        </row>
        <row r="588">
          <cell r="V588">
            <v>3700000</v>
          </cell>
          <cell r="Y588">
            <v>3700000</v>
          </cell>
          <cell r="AB588">
            <v>3700000</v>
          </cell>
        </row>
        <row r="589">
          <cell r="V589">
            <v>1000000</v>
          </cell>
          <cell r="Y589">
            <v>1000000</v>
          </cell>
          <cell r="AB589">
            <v>1000000</v>
          </cell>
        </row>
        <row r="590">
          <cell r="V590">
            <v>0</v>
          </cell>
          <cell r="Y590">
            <v>0</v>
          </cell>
          <cell r="AB590">
            <v>0</v>
          </cell>
        </row>
        <row r="591">
          <cell r="V591">
            <v>0</v>
          </cell>
          <cell r="Y591">
            <v>0</v>
          </cell>
          <cell r="AB591">
            <v>0</v>
          </cell>
        </row>
        <row r="592">
          <cell r="V592">
            <v>54801318</v>
          </cell>
          <cell r="Y592">
            <v>54801318</v>
          </cell>
          <cell r="AB592">
            <v>54801318</v>
          </cell>
        </row>
        <row r="593">
          <cell r="V593">
            <v>27194131</v>
          </cell>
          <cell r="Y593">
            <v>27194131</v>
          </cell>
          <cell r="AB593">
            <v>27194131</v>
          </cell>
        </row>
        <row r="594">
          <cell r="V594">
            <v>1050000</v>
          </cell>
          <cell r="Y594">
            <v>1050000</v>
          </cell>
          <cell r="AB594">
            <v>1050000</v>
          </cell>
        </row>
        <row r="595">
          <cell r="V595">
            <v>2000000</v>
          </cell>
          <cell r="Y595">
            <v>2000000</v>
          </cell>
          <cell r="AB595">
            <v>2000000</v>
          </cell>
        </row>
        <row r="596">
          <cell r="V596">
            <v>11346191</v>
          </cell>
          <cell r="Y596">
            <v>11346191</v>
          </cell>
          <cell r="AB596">
            <v>11346191</v>
          </cell>
        </row>
        <row r="597">
          <cell r="V597">
            <v>7000000</v>
          </cell>
          <cell r="Y597">
            <v>7000000</v>
          </cell>
          <cell r="AB597">
            <v>7000000</v>
          </cell>
        </row>
        <row r="598">
          <cell r="V598">
            <v>193000000</v>
          </cell>
          <cell r="Y598">
            <v>193000000</v>
          </cell>
          <cell r="AB598">
            <v>193000000</v>
          </cell>
        </row>
        <row r="599">
          <cell r="V599">
            <v>5652932</v>
          </cell>
          <cell r="Y599">
            <v>5652932</v>
          </cell>
          <cell r="AB599">
            <v>5652932</v>
          </cell>
        </row>
        <row r="600">
          <cell r="V600">
            <v>19973732</v>
          </cell>
          <cell r="Y600">
            <v>19973732</v>
          </cell>
          <cell r="AB600">
            <v>19973732</v>
          </cell>
        </row>
        <row r="601">
          <cell r="V601">
            <v>570000</v>
          </cell>
          <cell r="Y601">
            <v>570000</v>
          </cell>
          <cell r="AB601">
            <v>570000</v>
          </cell>
        </row>
        <row r="602">
          <cell r="V602">
            <v>25278425</v>
          </cell>
          <cell r="Y602">
            <v>25278425</v>
          </cell>
          <cell r="AB602">
            <v>25278425</v>
          </cell>
        </row>
        <row r="603">
          <cell r="V603">
            <v>60000000</v>
          </cell>
          <cell r="Y603">
            <v>60000000</v>
          </cell>
          <cell r="AB603">
            <v>60000000</v>
          </cell>
        </row>
        <row r="604">
          <cell r="V604">
            <v>3150000</v>
          </cell>
          <cell r="Y604">
            <v>3150000</v>
          </cell>
          <cell r="AB604">
            <v>3150000</v>
          </cell>
        </row>
        <row r="605">
          <cell r="V605">
            <v>600000</v>
          </cell>
          <cell r="Y605">
            <v>600000</v>
          </cell>
          <cell r="AB605">
            <v>600000</v>
          </cell>
        </row>
        <row r="606">
          <cell r="V606">
            <v>0</v>
          </cell>
          <cell r="Y606">
            <v>0</v>
          </cell>
          <cell r="AB606">
            <v>0</v>
          </cell>
        </row>
        <row r="607">
          <cell r="V607">
            <v>20570000</v>
          </cell>
          <cell r="Y607">
            <v>20570000</v>
          </cell>
          <cell r="AB607">
            <v>20570000</v>
          </cell>
        </row>
        <row r="608">
          <cell r="V608">
            <v>8350000</v>
          </cell>
          <cell r="Y608">
            <v>8350000</v>
          </cell>
          <cell r="AB608">
            <v>8350000</v>
          </cell>
        </row>
        <row r="609">
          <cell r="V609">
            <v>11000000</v>
          </cell>
          <cell r="Y609">
            <v>11000000</v>
          </cell>
          <cell r="AB609">
            <v>11000000</v>
          </cell>
        </row>
        <row r="610">
          <cell r="V610">
            <v>4500000</v>
          </cell>
          <cell r="Y610">
            <v>4500000</v>
          </cell>
          <cell r="AB610">
            <v>4500000</v>
          </cell>
        </row>
        <row r="611">
          <cell r="V611">
            <v>6580566</v>
          </cell>
          <cell r="Y611">
            <v>6580566</v>
          </cell>
          <cell r="AB611">
            <v>6580566</v>
          </cell>
        </row>
        <row r="612">
          <cell r="V612">
            <v>0</v>
          </cell>
          <cell r="Y612">
            <v>0</v>
          </cell>
          <cell r="AB612">
            <v>0</v>
          </cell>
        </row>
        <row r="613">
          <cell r="V613">
            <v>62770000</v>
          </cell>
          <cell r="Y613">
            <v>62770000</v>
          </cell>
          <cell r="AB613">
            <v>62770000</v>
          </cell>
        </row>
        <row r="614">
          <cell r="V614">
            <v>16089247</v>
          </cell>
          <cell r="Y614">
            <v>16089247</v>
          </cell>
          <cell r="AB614">
            <v>16089247</v>
          </cell>
        </row>
        <row r="615">
          <cell r="V615">
            <v>0</v>
          </cell>
          <cell r="Y615">
            <v>0</v>
          </cell>
          <cell r="AB615">
            <v>0</v>
          </cell>
        </row>
        <row r="616">
          <cell r="V616">
            <v>2357023068</v>
          </cell>
          <cell r="Y616">
            <v>2357023068</v>
          </cell>
          <cell r="AB616">
            <v>2357023068</v>
          </cell>
        </row>
        <row r="617">
          <cell r="V617">
            <v>1080348057</v>
          </cell>
          <cell r="Y617">
            <v>1080348057</v>
          </cell>
          <cell r="AB617">
            <v>1080348057</v>
          </cell>
        </row>
        <row r="618">
          <cell r="V618">
            <v>383519470</v>
          </cell>
          <cell r="Y618">
            <v>383519470</v>
          </cell>
          <cell r="AB618">
            <v>383519470</v>
          </cell>
        </row>
        <row r="619">
          <cell r="V619">
            <v>279647973</v>
          </cell>
          <cell r="Y619">
            <v>279647973</v>
          </cell>
          <cell r="AB619">
            <v>279647973</v>
          </cell>
        </row>
        <row r="620">
          <cell r="V620">
            <v>103871497</v>
          </cell>
          <cell r="Y620">
            <v>103871497</v>
          </cell>
          <cell r="AB620">
            <v>103871497</v>
          </cell>
        </row>
        <row r="621">
          <cell r="V621">
            <v>696828587</v>
          </cell>
          <cell r="Y621">
            <v>696828587</v>
          </cell>
          <cell r="AB621">
            <v>696828587</v>
          </cell>
        </row>
        <row r="622">
          <cell r="V622">
            <v>0</v>
          </cell>
          <cell r="Y622">
            <v>0</v>
          </cell>
          <cell r="AB622">
            <v>0</v>
          </cell>
        </row>
        <row r="623">
          <cell r="V623">
            <v>2800000</v>
          </cell>
          <cell r="Y623">
            <v>2800000</v>
          </cell>
          <cell r="AB623">
            <v>2800000</v>
          </cell>
        </row>
        <row r="624">
          <cell r="V624">
            <v>0</v>
          </cell>
          <cell r="Y624">
            <v>0</v>
          </cell>
          <cell r="AB624">
            <v>0</v>
          </cell>
        </row>
        <row r="625">
          <cell r="V625">
            <v>16063422</v>
          </cell>
          <cell r="Y625">
            <v>16063422</v>
          </cell>
          <cell r="AB625">
            <v>16063422</v>
          </cell>
        </row>
        <row r="626">
          <cell r="V626">
            <v>2143656</v>
          </cell>
          <cell r="Y626">
            <v>2143656</v>
          </cell>
          <cell r="AB626">
            <v>2143656</v>
          </cell>
        </row>
        <row r="627">
          <cell r="V627">
            <v>2681243</v>
          </cell>
          <cell r="Y627">
            <v>2681243</v>
          </cell>
          <cell r="AB627">
            <v>2681243</v>
          </cell>
        </row>
        <row r="628">
          <cell r="V628">
            <v>7312161</v>
          </cell>
          <cell r="Y628">
            <v>7312161</v>
          </cell>
          <cell r="AB628">
            <v>7312161</v>
          </cell>
        </row>
        <row r="629">
          <cell r="V629">
            <v>7850000</v>
          </cell>
          <cell r="Y629">
            <v>7850000</v>
          </cell>
          <cell r="AB629">
            <v>7850000</v>
          </cell>
        </row>
        <row r="630">
          <cell r="V630">
            <v>279000000</v>
          </cell>
          <cell r="Y630">
            <v>279000000</v>
          </cell>
          <cell r="AB630">
            <v>279000000</v>
          </cell>
        </row>
        <row r="631">
          <cell r="V631">
            <v>1485000</v>
          </cell>
          <cell r="Y631">
            <v>1485000</v>
          </cell>
          <cell r="AB631">
            <v>1485000</v>
          </cell>
        </row>
        <row r="632">
          <cell r="V632">
            <v>8500000</v>
          </cell>
          <cell r="Y632">
            <v>8500000</v>
          </cell>
          <cell r="AB632">
            <v>8500000</v>
          </cell>
        </row>
        <row r="633">
          <cell r="V633">
            <v>6796280</v>
          </cell>
          <cell r="Y633">
            <v>6796280</v>
          </cell>
          <cell r="AB633">
            <v>6796280</v>
          </cell>
        </row>
        <row r="634">
          <cell r="V634">
            <v>40050000</v>
          </cell>
          <cell r="Y634">
            <v>40050000</v>
          </cell>
          <cell r="AB634">
            <v>40050000</v>
          </cell>
        </row>
        <row r="635">
          <cell r="V635">
            <v>6696927</v>
          </cell>
          <cell r="Y635">
            <v>6696927</v>
          </cell>
          <cell r="AB635">
            <v>6696927</v>
          </cell>
        </row>
        <row r="636">
          <cell r="V636">
            <v>5200000</v>
          </cell>
          <cell r="Y636">
            <v>5200000</v>
          </cell>
          <cell r="AB636">
            <v>5200000</v>
          </cell>
        </row>
        <row r="637">
          <cell r="V637">
            <v>7350964</v>
          </cell>
          <cell r="Y637">
            <v>7350964</v>
          </cell>
          <cell r="AB637">
            <v>7350964</v>
          </cell>
        </row>
        <row r="638">
          <cell r="V638">
            <v>6284765</v>
          </cell>
          <cell r="Y638">
            <v>6284765</v>
          </cell>
          <cell r="AB638">
            <v>6284765</v>
          </cell>
        </row>
        <row r="639">
          <cell r="V639">
            <v>90120113</v>
          </cell>
          <cell r="Y639">
            <v>90120113</v>
          </cell>
          <cell r="AB639">
            <v>90120113</v>
          </cell>
        </row>
        <row r="640">
          <cell r="V640">
            <v>50650000</v>
          </cell>
          <cell r="Y640">
            <v>50650000</v>
          </cell>
          <cell r="AB640">
            <v>50650000</v>
          </cell>
        </row>
        <row r="641">
          <cell r="V641">
            <v>10000</v>
          </cell>
          <cell r="Y641">
            <v>10000</v>
          </cell>
          <cell r="AB641">
            <v>10000</v>
          </cell>
        </row>
        <row r="642">
          <cell r="V642">
            <v>2425000</v>
          </cell>
          <cell r="Y642">
            <v>2425000</v>
          </cell>
          <cell r="AB642">
            <v>2425000</v>
          </cell>
        </row>
        <row r="643">
          <cell r="V643">
            <v>34377</v>
          </cell>
          <cell r="Y643">
            <v>34377</v>
          </cell>
          <cell r="AB643">
            <v>34377</v>
          </cell>
        </row>
        <row r="644">
          <cell r="V644">
            <v>95900000</v>
          </cell>
          <cell r="Y644">
            <v>95900000</v>
          </cell>
          <cell r="AB644">
            <v>95900000</v>
          </cell>
        </row>
        <row r="645">
          <cell r="V645">
            <v>14628801</v>
          </cell>
          <cell r="Y645">
            <v>14628801</v>
          </cell>
          <cell r="AB645">
            <v>14628801</v>
          </cell>
        </row>
        <row r="646">
          <cell r="V646">
            <v>5246896</v>
          </cell>
          <cell r="Y646">
            <v>5246896</v>
          </cell>
          <cell r="AB646">
            <v>5246896</v>
          </cell>
        </row>
        <row r="647">
          <cell r="V647">
            <v>2598982</v>
          </cell>
          <cell r="Y647">
            <v>2598982</v>
          </cell>
          <cell r="AB647">
            <v>2598982</v>
          </cell>
        </row>
        <row r="648">
          <cell r="V648">
            <v>35000000</v>
          </cell>
          <cell r="Y648">
            <v>35000000</v>
          </cell>
          <cell r="AB648">
            <v>35000000</v>
          </cell>
        </row>
        <row r="649">
          <cell r="V649">
            <v>433194752</v>
          </cell>
          <cell r="Y649">
            <v>433194752</v>
          </cell>
          <cell r="AB649">
            <v>433194752</v>
          </cell>
        </row>
        <row r="650">
          <cell r="V650">
            <v>368854451</v>
          </cell>
          <cell r="Y650">
            <v>368854451</v>
          </cell>
          <cell r="AB650">
            <v>368854451</v>
          </cell>
        </row>
        <row r="651">
          <cell r="V651">
            <v>268453021</v>
          </cell>
          <cell r="Y651">
            <v>268453021</v>
          </cell>
          <cell r="AB651">
            <v>268453021</v>
          </cell>
        </row>
        <row r="652">
          <cell r="V652">
            <v>100401430</v>
          </cell>
          <cell r="Y652">
            <v>100401430</v>
          </cell>
          <cell r="AB652">
            <v>100401430</v>
          </cell>
        </row>
        <row r="653">
          <cell r="V653">
            <v>64340301</v>
          </cell>
          <cell r="Y653">
            <v>64340301</v>
          </cell>
          <cell r="AB653">
            <v>64340301</v>
          </cell>
        </row>
        <row r="654">
          <cell r="V654">
            <v>13875548</v>
          </cell>
          <cell r="Y654">
            <v>13875548</v>
          </cell>
          <cell r="AB654">
            <v>13875548</v>
          </cell>
        </row>
        <row r="655">
          <cell r="V655">
            <v>13319910</v>
          </cell>
          <cell r="Y655">
            <v>13319910</v>
          </cell>
          <cell r="AB655">
            <v>13319910</v>
          </cell>
        </row>
        <row r="656">
          <cell r="V656">
            <v>4249532</v>
          </cell>
          <cell r="Y656">
            <v>4249532</v>
          </cell>
          <cell r="AB656">
            <v>4249532</v>
          </cell>
        </row>
        <row r="657">
          <cell r="V657">
            <v>1581821</v>
          </cell>
          <cell r="Y657">
            <v>1581821</v>
          </cell>
          <cell r="AB657">
            <v>1581821</v>
          </cell>
        </row>
        <row r="658">
          <cell r="V658">
            <v>10569709</v>
          </cell>
          <cell r="Y658">
            <v>10569709</v>
          </cell>
          <cell r="AB658">
            <v>10569709</v>
          </cell>
        </row>
        <row r="659">
          <cell r="V659">
            <v>20743781</v>
          </cell>
          <cell r="Y659">
            <v>20743781</v>
          </cell>
          <cell r="AB659">
            <v>20743781</v>
          </cell>
        </row>
        <row r="660">
          <cell r="V660">
            <v>403480259</v>
          </cell>
          <cell r="Y660">
            <v>403480259</v>
          </cell>
          <cell r="AB660">
            <v>403480259</v>
          </cell>
        </row>
        <row r="661">
          <cell r="V661">
            <v>147754575</v>
          </cell>
          <cell r="Y661">
            <v>147754575</v>
          </cell>
          <cell r="AB661">
            <v>147754575</v>
          </cell>
        </row>
        <row r="662">
          <cell r="V662">
            <v>120816995</v>
          </cell>
          <cell r="Y662">
            <v>120816995</v>
          </cell>
          <cell r="AB662">
            <v>120816995</v>
          </cell>
        </row>
        <row r="663">
          <cell r="V663">
            <v>26937580</v>
          </cell>
          <cell r="Y663">
            <v>26937580</v>
          </cell>
          <cell r="AB663">
            <v>26937580</v>
          </cell>
        </row>
        <row r="664">
          <cell r="V664">
            <v>255725684</v>
          </cell>
          <cell r="Y664">
            <v>255725684</v>
          </cell>
          <cell r="AB664">
            <v>255725684</v>
          </cell>
        </row>
        <row r="665">
          <cell r="V665">
            <v>229600000</v>
          </cell>
          <cell r="Y665">
            <v>229600000</v>
          </cell>
          <cell r="AB665">
            <v>229600000</v>
          </cell>
        </row>
        <row r="666">
          <cell r="V666">
            <v>5000000</v>
          </cell>
          <cell r="Y666">
            <v>5000000</v>
          </cell>
          <cell r="AB666">
            <v>5000000</v>
          </cell>
        </row>
        <row r="667">
          <cell r="V667">
            <v>3058684</v>
          </cell>
          <cell r="Y667">
            <v>3058684</v>
          </cell>
          <cell r="AB667">
            <v>3058684</v>
          </cell>
        </row>
        <row r="668">
          <cell r="V668">
            <v>9000000</v>
          </cell>
          <cell r="Y668">
            <v>9000000</v>
          </cell>
          <cell r="AB668">
            <v>9000000</v>
          </cell>
        </row>
        <row r="669">
          <cell r="V669">
            <v>3500000</v>
          </cell>
          <cell r="Y669">
            <v>3500000</v>
          </cell>
          <cell r="AB669">
            <v>3500000</v>
          </cell>
        </row>
        <row r="670">
          <cell r="V670">
            <v>5567000</v>
          </cell>
          <cell r="Y670">
            <v>5567000</v>
          </cell>
          <cell r="AB670">
            <v>5567000</v>
          </cell>
        </row>
        <row r="671">
          <cell r="V671">
            <v>0</v>
          </cell>
          <cell r="Y671">
            <v>0</v>
          </cell>
          <cell r="AB671">
            <v>0</v>
          </cell>
        </row>
        <row r="672">
          <cell r="V672">
            <v>0</v>
          </cell>
          <cell r="Y672">
            <v>0</v>
          </cell>
          <cell r="AB672">
            <v>0</v>
          </cell>
        </row>
        <row r="673">
          <cell r="V673">
            <v>0</v>
          </cell>
          <cell r="Y673">
            <v>0</v>
          </cell>
          <cell r="AB673">
            <v>0</v>
          </cell>
        </row>
        <row r="674">
          <cell r="V674">
            <v>440000000</v>
          </cell>
          <cell r="Y674">
            <v>440000000</v>
          </cell>
          <cell r="AB674">
            <v>440000000</v>
          </cell>
        </row>
        <row r="675">
          <cell r="V675">
            <v>440000000</v>
          </cell>
          <cell r="Y675">
            <v>440000000</v>
          </cell>
          <cell r="AB675">
            <v>440000000</v>
          </cell>
        </row>
        <row r="676">
          <cell r="V676">
            <v>440000000</v>
          </cell>
          <cell r="Y676">
            <v>440000000</v>
          </cell>
          <cell r="AB676">
            <v>440000000</v>
          </cell>
        </row>
        <row r="677">
          <cell r="V677">
            <v>38503677315</v>
          </cell>
          <cell r="Y677">
            <v>38503677315</v>
          </cell>
          <cell r="AB677">
            <v>38503677315</v>
          </cell>
        </row>
        <row r="678">
          <cell r="V678">
            <v>94100000</v>
          </cell>
          <cell r="Y678">
            <v>94100000</v>
          </cell>
          <cell r="AB678">
            <v>94100000</v>
          </cell>
        </row>
        <row r="679">
          <cell r="V679">
            <v>94100000</v>
          </cell>
          <cell r="Y679">
            <v>94100000</v>
          </cell>
          <cell r="AB679">
            <v>94100000</v>
          </cell>
        </row>
        <row r="680">
          <cell r="V680">
            <v>900000</v>
          </cell>
          <cell r="Y680">
            <v>900000</v>
          </cell>
          <cell r="AB680">
            <v>900000</v>
          </cell>
        </row>
        <row r="681">
          <cell r="V681">
            <v>43000000</v>
          </cell>
          <cell r="Y681">
            <v>43000000</v>
          </cell>
          <cell r="AB681">
            <v>43000000</v>
          </cell>
        </row>
        <row r="682">
          <cell r="V682">
            <v>1200000</v>
          </cell>
          <cell r="Y682">
            <v>1200000</v>
          </cell>
          <cell r="AB682">
            <v>1200000</v>
          </cell>
        </row>
        <row r="683">
          <cell r="V683">
            <v>0</v>
          </cell>
          <cell r="Y683">
            <v>0</v>
          </cell>
          <cell r="AB683">
            <v>0</v>
          </cell>
        </row>
        <row r="684">
          <cell r="V684">
            <v>41500000</v>
          </cell>
          <cell r="Y684">
            <v>41500000</v>
          </cell>
          <cell r="AB684">
            <v>41500000</v>
          </cell>
        </row>
        <row r="685">
          <cell r="V685">
            <v>1000000</v>
          </cell>
          <cell r="Y685">
            <v>1000000</v>
          </cell>
          <cell r="AB685">
            <v>1000000</v>
          </cell>
        </row>
        <row r="686">
          <cell r="V686">
            <v>0</v>
          </cell>
          <cell r="Y686">
            <v>0</v>
          </cell>
          <cell r="AB686">
            <v>0</v>
          </cell>
        </row>
        <row r="687">
          <cell r="V687">
            <v>0</v>
          </cell>
          <cell r="Y687">
            <v>0</v>
          </cell>
          <cell r="AB687">
            <v>0</v>
          </cell>
        </row>
        <row r="688">
          <cell r="V688">
            <v>6000000</v>
          </cell>
          <cell r="Y688">
            <v>6000000</v>
          </cell>
          <cell r="AB688">
            <v>6000000</v>
          </cell>
        </row>
        <row r="689">
          <cell r="V689">
            <v>500000</v>
          </cell>
          <cell r="Y689">
            <v>500000</v>
          </cell>
          <cell r="AB689">
            <v>500000</v>
          </cell>
        </row>
        <row r="690">
          <cell r="V690">
            <v>38149000000</v>
          </cell>
          <cell r="Y690">
            <v>38149000000</v>
          </cell>
          <cell r="AB690">
            <v>38149000000</v>
          </cell>
        </row>
        <row r="691">
          <cell r="V691">
            <v>38149000000</v>
          </cell>
          <cell r="Y691">
            <v>38149000000</v>
          </cell>
          <cell r="AB691">
            <v>38149000000</v>
          </cell>
        </row>
        <row r="692">
          <cell r="V692">
            <v>38149000000</v>
          </cell>
          <cell r="Y692">
            <v>38149000000</v>
          </cell>
          <cell r="AB692">
            <v>38149000000</v>
          </cell>
        </row>
        <row r="693">
          <cell r="V693">
            <v>85679081</v>
          </cell>
          <cell r="Y693">
            <v>85679081</v>
          </cell>
          <cell r="AB693">
            <v>85679081</v>
          </cell>
        </row>
        <row r="694">
          <cell r="V694">
            <v>85679081</v>
          </cell>
          <cell r="Y694">
            <v>85679081</v>
          </cell>
          <cell r="AB694">
            <v>85679081</v>
          </cell>
        </row>
        <row r="695">
          <cell r="V695">
            <v>553876</v>
          </cell>
          <cell r="Y695">
            <v>553876</v>
          </cell>
          <cell r="AB695">
            <v>553876</v>
          </cell>
        </row>
        <row r="696">
          <cell r="V696">
            <v>950000</v>
          </cell>
          <cell r="Y696">
            <v>950000</v>
          </cell>
          <cell r="AB696">
            <v>950000</v>
          </cell>
        </row>
        <row r="697">
          <cell r="V697">
            <v>83991032</v>
          </cell>
          <cell r="Y697">
            <v>83991032</v>
          </cell>
          <cell r="AB697">
            <v>83991032</v>
          </cell>
        </row>
        <row r="698">
          <cell r="V698">
            <v>184173</v>
          </cell>
          <cell r="Y698">
            <v>184173</v>
          </cell>
          <cell r="AB698">
            <v>184173</v>
          </cell>
        </row>
        <row r="699">
          <cell r="V699">
            <v>0</v>
          </cell>
          <cell r="Y699">
            <v>0</v>
          </cell>
          <cell r="AB699">
            <v>0</v>
          </cell>
        </row>
        <row r="700">
          <cell r="V700">
            <v>0</v>
          </cell>
          <cell r="Y700">
            <v>0</v>
          </cell>
          <cell r="AB700">
            <v>0</v>
          </cell>
        </row>
        <row r="701">
          <cell r="V701">
            <v>0</v>
          </cell>
          <cell r="Y701">
            <v>0</v>
          </cell>
          <cell r="AB701">
            <v>0</v>
          </cell>
        </row>
        <row r="702">
          <cell r="V702">
            <v>0</v>
          </cell>
          <cell r="Y702">
            <v>0</v>
          </cell>
          <cell r="AB702">
            <v>0</v>
          </cell>
        </row>
        <row r="703">
          <cell r="V703">
            <v>0</v>
          </cell>
          <cell r="Y703">
            <v>0</v>
          </cell>
          <cell r="AB703">
            <v>0</v>
          </cell>
        </row>
        <row r="704">
          <cell r="V704">
            <v>0</v>
          </cell>
          <cell r="Y704">
            <v>0</v>
          </cell>
          <cell r="AB704">
            <v>0</v>
          </cell>
        </row>
        <row r="705">
          <cell r="V705">
            <v>0</v>
          </cell>
          <cell r="Y705">
            <v>0</v>
          </cell>
          <cell r="AB705">
            <v>0</v>
          </cell>
        </row>
        <row r="706">
          <cell r="V706">
            <v>174898234</v>
          </cell>
          <cell r="Y706">
            <v>174898234</v>
          </cell>
          <cell r="AB706">
            <v>174898234</v>
          </cell>
        </row>
        <row r="707">
          <cell r="V707">
            <v>174898234</v>
          </cell>
          <cell r="Y707">
            <v>174898234</v>
          </cell>
          <cell r="AB707">
            <v>174898234</v>
          </cell>
        </row>
        <row r="708">
          <cell r="V708">
            <v>174898234</v>
          </cell>
          <cell r="Y708">
            <v>174898234</v>
          </cell>
          <cell r="AB708">
            <v>174898234</v>
          </cell>
        </row>
        <row r="709">
          <cell r="V709">
            <v>0</v>
          </cell>
          <cell r="Y709">
            <v>0</v>
          </cell>
          <cell r="AB709">
            <v>0</v>
          </cell>
        </row>
        <row r="710">
          <cell r="V710">
            <v>0</v>
          </cell>
          <cell r="Y710">
            <v>0</v>
          </cell>
          <cell r="AB710">
            <v>0</v>
          </cell>
        </row>
        <row r="711">
          <cell r="V711">
            <v>0</v>
          </cell>
          <cell r="Y711">
            <v>0</v>
          </cell>
          <cell r="AB711">
            <v>0</v>
          </cell>
        </row>
        <row r="712">
          <cell r="V712">
            <v>28663787793</v>
          </cell>
          <cell r="Y712">
            <v>28663787793</v>
          </cell>
          <cell r="AB712">
            <v>28663787793</v>
          </cell>
        </row>
        <row r="713">
          <cell r="V713">
            <v>782350680</v>
          </cell>
          <cell r="Y713">
            <v>782350680</v>
          </cell>
          <cell r="AB713">
            <v>782350680</v>
          </cell>
        </row>
        <row r="714">
          <cell r="V714">
            <v>93936004</v>
          </cell>
          <cell r="Y714">
            <v>93936004</v>
          </cell>
          <cell r="AB714">
            <v>93936004</v>
          </cell>
        </row>
        <row r="715">
          <cell r="V715">
            <v>65431255</v>
          </cell>
          <cell r="Y715">
            <v>65431255</v>
          </cell>
          <cell r="AB715">
            <v>65431255</v>
          </cell>
        </row>
        <row r="716">
          <cell r="V716">
            <v>28504749</v>
          </cell>
          <cell r="Y716">
            <v>28504749</v>
          </cell>
          <cell r="AB716">
            <v>28504749</v>
          </cell>
        </row>
        <row r="717">
          <cell r="V717">
            <v>688414676</v>
          </cell>
          <cell r="Y717">
            <v>688414676</v>
          </cell>
          <cell r="AB717">
            <v>688414676</v>
          </cell>
        </row>
        <row r="718">
          <cell r="V718">
            <v>182923751</v>
          </cell>
          <cell r="Y718">
            <v>182923751</v>
          </cell>
          <cell r="AB718">
            <v>182923751</v>
          </cell>
        </row>
        <row r="719">
          <cell r="V719">
            <v>5885512</v>
          </cell>
          <cell r="Y719">
            <v>5885512</v>
          </cell>
          <cell r="AB719">
            <v>5885512</v>
          </cell>
        </row>
        <row r="720">
          <cell r="V720">
            <v>1220000</v>
          </cell>
          <cell r="Y720">
            <v>1220000</v>
          </cell>
          <cell r="AB720">
            <v>1220000</v>
          </cell>
        </row>
        <row r="721">
          <cell r="V721">
            <v>23354615</v>
          </cell>
          <cell r="Y721">
            <v>23354615</v>
          </cell>
          <cell r="AB721">
            <v>23354615</v>
          </cell>
        </row>
        <row r="722">
          <cell r="V722">
            <v>770000</v>
          </cell>
          <cell r="Y722">
            <v>770000</v>
          </cell>
          <cell r="AB722">
            <v>770000</v>
          </cell>
        </row>
        <row r="723">
          <cell r="V723">
            <v>0</v>
          </cell>
          <cell r="Y723">
            <v>0</v>
          </cell>
          <cell r="AB723">
            <v>0</v>
          </cell>
        </row>
        <row r="724">
          <cell r="V724">
            <v>9253801</v>
          </cell>
          <cell r="Y724">
            <v>9253801</v>
          </cell>
          <cell r="AB724">
            <v>9253801</v>
          </cell>
        </row>
        <row r="725">
          <cell r="V725">
            <v>2017235</v>
          </cell>
          <cell r="Y725">
            <v>2017235</v>
          </cell>
          <cell r="AB725">
            <v>2017235</v>
          </cell>
        </row>
        <row r="726">
          <cell r="V726">
            <v>98911888</v>
          </cell>
          <cell r="Y726">
            <v>98911888</v>
          </cell>
          <cell r="AB726">
            <v>98911888</v>
          </cell>
        </row>
        <row r="727">
          <cell r="V727">
            <v>2500000</v>
          </cell>
          <cell r="Y727">
            <v>2500000</v>
          </cell>
          <cell r="AB727">
            <v>2500000</v>
          </cell>
        </row>
        <row r="728">
          <cell r="V728">
            <v>197441200</v>
          </cell>
          <cell r="Y728">
            <v>197441200</v>
          </cell>
          <cell r="AB728">
            <v>197441200</v>
          </cell>
        </row>
        <row r="729">
          <cell r="V729">
            <v>24305631</v>
          </cell>
          <cell r="Y729">
            <v>24305631</v>
          </cell>
          <cell r="AB729">
            <v>24305631</v>
          </cell>
        </row>
        <row r="730">
          <cell r="V730">
            <v>64078705</v>
          </cell>
          <cell r="Y730">
            <v>64078705</v>
          </cell>
          <cell r="AB730">
            <v>64078705</v>
          </cell>
        </row>
        <row r="731">
          <cell r="V731">
            <v>75752338</v>
          </cell>
          <cell r="Y731">
            <v>75752338</v>
          </cell>
          <cell r="AB731">
            <v>75752338</v>
          </cell>
        </row>
        <row r="732">
          <cell r="V732">
            <v>0</v>
          </cell>
          <cell r="Y732">
            <v>0</v>
          </cell>
          <cell r="AB732">
            <v>0</v>
          </cell>
        </row>
        <row r="733">
          <cell r="V733">
            <v>0</v>
          </cell>
          <cell r="Y733">
            <v>0</v>
          </cell>
          <cell r="AB733">
            <v>0</v>
          </cell>
        </row>
        <row r="734">
          <cell r="V734">
            <v>74014473777</v>
          </cell>
          <cell r="Y734">
            <v>74014473777</v>
          </cell>
          <cell r="AB734">
            <v>74014473777</v>
          </cell>
        </row>
        <row r="735">
          <cell r="V735">
            <v>7636775537</v>
          </cell>
          <cell r="Y735">
            <v>7636775537</v>
          </cell>
          <cell r="AB735">
            <v>7636775537</v>
          </cell>
        </row>
        <row r="736">
          <cell r="V736">
            <v>6834608875</v>
          </cell>
          <cell r="Y736">
            <v>6834608875</v>
          </cell>
          <cell r="AB736">
            <v>6834608875</v>
          </cell>
        </row>
        <row r="737">
          <cell r="V737">
            <v>6793594520</v>
          </cell>
          <cell r="Y737">
            <v>6793594520</v>
          </cell>
          <cell r="AB737">
            <v>6793594520</v>
          </cell>
        </row>
        <row r="738">
          <cell r="V738">
            <v>41014355</v>
          </cell>
          <cell r="Y738">
            <v>41014355</v>
          </cell>
          <cell r="AB738">
            <v>41014355</v>
          </cell>
        </row>
        <row r="739">
          <cell r="V739">
            <v>802166662</v>
          </cell>
          <cell r="Y739">
            <v>802166662</v>
          </cell>
          <cell r="AB739">
            <v>802166662</v>
          </cell>
        </row>
        <row r="740">
          <cell r="V740">
            <v>1258341</v>
          </cell>
          <cell r="Y740">
            <v>1258341</v>
          </cell>
          <cell r="AB740">
            <v>1258341</v>
          </cell>
        </row>
        <row r="741">
          <cell r="V741">
            <v>2843091</v>
          </cell>
          <cell r="Y741">
            <v>2843091</v>
          </cell>
          <cell r="AB741">
            <v>2843091</v>
          </cell>
        </row>
        <row r="742">
          <cell r="V742">
            <v>1268467</v>
          </cell>
          <cell r="Y742">
            <v>1268467</v>
          </cell>
          <cell r="AB742">
            <v>1268467</v>
          </cell>
        </row>
        <row r="743">
          <cell r="V743">
            <v>4555185</v>
          </cell>
          <cell r="Y743">
            <v>4555185</v>
          </cell>
          <cell r="AB743">
            <v>4555185</v>
          </cell>
        </row>
        <row r="744">
          <cell r="V744">
            <v>2975850</v>
          </cell>
          <cell r="Y744">
            <v>2975850</v>
          </cell>
          <cell r="AB744">
            <v>2975850</v>
          </cell>
        </row>
        <row r="745">
          <cell r="V745">
            <v>36255902</v>
          </cell>
          <cell r="Y745">
            <v>36255902</v>
          </cell>
          <cell r="AB745">
            <v>36255902</v>
          </cell>
        </row>
        <row r="746">
          <cell r="V746">
            <v>75368486</v>
          </cell>
          <cell r="Y746">
            <v>75368486</v>
          </cell>
          <cell r="AB746">
            <v>75368486</v>
          </cell>
        </row>
        <row r="747">
          <cell r="V747">
            <v>677641340</v>
          </cell>
          <cell r="Y747">
            <v>677641340</v>
          </cell>
          <cell r="AB747">
            <v>677641340</v>
          </cell>
        </row>
        <row r="748">
          <cell r="V748">
            <v>23069984791</v>
          </cell>
          <cell r="Y748">
            <v>23069984791</v>
          </cell>
          <cell r="AB748">
            <v>23069984791</v>
          </cell>
        </row>
        <row r="749">
          <cell r="V749">
            <v>23032573364</v>
          </cell>
          <cell r="Y749">
            <v>23032573364</v>
          </cell>
          <cell r="AB749">
            <v>23032573364</v>
          </cell>
        </row>
        <row r="750">
          <cell r="V750">
            <v>14698517635</v>
          </cell>
          <cell r="Y750">
            <v>14698517635</v>
          </cell>
          <cell r="AB750">
            <v>14698517635</v>
          </cell>
        </row>
        <row r="751">
          <cell r="V751">
            <v>8334055729</v>
          </cell>
          <cell r="Y751">
            <v>8334055729</v>
          </cell>
          <cell r="AB751">
            <v>8334055729</v>
          </cell>
        </row>
        <row r="752">
          <cell r="V752">
            <v>37411427</v>
          </cell>
          <cell r="Y752">
            <v>37411427</v>
          </cell>
          <cell r="AB752">
            <v>37411427</v>
          </cell>
        </row>
        <row r="753">
          <cell r="V753">
            <v>3062053</v>
          </cell>
          <cell r="Y753">
            <v>3062053</v>
          </cell>
          <cell r="AB753">
            <v>3062053</v>
          </cell>
        </row>
        <row r="754">
          <cell r="V754">
            <v>6933434</v>
          </cell>
          <cell r="Y754">
            <v>6933434</v>
          </cell>
          <cell r="AB754">
            <v>6933434</v>
          </cell>
        </row>
        <row r="755">
          <cell r="V755">
            <v>13927451</v>
          </cell>
          <cell r="Y755">
            <v>13927451</v>
          </cell>
          <cell r="AB755">
            <v>13927451</v>
          </cell>
        </row>
        <row r="756">
          <cell r="V756">
            <v>12988489</v>
          </cell>
          <cell r="Y756">
            <v>12988489</v>
          </cell>
          <cell r="AB756">
            <v>12988489</v>
          </cell>
        </row>
        <row r="757">
          <cell r="V757">
            <v>500000</v>
          </cell>
          <cell r="Y757">
            <v>500000</v>
          </cell>
          <cell r="AB757">
            <v>500000</v>
          </cell>
        </row>
        <row r="758">
          <cell r="V758">
            <v>33634505449</v>
          </cell>
          <cell r="Y758">
            <v>33634505449</v>
          </cell>
          <cell r="AB758">
            <v>33634505449</v>
          </cell>
        </row>
        <row r="759">
          <cell r="V759">
            <v>33530894316</v>
          </cell>
          <cell r="Y759">
            <v>33530894316</v>
          </cell>
          <cell r="AB759">
            <v>33530894316</v>
          </cell>
        </row>
        <row r="760">
          <cell r="V760">
            <v>22421190984</v>
          </cell>
          <cell r="Y760">
            <v>22421190984</v>
          </cell>
          <cell r="AB760">
            <v>22421190984</v>
          </cell>
        </row>
        <row r="761">
          <cell r="V761">
            <v>11109703332</v>
          </cell>
          <cell r="Y761">
            <v>11109703332</v>
          </cell>
          <cell r="AB761">
            <v>11109703332</v>
          </cell>
        </row>
        <row r="762">
          <cell r="V762">
            <v>103611133</v>
          </cell>
          <cell r="Y762">
            <v>103611133</v>
          </cell>
          <cell r="AB762">
            <v>103611133</v>
          </cell>
        </row>
        <row r="763">
          <cell r="V763">
            <v>52269308</v>
          </cell>
          <cell r="Y763">
            <v>52269308</v>
          </cell>
          <cell r="AB763">
            <v>52269308</v>
          </cell>
        </row>
        <row r="764">
          <cell r="V764">
            <v>2539543</v>
          </cell>
          <cell r="Y764">
            <v>2539543</v>
          </cell>
          <cell r="AB764">
            <v>2539543</v>
          </cell>
        </row>
        <row r="765">
          <cell r="V765">
            <v>23302282</v>
          </cell>
          <cell r="Y765">
            <v>23302282</v>
          </cell>
          <cell r="AB765">
            <v>23302282</v>
          </cell>
        </row>
        <row r="766">
          <cell r="V766">
            <v>23000000</v>
          </cell>
          <cell r="Y766">
            <v>23000000</v>
          </cell>
          <cell r="AB766">
            <v>23000000</v>
          </cell>
        </row>
        <row r="767">
          <cell r="V767">
            <v>2500000</v>
          </cell>
          <cell r="Y767">
            <v>2500000</v>
          </cell>
          <cell r="AB767">
            <v>2500000</v>
          </cell>
        </row>
        <row r="768">
          <cell r="V768">
            <v>2229540078</v>
          </cell>
          <cell r="Y768">
            <v>2229540078</v>
          </cell>
          <cell r="AB768">
            <v>2229540078</v>
          </cell>
        </row>
        <row r="769">
          <cell r="V769">
            <v>1604959793</v>
          </cell>
          <cell r="Y769">
            <v>1604959793</v>
          </cell>
          <cell r="AB769">
            <v>1604959793</v>
          </cell>
        </row>
        <row r="770">
          <cell r="V770">
            <v>1156288258</v>
          </cell>
          <cell r="Y770">
            <v>1156288258</v>
          </cell>
          <cell r="AB770">
            <v>1156288258</v>
          </cell>
        </row>
        <row r="771">
          <cell r="V771">
            <v>448671535</v>
          </cell>
          <cell r="Y771">
            <v>448671535</v>
          </cell>
          <cell r="AB771">
            <v>448671535</v>
          </cell>
        </row>
        <row r="772">
          <cell r="V772">
            <v>624580285</v>
          </cell>
          <cell r="Y772">
            <v>624580285</v>
          </cell>
          <cell r="AB772">
            <v>624580285</v>
          </cell>
        </row>
        <row r="773">
          <cell r="V773">
            <v>70190994</v>
          </cell>
          <cell r="Y773">
            <v>70190994</v>
          </cell>
          <cell r="AB773">
            <v>70190994</v>
          </cell>
        </row>
        <row r="774">
          <cell r="V774">
            <v>20742685</v>
          </cell>
          <cell r="Y774">
            <v>20742685</v>
          </cell>
          <cell r="AB774">
            <v>20742685</v>
          </cell>
        </row>
        <row r="775">
          <cell r="V775">
            <v>82408104</v>
          </cell>
          <cell r="Y775">
            <v>82408104</v>
          </cell>
          <cell r="AB775">
            <v>82408104</v>
          </cell>
        </row>
        <row r="776">
          <cell r="V776">
            <v>14288800</v>
          </cell>
          <cell r="Y776">
            <v>14288800</v>
          </cell>
          <cell r="AB776">
            <v>14288800</v>
          </cell>
        </row>
        <row r="777">
          <cell r="V777">
            <v>12510859</v>
          </cell>
          <cell r="Y777">
            <v>12510859</v>
          </cell>
          <cell r="AB777">
            <v>12510859</v>
          </cell>
        </row>
        <row r="778">
          <cell r="V778">
            <v>34724615</v>
          </cell>
          <cell r="Y778">
            <v>34724615</v>
          </cell>
          <cell r="AB778">
            <v>34724615</v>
          </cell>
        </row>
        <row r="779">
          <cell r="V779">
            <v>24200000</v>
          </cell>
          <cell r="Y779">
            <v>24200000</v>
          </cell>
          <cell r="AB779">
            <v>24200000</v>
          </cell>
        </row>
        <row r="780">
          <cell r="V780">
            <v>50851649</v>
          </cell>
          <cell r="Y780">
            <v>50851649</v>
          </cell>
          <cell r="AB780">
            <v>50851649</v>
          </cell>
        </row>
        <row r="781">
          <cell r="V781">
            <v>49212560</v>
          </cell>
          <cell r="Y781">
            <v>49212560</v>
          </cell>
          <cell r="AB781">
            <v>49212560</v>
          </cell>
        </row>
        <row r="782">
          <cell r="V782">
            <v>152578457</v>
          </cell>
          <cell r="Y782">
            <v>152578457</v>
          </cell>
          <cell r="AB782">
            <v>152578457</v>
          </cell>
        </row>
        <row r="783">
          <cell r="V783">
            <v>53727579</v>
          </cell>
          <cell r="Y783">
            <v>53727579</v>
          </cell>
          <cell r="AB783">
            <v>53727579</v>
          </cell>
        </row>
        <row r="784">
          <cell r="V784">
            <v>44617595</v>
          </cell>
          <cell r="Y784">
            <v>44617595</v>
          </cell>
          <cell r="AB784">
            <v>44617595</v>
          </cell>
        </row>
        <row r="785">
          <cell r="V785">
            <v>3322845</v>
          </cell>
          <cell r="Y785">
            <v>3322845</v>
          </cell>
          <cell r="AB785">
            <v>3322845</v>
          </cell>
        </row>
        <row r="786">
          <cell r="V786">
            <v>2203543</v>
          </cell>
          <cell r="Y786">
            <v>2203543</v>
          </cell>
          <cell r="AB786">
            <v>2203543</v>
          </cell>
        </row>
        <row r="787">
          <cell r="V787">
            <v>9000000</v>
          </cell>
          <cell r="Y787">
            <v>9000000</v>
          </cell>
          <cell r="AB787">
            <v>9000000</v>
          </cell>
        </row>
        <row r="788">
          <cell r="V788">
            <v>5966486337</v>
          </cell>
          <cell r="Y788">
            <v>5966486337</v>
          </cell>
          <cell r="AB788">
            <v>5966486337</v>
          </cell>
        </row>
        <row r="789">
          <cell r="V789">
            <v>2771647441</v>
          </cell>
          <cell r="Y789">
            <v>2771647441</v>
          </cell>
          <cell r="AB789">
            <v>2771647441</v>
          </cell>
        </row>
        <row r="790">
          <cell r="V790">
            <v>2209447169</v>
          </cell>
          <cell r="Y790">
            <v>2209447169</v>
          </cell>
          <cell r="AB790">
            <v>2209447169</v>
          </cell>
        </row>
        <row r="791">
          <cell r="V791">
            <v>562200272</v>
          </cell>
          <cell r="Y791">
            <v>562200272</v>
          </cell>
          <cell r="AB791">
            <v>562200272</v>
          </cell>
        </row>
        <row r="792">
          <cell r="V792">
            <v>3194838896</v>
          </cell>
          <cell r="Y792">
            <v>3194838896</v>
          </cell>
          <cell r="AB792">
            <v>3194838896</v>
          </cell>
        </row>
        <row r="793">
          <cell r="V793">
            <v>20330000</v>
          </cell>
          <cell r="Y793">
            <v>20330000</v>
          </cell>
          <cell r="AB793">
            <v>20330000</v>
          </cell>
        </row>
        <row r="794">
          <cell r="V794">
            <v>7453752</v>
          </cell>
          <cell r="Y794">
            <v>7453752</v>
          </cell>
          <cell r="AB794">
            <v>7453752</v>
          </cell>
        </row>
        <row r="795">
          <cell r="V795">
            <v>5631117</v>
          </cell>
          <cell r="Y795">
            <v>5631117</v>
          </cell>
          <cell r="AB795">
            <v>5631117</v>
          </cell>
        </row>
        <row r="796">
          <cell r="V796">
            <v>20660000</v>
          </cell>
          <cell r="Y796">
            <v>20660000</v>
          </cell>
          <cell r="AB796">
            <v>20660000</v>
          </cell>
        </row>
        <row r="797">
          <cell r="V797">
            <v>1399566625</v>
          </cell>
          <cell r="Y797">
            <v>1399566625</v>
          </cell>
          <cell r="AB797">
            <v>1399566625</v>
          </cell>
        </row>
        <row r="798">
          <cell r="V798">
            <v>23822132</v>
          </cell>
          <cell r="Y798">
            <v>23822132</v>
          </cell>
          <cell r="AB798">
            <v>23822132</v>
          </cell>
        </row>
        <row r="799">
          <cell r="V799">
            <v>807228320</v>
          </cell>
          <cell r="Y799">
            <v>807228320</v>
          </cell>
          <cell r="AB799">
            <v>807228320</v>
          </cell>
        </row>
        <row r="800">
          <cell r="V800">
            <v>8219408</v>
          </cell>
          <cell r="Y800">
            <v>8219408</v>
          </cell>
          <cell r="AB800">
            <v>8219408</v>
          </cell>
        </row>
        <row r="801">
          <cell r="V801">
            <v>22927761</v>
          </cell>
          <cell r="Y801">
            <v>22927761</v>
          </cell>
          <cell r="AB801">
            <v>22927761</v>
          </cell>
        </row>
        <row r="802">
          <cell r="V802">
            <v>54937140</v>
          </cell>
          <cell r="Y802">
            <v>54937140</v>
          </cell>
          <cell r="AB802">
            <v>54937140</v>
          </cell>
        </row>
        <row r="803">
          <cell r="V803">
            <v>2790296</v>
          </cell>
          <cell r="Y803">
            <v>2790296</v>
          </cell>
          <cell r="AB803">
            <v>2790296</v>
          </cell>
        </row>
        <row r="804">
          <cell r="V804">
            <v>30670976</v>
          </cell>
          <cell r="Y804">
            <v>30670976</v>
          </cell>
          <cell r="AB804">
            <v>30670976</v>
          </cell>
        </row>
        <row r="805">
          <cell r="V805">
            <v>16486040</v>
          </cell>
          <cell r="Y805">
            <v>16486040</v>
          </cell>
          <cell r="AB805">
            <v>16486040</v>
          </cell>
        </row>
        <row r="806">
          <cell r="V806">
            <v>61333015</v>
          </cell>
          <cell r="Y806">
            <v>61333015</v>
          </cell>
          <cell r="AB806">
            <v>61333015</v>
          </cell>
        </row>
        <row r="807">
          <cell r="V807">
            <v>10804528</v>
          </cell>
          <cell r="Y807">
            <v>10804528</v>
          </cell>
          <cell r="AB807">
            <v>10804528</v>
          </cell>
        </row>
        <row r="808">
          <cell r="V808">
            <v>701977786</v>
          </cell>
          <cell r="Y808">
            <v>701977786</v>
          </cell>
          <cell r="AB808">
            <v>701977786</v>
          </cell>
        </row>
        <row r="809">
          <cell r="V809">
            <v>1217185999</v>
          </cell>
          <cell r="Y809">
            <v>1217185999</v>
          </cell>
          <cell r="AB809">
            <v>1217185999</v>
          </cell>
        </row>
        <row r="810">
          <cell r="V810">
            <v>660205464</v>
          </cell>
          <cell r="Y810">
            <v>660205464</v>
          </cell>
          <cell r="AB810">
            <v>660205464</v>
          </cell>
        </row>
        <row r="811">
          <cell r="V811">
            <v>660205464</v>
          </cell>
          <cell r="Y811">
            <v>660205464</v>
          </cell>
          <cell r="AB811">
            <v>660205464</v>
          </cell>
        </row>
        <row r="812">
          <cell r="V812">
            <v>1107541</v>
          </cell>
          <cell r="Y812">
            <v>1107541</v>
          </cell>
          <cell r="AB812">
            <v>1107541</v>
          </cell>
        </row>
        <row r="813">
          <cell r="V813">
            <v>505296356</v>
          </cell>
          <cell r="Y813">
            <v>505296356</v>
          </cell>
          <cell r="AB813">
            <v>505296356</v>
          </cell>
        </row>
        <row r="814">
          <cell r="V814">
            <v>956255</v>
          </cell>
          <cell r="Y814">
            <v>956255</v>
          </cell>
          <cell r="AB814">
            <v>956255</v>
          </cell>
        </row>
        <row r="815">
          <cell r="V815">
            <v>0</v>
          </cell>
          <cell r="Y815">
            <v>0</v>
          </cell>
          <cell r="AB815">
            <v>0</v>
          </cell>
        </row>
        <row r="816">
          <cell r="V816">
            <v>0</v>
          </cell>
          <cell r="Y816">
            <v>0</v>
          </cell>
          <cell r="AB816">
            <v>0</v>
          </cell>
        </row>
        <row r="817">
          <cell r="V817">
            <v>34910786</v>
          </cell>
          <cell r="Y817">
            <v>34910786</v>
          </cell>
          <cell r="AB817">
            <v>34910786</v>
          </cell>
        </row>
        <row r="818">
          <cell r="V818">
            <v>53620546</v>
          </cell>
          <cell r="Y818">
            <v>53620546</v>
          </cell>
          <cell r="AB818">
            <v>53620546</v>
          </cell>
        </row>
        <row r="819">
          <cell r="V819">
            <v>34482496</v>
          </cell>
          <cell r="Y819">
            <v>34482496</v>
          </cell>
          <cell r="AB819">
            <v>34482496</v>
          </cell>
        </row>
        <row r="820">
          <cell r="V820">
            <v>29831484</v>
          </cell>
          <cell r="Y820">
            <v>29831484</v>
          </cell>
          <cell r="AB820">
            <v>29831484</v>
          </cell>
        </row>
        <row r="821">
          <cell r="V821">
            <v>28663787793</v>
          </cell>
          <cell r="Y821">
            <v>28663787793</v>
          </cell>
          <cell r="AB821">
            <v>28663787793</v>
          </cell>
        </row>
        <row r="822">
          <cell r="V822">
            <v>13768935826</v>
          </cell>
          <cell r="Y822">
            <v>13768935826</v>
          </cell>
          <cell r="AB822">
            <v>13768935826</v>
          </cell>
        </row>
        <row r="823">
          <cell r="V823">
            <v>526779083</v>
          </cell>
          <cell r="Y823">
            <v>526779083</v>
          </cell>
          <cell r="AB823">
            <v>526779083</v>
          </cell>
        </row>
        <row r="824">
          <cell r="V824">
            <v>367248178</v>
          </cell>
          <cell r="Y824">
            <v>367248178</v>
          </cell>
          <cell r="AB824">
            <v>367248178</v>
          </cell>
        </row>
        <row r="825">
          <cell r="V825">
            <v>159530905</v>
          </cell>
          <cell r="Y825">
            <v>159530905</v>
          </cell>
          <cell r="AB825">
            <v>159530905</v>
          </cell>
        </row>
        <row r="826">
          <cell r="V826">
            <v>13242156743</v>
          </cell>
          <cell r="Y826">
            <v>13242156743</v>
          </cell>
          <cell r="AB826">
            <v>13242156743</v>
          </cell>
        </row>
        <row r="827">
          <cell r="V827">
            <v>7829094023.3739996</v>
          </cell>
          <cell r="Y827">
            <v>7829094023.3739996</v>
          </cell>
          <cell r="AB827">
            <v>7829094023.3739996</v>
          </cell>
        </row>
        <row r="828">
          <cell r="V828">
            <v>3602860458.6259999</v>
          </cell>
          <cell r="Y828">
            <v>3602860458.6259999</v>
          </cell>
          <cell r="AB828">
            <v>3602860458.6259999</v>
          </cell>
        </row>
        <row r="829">
          <cell r="V829">
            <v>1323094352</v>
          </cell>
          <cell r="Y829">
            <v>1323094352</v>
          </cell>
          <cell r="AB829">
            <v>1323094352</v>
          </cell>
        </row>
        <row r="830">
          <cell r="V830">
            <v>294776700</v>
          </cell>
          <cell r="Y830">
            <v>294776700</v>
          </cell>
          <cell r="AB830">
            <v>294776700</v>
          </cell>
        </row>
        <row r="831">
          <cell r="V831">
            <v>66235000</v>
          </cell>
          <cell r="Y831">
            <v>66235000</v>
          </cell>
          <cell r="AB831">
            <v>66235000</v>
          </cell>
        </row>
        <row r="832">
          <cell r="V832">
            <v>41200357</v>
          </cell>
          <cell r="Y832">
            <v>41200357</v>
          </cell>
          <cell r="AB832">
            <v>41200357</v>
          </cell>
        </row>
        <row r="833">
          <cell r="V833">
            <v>84895852</v>
          </cell>
          <cell r="Y833">
            <v>84895852</v>
          </cell>
          <cell r="AB833">
            <v>84895852</v>
          </cell>
        </row>
        <row r="834">
          <cell r="V834">
            <v>6941119469</v>
          </cell>
          <cell r="Y834">
            <v>6941119469</v>
          </cell>
          <cell r="AB834">
            <v>6941119469</v>
          </cell>
        </row>
        <row r="835">
          <cell r="V835">
            <v>6941119469</v>
          </cell>
          <cell r="Y835">
            <v>6941119469</v>
          </cell>
          <cell r="AB835">
            <v>6941119469</v>
          </cell>
        </row>
        <row r="836">
          <cell r="V836">
            <v>4381332639</v>
          </cell>
          <cell r="Y836">
            <v>4381332639</v>
          </cell>
          <cell r="AB836">
            <v>4381332639</v>
          </cell>
        </row>
        <row r="837">
          <cell r="V837">
            <v>288027190</v>
          </cell>
          <cell r="Y837">
            <v>288027190</v>
          </cell>
          <cell r="AB837">
            <v>288027190</v>
          </cell>
        </row>
        <row r="838">
          <cell r="V838">
            <v>431831000</v>
          </cell>
          <cell r="Y838">
            <v>431831000</v>
          </cell>
          <cell r="AB838">
            <v>431831000</v>
          </cell>
        </row>
        <row r="839">
          <cell r="V839">
            <v>708402235</v>
          </cell>
          <cell r="Y839">
            <v>708402235</v>
          </cell>
          <cell r="AB839">
            <v>708402235</v>
          </cell>
        </row>
        <row r="840">
          <cell r="V840">
            <v>29643277</v>
          </cell>
          <cell r="Y840">
            <v>29643277</v>
          </cell>
          <cell r="AB840">
            <v>29643277</v>
          </cell>
        </row>
        <row r="841">
          <cell r="V841">
            <v>496580859</v>
          </cell>
          <cell r="Y841">
            <v>496580859</v>
          </cell>
          <cell r="AB841">
            <v>496580859</v>
          </cell>
        </row>
        <row r="842">
          <cell r="V842">
            <v>244039802</v>
          </cell>
          <cell r="Y842">
            <v>244039802</v>
          </cell>
          <cell r="AB842">
            <v>244039802</v>
          </cell>
        </row>
        <row r="843">
          <cell r="V843">
            <v>92596372</v>
          </cell>
          <cell r="Y843">
            <v>92596372</v>
          </cell>
          <cell r="AB843">
            <v>92596372</v>
          </cell>
        </row>
        <row r="844">
          <cell r="V844">
            <v>6542981</v>
          </cell>
          <cell r="Y844">
            <v>6542981</v>
          </cell>
          <cell r="AB844">
            <v>6542981</v>
          </cell>
        </row>
        <row r="845">
          <cell r="V845">
            <v>262123114</v>
          </cell>
          <cell r="Y845">
            <v>262123114</v>
          </cell>
          <cell r="AB845">
            <v>262123114</v>
          </cell>
        </row>
        <row r="846">
          <cell r="V846">
            <v>2021625716</v>
          </cell>
          <cell r="Y846">
            <v>2021625716</v>
          </cell>
          <cell r="AB846">
            <v>2021625716</v>
          </cell>
        </row>
        <row r="847">
          <cell r="V847">
            <v>2021625716</v>
          </cell>
          <cell r="Y847">
            <v>2021625716</v>
          </cell>
          <cell r="AB847">
            <v>2021625716</v>
          </cell>
        </row>
        <row r="848">
          <cell r="V848">
            <v>574554739</v>
          </cell>
          <cell r="Y848">
            <v>574554739</v>
          </cell>
          <cell r="AB848">
            <v>574554739</v>
          </cell>
        </row>
        <row r="849">
          <cell r="V849">
            <v>1401008977</v>
          </cell>
          <cell r="Y849">
            <v>1401008977</v>
          </cell>
          <cell r="AB849">
            <v>1401008977</v>
          </cell>
        </row>
        <row r="850">
          <cell r="V850">
            <v>46062000</v>
          </cell>
          <cell r="Y850">
            <v>46062000</v>
          </cell>
          <cell r="AB850">
            <v>46062000</v>
          </cell>
        </row>
        <row r="851">
          <cell r="V851">
            <v>2767386902</v>
          </cell>
          <cell r="Y851">
            <v>2767386902</v>
          </cell>
          <cell r="AB851">
            <v>2767386902</v>
          </cell>
        </row>
        <row r="852">
          <cell r="V852">
            <v>2767386902</v>
          </cell>
          <cell r="Y852">
            <v>2767386902</v>
          </cell>
          <cell r="AB852">
            <v>2767386902</v>
          </cell>
        </row>
        <row r="853">
          <cell r="V853">
            <v>2123395799</v>
          </cell>
          <cell r="Y853">
            <v>2123395799</v>
          </cell>
          <cell r="AB853">
            <v>2123395799</v>
          </cell>
        </row>
        <row r="854">
          <cell r="V854">
            <v>151204111</v>
          </cell>
          <cell r="Y854">
            <v>151204111</v>
          </cell>
          <cell r="AB854">
            <v>151204111</v>
          </cell>
        </row>
        <row r="855">
          <cell r="V855">
            <v>413363356</v>
          </cell>
          <cell r="Y855">
            <v>413363356</v>
          </cell>
          <cell r="AB855">
            <v>413363356</v>
          </cell>
        </row>
        <row r="856">
          <cell r="V856">
            <v>62973636</v>
          </cell>
          <cell r="Y856">
            <v>62973636</v>
          </cell>
          <cell r="AB856">
            <v>62973636</v>
          </cell>
        </row>
        <row r="857">
          <cell r="V857">
            <v>16450000</v>
          </cell>
          <cell r="Y857">
            <v>16450000</v>
          </cell>
          <cell r="AB857">
            <v>16450000</v>
          </cell>
        </row>
        <row r="858">
          <cell r="V858">
            <v>2868357179</v>
          </cell>
          <cell r="Y858">
            <v>2868357179</v>
          </cell>
          <cell r="AB858">
            <v>2868357179</v>
          </cell>
        </row>
        <row r="859">
          <cell r="V859">
            <v>1778880318</v>
          </cell>
          <cell r="Y859">
            <v>1778880318</v>
          </cell>
          <cell r="AB859">
            <v>1778880318</v>
          </cell>
        </row>
        <row r="860">
          <cell r="V860">
            <v>671067425</v>
          </cell>
          <cell r="Y860">
            <v>671067425</v>
          </cell>
          <cell r="AB860">
            <v>671067425</v>
          </cell>
        </row>
        <row r="861">
          <cell r="V861">
            <v>558052565</v>
          </cell>
          <cell r="Y861">
            <v>558052565</v>
          </cell>
          <cell r="AB861">
            <v>558052565</v>
          </cell>
        </row>
        <row r="862">
          <cell r="V862">
            <v>113014860</v>
          </cell>
          <cell r="Y862">
            <v>113014860</v>
          </cell>
          <cell r="AB862">
            <v>113014860</v>
          </cell>
        </row>
        <row r="863">
          <cell r="V863">
            <v>1107812893</v>
          </cell>
          <cell r="Y863">
            <v>1107812893</v>
          </cell>
          <cell r="AB863">
            <v>1107812893</v>
          </cell>
        </row>
        <row r="864">
          <cell r="V864">
            <v>3693000</v>
          </cell>
          <cell r="Y864">
            <v>3693000</v>
          </cell>
          <cell r="AB864">
            <v>3693000</v>
          </cell>
        </row>
        <row r="865">
          <cell r="V865">
            <v>9738333</v>
          </cell>
          <cell r="Y865">
            <v>9738333</v>
          </cell>
          <cell r="AB865">
            <v>9738333</v>
          </cell>
        </row>
        <row r="866">
          <cell r="V866">
            <v>9590000</v>
          </cell>
          <cell r="Y866">
            <v>9590000</v>
          </cell>
          <cell r="AB866">
            <v>9590000</v>
          </cell>
        </row>
        <row r="867">
          <cell r="V867">
            <v>2853991</v>
          </cell>
          <cell r="Y867">
            <v>2853991</v>
          </cell>
          <cell r="AB867">
            <v>2853991</v>
          </cell>
        </row>
        <row r="868">
          <cell r="V868">
            <v>705135</v>
          </cell>
          <cell r="Y868">
            <v>705135</v>
          </cell>
          <cell r="AB868">
            <v>705135</v>
          </cell>
        </row>
        <row r="869">
          <cell r="V869">
            <v>45039866</v>
          </cell>
          <cell r="Y869">
            <v>45039866</v>
          </cell>
          <cell r="AB869">
            <v>45039866</v>
          </cell>
        </row>
        <row r="870">
          <cell r="V870">
            <v>168096771</v>
          </cell>
          <cell r="Y870">
            <v>168096771</v>
          </cell>
          <cell r="AB870">
            <v>168096771</v>
          </cell>
        </row>
        <row r="871">
          <cell r="V871">
            <v>200814026</v>
          </cell>
          <cell r="Y871">
            <v>200814026</v>
          </cell>
          <cell r="AB871">
            <v>200814026</v>
          </cell>
        </row>
        <row r="872">
          <cell r="V872">
            <v>302537022</v>
          </cell>
          <cell r="Y872">
            <v>302537022</v>
          </cell>
          <cell r="AB872">
            <v>302537022</v>
          </cell>
        </row>
        <row r="873">
          <cell r="V873">
            <v>3951832</v>
          </cell>
          <cell r="Y873">
            <v>3951832</v>
          </cell>
          <cell r="AB873">
            <v>3951832</v>
          </cell>
        </row>
        <row r="874">
          <cell r="V874">
            <v>32375813</v>
          </cell>
          <cell r="Y874">
            <v>32375813</v>
          </cell>
          <cell r="AB874">
            <v>32375813</v>
          </cell>
        </row>
        <row r="875">
          <cell r="V875">
            <v>17940441</v>
          </cell>
          <cell r="Y875">
            <v>17940441</v>
          </cell>
          <cell r="AB875">
            <v>17940441</v>
          </cell>
        </row>
        <row r="876">
          <cell r="V876">
            <v>10686500</v>
          </cell>
          <cell r="Y876">
            <v>10686500</v>
          </cell>
          <cell r="AB876">
            <v>10686500</v>
          </cell>
        </row>
        <row r="877">
          <cell r="V877">
            <v>40671000</v>
          </cell>
          <cell r="Y877">
            <v>40671000</v>
          </cell>
          <cell r="AB877">
            <v>40671000</v>
          </cell>
        </row>
        <row r="878">
          <cell r="V878">
            <v>13369951</v>
          </cell>
          <cell r="Y878">
            <v>13369951</v>
          </cell>
          <cell r="AB878">
            <v>13369951</v>
          </cell>
        </row>
        <row r="879">
          <cell r="V879">
            <v>7500000</v>
          </cell>
          <cell r="Y879">
            <v>7500000</v>
          </cell>
          <cell r="AB879">
            <v>7500000</v>
          </cell>
        </row>
        <row r="880">
          <cell r="V880">
            <v>4980000</v>
          </cell>
          <cell r="Y880">
            <v>4980000</v>
          </cell>
          <cell r="AB880">
            <v>4980000</v>
          </cell>
        </row>
        <row r="881">
          <cell r="V881">
            <v>12468227</v>
          </cell>
          <cell r="Y881">
            <v>12468227</v>
          </cell>
          <cell r="AB881">
            <v>12468227</v>
          </cell>
        </row>
        <row r="882">
          <cell r="V882">
            <v>102823422</v>
          </cell>
          <cell r="Y882">
            <v>102823422</v>
          </cell>
          <cell r="AB882">
            <v>102823422</v>
          </cell>
        </row>
        <row r="883">
          <cell r="V883">
            <v>37034625</v>
          </cell>
          <cell r="Y883">
            <v>37034625</v>
          </cell>
          <cell r="AB883">
            <v>37034625</v>
          </cell>
        </row>
        <row r="884">
          <cell r="V884">
            <v>17456000</v>
          </cell>
          <cell r="Y884">
            <v>17456000</v>
          </cell>
          <cell r="AB884">
            <v>17456000</v>
          </cell>
        </row>
        <row r="885">
          <cell r="V885">
            <v>18677755</v>
          </cell>
          <cell r="Y885">
            <v>18677755</v>
          </cell>
          <cell r="AB885">
            <v>18677755</v>
          </cell>
        </row>
        <row r="886">
          <cell r="V886">
            <v>28573696</v>
          </cell>
          <cell r="Y886">
            <v>28573696</v>
          </cell>
          <cell r="AB886">
            <v>28573696</v>
          </cell>
        </row>
        <row r="887">
          <cell r="V887">
            <v>16235487</v>
          </cell>
          <cell r="Y887">
            <v>16235487</v>
          </cell>
          <cell r="AB887">
            <v>16235487</v>
          </cell>
        </row>
        <row r="888">
          <cell r="V888">
            <v>372533050</v>
          </cell>
          <cell r="Y888">
            <v>372533050</v>
          </cell>
          <cell r="AB888">
            <v>372533050</v>
          </cell>
        </row>
        <row r="889">
          <cell r="V889">
            <v>236837673</v>
          </cell>
          <cell r="Y889">
            <v>236837673</v>
          </cell>
          <cell r="AB889">
            <v>236837673</v>
          </cell>
        </row>
        <row r="890">
          <cell r="V890">
            <v>208300000</v>
          </cell>
          <cell r="Y890">
            <v>208300000</v>
          </cell>
          <cell r="AB890">
            <v>208300000</v>
          </cell>
        </row>
        <row r="891">
          <cell r="V891">
            <v>28537673</v>
          </cell>
          <cell r="Y891">
            <v>28537673</v>
          </cell>
          <cell r="AB891">
            <v>28537673</v>
          </cell>
        </row>
        <row r="892">
          <cell r="V892">
            <v>135695377</v>
          </cell>
          <cell r="Y892">
            <v>135695377</v>
          </cell>
          <cell r="AB892">
            <v>135695377</v>
          </cell>
        </row>
        <row r="893">
          <cell r="V893">
            <v>2300000</v>
          </cell>
          <cell r="Y893">
            <v>2300000</v>
          </cell>
          <cell r="AB893">
            <v>2300000</v>
          </cell>
        </row>
        <row r="894">
          <cell r="V894">
            <v>4280377</v>
          </cell>
          <cell r="Y894">
            <v>4280377</v>
          </cell>
          <cell r="AB894">
            <v>4280377</v>
          </cell>
        </row>
        <row r="895">
          <cell r="V895">
            <v>2415000</v>
          </cell>
          <cell r="Y895">
            <v>2415000</v>
          </cell>
          <cell r="AB895">
            <v>2415000</v>
          </cell>
        </row>
        <row r="896">
          <cell r="V896">
            <v>4290000</v>
          </cell>
          <cell r="Y896">
            <v>4290000</v>
          </cell>
          <cell r="AB896">
            <v>4290000</v>
          </cell>
        </row>
        <row r="897">
          <cell r="V897">
            <v>17100000</v>
          </cell>
          <cell r="Y897">
            <v>17100000</v>
          </cell>
          <cell r="AB897">
            <v>17100000</v>
          </cell>
        </row>
        <row r="898">
          <cell r="V898">
            <v>105310000</v>
          </cell>
          <cell r="Y898">
            <v>105310000</v>
          </cell>
          <cell r="AB898">
            <v>105310000</v>
          </cell>
        </row>
        <row r="899">
          <cell r="V899">
            <v>0</v>
          </cell>
          <cell r="Y899">
            <v>0</v>
          </cell>
          <cell r="AB899">
            <v>0</v>
          </cell>
        </row>
        <row r="900">
          <cell r="V900">
            <v>716943811</v>
          </cell>
          <cell r="Y900">
            <v>716943811</v>
          </cell>
          <cell r="AB900">
            <v>716943811</v>
          </cell>
        </row>
        <row r="901">
          <cell r="V901">
            <v>74926548</v>
          </cell>
          <cell r="Y901">
            <v>74926548</v>
          </cell>
          <cell r="AB901">
            <v>74926548</v>
          </cell>
        </row>
        <row r="902">
          <cell r="V902">
            <v>66254945</v>
          </cell>
          <cell r="Y902">
            <v>66254945</v>
          </cell>
          <cell r="AB902">
            <v>66254945</v>
          </cell>
        </row>
        <row r="903">
          <cell r="V903">
            <v>8671603</v>
          </cell>
          <cell r="Y903">
            <v>8671603</v>
          </cell>
          <cell r="AB903">
            <v>8671603</v>
          </cell>
        </row>
        <row r="904">
          <cell r="V904">
            <v>642017263</v>
          </cell>
          <cell r="Y904">
            <v>642017263</v>
          </cell>
          <cell r="AB904">
            <v>642017263</v>
          </cell>
        </row>
        <row r="905">
          <cell r="V905">
            <v>3260247</v>
          </cell>
          <cell r="Y905">
            <v>3260247</v>
          </cell>
          <cell r="AB905">
            <v>3260247</v>
          </cell>
        </row>
        <row r="906">
          <cell r="V906">
            <v>38194131</v>
          </cell>
          <cell r="Y906">
            <v>38194131</v>
          </cell>
          <cell r="AB906">
            <v>38194131</v>
          </cell>
        </row>
        <row r="907">
          <cell r="V907">
            <v>2289464</v>
          </cell>
          <cell r="Y907">
            <v>2289464</v>
          </cell>
          <cell r="AB907">
            <v>2289464</v>
          </cell>
        </row>
        <row r="908">
          <cell r="V908">
            <v>28791961</v>
          </cell>
          <cell r="Y908">
            <v>28791961</v>
          </cell>
          <cell r="AB908">
            <v>28791961</v>
          </cell>
        </row>
        <row r="909">
          <cell r="V909">
            <v>3847241</v>
          </cell>
          <cell r="Y909">
            <v>3847241</v>
          </cell>
          <cell r="AB909">
            <v>3847241</v>
          </cell>
        </row>
        <row r="910">
          <cell r="V910">
            <v>408606841</v>
          </cell>
          <cell r="Y910">
            <v>408606841</v>
          </cell>
          <cell r="AB910">
            <v>408606841</v>
          </cell>
        </row>
        <row r="911">
          <cell r="V911">
            <v>30891020</v>
          </cell>
          <cell r="Y911">
            <v>30891020</v>
          </cell>
          <cell r="AB911">
            <v>30891020</v>
          </cell>
        </row>
        <row r="912">
          <cell r="V912">
            <v>64072657</v>
          </cell>
          <cell r="Y912">
            <v>64072657</v>
          </cell>
          <cell r="AB912">
            <v>64072657</v>
          </cell>
        </row>
        <row r="913">
          <cell r="V913">
            <v>13704815</v>
          </cell>
          <cell r="Y913">
            <v>13704815</v>
          </cell>
          <cell r="AB913">
            <v>13704815</v>
          </cell>
        </row>
        <row r="914">
          <cell r="V914">
            <v>15906310</v>
          </cell>
          <cell r="Y914">
            <v>15906310</v>
          </cell>
          <cell r="AB914">
            <v>15906310</v>
          </cell>
        </row>
        <row r="915">
          <cell r="V915">
            <v>7269044</v>
          </cell>
          <cell r="Y915">
            <v>7269044</v>
          </cell>
          <cell r="AB915">
            <v>7269044</v>
          </cell>
        </row>
        <row r="916">
          <cell r="V916">
            <v>25183532</v>
          </cell>
          <cell r="Y916">
            <v>25183532</v>
          </cell>
          <cell r="AB916">
            <v>25183532</v>
          </cell>
        </row>
        <row r="917">
          <cell r="V917">
            <v>0</v>
          </cell>
          <cell r="Y917">
            <v>0</v>
          </cell>
          <cell r="AB917">
            <v>0</v>
          </cell>
        </row>
        <row r="918">
          <cell r="V918">
            <v>0</v>
          </cell>
          <cell r="Y918">
            <v>0</v>
          </cell>
          <cell r="AB918">
            <v>0</v>
          </cell>
        </row>
        <row r="919">
          <cell r="V919">
            <v>3268358324</v>
          </cell>
          <cell r="Y919">
            <v>3268358324</v>
          </cell>
          <cell r="AB919">
            <v>3268358324</v>
          </cell>
        </row>
        <row r="920">
          <cell r="V920">
            <v>2131513350</v>
          </cell>
          <cell r="Y920">
            <v>2131513350</v>
          </cell>
          <cell r="AB920">
            <v>2131513350</v>
          </cell>
        </row>
        <row r="921">
          <cell r="V921">
            <v>161448923</v>
          </cell>
          <cell r="Y921">
            <v>161448923</v>
          </cell>
          <cell r="AB921">
            <v>161448923</v>
          </cell>
        </row>
        <row r="922">
          <cell r="V922">
            <v>144518029</v>
          </cell>
          <cell r="Y922">
            <v>144518029</v>
          </cell>
          <cell r="AB922">
            <v>144518029</v>
          </cell>
        </row>
        <row r="923">
          <cell r="V923">
            <v>16930894</v>
          </cell>
          <cell r="Y923">
            <v>16930894</v>
          </cell>
          <cell r="AB923">
            <v>16930894</v>
          </cell>
        </row>
        <row r="924">
          <cell r="V924">
            <v>1970064427</v>
          </cell>
          <cell r="Y924">
            <v>1970064427</v>
          </cell>
          <cell r="AB924">
            <v>1970064427</v>
          </cell>
        </row>
        <row r="925">
          <cell r="V925">
            <v>29244290</v>
          </cell>
          <cell r="Y925">
            <v>29244290</v>
          </cell>
          <cell r="AB925">
            <v>29244290</v>
          </cell>
        </row>
        <row r="926">
          <cell r="V926">
            <v>3000000</v>
          </cell>
          <cell r="Y926">
            <v>3000000</v>
          </cell>
          <cell r="AB926">
            <v>3000000</v>
          </cell>
        </row>
        <row r="927">
          <cell r="V927">
            <v>11500000</v>
          </cell>
          <cell r="Y927">
            <v>11500000</v>
          </cell>
          <cell r="AB927">
            <v>11500000</v>
          </cell>
        </row>
        <row r="928">
          <cell r="V928">
            <v>47451500</v>
          </cell>
          <cell r="Y928">
            <v>47451500</v>
          </cell>
          <cell r="AB928">
            <v>47451500</v>
          </cell>
        </row>
        <row r="929">
          <cell r="V929">
            <v>0</v>
          </cell>
          <cell r="Y929">
            <v>0</v>
          </cell>
          <cell r="AB929">
            <v>0</v>
          </cell>
        </row>
        <row r="930">
          <cell r="V930">
            <v>150511426</v>
          </cell>
          <cell r="Y930">
            <v>150511426</v>
          </cell>
          <cell r="AB930">
            <v>150511426</v>
          </cell>
        </row>
        <row r="931">
          <cell r="V931">
            <v>81000000</v>
          </cell>
          <cell r="Y931">
            <v>81000000</v>
          </cell>
          <cell r="AB931">
            <v>81000000</v>
          </cell>
        </row>
        <row r="932">
          <cell r="V932">
            <v>453500000</v>
          </cell>
          <cell r="Y932">
            <v>453500000</v>
          </cell>
          <cell r="AB932">
            <v>453500000</v>
          </cell>
        </row>
        <row r="933">
          <cell r="V933">
            <v>0</v>
          </cell>
          <cell r="Y933">
            <v>0</v>
          </cell>
          <cell r="AB933">
            <v>0</v>
          </cell>
        </row>
        <row r="934">
          <cell r="V934">
            <v>0</v>
          </cell>
          <cell r="Y934">
            <v>0</v>
          </cell>
          <cell r="AB934">
            <v>0</v>
          </cell>
        </row>
        <row r="935">
          <cell r="V935">
            <v>40880000</v>
          </cell>
          <cell r="Y935">
            <v>40880000</v>
          </cell>
          <cell r="AB935">
            <v>40880000</v>
          </cell>
        </row>
        <row r="936">
          <cell r="V936">
            <v>21923948</v>
          </cell>
          <cell r="Y936">
            <v>21923948</v>
          </cell>
          <cell r="AB936">
            <v>21923948</v>
          </cell>
        </row>
        <row r="937">
          <cell r="V937">
            <v>0</v>
          </cell>
          <cell r="Y937">
            <v>0</v>
          </cell>
          <cell r="AB937">
            <v>0</v>
          </cell>
        </row>
        <row r="938">
          <cell r="V938">
            <v>0</v>
          </cell>
          <cell r="Y938">
            <v>0</v>
          </cell>
          <cell r="AB938">
            <v>0</v>
          </cell>
        </row>
        <row r="939">
          <cell r="V939">
            <v>0</v>
          </cell>
          <cell r="Y939">
            <v>0</v>
          </cell>
          <cell r="AB939">
            <v>0</v>
          </cell>
        </row>
        <row r="940">
          <cell r="V940">
            <v>233655030</v>
          </cell>
          <cell r="Y940">
            <v>233655030</v>
          </cell>
          <cell r="AB940">
            <v>233655030</v>
          </cell>
        </row>
        <row r="941">
          <cell r="V941">
            <v>54989873</v>
          </cell>
          <cell r="Y941">
            <v>54989873</v>
          </cell>
          <cell r="AB941">
            <v>54989873</v>
          </cell>
        </row>
        <row r="942">
          <cell r="V942">
            <v>0</v>
          </cell>
          <cell r="Y942">
            <v>0</v>
          </cell>
          <cell r="AB942">
            <v>0</v>
          </cell>
        </row>
        <row r="943">
          <cell r="V943">
            <v>0</v>
          </cell>
          <cell r="Y943">
            <v>0</v>
          </cell>
          <cell r="AB943">
            <v>0</v>
          </cell>
        </row>
        <row r="944">
          <cell r="V944">
            <v>842408360</v>
          </cell>
          <cell r="Y944">
            <v>842408360</v>
          </cell>
          <cell r="AB944">
            <v>842408360</v>
          </cell>
        </row>
        <row r="945">
          <cell r="V945">
            <v>0</v>
          </cell>
          <cell r="Y945">
            <v>0</v>
          </cell>
          <cell r="AB945">
            <v>0</v>
          </cell>
        </row>
        <row r="946">
          <cell r="V946">
            <v>3970364789</v>
          </cell>
          <cell r="Y946">
            <v>3970364789</v>
          </cell>
          <cell r="AB946">
            <v>3970364789</v>
          </cell>
        </row>
        <row r="947">
          <cell r="V947">
            <v>1409143364</v>
          </cell>
          <cell r="Y947">
            <v>1409143364</v>
          </cell>
          <cell r="AB947">
            <v>1409143364</v>
          </cell>
        </row>
        <row r="948">
          <cell r="V948">
            <v>758937449</v>
          </cell>
          <cell r="Y948">
            <v>758937449</v>
          </cell>
          <cell r="AB948">
            <v>758937449</v>
          </cell>
        </row>
        <row r="949">
          <cell r="V949">
            <v>536040780</v>
          </cell>
          <cell r="Y949">
            <v>536040780</v>
          </cell>
          <cell r="AB949">
            <v>536040780</v>
          </cell>
        </row>
        <row r="950">
          <cell r="V950">
            <v>222896669</v>
          </cell>
          <cell r="Y950">
            <v>222896669</v>
          </cell>
          <cell r="AB950">
            <v>222896669</v>
          </cell>
        </row>
        <row r="951">
          <cell r="V951">
            <v>650205915</v>
          </cell>
          <cell r="Y951">
            <v>650205915</v>
          </cell>
          <cell r="AB951">
            <v>650205915</v>
          </cell>
        </row>
        <row r="952">
          <cell r="V952">
            <v>79500000</v>
          </cell>
          <cell r="Y952">
            <v>79500000</v>
          </cell>
          <cell r="AB952">
            <v>79500000</v>
          </cell>
        </row>
        <row r="953">
          <cell r="V953">
            <v>6133956</v>
          </cell>
          <cell r="Y953">
            <v>6133956</v>
          </cell>
          <cell r="AB953">
            <v>6133956</v>
          </cell>
        </row>
        <row r="954">
          <cell r="V954">
            <v>33471438</v>
          </cell>
          <cell r="Y954">
            <v>33471438</v>
          </cell>
          <cell r="AB954">
            <v>33471438</v>
          </cell>
        </row>
        <row r="955">
          <cell r="V955">
            <v>190764730</v>
          </cell>
          <cell r="Y955">
            <v>190764730</v>
          </cell>
          <cell r="AB955">
            <v>190764730</v>
          </cell>
        </row>
        <row r="956">
          <cell r="V956">
            <v>89804447</v>
          </cell>
          <cell r="Y956">
            <v>89804447</v>
          </cell>
          <cell r="AB956">
            <v>89804447</v>
          </cell>
        </row>
        <row r="957">
          <cell r="V957">
            <v>17500000</v>
          </cell>
          <cell r="Y957">
            <v>17500000</v>
          </cell>
          <cell r="AB957">
            <v>17500000</v>
          </cell>
        </row>
        <row r="958">
          <cell r="V958">
            <v>95425565</v>
          </cell>
          <cell r="Y958">
            <v>95425565</v>
          </cell>
          <cell r="AB958">
            <v>95425565</v>
          </cell>
        </row>
        <row r="959">
          <cell r="V959">
            <v>28625189</v>
          </cell>
          <cell r="Y959">
            <v>28625189</v>
          </cell>
          <cell r="AB959">
            <v>28625189</v>
          </cell>
        </row>
        <row r="960">
          <cell r="V960">
            <v>39681721</v>
          </cell>
          <cell r="Y960">
            <v>39681721</v>
          </cell>
          <cell r="AB960">
            <v>39681721</v>
          </cell>
        </row>
        <row r="961">
          <cell r="V961">
            <v>69298869</v>
          </cell>
          <cell r="Y961">
            <v>69298869</v>
          </cell>
          <cell r="AB961">
            <v>69298869</v>
          </cell>
        </row>
        <row r="962">
          <cell r="V962">
            <v>235971772</v>
          </cell>
          <cell r="Y962">
            <v>235971772</v>
          </cell>
          <cell r="AB962">
            <v>235971772</v>
          </cell>
        </row>
        <row r="963">
          <cell r="V963">
            <v>20782239</v>
          </cell>
          <cell r="Y963">
            <v>20782239</v>
          </cell>
          <cell r="AB963">
            <v>20782239</v>
          </cell>
        </row>
        <row r="964">
          <cell r="V964">
            <v>20352289</v>
          </cell>
          <cell r="Y964">
            <v>20352289</v>
          </cell>
          <cell r="AB964">
            <v>20352289</v>
          </cell>
        </row>
        <row r="965">
          <cell r="V965">
            <v>429950</v>
          </cell>
          <cell r="Y965">
            <v>429950</v>
          </cell>
          <cell r="AB965">
            <v>429950</v>
          </cell>
        </row>
        <row r="966">
          <cell r="V966">
            <v>215189533</v>
          </cell>
          <cell r="Y966">
            <v>215189533</v>
          </cell>
          <cell r="AB966">
            <v>215189533</v>
          </cell>
        </row>
        <row r="967">
          <cell r="V967">
            <v>128481989</v>
          </cell>
          <cell r="Y967">
            <v>128481989</v>
          </cell>
          <cell r="AB967">
            <v>128481989</v>
          </cell>
        </row>
        <row r="968">
          <cell r="V968">
            <v>10981000</v>
          </cell>
          <cell r="Y968">
            <v>10981000</v>
          </cell>
          <cell r="AB968">
            <v>10981000</v>
          </cell>
        </row>
        <row r="969">
          <cell r="V969">
            <v>68680672</v>
          </cell>
          <cell r="Y969">
            <v>68680672</v>
          </cell>
          <cell r="AB969">
            <v>68680672</v>
          </cell>
        </row>
        <row r="970">
          <cell r="V970">
            <v>2077037</v>
          </cell>
          <cell r="Y970">
            <v>2077037</v>
          </cell>
          <cell r="AB970">
            <v>2077037</v>
          </cell>
        </row>
        <row r="971">
          <cell r="V971">
            <v>700000</v>
          </cell>
          <cell r="Y971">
            <v>700000</v>
          </cell>
          <cell r="AB971">
            <v>700000</v>
          </cell>
        </row>
        <row r="972">
          <cell r="V972">
            <v>2658651</v>
          </cell>
          <cell r="Y972">
            <v>2658651</v>
          </cell>
          <cell r="AB972">
            <v>2658651</v>
          </cell>
        </row>
        <row r="973">
          <cell r="V973">
            <v>1610184</v>
          </cell>
          <cell r="Y973">
            <v>1610184</v>
          </cell>
          <cell r="AB973">
            <v>1610184</v>
          </cell>
        </row>
        <row r="974">
          <cell r="V974">
            <v>0</v>
          </cell>
          <cell r="Y974">
            <v>0</v>
          </cell>
          <cell r="AB974">
            <v>0</v>
          </cell>
        </row>
        <row r="975">
          <cell r="V975">
            <v>2325249653</v>
          </cell>
          <cell r="Y975">
            <v>2325249653</v>
          </cell>
          <cell r="AB975">
            <v>2325249653</v>
          </cell>
        </row>
        <row r="976">
          <cell r="V976">
            <v>1777043812</v>
          </cell>
          <cell r="Y976">
            <v>1777043812</v>
          </cell>
          <cell r="AB976">
            <v>1777043812</v>
          </cell>
        </row>
        <row r="977">
          <cell r="V977">
            <v>1247273273</v>
          </cell>
          <cell r="Y977">
            <v>1247273273</v>
          </cell>
          <cell r="AB977">
            <v>1247273273</v>
          </cell>
        </row>
        <row r="978">
          <cell r="V978">
            <v>529770539</v>
          </cell>
          <cell r="Y978">
            <v>529770539</v>
          </cell>
          <cell r="AB978">
            <v>529770539</v>
          </cell>
        </row>
        <row r="979">
          <cell r="V979">
            <v>548205841</v>
          </cell>
          <cell r="Y979">
            <v>548205841</v>
          </cell>
          <cell r="AB979">
            <v>548205841</v>
          </cell>
        </row>
        <row r="980">
          <cell r="V980">
            <v>9720178</v>
          </cell>
          <cell r="Y980">
            <v>9720178</v>
          </cell>
          <cell r="AB980">
            <v>9720178</v>
          </cell>
        </row>
        <row r="981">
          <cell r="V981">
            <v>55452058</v>
          </cell>
          <cell r="Y981">
            <v>55452058</v>
          </cell>
          <cell r="AB981">
            <v>55452058</v>
          </cell>
        </row>
        <row r="982">
          <cell r="V982">
            <v>1401483</v>
          </cell>
          <cell r="Y982">
            <v>1401483</v>
          </cell>
          <cell r="AB982">
            <v>1401483</v>
          </cell>
        </row>
        <row r="983">
          <cell r="V983">
            <v>231812410</v>
          </cell>
          <cell r="Y983">
            <v>231812410</v>
          </cell>
          <cell r="AB983">
            <v>231812410</v>
          </cell>
        </row>
        <row r="984">
          <cell r="V984">
            <v>249819712</v>
          </cell>
          <cell r="Y984">
            <v>249819712</v>
          </cell>
          <cell r="AB984">
            <v>249819712</v>
          </cell>
        </row>
        <row r="985">
          <cell r="V985">
            <v>1812344347</v>
          </cell>
          <cell r="Y985">
            <v>1812344347</v>
          </cell>
          <cell r="AB985">
            <v>1812344347</v>
          </cell>
        </row>
        <row r="986">
          <cell r="V986">
            <v>431414995</v>
          </cell>
          <cell r="Y986">
            <v>431414995</v>
          </cell>
          <cell r="AB986">
            <v>431414995</v>
          </cell>
        </row>
        <row r="987">
          <cell r="V987">
            <v>431414995</v>
          </cell>
          <cell r="Y987">
            <v>431414995</v>
          </cell>
          <cell r="AB987">
            <v>431414995</v>
          </cell>
        </row>
        <row r="988">
          <cell r="V988">
            <v>255439568</v>
          </cell>
          <cell r="Y988">
            <v>255439568</v>
          </cell>
          <cell r="AB988">
            <v>255439568</v>
          </cell>
        </row>
        <row r="989">
          <cell r="V989">
            <v>53215001</v>
          </cell>
          <cell r="Y989">
            <v>53215001</v>
          </cell>
          <cell r="AB989">
            <v>53215001</v>
          </cell>
        </row>
        <row r="990">
          <cell r="V990">
            <v>1046605</v>
          </cell>
          <cell r="Y990">
            <v>1046605</v>
          </cell>
          <cell r="AB990">
            <v>1046605</v>
          </cell>
        </row>
        <row r="991">
          <cell r="V991">
            <v>81922900</v>
          </cell>
          <cell r="Y991">
            <v>81922900</v>
          </cell>
          <cell r="AB991">
            <v>81922900</v>
          </cell>
        </row>
        <row r="992">
          <cell r="V992">
            <v>31652921</v>
          </cell>
          <cell r="Y992">
            <v>31652921</v>
          </cell>
          <cell r="AB992">
            <v>31652921</v>
          </cell>
        </row>
        <row r="993">
          <cell r="V993">
            <v>8138000</v>
          </cell>
          <cell r="Y993">
            <v>8138000</v>
          </cell>
          <cell r="AB993">
            <v>8138000</v>
          </cell>
        </row>
        <row r="994">
          <cell r="V994">
            <v>1380929352</v>
          </cell>
          <cell r="Y994">
            <v>1380929352</v>
          </cell>
          <cell r="AB994">
            <v>1380929352</v>
          </cell>
        </row>
        <row r="995">
          <cell r="V995">
            <v>1380929352</v>
          </cell>
          <cell r="Y995">
            <v>1380929352</v>
          </cell>
          <cell r="AB995">
            <v>1380929352</v>
          </cell>
        </row>
        <row r="996">
          <cell r="V996">
            <v>520000</v>
          </cell>
          <cell r="Y996">
            <v>520000</v>
          </cell>
          <cell r="AB996">
            <v>520000</v>
          </cell>
        </row>
        <row r="997">
          <cell r="V997">
            <v>91665915</v>
          </cell>
          <cell r="Y997">
            <v>91665915</v>
          </cell>
          <cell r="AB997">
            <v>91665915</v>
          </cell>
        </row>
        <row r="998">
          <cell r="V998">
            <v>317200366</v>
          </cell>
          <cell r="Y998">
            <v>317200366</v>
          </cell>
          <cell r="AB998">
            <v>317200366</v>
          </cell>
        </row>
        <row r="999">
          <cell r="V999">
            <v>394465149</v>
          </cell>
          <cell r="Y999">
            <v>394465149</v>
          </cell>
          <cell r="AB999">
            <v>394465149</v>
          </cell>
        </row>
        <row r="1000">
          <cell r="V1000">
            <v>0</v>
          </cell>
          <cell r="Y1000">
            <v>0</v>
          </cell>
          <cell r="AB1000">
            <v>0</v>
          </cell>
        </row>
        <row r="1001">
          <cell r="V1001">
            <v>447990998</v>
          </cell>
          <cell r="Y1001">
            <v>447990998</v>
          </cell>
          <cell r="AB1001">
            <v>447990998</v>
          </cell>
        </row>
        <row r="1002">
          <cell r="V1002">
            <v>499318</v>
          </cell>
          <cell r="Y1002">
            <v>499318</v>
          </cell>
          <cell r="AB1002">
            <v>499318</v>
          </cell>
        </row>
        <row r="1003">
          <cell r="V1003">
            <v>33543037</v>
          </cell>
          <cell r="Y1003">
            <v>33543037</v>
          </cell>
          <cell r="AB1003">
            <v>33543037</v>
          </cell>
        </row>
        <row r="1004">
          <cell r="V1004">
            <v>43581164</v>
          </cell>
          <cell r="Y1004">
            <v>43581164</v>
          </cell>
          <cell r="AB1004">
            <v>43581164</v>
          </cell>
        </row>
        <row r="1005">
          <cell r="V1005">
            <v>20710000</v>
          </cell>
          <cell r="Y1005">
            <v>20710000</v>
          </cell>
          <cell r="AB1005">
            <v>20710000</v>
          </cell>
        </row>
        <row r="1006">
          <cell r="V1006">
            <v>16910000</v>
          </cell>
          <cell r="Y1006">
            <v>16910000</v>
          </cell>
          <cell r="AB1006">
            <v>16910000</v>
          </cell>
        </row>
        <row r="1007">
          <cell r="V1007">
            <v>8138700</v>
          </cell>
          <cell r="Y1007">
            <v>8138700</v>
          </cell>
          <cell r="AB1007">
            <v>8138700</v>
          </cell>
        </row>
        <row r="1008">
          <cell r="V1008">
            <v>1890200</v>
          </cell>
          <cell r="Y1008">
            <v>1890200</v>
          </cell>
          <cell r="AB1008">
            <v>1890200</v>
          </cell>
        </row>
        <row r="1009">
          <cell r="V1009">
            <v>3814505.0000000298</v>
          </cell>
          <cell r="Y1009">
            <v>3814505.0000000298</v>
          </cell>
          <cell r="AB1009">
            <v>3814505.0000000298</v>
          </cell>
        </row>
        <row r="1010">
          <cell r="V1010">
            <v>20484752135</v>
          </cell>
          <cell r="Y1010">
            <v>20484752135</v>
          </cell>
          <cell r="AB1010">
            <v>20484752135</v>
          </cell>
        </row>
        <row r="1011">
          <cell r="V1011">
            <v>8959978837</v>
          </cell>
          <cell r="Y1011">
            <v>8959978837</v>
          </cell>
          <cell r="AB1011">
            <v>8959978837</v>
          </cell>
        </row>
        <row r="1012">
          <cell r="V1012">
            <v>7677833963</v>
          </cell>
          <cell r="Y1012">
            <v>7677833963</v>
          </cell>
          <cell r="AB1012">
            <v>7677833963</v>
          </cell>
        </row>
        <row r="1013">
          <cell r="V1013">
            <v>4219699952.0000005</v>
          </cell>
          <cell r="Y1013">
            <v>4219699952.0000005</v>
          </cell>
          <cell r="AB1013">
            <v>4219699952.0000005</v>
          </cell>
        </row>
        <row r="1014">
          <cell r="V1014">
            <v>3458134011</v>
          </cell>
          <cell r="Y1014">
            <v>3458134011</v>
          </cell>
          <cell r="AB1014">
            <v>3458134011</v>
          </cell>
        </row>
        <row r="1015">
          <cell r="V1015">
            <v>1282144874</v>
          </cell>
          <cell r="Y1015">
            <v>1282144874</v>
          </cell>
          <cell r="AB1015">
            <v>1282144874</v>
          </cell>
        </row>
        <row r="1016">
          <cell r="V1016">
            <v>233520868</v>
          </cell>
          <cell r="Y1016">
            <v>233520868</v>
          </cell>
          <cell r="AB1016">
            <v>233520868</v>
          </cell>
        </row>
        <row r="1017">
          <cell r="V1017">
            <v>74144320</v>
          </cell>
          <cell r="Y1017">
            <v>74144320</v>
          </cell>
          <cell r="AB1017">
            <v>74144320</v>
          </cell>
        </row>
        <row r="1018">
          <cell r="V1018">
            <v>77441313</v>
          </cell>
          <cell r="Y1018">
            <v>77441313</v>
          </cell>
          <cell r="AB1018">
            <v>77441313</v>
          </cell>
        </row>
        <row r="1019">
          <cell r="V1019">
            <v>44574702</v>
          </cell>
          <cell r="Y1019">
            <v>44574702</v>
          </cell>
          <cell r="AB1019">
            <v>44574702</v>
          </cell>
        </row>
        <row r="1020">
          <cell r="V1020">
            <v>649160887</v>
          </cell>
          <cell r="Y1020">
            <v>649160887</v>
          </cell>
          <cell r="AB1020">
            <v>649160887</v>
          </cell>
        </row>
        <row r="1021">
          <cell r="V1021">
            <v>24751997</v>
          </cell>
          <cell r="Y1021">
            <v>24751997</v>
          </cell>
          <cell r="AB1021">
            <v>24751997</v>
          </cell>
        </row>
        <row r="1022">
          <cell r="V1022">
            <v>43396340</v>
          </cell>
          <cell r="Y1022">
            <v>43396340</v>
          </cell>
          <cell r="AB1022">
            <v>43396340</v>
          </cell>
        </row>
        <row r="1023">
          <cell r="V1023">
            <v>1985751</v>
          </cell>
          <cell r="Y1023">
            <v>1985751</v>
          </cell>
          <cell r="AB1023">
            <v>1985751</v>
          </cell>
        </row>
        <row r="1024">
          <cell r="V1024">
            <v>0</v>
          </cell>
          <cell r="Y1024">
            <v>0</v>
          </cell>
          <cell r="AB1024">
            <v>0</v>
          </cell>
        </row>
        <row r="1025">
          <cell r="V1025">
            <v>117586032</v>
          </cell>
          <cell r="Y1025">
            <v>117586032</v>
          </cell>
          <cell r="AB1025">
            <v>117586032</v>
          </cell>
        </row>
        <row r="1026">
          <cell r="V1026">
            <v>781308</v>
          </cell>
          <cell r="Y1026">
            <v>781308</v>
          </cell>
          <cell r="AB1026">
            <v>781308</v>
          </cell>
        </row>
        <row r="1027">
          <cell r="V1027">
            <v>14422539</v>
          </cell>
          <cell r="Y1027">
            <v>14422539</v>
          </cell>
          <cell r="AB1027">
            <v>14422539</v>
          </cell>
        </row>
        <row r="1028">
          <cell r="V1028">
            <v>378817</v>
          </cell>
          <cell r="Y1028">
            <v>378817</v>
          </cell>
          <cell r="AB1028">
            <v>378817</v>
          </cell>
        </row>
        <row r="1029">
          <cell r="V1029">
            <v>518051955</v>
          </cell>
          <cell r="Y1029">
            <v>518051955</v>
          </cell>
          <cell r="AB1029">
            <v>518051955</v>
          </cell>
        </row>
        <row r="1030">
          <cell r="V1030">
            <v>186183629</v>
          </cell>
          <cell r="Y1030">
            <v>186183629</v>
          </cell>
          <cell r="AB1030">
            <v>186183629</v>
          </cell>
        </row>
        <row r="1031">
          <cell r="V1031">
            <v>133048778</v>
          </cell>
          <cell r="Y1031">
            <v>133048778</v>
          </cell>
          <cell r="AB1031">
            <v>133048778</v>
          </cell>
        </row>
        <row r="1032">
          <cell r="V1032">
            <v>53134851</v>
          </cell>
          <cell r="Y1032">
            <v>53134851</v>
          </cell>
          <cell r="AB1032">
            <v>53134851</v>
          </cell>
        </row>
        <row r="1033">
          <cell r="V1033">
            <v>331868326</v>
          </cell>
          <cell r="Y1033">
            <v>331868326</v>
          </cell>
          <cell r="AB1033">
            <v>331868326</v>
          </cell>
        </row>
        <row r="1034">
          <cell r="V1034">
            <v>72341150</v>
          </cell>
          <cell r="Y1034">
            <v>72341150</v>
          </cell>
          <cell r="AB1034">
            <v>72341150</v>
          </cell>
        </row>
        <row r="1035">
          <cell r="V1035">
            <v>2450000</v>
          </cell>
          <cell r="Y1035">
            <v>2450000</v>
          </cell>
          <cell r="AB1035">
            <v>2450000</v>
          </cell>
        </row>
        <row r="1036">
          <cell r="V1036">
            <v>12993325</v>
          </cell>
          <cell r="Y1036">
            <v>12993325</v>
          </cell>
          <cell r="AB1036">
            <v>12993325</v>
          </cell>
        </row>
        <row r="1037">
          <cell r="V1037">
            <v>6109000</v>
          </cell>
          <cell r="Y1037">
            <v>6109000</v>
          </cell>
          <cell r="AB1037">
            <v>6109000</v>
          </cell>
        </row>
        <row r="1038">
          <cell r="V1038">
            <v>23934371</v>
          </cell>
          <cell r="Y1038">
            <v>23934371</v>
          </cell>
          <cell r="AB1038">
            <v>23934371</v>
          </cell>
        </row>
        <row r="1039">
          <cell r="V1039">
            <v>5259408</v>
          </cell>
          <cell r="Y1039">
            <v>5259408</v>
          </cell>
          <cell r="AB1039">
            <v>5259408</v>
          </cell>
        </row>
        <row r="1040">
          <cell r="V1040">
            <v>0</v>
          </cell>
          <cell r="Y1040">
            <v>0</v>
          </cell>
          <cell r="AB1040">
            <v>0</v>
          </cell>
        </row>
        <row r="1041">
          <cell r="V1041">
            <v>82138141</v>
          </cell>
          <cell r="Y1041">
            <v>82138141</v>
          </cell>
          <cell r="AB1041">
            <v>82138141</v>
          </cell>
        </row>
        <row r="1042">
          <cell r="V1042">
            <v>7610535</v>
          </cell>
          <cell r="Y1042">
            <v>7610535</v>
          </cell>
          <cell r="AB1042">
            <v>7610535</v>
          </cell>
        </row>
        <row r="1043">
          <cell r="V1043">
            <v>25753627</v>
          </cell>
          <cell r="Y1043">
            <v>25753627</v>
          </cell>
          <cell r="AB1043">
            <v>25753627</v>
          </cell>
        </row>
        <row r="1044">
          <cell r="V1044">
            <v>2203520</v>
          </cell>
          <cell r="Y1044">
            <v>2203520</v>
          </cell>
          <cell r="AB1044">
            <v>2203520</v>
          </cell>
        </row>
        <row r="1045">
          <cell r="V1045">
            <v>3759167</v>
          </cell>
          <cell r="Y1045">
            <v>3759167</v>
          </cell>
          <cell r="AB1045">
            <v>3759167</v>
          </cell>
        </row>
        <row r="1046">
          <cell r="V1046">
            <v>87316082</v>
          </cell>
          <cell r="Y1046">
            <v>87316082</v>
          </cell>
          <cell r="AB1046">
            <v>87316082</v>
          </cell>
        </row>
        <row r="1047">
          <cell r="V1047">
            <v>10964129103</v>
          </cell>
          <cell r="Y1047">
            <v>10964129103</v>
          </cell>
          <cell r="AB1047">
            <v>10964129103</v>
          </cell>
        </row>
        <row r="1048">
          <cell r="V1048">
            <v>9954390637</v>
          </cell>
          <cell r="Y1048">
            <v>9954390637</v>
          </cell>
          <cell r="AB1048">
            <v>9954390637</v>
          </cell>
        </row>
        <row r="1049">
          <cell r="V1049">
            <v>6728063042</v>
          </cell>
          <cell r="Y1049">
            <v>6728063042</v>
          </cell>
          <cell r="AB1049">
            <v>6728063042</v>
          </cell>
        </row>
        <row r="1050">
          <cell r="V1050">
            <v>3226327595</v>
          </cell>
          <cell r="Y1050">
            <v>3226327595</v>
          </cell>
          <cell r="AB1050">
            <v>3226327595</v>
          </cell>
        </row>
        <row r="1051">
          <cell r="V1051">
            <v>1009738466</v>
          </cell>
          <cell r="Y1051">
            <v>1009738466</v>
          </cell>
          <cell r="AB1051">
            <v>1009738466</v>
          </cell>
        </row>
        <row r="1052">
          <cell r="V1052">
            <v>195921324</v>
          </cell>
          <cell r="Y1052">
            <v>195921324</v>
          </cell>
          <cell r="AB1052">
            <v>195921324</v>
          </cell>
        </row>
        <row r="1053">
          <cell r="V1053">
            <v>104430480</v>
          </cell>
          <cell r="Y1053">
            <v>104430480</v>
          </cell>
          <cell r="AB1053">
            <v>104430480</v>
          </cell>
        </row>
        <row r="1054">
          <cell r="V1054">
            <v>112065755</v>
          </cell>
          <cell r="Y1054">
            <v>112065755</v>
          </cell>
          <cell r="AB1054">
            <v>112065755</v>
          </cell>
        </row>
        <row r="1055">
          <cell r="V1055">
            <v>81895493</v>
          </cell>
          <cell r="Y1055">
            <v>81895493</v>
          </cell>
          <cell r="AB1055">
            <v>81895493</v>
          </cell>
        </row>
        <row r="1056">
          <cell r="V1056">
            <v>213218805</v>
          </cell>
          <cell r="Y1056">
            <v>213218805</v>
          </cell>
          <cell r="AB1056">
            <v>213218805</v>
          </cell>
        </row>
        <row r="1057">
          <cell r="V1057">
            <v>24127486</v>
          </cell>
          <cell r="Y1057">
            <v>24127486</v>
          </cell>
          <cell r="AB1057">
            <v>24127486</v>
          </cell>
        </row>
        <row r="1058">
          <cell r="V1058">
            <v>42594970</v>
          </cell>
          <cell r="Y1058">
            <v>42594970</v>
          </cell>
          <cell r="AB1058">
            <v>42594970</v>
          </cell>
        </row>
        <row r="1059">
          <cell r="V1059">
            <v>54962437</v>
          </cell>
          <cell r="Y1059">
            <v>54962437</v>
          </cell>
          <cell r="AB1059">
            <v>54962437</v>
          </cell>
        </row>
        <row r="1060">
          <cell r="V1060">
            <v>0</v>
          </cell>
          <cell r="Y1060">
            <v>0</v>
          </cell>
          <cell r="AB1060">
            <v>0</v>
          </cell>
        </row>
        <row r="1061">
          <cell r="V1061">
            <v>7985681</v>
          </cell>
          <cell r="Y1061">
            <v>7985681</v>
          </cell>
          <cell r="AB1061">
            <v>7985681</v>
          </cell>
        </row>
        <row r="1062">
          <cell r="V1062">
            <v>138917762</v>
          </cell>
          <cell r="Y1062">
            <v>138917762</v>
          </cell>
          <cell r="AB1062">
            <v>138917762</v>
          </cell>
        </row>
        <row r="1063">
          <cell r="V1063">
            <v>33618273</v>
          </cell>
          <cell r="Y1063">
            <v>33618273</v>
          </cell>
          <cell r="AB1063">
            <v>33618273</v>
          </cell>
        </row>
        <row r="1064">
          <cell r="V1064">
            <v>42592240</v>
          </cell>
          <cell r="Y1064">
            <v>42592240</v>
          </cell>
          <cell r="AB1064">
            <v>42592240</v>
          </cell>
        </row>
        <row r="1065">
          <cell r="V1065">
            <v>42592240</v>
          </cell>
          <cell r="Y1065">
            <v>42592240</v>
          </cell>
          <cell r="AB1065">
            <v>42592240</v>
          </cell>
        </row>
        <row r="1066">
          <cell r="V1066">
            <v>2164988</v>
          </cell>
          <cell r="Y1066">
            <v>2164988</v>
          </cell>
          <cell r="AB1066">
            <v>2164988</v>
          </cell>
        </row>
        <row r="1067">
          <cell r="V1067">
            <v>12938084</v>
          </cell>
          <cell r="Y1067">
            <v>12938084</v>
          </cell>
          <cell r="AB1067">
            <v>12938084</v>
          </cell>
        </row>
        <row r="1068">
          <cell r="V1068">
            <v>11859016</v>
          </cell>
          <cell r="Y1068">
            <v>11859016</v>
          </cell>
          <cell r="AB1068">
            <v>11859016</v>
          </cell>
        </row>
        <row r="1069">
          <cell r="V1069">
            <v>1030300</v>
          </cell>
          <cell r="Y1069">
            <v>1030300</v>
          </cell>
          <cell r="AB1069">
            <v>1030300</v>
          </cell>
        </row>
        <row r="1070">
          <cell r="V1070">
            <v>3560000</v>
          </cell>
          <cell r="Y1070">
            <v>3560000</v>
          </cell>
          <cell r="AB1070">
            <v>3560000</v>
          </cell>
        </row>
        <row r="1071">
          <cell r="V1071">
            <v>1310000</v>
          </cell>
          <cell r="Y1071">
            <v>1310000</v>
          </cell>
          <cell r="AB1071">
            <v>1310000</v>
          </cell>
        </row>
        <row r="1072">
          <cell r="V1072">
            <v>3352446</v>
          </cell>
          <cell r="Y1072">
            <v>3352446</v>
          </cell>
          <cell r="AB1072">
            <v>3352446</v>
          </cell>
        </row>
        <row r="1073">
          <cell r="V1073">
            <v>6377406</v>
          </cell>
          <cell r="Y1073">
            <v>6377406</v>
          </cell>
          <cell r="AB1073">
            <v>6377406</v>
          </cell>
        </row>
        <row r="1074">
          <cell r="V1074">
            <v>9388907510</v>
          </cell>
          <cell r="Y1074">
            <v>9388907510</v>
          </cell>
          <cell r="AB1074">
            <v>9388907510</v>
          </cell>
        </row>
        <row r="1075">
          <cell r="V1075">
            <v>530512897</v>
          </cell>
          <cell r="Y1075">
            <v>530512897</v>
          </cell>
          <cell r="AB1075">
            <v>530512897</v>
          </cell>
        </row>
        <row r="1076">
          <cell r="V1076">
            <v>530512897</v>
          </cell>
          <cell r="Y1076">
            <v>530512897</v>
          </cell>
          <cell r="AB1076">
            <v>530512897</v>
          </cell>
        </row>
        <row r="1077">
          <cell r="V1077">
            <v>17396032</v>
          </cell>
          <cell r="Y1077">
            <v>17396032</v>
          </cell>
          <cell r="AB1077">
            <v>17396032</v>
          </cell>
        </row>
        <row r="1078">
          <cell r="V1078">
            <v>28775000</v>
          </cell>
          <cell r="Y1078">
            <v>28775000</v>
          </cell>
          <cell r="AB1078">
            <v>28775000</v>
          </cell>
        </row>
        <row r="1079">
          <cell r="V1079">
            <v>484341865</v>
          </cell>
          <cell r="Y1079">
            <v>484341865</v>
          </cell>
          <cell r="AB1079">
            <v>484341865</v>
          </cell>
        </row>
        <row r="1080">
          <cell r="V1080">
            <v>3958795002</v>
          </cell>
          <cell r="Y1080">
            <v>3958795002</v>
          </cell>
          <cell r="AB1080">
            <v>3958795002</v>
          </cell>
        </row>
        <row r="1081">
          <cell r="V1081">
            <v>2631461209</v>
          </cell>
          <cell r="Y1081">
            <v>2631461209</v>
          </cell>
          <cell r="AB1081">
            <v>2631461209</v>
          </cell>
        </row>
        <row r="1082">
          <cell r="V1082">
            <v>1728769868</v>
          </cell>
          <cell r="Y1082">
            <v>1728769868</v>
          </cell>
          <cell r="AB1082">
            <v>1728769868</v>
          </cell>
        </row>
        <row r="1083">
          <cell r="V1083">
            <v>902691341</v>
          </cell>
          <cell r="Y1083">
            <v>902691341</v>
          </cell>
          <cell r="AB1083">
            <v>902691341</v>
          </cell>
        </row>
        <row r="1084">
          <cell r="V1084">
            <v>1327333793</v>
          </cell>
          <cell r="Y1084">
            <v>1327333793</v>
          </cell>
          <cell r="AB1084">
            <v>1327333793</v>
          </cell>
        </row>
        <row r="1085">
          <cell r="V1085">
            <v>283142649</v>
          </cell>
          <cell r="Y1085">
            <v>283142649</v>
          </cell>
          <cell r="AB1085">
            <v>283142649</v>
          </cell>
        </row>
        <row r="1086">
          <cell r="V1086">
            <v>123594857</v>
          </cell>
          <cell r="Y1086">
            <v>123594857</v>
          </cell>
          <cell r="AB1086">
            <v>123594857</v>
          </cell>
        </row>
        <row r="1087">
          <cell r="V1087">
            <v>323711661</v>
          </cell>
          <cell r="Y1087">
            <v>323711661</v>
          </cell>
          <cell r="AB1087">
            <v>323711661</v>
          </cell>
        </row>
        <row r="1088">
          <cell r="V1088">
            <v>13600000</v>
          </cell>
          <cell r="Y1088">
            <v>13600000</v>
          </cell>
          <cell r="AB1088">
            <v>13600000</v>
          </cell>
        </row>
        <row r="1089">
          <cell r="V1089">
            <v>34158144</v>
          </cell>
          <cell r="Y1089">
            <v>34158144</v>
          </cell>
          <cell r="AB1089">
            <v>34158144</v>
          </cell>
        </row>
        <row r="1090">
          <cell r="V1090">
            <v>0</v>
          </cell>
          <cell r="Y1090">
            <v>0</v>
          </cell>
          <cell r="AB1090">
            <v>0</v>
          </cell>
        </row>
        <row r="1091">
          <cell r="V1091">
            <v>153769005</v>
          </cell>
          <cell r="Y1091">
            <v>153769005</v>
          </cell>
          <cell r="AB1091">
            <v>153769005</v>
          </cell>
        </row>
        <row r="1092">
          <cell r="V1092">
            <v>3533708</v>
          </cell>
          <cell r="Y1092">
            <v>3533708</v>
          </cell>
          <cell r="AB1092">
            <v>3533708</v>
          </cell>
        </row>
        <row r="1093">
          <cell r="V1093">
            <v>0</v>
          </cell>
          <cell r="Y1093">
            <v>0</v>
          </cell>
          <cell r="AB1093">
            <v>0</v>
          </cell>
        </row>
        <row r="1094">
          <cell r="V1094">
            <v>391823769</v>
          </cell>
          <cell r="Y1094">
            <v>391823769</v>
          </cell>
          <cell r="AB1094">
            <v>391823769</v>
          </cell>
        </row>
        <row r="1095">
          <cell r="V1095">
            <v>3500586455</v>
          </cell>
          <cell r="Y1095">
            <v>3500586455</v>
          </cell>
          <cell r="AB1095">
            <v>3500586455</v>
          </cell>
        </row>
        <row r="1096">
          <cell r="V1096">
            <v>2385737027</v>
          </cell>
          <cell r="Y1096">
            <v>2385737027</v>
          </cell>
          <cell r="AB1096">
            <v>2385737027</v>
          </cell>
        </row>
        <row r="1097">
          <cell r="V1097">
            <v>1681762483</v>
          </cell>
          <cell r="Y1097">
            <v>1681762483</v>
          </cell>
          <cell r="AB1097">
            <v>1681762483</v>
          </cell>
        </row>
        <row r="1098">
          <cell r="V1098">
            <v>703974544</v>
          </cell>
          <cell r="Y1098">
            <v>703974544</v>
          </cell>
          <cell r="AB1098">
            <v>703974544</v>
          </cell>
        </row>
        <row r="1099">
          <cell r="V1099">
            <v>1114849428</v>
          </cell>
          <cell r="Y1099">
            <v>1114849428</v>
          </cell>
          <cell r="AB1099">
            <v>1114849428</v>
          </cell>
        </row>
        <row r="1100">
          <cell r="V1100">
            <v>490843101</v>
          </cell>
          <cell r="Y1100">
            <v>490843101</v>
          </cell>
          <cell r="AB1100">
            <v>490843101</v>
          </cell>
        </row>
        <row r="1101">
          <cell r="V1101">
            <v>33198000</v>
          </cell>
          <cell r="Y1101">
            <v>33198000</v>
          </cell>
          <cell r="AB1101">
            <v>33198000</v>
          </cell>
        </row>
        <row r="1102">
          <cell r="V1102">
            <v>1720300</v>
          </cell>
          <cell r="Y1102">
            <v>1720300</v>
          </cell>
          <cell r="AB1102">
            <v>1720300</v>
          </cell>
        </row>
        <row r="1103">
          <cell r="V1103">
            <v>214010000</v>
          </cell>
          <cell r="Y1103">
            <v>214010000</v>
          </cell>
          <cell r="AB1103">
            <v>214010000</v>
          </cell>
        </row>
        <row r="1104">
          <cell r="V1104">
            <v>211422499</v>
          </cell>
          <cell r="Y1104">
            <v>211422499</v>
          </cell>
          <cell r="AB1104">
            <v>211422499</v>
          </cell>
        </row>
        <row r="1105">
          <cell r="V1105">
            <v>163655528</v>
          </cell>
          <cell r="Y1105">
            <v>163655528</v>
          </cell>
          <cell r="AB1105">
            <v>163655528</v>
          </cell>
        </row>
        <row r="1106">
          <cell r="V1106">
            <v>893591148</v>
          </cell>
          <cell r="Y1106">
            <v>893591148</v>
          </cell>
          <cell r="AB1106">
            <v>893591148</v>
          </cell>
        </row>
        <row r="1107">
          <cell r="V1107">
            <v>536153301</v>
          </cell>
          <cell r="Y1107">
            <v>536153301</v>
          </cell>
          <cell r="AB1107">
            <v>536153301</v>
          </cell>
        </row>
        <row r="1108">
          <cell r="V1108">
            <v>379190161</v>
          </cell>
          <cell r="Y1108">
            <v>379190161</v>
          </cell>
          <cell r="AB1108">
            <v>379190161</v>
          </cell>
        </row>
        <row r="1109">
          <cell r="V1109">
            <v>156963140</v>
          </cell>
          <cell r="Y1109">
            <v>156963140</v>
          </cell>
          <cell r="AB1109">
            <v>156963140</v>
          </cell>
        </row>
        <row r="1110">
          <cell r="V1110">
            <v>357437847</v>
          </cell>
          <cell r="Y1110">
            <v>357437847</v>
          </cell>
          <cell r="AB1110">
            <v>357437847</v>
          </cell>
        </row>
        <row r="1111">
          <cell r="V1111">
            <v>53293826</v>
          </cell>
          <cell r="Y1111">
            <v>53293826</v>
          </cell>
          <cell r="AB1111">
            <v>53293826</v>
          </cell>
        </row>
        <row r="1112">
          <cell r="V1112">
            <v>237254048</v>
          </cell>
          <cell r="Y1112">
            <v>237254048</v>
          </cell>
          <cell r="AB1112">
            <v>237254048</v>
          </cell>
        </row>
        <row r="1113">
          <cell r="V1113">
            <v>11760150</v>
          </cell>
          <cell r="Y1113">
            <v>11760150</v>
          </cell>
          <cell r="AB1113">
            <v>11760150</v>
          </cell>
        </row>
        <row r="1114">
          <cell r="V1114">
            <v>35286005</v>
          </cell>
          <cell r="Y1114">
            <v>35286005</v>
          </cell>
          <cell r="AB1114">
            <v>35286005</v>
          </cell>
        </row>
        <row r="1115">
          <cell r="V1115">
            <v>19843818</v>
          </cell>
          <cell r="Y1115">
            <v>19843818</v>
          </cell>
          <cell r="AB1115">
            <v>19843818</v>
          </cell>
        </row>
        <row r="1116">
          <cell r="V1116">
            <v>500506708</v>
          </cell>
          <cell r="Y1116">
            <v>500506708</v>
          </cell>
          <cell r="AB1116">
            <v>500506708</v>
          </cell>
        </row>
        <row r="1117">
          <cell r="V1117">
            <v>182510844</v>
          </cell>
          <cell r="Y1117">
            <v>182510844</v>
          </cell>
          <cell r="AB1117">
            <v>182510844</v>
          </cell>
        </row>
        <row r="1118">
          <cell r="V1118">
            <v>143036760</v>
          </cell>
          <cell r="Y1118">
            <v>143036760</v>
          </cell>
          <cell r="AB1118">
            <v>143036760</v>
          </cell>
        </row>
        <row r="1119">
          <cell r="V1119">
            <v>39474084</v>
          </cell>
          <cell r="Y1119">
            <v>39474084</v>
          </cell>
          <cell r="AB1119">
            <v>39474084</v>
          </cell>
        </row>
        <row r="1120">
          <cell r="V1120">
            <v>317995864</v>
          </cell>
          <cell r="Y1120">
            <v>317995864</v>
          </cell>
          <cell r="AB1120">
            <v>317995864</v>
          </cell>
        </row>
        <row r="1121">
          <cell r="V1121">
            <v>29721116</v>
          </cell>
          <cell r="Y1121">
            <v>29721116</v>
          </cell>
          <cell r="AB1121">
            <v>29721116</v>
          </cell>
        </row>
        <row r="1122">
          <cell r="V1122">
            <v>69987495</v>
          </cell>
          <cell r="Y1122">
            <v>69987495</v>
          </cell>
          <cell r="AB1122">
            <v>69987495</v>
          </cell>
        </row>
        <row r="1123">
          <cell r="V1123">
            <v>14183093</v>
          </cell>
          <cell r="Y1123">
            <v>14183093</v>
          </cell>
          <cell r="AB1123">
            <v>14183093</v>
          </cell>
        </row>
        <row r="1124">
          <cell r="V1124">
            <v>135999831</v>
          </cell>
          <cell r="Y1124">
            <v>135999831</v>
          </cell>
          <cell r="AB1124">
            <v>135999831</v>
          </cell>
        </row>
        <row r="1125">
          <cell r="V1125">
            <v>18559704</v>
          </cell>
          <cell r="Y1125">
            <v>18559704</v>
          </cell>
          <cell r="AB1125">
            <v>18559704</v>
          </cell>
        </row>
        <row r="1126">
          <cell r="V1126">
            <v>34460492</v>
          </cell>
          <cell r="Y1126">
            <v>34460492</v>
          </cell>
          <cell r="AB1126">
            <v>34460492</v>
          </cell>
        </row>
        <row r="1127">
          <cell r="V1127">
            <v>15084133</v>
          </cell>
          <cell r="Y1127">
            <v>15084133</v>
          </cell>
          <cell r="AB1127">
            <v>15084133</v>
          </cell>
        </row>
        <row r="1128">
          <cell r="V1128">
            <v>4915300</v>
          </cell>
          <cell r="Y1128">
            <v>4915300</v>
          </cell>
          <cell r="AB1128">
            <v>4915300</v>
          </cell>
        </row>
        <row r="1129">
          <cell r="V1129">
            <v>2790523</v>
          </cell>
          <cell r="Y1129">
            <v>2790523</v>
          </cell>
          <cell r="AB1129">
            <v>2790523</v>
          </cell>
        </row>
        <row r="1130">
          <cell r="V1130">
            <v>2385248</v>
          </cell>
          <cell r="Y1130">
            <v>2385248</v>
          </cell>
          <cell r="AB1130">
            <v>2385248</v>
          </cell>
        </row>
        <row r="1131">
          <cell r="V1131">
            <v>405275</v>
          </cell>
          <cell r="Y1131">
            <v>405275</v>
          </cell>
          <cell r="AB1131">
            <v>405275</v>
          </cell>
        </row>
        <row r="1132">
          <cell r="V1132">
            <v>2124777</v>
          </cell>
          <cell r="Y1132">
            <v>2124777</v>
          </cell>
          <cell r="AB1132">
            <v>2124777</v>
          </cell>
        </row>
        <row r="1133">
          <cell r="V1133">
            <v>2124777</v>
          </cell>
          <cell r="Y1133">
            <v>2124777</v>
          </cell>
          <cell r="AB1133">
            <v>2124777</v>
          </cell>
        </row>
        <row r="1134">
          <cell r="V1134">
            <v>2372468247</v>
          </cell>
          <cell r="Y1134">
            <v>2372468247</v>
          </cell>
          <cell r="AB1134">
            <v>2372468247</v>
          </cell>
        </row>
        <row r="1135">
          <cell r="V1135">
            <v>624872944</v>
          </cell>
          <cell r="Y1135">
            <v>624872944</v>
          </cell>
          <cell r="AB1135">
            <v>624872944</v>
          </cell>
        </row>
        <row r="1136">
          <cell r="V1136">
            <v>624872944</v>
          </cell>
          <cell r="Y1136">
            <v>624872944</v>
          </cell>
          <cell r="AB1136">
            <v>624872944</v>
          </cell>
        </row>
        <row r="1137">
          <cell r="V1137">
            <v>181903765</v>
          </cell>
          <cell r="Y1137">
            <v>181903765</v>
          </cell>
          <cell r="AB1137">
            <v>181903765</v>
          </cell>
        </row>
        <row r="1138">
          <cell r="V1138">
            <v>0</v>
          </cell>
          <cell r="Y1138">
            <v>0</v>
          </cell>
          <cell r="AB1138">
            <v>0</v>
          </cell>
        </row>
        <row r="1139">
          <cell r="V1139">
            <v>90000</v>
          </cell>
          <cell r="Y1139">
            <v>90000</v>
          </cell>
          <cell r="AB1139">
            <v>90000</v>
          </cell>
        </row>
        <row r="1140">
          <cell r="V1140">
            <v>137929345</v>
          </cell>
          <cell r="Y1140">
            <v>137929345</v>
          </cell>
          <cell r="AB1140">
            <v>137929345</v>
          </cell>
        </row>
        <row r="1141">
          <cell r="V1141">
            <v>23851922</v>
          </cell>
          <cell r="Y1141">
            <v>23851922</v>
          </cell>
          <cell r="AB1141">
            <v>23851922</v>
          </cell>
        </row>
        <row r="1142">
          <cell r="V1142">
            <v>32444434</v>
          </cell>
          <cell r="Y1142">
            <v>32444434</v>
          </cell>
          <cell r="AB1142">
            <v>32444434</v>
          </cell>
        </row>
        <row r="1143">
          <cell r="V1143">
            <v>11343051</v>
          </cell>
          <cell r="Y1143">
            <v>11343051</v>
          </cell>
          <cell r="AB1143">
            <v>11343051</v>
          </cell>
        </row>
        <row r="1144">
          <cell r="V1144">
            <v>5650000</v>
          </cell>
          <cell r="Y1144">
            <v>5650000</v>
          </cell>
          <cell r="AB1144">
            <v>5650000</v>
          </cell>
        </row>
        <row r="1145">
          <cell r="V1145">
            <v>995101</v>
          </cell>
          <cell r="Y1145">
            <v>995101</v>
          </cell>
          <cell r="AB1145">
            <v>995101</v>
          </cell>
        </row>
        <row r="1146">
          <cell r="V1146">
            <v>69950245</v>
          </cell>
          <cell r="Y1146">
            <v>69950245</v>
          </cell>
          <cell r="AB1146">
            <v>69950245</v>
          </cell>
        </row>
        <row r="1147">
          <cell r="V1147">
            <v>63255776</v>
          </cell>
          <cell r="Y1147">
            <v>63255776</v>
          </cell>
          <cell r="AB1147">
            <v>63255776</v>
          </cell>
        </row>
        <row r="1148">
          <cell r="V1148">
            <v>889500</v>
          </cell>
          <cell r="Y1148">
            <v>889500</v>
          </cell>
          <cell r="AB1148">
            <v>889500</v>
          </cell>
        </row>
        <row r="1149">
          <cell r="V1149">
            <v>60000000</v>
          </cell>
          <cell r="Y1149">
            <v>60000000</v>
          </cell>
          <cell r="AB1149">
            <v>60000000</v>
          </cell>
        </row>
        <row r="1150">
          <cell r="V1150">
            <v>26489805</v>
          </cell>
          <cell r="Y1150">
            <v>26489805</v>
          </cell>
          <cell r="AB1150">
            <v>26489805</v>
          </cell>
        </row>
        <row r="1151">
          <cell r="V1151">
            <v>80000</v>
          </cell>
          <cell r="Y1151">
            <v>80000</v>
          </cell>
          <cell r="AB1151">
            <v>80000</v>
          </cell>
        </row>
        <row r="1152">
          <cell r="V1152">
            <v>10000000</v>
          </cell>
          <cell r="Y1152">
            <v>10000000</v>
          </cell>
          <cell r="AB1152">
            <v>10000000</v>
          </cell>
        </row>
        <row r="1153">
          <cell r="V1153">
            <v>1747595303</v>
          </cell>
          <cell r="Y1153">
            <v>1747595303</v>
          </cell>
          <cell r="AB1153">
            <v>1747595303</v>
          </cell>
        </row>
        <row r="1154">
          <cell r="V1154">
            <v>160602988</v>
          </cell>
          <cell r="Y1154">
            <v>160602988</v>
          </cell>
          <cell r="AB1154">
            <v>160602988</v>
          </cell>
        </row>
        <row r="1155">
          <cell r="V1155">
            <v>109057476</v>
          </cell>
          <cell r="Y1155">
            <v>109057476</v>
          </cell>
          <cell r="AB1155">
            <v>109057476</v>
          </cell>
        </row>
        <row r="1156">
          <cell r="V1156">
            <v>51545512</v>
          </cell>
          <cell r="Y1156">
            <v>51545512</v>
          </cell>
          <cell r="AB1156">
            <v>51545512</v>
          </cell>
        </row>
        <row r="1157">
          <cell r="V1157">
            <v>1586992315</v>
          </cell>
          <cell r="Y1157">
            <v>1586992315</v>
          </cell>
          <cell r="AB1157">
            <v>1586992315</v>
          </cell>
        </row>
        <row r="1158">
          <cell r="V1158">
            <v>1468057887</v>
          </cell>
          <cell r="Y1158">
            <v>1468057887</v>
          </cell>
          <cell r="AB1158">
            <v>1468057887</v>
          </cell>
        </row>
        <row r="1159">
          <cell r="V1159">
            <v>23014576</v>
          </cell>
          <cell r="Y1159">
            <v>23014576</v>
          </cell>
          <cell r="AB1159">
            <v>23014576</v>
          </cell>
        </row>
        <row r="1160">
          <cell r="V1160">
            <v>21720000</v>
          </cell>
          <cell r="Y1160">
            <v>21720000</v>
          </cell>
          <cell r="AB1160">
            <v>21720000</v>
          </cell>
        </row>
        <row r="1161">
          <cell r="V1161">
            <v>1813000</v>
          </cell>
          <cell r="Y1161">
            <v>1813000</v>
          </cell>
          <cell r="AB1161">
            <v>1813000</v>
          </cell>
        </row>
        <row r="1162">
          <cell r="V1162">
            <v>13829589</v>
          </cell>
          <cell r="Y1162">
            <v>13829589</v>
          </cell>
          <cell r="AB1162">
            <v>13829589</v>
          </cell>
        </row>
        <row r="1163">
          <cell r="V1163">
            <v>11830000</v>
          </cell>
          <cell r="Y1163">
            <v>11830000</v>
          </cell>
          <cell r="AB1163">
            <v>11830000</v>
          </cell>
        </row>
        <row r="1164">
          <cell r="V1164">
            <v>7888000</v>
          </cell>
          <cell r="Y1164">
            <v>7888000</v>
          </cell>
          <cell r="AB1164">
            <v>7888000</v>
          </cell>
        </row>
        <row r="1165">
          <cell r="V1165">
            <v>34239263</v>
          </cell>
          <cell r="Y1165">
            <v>34239263</v>
          </cell>
          <cell r="AB1165">
            <v>34239263</v>
          </cell>
        </row>
        <row r="1166">
          <cell r="V1166">
            <v>2100000</v>
          </cell>
          <cell r="Y1166">
            <v>2100000</v>
          </cell>
          <cell r="AB1166">
            <v>2100000</v>
          </cell>
        </row>
        <row r="1167">
          <cell r="V1167">
            <v>2500000</v>
          </cell>
          <cell r="Y1167">
            <v>2500000</v>
          </cell>
          <cell r="AB1167">
            <v>2500000</v>
          </cell>
        </row>
        <row r="1168">
          <cell r="V1168">
            <v>2159910122</v>
          </cell>
          <cell r="Y1168">
            <v>2159910122</v>
          </cell>
          <cell r="AB1168">
            <v>2159910122</v>
          </cell>
        </row>
        <row r="1169">
          <cell r="V1169">
            <v>93536957</v>
          </cell>
          <cell r="Y1169">
            <v>93536957</v>
          </cell>
          <cell r="AB1169">
            <v>93536957</v>
          </cell>
        </row>
        <row r="1170">
          <cell r="V1170">
            <v>1489024</v>
          </cell>
          <cell r="Y1170">
            <v>1489024</v>
          </cell>
          <cell r="AB1170">
            <v>1489024</v>
          </cell>
        </row>
        <row r="1171">
          <cell r="V1171">
            <v>1197268</v>
          </cell>
          <cell r="Y1171">
            <v>1197268</v>
          </cell>
          <cell r="AB1171">
            <v>1197268</v>
          </cell>
        </row>
        <row r="1172">
          <cell r="V1172">
            <v>291756</v>
          </cell>
          <cell r="Y1172">
            <v>291756</v>
          </cell>
          <cell r="AB1172">
            <v>291756</v>
          </cell>
        </row>
        <row r="1173">
          <cell r="V1173">
            <v>92047933</v>
          </cell>
          <cell r="Y1173">
            <v>92047933</v>
          </cell>
          <cell r="AB1173">
            <v>92047933</v>
          </cell>
        </row>
        <row r="1174">
          <cell r="V1174">
            <v>691562</v>
          </cell>
          <cell r="Y1174">
            <v>691562</v>
          </cell>
          <cell r="AB1174">
            <v>691562</v>
          </cell>
        </row>
        <row r="1175">
          <cell r="V1175">
            <v>6000000</v>
          </cell>
          <cell r="Y1175">
            <v>6000000</v>
          </cell>
          <cell r="AB1175">
            <v>6000000</v>
          </cell>
        </row>
        <row r="1176">
          <cell r="V1176">
            <v>34547601</v>
          </cell>
          <cell r="Y1176">
            <v>34547601</v>
          </cell>
          <cell r="AB1176">
            <v>34547601</v>
          </cell>
        </row>
        <row r="1177">
          <cell r="V1177">
            <v>50808770</v>
          </cell>
          <cell r="Y1177">
            <v>50808770</v>
          </cell>
          <cell r="AB1177">
            <v>50808770</v>
          </cell>
        </row>
        <row r="1178">
          <cell r="V1178">
            <v>15153621889</v>
          </cell>
          <cell r="Y1178">
            <v>15153621889</v>
          </cell>
          <cell r="AB1178">
            <v>15153621889</v>
          </cell>
        </row>
        <row r="1179">
          <cell r="V1179">
            <v>38553170</v>
          </cell>
          <cell r="Y1179">
            <v>38553170</v>
          </cell>
          <cell r="AB1179">
            <v>38553170</v>
          </cell>
        </row>
        <row r="1180">
          <cell r="V1180">
            <v>38553170</v>
          </cell>
          <cell r="Y1180">
            <v>38553170</v>
          </cell>
          <cell r="AB1180">
            <v>38553170</v>
          </cell>
        </row>
        <row r="1181">
          <cell r="V1181">
            <v>1775299</v>
          </cell>
          <cell r="Y1181">
            <v>1775299</v>
          </cell>
          <cell r="AB1181">
            <v>1775299</v>
          </cell>
        </row>
        <row r="1182">
          <cell r="V1182">
            <v>17780838</v>
          </cell>
          <cell r="Y1182">
            <v>17780838</v>
          </cell>
          <cell r="AB1182">
            <v>17780838</v>
          </cell>
        </row>
        <row r="1183">
          <cell r="V1183">
            <v>1446299</v>
          </cell>
          <cell r="Y1183">
            <v>1446299</v>
          </cell>
          <cell r="AB1183">
            <v>1446299</v>
          </cell>
        </row>
        <row r="1184">
          <cell r="V1184">
            <v>4985708</v>
          </cell>
          <cell r="Y1184">
            <v>4985708</v>
          </cell>
          <cell r="AB1184">
            <v>4985708</v>
          </cell>
        </row>
        <row r="1185">
          <cell r="V1185">
            <v>4441668</v>
          </cell>
          <cell r="Y1185">
            <v>4441668</v>
          </cell>
          <cell r="AB1185">
            <v>4441668</v>
          </cell>
        </row>
        <row r="1186">
          <cell r="V1186">
            <v>696665</v>
          </cell>
          <cell r="Y1186">
            <v>696665</v>
          </cell>
          <cell r="AB1186">
            <v>696665</v>
          </cell>
        </row>
        <row r="1187">
          <cell r="V1187">
            <v>7426693</v>
          </cell>
          <cell r="Y1187">
            <v>7426693</v>
          </cell>
          <cell r="AB1187">
            <v>7426693</v>
          </cell>
        </row>
        <row r="1188">
          <cell r="V1188">
            <v>704970396</v>
          </cell>
          <cell r="Y1188">
            <v>704970396</v>
          </cell>
          <cell r="AB1188">
            <v>704970396</v>
          </cell>
        </row>
        <row r="1189">
          <cell r="V1189">
            <v>44438963</v>
          </cell>
          <cell r="Y1189">
            <v>44438963</v>
          </cell>
          <cell r="AB1189">
            <v>44438963</v>
          </cell>
        </row>
        <row r="1190">
          <cell r="V1190">
            <v>36233319</v>
          </cell>
          <cell r="Y1190">
            <v>36233319</v>
          </cell>
          <cell r="AB1190">
            <v>36233319</v>
          </cell>
        </row>
        <row r="1191">
          <cell r="V1191">
            <v>33312223</v>
          </cell>
          <cell r="Y1191">
            <v>33312223</v>
          </cell>
          <cell r="AB1191">
            <v>33312223</v>
          </cell>
        </row>
        <row r="1192">
          <cell r="V1192">
            <v>2921096</v>
          </cell>
          <cell r="Y1192">
            <v>2921096</v>
          </cell>
          <cell r="AB1192">
            <v>2921096</v>
          </cell>
        </row>
        <row r="1193">
          <cell r="V1193">
            <v>8205644</v>
          </cell>
          <cell r="Y1193">
            <v>8205644</v>
          </cell>
          <cell r="AB1193">
            <v>8205644</v>
          </cell>
        </row>
        <row r="1194">
          <cell r="V1194">
            <v>8205644</v>
          </cell>
          <cell r="Y1194">
            <v>8205644</v>
          </cell>
          <cell r="AB1194">
            <v>8205644</v>
          </cell>
        </row>
        <row r="1195">
          <cell r="V1195">
            <v>0</v>
          </cell>
          <cell r="Y1195">
            <v>0</v>
          </cell>
          <cell r="AB1195">
            <v>0</v>
          </cell>
        </row>
        <row r="1196">
          <cell r="V1196">
            <v>0</v>
          </cell>
          <cell r="Y1196">
            <v>0</v>
          </cell>
          <cell r="AB1196">
            <v>0</v>
          </cell>
        </row>
        <row r="1197">
          <cell r="V1197">
            <v>220377343</v>
          </cell>
          <cell r="Y1197">
            <v>220377343</v>
          </cell>
          <cell r="AB1197">
            <v>220377343</v>
          </cell>
        </row>
        <row r="1198">
          <cell r="V1198">
            <v>195521282</v>
          </cell>
          <cell r="Y1198">
            <v>195521282</v>
          </cell>
          <cell r="AB1198">
            <v>195521282</v>
          </cell>
        </row>
        <row r="1199">
          <cell r="V1199">
            <v>146713283</v>
          </cell>
          <cell r="Y1199">
            <v>146713283</v>
          </cell>
          <cell r="AB1199">
            <v>146713283</v>
          </cell>
        </row>
        <row r="1200">
          <cell r="V1200">
            <v>48807999</v>
          </cell>
          <cell r="Y1200">
            <v>48807999</v>
          </cell>
          <cell r="AB1200">
            <v>48807999</v>
          </cell>
        </row>
        <row r="1201">
          <cell r="V1201">
            <v>24856061</v>
          </cell>
          <cell r="Y1201">
            <v>24856061</v>
          </cell>
          <cell r="AB1201">
            <v>24856061</v>
          </cell>
        </row>
        <row r="1202">
          <cell r="V1202">
            <v>9075420</v>
          </cell>
          <cell r="Y1202">
            <v>9075420</v>
          </cell>
          <cell r="AB1202">
            <v>9075420</v>
          </cell>
        </row>
        <row r="1203">
          <cell r="V1203">
            <v>5280300</v>
          </cell>
          <cell r="Y1203">
            <v>5280300</v>
          </cell>
          <cell r="AB1203">
            <v>5280300</v>
          </cell>
        </row>
        <row r="1204">
          <cell r="V1204">
            <v>7179841</v>
          </cell>
          <cell r="Y1204">
            <v>7179841</v>
          </cell>
          <cell r="AB1204">
            <v>7179841</v>
          </cell>
        </row>
        <row r="1205">
          <cell r="V1205">
            <v>3320500</v>
          </cell>
          <cell r="Y1205">
            <v>3320500</v>
          </cell>
          <cell r="AB1205">
            <v>3320500</v>
          </cell>
        </row>
        <row r="1206">
          <cell r="V1206">
            <v>0</v>
          </cell>
          <cell r="Y1206">
            <v>0</v>
          </cell>
          <cell r="AB1206">
            <v>0</v>
          </cell>
        </row>
        <row r="1207">
          <cell r="V1207">
            <v>439674278</v>
          </cell>
          <cell r="Y1207">
            <v>439674278</v>
          </cell>
          <cell r="AB1207">
            <v>439674278</v>
          </cell>
        </row>
        <row r="1208">
          <cell r="V1208">
            <v>361415305</v>
          </cell>
          <cell r="Y1208">
            <v>361415305</v>
          </cell>
          <cell r="AB1208">
            <v>361415305</v>
          </cell>
        </row>
        <row r="1209">
          <cell r="V1209">
            <v>265228230</v>
          </cell>
          <cell r="Y1209">
            <v>265228230</v>
          </cell>
          <cell r="AB1209">
            <v>265228230</v>
          </cell>
        </row>
        <row r="1210">
          <cell r="V1210">
            <v>96187075</v>
          </cell>
          <cell r="Y1210">
            <v>96187075</v>
          </cell>
          <cell r="AB1210">
            <v>96187075</v>
          </cell>
        </row>
        <row r="1211">
          <cell r="V1211">
            <v>78258973</v>
          </cell>
          <cell r="Y1211">
            <v>78258973</v>
          </cell>
          <cell r="AB1211">
            <v>78258973</v>
          </cell>
        </row>
        <row r="1212">
          <cell r="V1212">
            <v>12825572</v>
          </cell>
          <cell r="Y1212">
            <v>12825572</v>
          </cell>
          <cell r="AB1212">
            <v>12825572</v>
          </cell>
        </row>
        <row r="1213">
          <cell r="V1213">
            <v>15344069</v>
          </cell>
          <cell r="Y1213">
            <v>15344069</v>
          </cell>
          <cell r="AB1213">
            <v>15344069</v>
          </cell>
        </row>
        <row r="1214">
          <cell r="V1214">
            <v>7173500</v>
          </cell>
          <cell r="Y1214">
            <v>7173500</v>
          </cell>
          <cell r="AB1214">
            <v>7173500</v>
          </cell>
        </row>
        <row r="1215">
          <cell r="V1215">
            <v>31155832</v>
          </cell>
          <cell r="Y1215">
            <v>31155832</v>
          </cell>
          <cell r="AB1215">
            <v>31155832</v>
          </cell>
        </row>
        <row r="1216">
          <cell r="V1216">
            <v>11760000</v>
          </cell>
          <cell r="Y1216">
            <v>11760000</v>
          </cell>
          <cell r="AB1216">
            <v>11760000</v>
          </cell>
        </row>
        <row r="1217">
          <cell r="V1217">
            <v>479812</v>
          </cell>
          <cell r="Y1217">
            <v>479812</v>
          </cell>
          <cell r="AB1217">
            <v>479812</v>
          </cell>
        </row>
        <row r="1218">
          <cell r="V1218">
            <v>429673</v>
          </cell>
          <cell r="Y1218">
            <v>429673</v>
          </cell>
          <cell r="AB1218">
            <v>429673</v>
          </cell>
        </row>
        <row r="1219">
          <cell r="V1219">
            <v>330691</v>
          </cell>
          <cell r="Y1219">
            <v>330691</v>
          </cell>
          <cell r="AB1219">
            <v>330691</v>
          </cell>
        </row>
        <row r="1220">
          <cell r="V1220">
            <v>98982</v>
          </cell>
          <cell r="Y1220">
            <v>98982</v>
          </cell>
          <cell r="AB1220">
            <v>98982</v>
          </cell>
        </row>
        <row r="1221">
          <cell r="V1221">
            <v>50139</v>
          </cell>
          <cell r="Y1221">
            <v>50139</v>
          </cell>
          <cell r="AB1221">
            <v>50139</v>
          </cell>
        </row>
        <row r="1222">
          <cell r="V1222">
            <v>50139</v>
          </cell>
          <cell r="Y1222">
            <v>50139</v>
          </cell>
          <cell r="AB1222">
            <v>50139</v>
          </cell>
        </row>
        <row r="1223">
          <cell r="V1223">
            <v>790950884</v>
          </cell>
          <cell r="Y1223">
            <v>790950884</v>
          </cell>
          <cell r="AB1223">
            <v>790950884</v>
          </cell>
        </row>
        <row r="1224">
          <cell r="V1224">
            <v>690031222</v>
          </cell>
          <cell r="Y1224">
            <v>690031222</v>
          </cell>
          <cell r="AB1224">
            <v>690031222</v>
          </cell>
        </row>
        <row r="1225">
          <cell r="V1225">
            <v>225370136</v>
          </cell>
          <cell r="Y1225">
            <v>225370136</v>
          </cell>
          <cell r="AB1225">
            <v>225370136</v>
          </cell>
        </row>
        <row r="1226">
          <cell r="V1226">
            <v>190468920</v>
          </cell>
          <cell r="Y1226">
            <v>190468920</v>
          </cell>
          <cell r="AB1226">
            <v>190468920</v>
          </cell>
        </row>
        <row r="1227">
          <cell r="V1227">
            <v>34901216</v>
          </cell>
          <cell r="Y1227">
            <v>34901216</v>
          </cell>
          <cell r="AB1227">
            <v>34901216</v>
          </cell>
        </row>
        <row r="1228">
          <cell r="V1228">
            <v>464661086</v>
          </cell>
          <cell r="Y1228">
            <v>464661086</v>
          </cell>
          <cell r="AB1228">
            <v>464661086</v>
          </cell>
        </row>
        <row r="1229">
          <cell r="V1229">
            <v>76298768</v>
          </cell>
          <cell r="Y1229">
            <v>76298768</v>
          </cell>
          <cell r="AB1229">
            <v>76298768</v>
          </cell>
        </row>
        <row r="1230">
          <cell r="V1230">
            <v>7803696</v>
          </cell>
          <cell r="Y1230">
            <v>7803696</v>
          </cell>
          <cell r="AB1230">
            <v>7803696</v>
          </cell>
        </row>
        <row r="1231">
          <cell r="V1231">
            <v>0</v>
          </cell>
          <cell r="Y1231">
            <v>0</v>
          </cell>
          <cell r="AB1231">
            <v>0</v>
          </cell>
        </row>
        <row r="1232">
          <cell r="V1232">
            <v>9266523</v>
          </cell>
          <cell r="Y1232">
            <v>9266523</v>
          </cell>
          <cell r="AB1232">
            <v>9266523</v>
          </cell>
        </row>
        <row r="1233">
          <cell r="V1233">
            <v>14168278</v>
          </cell>
          <cell r="Y1233">
            <v>14168278</v>
          </cell>
          <cell r="AB1233">
            <v>14168278</v>
          </cell>
        </row>
        <row r="1234">
          <cell r="V1234">
            <v>7757613</v>
          </cell>
          <cell r="Y1234">
            <v>7757613</v>
          </cell>
          <cell r="AB1234">
            <v>7757613</v>
          </cell>
        </row>
        <row r="1235">
          <cell r="V1235">
            <v>94796061</v>
          </cell>
          <cell r="Y1235">
            <v>94796061</v>
          </cell>
          <cell r="AB1235">
            <v>94796061</v>
          </cell>
        </row>
        <row r="1236">
          <cell r="V1236">
            <v>63358570</v>
          </cell>
          <cell r="Y1236">
            <v>63358570</v>
          </cell>
          <cell r="AB1236">
            <v>63358570</v>
          </cell>
        </row>
        <row r="1237">
          <cell r="V1237">
            <v>13551527</v>
          </cell>
          <cell r="Y1237">
            <v>13551527</v>
          </cell>
          <cell r="AB1237">
            <v>13551527</v>
          </cell>
        </row>
        <row r="1238">
          <cell r="V1238">
            <v>76359043</v>
          </cell>
          <cell r="Y1238">
            <v>76359043</v>
          </cell>
          <cell r="AB1238">
            <v>76359043</v>
          </cell>
        </row>
        <row r="1239">
          <cell r="V1239">
            <v>16883615</v>
          </cell>
          <cell r="Y1239">
            <v>16883615</v>
          </cell>
          <cell r="AB1239">
            <v>16883615</v>
          </cell>
        </row>
        <row r="1240">
          <cell r="V1240">
            <v>3621067</v>
          </cell>
          <cell r="Y1240">
            <v>3621067</v>
          </cell>
          <cell r="AB1240">
            <v>3621067</v>
          </cell>
        </row>
        <row r="1241">
          <cell r="V1241">
            <v>0</v>
          </cell>
          <cell r="Y1241">
            <v>0</v>
          </cell>
          <cell r="AB1241">
            <v>0</v>
          </cell>
        </row>
        <row r="1242">
          <cell r="V1242">
            <v>26644596</v>
          </cell>
          <cell r="Y1242">
            <v>26644596</v>
          </cell>
          <cell r="AB1242">
            <v>26644596</v>
          </cell>
        </row>
        <row r="1243">
          <cell r="V1243">
            <v>27987595</v>
          </cell>
          <cell r="Y1243">
            <v>27987595</v>
          </cell>
          <cell r="AB1243">
            <v>27987595</v>
          </cell>
        </row>
        <row r="1244">
          <cell r="V1244">
            <v>0</v>
          </cell>
          <cell r="Y1244">
            <v>0</v>
          </cell>
          <cell r="AB1244">
            <v>0</v>
          </cell>
        </row>
        <row r="1245">
          <cell r="V1245">
            <v>11991709</v>
          </cell>
          <cell r="Y1245">
            <v>11991709</v>
          </cell>
          <cell r="AB1245">
            <v>11991709</v>
          </cell>
        </row>
        <row r="1246">
          <cell r="V1246">
            <v>2924140</v>
          </cell>
          <cell r="Y1246">
            <v>2924140</v>
          </cell>
          <cell r="AB1246">
            <v>2924140</v>
          </cell>
        </row>
        <row r="1247">
          <cell r="V1247">
            <v>11248285</v>
          </cell>
          <cell r="Y1247">
            <v>11248285</v>
          </cell>
          <cell r="AB1247">
            <v>11248285</v>
          </cell>
        </row>
        <row r="1248">
          <cell r="V1248">
            <v>100919662</v>
          </cell>
          <cell r="Y1248">
            <v>100919662</v>
          </cell>
          <cell r="AB1248">
            <v>100919662</v>
          </cell>
        </row>
        <row r="1249">
          <cell r="V1249">
            <v>48405597</v>
          </cell>
          <cell r="Y1249">
            <v>48405597</v>
          </cell>
          <cell r="AB1249">
            <v>48405597</v>
          </cell>
        </row>
        <row r="1250">
          <cell r="V1250">
            <v>43695136</v>
          </cell>
          <cell r="Y1250">
            <v>43695136</v>
          </cell>
          <cell r="AB1250">
            <v>43695136</v>
          </cell>
        </row>
        <row r="1251">
          <cell r="V1251">
            <v>4710461</v>
          </cell>
          <cell r="Y1251">
            <v>4710461</v>
          </cell>
          <cell r="AB1251">
            <v>4710461</v>
          </cell>
        </row>
        <row r="1252">
          <cell r="V1252">
            <v>52514065</v>
          </cell>
          <cell r="Y1252">
            <v>52514065</v>
          </cell>
          <cell r="AB1252">
            <v>52514065</v>
          </cell>
        </row>
        <row r="1253">
          <cell r="V1253">
            <v>3631210</v>
          </cell>
          <cell r="Y1253">
            <v>3631210</v>
          </cell>
          <cell r="AB1253">
            <v>3631210</v>
          </cell>
        </row>
        <row r="1254">
          <cell r="V1254">
            <v>37478593</v>
          </cell>
          <cell r="Y1254">
            <v>37478593</v>
          </cell>
          <cell r="AB1254">
            <v>37478593</v>
          </cell>
        </row>
        <row r="1255">
          <cell r="V1255">
            <v>1122970</v>
          </cell>
          <cell r="Y1255">
            <v>1122970</v>
          </cell>
          <cell r="AB1255">
            <v>1122970</v>
          </cell>
        </row>
        <row r="1256">
          <cell r="V1256">
            <v>1695536</v>
          </cell>
          <cell r="Y1256">
            <v>1695536</v>
          </cell>
          <cell r="AB1256">
            <v>1695536</v>
          </cell>
        </row>
        <row r="1257">
          <cell r="V1257">
            <v>6194082</v>
          </cell>
          <cell r="Y1257">
            <v>6194082</v>
          </cell>
          <cell r="AB1257">
            <v>6194082</v>
          </cell>
        </row>
        <row r="1258">
          <cell r="V1258">
            <v>2391674</v>
          </cell>
          <cell r="Y1258">
            <v>2391674</v>
          </cell>
          <cell r="AB1258">
            <v>2391674</v>
          </cell>
        </row>
        <row r="1259">
          <cell r="V1259">
            <v>0</v>
          </cell>
          <cell r="Y1259">
            <v>0</v>
          </cell>
          <cell r="AB1259">
            <v>0</v>
          </cell>
        </row>
        <row r="1260">
          <cell r="V1260">
            <v>0</v>
          </cell>
          <cell r="Y1260">
            <v>0</v>
          </cell>
          <cell r="AB1260">
            <v>0</v>
          </cell>
        </row>
        <row r="1261">
          <cell r="V1261">
            <v>0</v>
          </cell>
          <cell r="Y1261">
            <v>0</v>
          </cell>
          <cell r="AB1261">
            <v>0</v>
          </cell>
        </row>
        <row r="1262">
          <cell r="V1262">
            <v>0</v>
          </cell>
          <cell r="Y1262">
            <v>0</v>
          </cell>
          <cell r="AB1262">
            <v>0</v>
          </cell>
        </row>
        <row r="1263">
          <cell r="V1263">
            <v>0</v>
          </cell>
          <cell r="Y1263">
            <v>0</v>
          </cell>
          <cell r="AB1263">
            <v>0</v>
          </cell>
        </row>
        <row r="1264">
          <cell r="V1264">
            <v>0</v>
          </cell>
          <cell r="Y1264">
            <v>0</v>
          </cell>
          <cell r="AB1264">
            <v>0</v>
          </cell>
        </row>
        <row r="1265">
          <cell r="V1265">
            <v>0</v>
          </cell>
          <cell r="Y1265">
            <v>0</v>
          </cell>
          <cell r="AB1265">
            <v>0</v>
          </cell>
        </row>
        <row r="1266">
          <cell r="V1266">
            <v>0</v>
          </cell>
          <cell r="Y1266">
            <v>0</v>
          </cell>
          <cell r="AB1266">
            <v>0</v>
          </cell>
        </row>
        <row r="1267">
          <cell r="V1267">
            <v>0</v>
          </cell>
          <cell r="Y1267">
            <v>0</v>
          </cell>
          <cell r="AB1267">
            <v>0</v>
          </cell>
        </row>
        <row r="1268">
          <cell r="V1268">
            <v>0</v>
          </cell>
          <cell r="Y1268">
            <v>0</v>
          </cell>
          <cell r="AB1268">
            <v>0</v>
          </cell>
        </row>
        <row r="1269">
          <cell r="V1269">
            <v>0</v>
          </cell>
          <cell r="Y1269">
            <v>0</v>
          </cell>
          <cell r="AB1269">
            <v>0</v>
          </cell>
        </row>
        <row r="1270">
          <cell r="V1270">
            <v>0</v>
          </cell>
          <cell r="Y1270">
            <v>0</v>
          </cell>
          <cell r="AB1270">
            <v>0</v>
          </cell>
        </row>
        <row r="1271">
          <cell r="V1271">
            <v>0</v>
          </cell>
          <cell r="Y1271">
            <v>0</v>
          </cell>
          <cell r="AB1271">
            <v>0</v>
          </cell>
        </row>
        <row r="1272">
          <cell r="V1272">
            <v>0</v>
          </cell>
          <cell r="Y1272">
            <v>0</v>
          </cell>
          <cell r="AB1272">
            <v>0</v>
          </cell>
        </row>
        <row r="1273">
          <cell r="V1273">
            <v>0</v>
          </cell>
          <cell r="Y1273">
            <v>0</v>
          </cell>
          <cell r="AB1273">
            <v>0</v>
          </cell>
        </row>
        <row r="1274">
          <cell r="V1274">
            <v>0</v>
          </cell>
          <cell r="Y1274">
            <v>0</v>
          </cell>
          <cell r="AB1274">
            <v>0</v>
          </cell>
        </row>
        <row r="1275">
          <cell r="V1275">
            <v>0</v>
          </cell>
          <cell r="Y1275">
            <v>0</v>
          </cell>
          <cell r="AB1275">
            <v>0</v>
          </cell>
        </row>
        <row r="1276">
          <cell r="V1276">
            <v>0</v>
          </cell>
          <cell r="Y1276">
            <v>0</v>
          </cell>
          <cell r="AB1276">
            <v>0</v>
          </cell>
        </row>
        <row r="1277">
          <cell r="V1277">
            <v>0</v>
          </cell>
          <cell r="Y1277">
            <v>0</v>
          </cell>
          <cell r="AB1277">
            <v>0</v>
          </cell>
        </row>
        <row r="1278">
          <cell r="V1278">
            <v>0</v>
          </cell>
          <cell r="Y1278">
            <v>0</v>
          </cell>
          <cell r="AB1278">
            <v>0</v>
          </cell>
        </row>
        <row r="1279">
          <cell r="V1279">
            <v>0</v>
          </cell>
          <cell r="Y1279">
            <v>0</v>
          </cell>
          <cell r="AB1279">
            <v>0</v>
          </cell>
        </row>
        <row r="1280">
          <cell r="V1280">
            <v>0</v>
          </cell>
          <cell r="Y1280">
            <v>0</v>
          </cell>
          <cell r="AB1280">
            <v>0</v>
          </cell>
        </row>
        <row r="1281">
          <cell r="V1281">
            <v>0</v>
          </cell>
          <cell r="Y1281">
            <v>0</v>
          </cell>
          <cell r="AB1281">
            <v>0</v>
          </cell>
        </row>
        <row r="1282">
          <cell r="V1282">
            <v>2057325000</v>
          </cell>
          <cell r="Y1282">
            <v>2057325000</v>
          </cell>
          <cell r="AB1282">
            <v>2057325000</v>
          </cell>
        </row>
        <row r="1283">
          <cell r="V1283">
            <v>417000000</v>
          </cell>
          <cell r="Y1283">
            <v>417000000</v>
          </cell>
          <cell r="AB1283">
            <v>417000000</v>
          </cell>
        </row>
        <row r="1284">
          <cell r="V1284">
            <v>417000000</v>
          </cell>
          <cell r="Y1284">
            <v>417000000</v>
          </cell>
          <cell r="AB1284">
            <v>417000000</v>
          </cell>
        </row>
        <row r="1285">
          <cell r="V1285">
            <v>25000000</v>
          </cell>
          <cell r="Y1285">
            <v>25000000</v>
          </cell>
          <cell r="AB1285">
            <v>25000000</v>
          </cell>
        </row>
        <row r="1286">
          <cell r="V1286">
            <v>55000000</v>
          </cell>
          <cell r="Y1286">
            <v>55000000</v>
          </cell>
          <cell r="AB1286">
            <v>55000000</v>
          </cell>
        </row>
        <row r="1287">
          <cell r="V1287">
            <v>85000000</v>
          </cell>
          <cell r="Y1287">
            <v>85000000</v>
          </cell>
          <cell r="AB1287">
            <v>85000000</v>
          </cell>
        </row>
        <row r="1288">
          <cell r="V1288">
            <v>70000000</v>
          </cell>
          <cell r="Y1288">
            <v>70000000</v>
          </cell>
          <cell r="AB1288">
            <v>70000000</v>
          </cell>
        </row>
        <row r="1289">
          <cell r="V1289">
            <v>30000000</v>
          </cell>
          <cell r="Y1289">
            <v>30000000</v>
          </cell>
          <cell r="AB1289">
            <v>30000000</v>
          </cell>
        </row>
        <row r="1290">
          <cell r="V1290">
            <v>100000000</v>
          </cell>
          <cell r="Y1290">
            <v>100000000</v>
          </cell>
          <cell r="AB1290">
            <v>100000000</v>
          </cell>
        </row>
        <row r="1291">
          <cell r="V1291">
            <v>52000000</v>
          </cell>
          <cell r="Y1291">
            <v>52000000</v>
          </cell>
          <cell r="AB1291">
            <v>52000000</v>
          </cell>
        </row>
        <row r="1292">
          <cell r="V1292">
            <v>620325000</v>
          </cell>
          <cell r="Y1292">
            <v>620325000</v>
          </cell>
          <cell r="AB1292">
            <v>620325000</v>
          </cell>
        </row>
        <row r="1293">
          <cell r="V1293">
            <v>620325000</v>
          </cell>
          <cell r="Y1293">
            <v>620325000</v>
          </cell>
          <cell r="AB1293">
            <v>620325000</v>
          </cell>
        </row>
        <row r="1294">
          <cell r="V1294">
            <v>63000000</v>
          </cell>
          <cell r="Y1294">
            <v>63000000</v>
          </cell>
          <cell r="AB1294">
            <v>63000000</v>
          </cell>
        </row>
        <row r="1295">
          <cell r="V1295">
            <v>150000000</v>
          </cell>
          <cell r="Y1295">
            <v>150000000</v>
          </cell>
          <cell r="AB1295">
            <v>150000000</v>
          </cell>
        </row>
        <row r="1296">
          <cell r="V1296">
            <v>100000000</v>
          </cell>
          <cell r="Y1296">
            <v>100000000</v>
          </cell>
          <cell r="AB1296">
            <v>100000000</v>
          </cell>
        </row>
        <row r="1297">
          <cell r="V1297">
            <v>50000000</v>
          </cell>
          <cell r="Y1297">
            <v>50000000</v>
          </cell>
          <cell r="AB1297">
            <v>50000000</v>
          </cell>
        </row>
        <row r="1298">
          <cell r="V1298">
            <v>125000000</v>
          </cell>
          <cell r="Y1298">
            <v>125000000</v>
          </cell>
          <cell r="AB1298">
            <v>125000000</v>
          </cell>
        </row>
        <row r="1299">
          <cell r="V1299">
            <v>25000000</v>
          </cell>
          <cell r="Y1299">
            <v>25000000</v>
          </cell>
          <cell r="AB1299">
            <v>25000000</v>
          </cell>
        </row>
        <row r="1300">
          <cell r="V1300">
            <v>40000000</v>
          </cell>
          <cell r="Y1300">
            <v>40000000</v>
          </cell>
          <cell r="AB1300">
            <v>40000000</v>
          </cell>
        </row>
        <row r="1301">
          <cell r="V1301">
            <v>30000000</v>
          </cell>
          <cell r="Y1301">
            <v>30000000</v>
          </cell>
          <cell r="AB1301">
            <v>30000000</v>
          </cell>
        </row>
        <row r="1302">
          <cell r="V1302">
            <v>37325000</v>
          </cell>
          <cell r="Y1302">
            <v>37325000</v>
          </cell>
          <cell r="AB1302">
            <v>37325000</v>
          </cell>
        </row>
        <row r="1303">
          <cell r="V1303">
            <v>1020000000</v>
          </cell>
          <cell r="Y1303">
            <v>1020000000</v>
          </cell>
          <cell r="AB1303">
            <v>1020000000</v>
          </cell>
        </row>
        <row r="1304">
          <cell r="V1304">
            <v>1020000000</v>
          </cell>
          <cell r="Y1304">
            <v>1020000000</v>
          </cell>
          <cell r="AB1304">
            <v>1020000000</v>
          </cell>
        </row>
        <row r="1305">
          <cell r="V1305">
            <v>100000000</v>
          </cell>
          <cell r="Y1305">
            <v>100000000</v>
          </cell>
          <cell r="AB1305">
            <v>100000000</v>
          </cell>
        </row>
        <row r="1306">
          <cell r="V1306">
            <v>150000000</v>
          </cell>
          <cell r="Y1306">
            <v>150000000</v>
          </cell>
          <cell r="AB1306">
            <v>150000000</v>
          </cell>
        </row>
        <row r="1307">
          <cell r="V1307">
            <v>50000000</v>
          </cell>
          <cell r="Y1307">
            <v>50000000</v>
          </cell>
          <cell r="AB1307">
            <v>50000000</v>
          </cell>
        </row>
        <row r="1308">
          <cell r="V1308">
            <v>30000000</v>
          </cell>
          <cell r="Y1308">
            <v>30000000</v>
          </cell>
          <cell r="AB1308">
            <v>30000000</v>
          </cell>
        </row>
        <row r="1309">
          <cell r="V1309">
            <v>40000000</v>
          </cell>
          <cell r="Y1309">
            <v>40000000</v>
          </cell>
          <cell r="AB1309">
            <v>40000000</v>
          </cell>
        </row>
        <row r="1310">
          <cell r="V1310">
            <v>50000000</v>
          </cell>
          <cell r="Y1310">
            <v>50000000</v>
          </cell>
          <cell r="AB1310">
            <v>50000000</v>
          </cell>
        </row>
        <row r="1311">
          <cell r="V1311">
            <v>250000000</v>
          </cell>
          <cell r="Y1311">
            <v>250000000</v>
          </cell>
          <cell r="AB1311">
            <v>250000000</v>
          </cell>
        </row>
        <row r="1312">
          <cell r="V1312">
            <v>100000000</v>
          </cell>
          <cell r="Y1312">
            <v>100000000</v>
          </cell>
          <cell r="AB1312">
            <v>100000000</v>
          </cell>
        </row>
        <row r="1313">
          <cell r="V1313">
            <v>0</v>
          </cell>
          <cell r="Y1313">
            <v>0</v>
          </cell>
          <cell r="AB1313">
            <v>0</v>
          </cell>
        </row>
        <row r="1314">
          <cell r="V1314">
            <v>250000000</v>
          </cell>
          <cell r="Y1314">
            <v>250000000</v>
          </cell>
          <cell r="AB1314">
            <v>250000000</v>
          </cell>
        </row>
        <row r="1315">
          <cell r="V1315">
            <v>26282147051</v>
          </cell>
          <cell r="Y1315">
            <v>26282147051</v>
          </cell>
          <cell r="AB1315">
            <v>26282147051</v>
          </cell>
        </row>
        <row r="1316">
          <cell r="V1316">
            <v>30171581</v>
          </cell>
          <cell r="Y1316">
            <v>30171581</v>
          </cell>
          <cell r="AB1316">
            <v>30171581</v>
          </cell>
        </row>
        <row r="1317">
          <cell r="V1317">
            <v>30171581</v>
          </cell>
          <cell r="Y1317">
            <v>30171581</v>
          </cell>
          <cell r="AB1317">
            <v>30171581</v>
          </cell>
        </row>
        <row r="1318">
          <cell r="V1318">
            <v>5899426</v>
          </cell>
          <cell r="Y1318">
            <v>5899426</v>
          </cell>
          <cell r="AB1318">
            <v>5899426</v>
          </cell>
        </row>
        <row r="1319">
          <cell r="V1319">
            <v>19399170</v>
          </cell>
          <cell r="Y1319">
            <v>19399170</v>
          </cell>
          <cell r="AB1319">
            <v>19399170</v>
          </cell>
        </row>
        <row r="1320">
          <cell r="V1320">
            <v>1560107</v>
          </cell>
          <cell r="Y1320">
            <v>1560107</v>
          </cell>
          <cell r="AB1320">
            <v>1560107</v>
          </cell>
        </row>
        <row r="1321">
          <cell r="V1321">
            <v>2124878</v>
          </cell>
          <cell r="Y1321">
            <v>2124878</v>
          </cell>
          <cell r="AB1321">
            <v>2124878</v>
          </cell>
        </row>
        <row r="1322">
          <cell r="V1322">
            <v>1188000</v>
          </cell>
          <cell r="Y1322">
            <v>1188000</v>
          </cell>
          <cell r="AB1322">
            <v>1188000</v>
          </cell>
        </row>
        <row r="1323">
          <cell r="V1323">
            <v>12536826918</v>
          </cell>
          <cell r="Y1323">
            <v>12536826918</v>
          </cell>
          <cell r="AB1323">
            <v>12536826918</v>
          </cell>
        </row>
        <row r="1324">
          <cell r="V1324">
            <v>12536826918</v>
          </cell>
          <cell r="Y1324">
            <v>12536826918</v>
          </cell>
          <cell r="AB1324">
            <v>12536826918</v>
          </cell>
        </row>
        <row r="1325">
          <cell r="V1325">
            <v>10863100000</v>
          </cell>
          <cell r="Y1325">
            <v>10863100000</v>
          </cell>
          <cell r="AB1325">
            <v>10863100000</v>
          </cell>
        </row>
        <row r="1326">
          <cell r="V1326">
            <v>269702457</v>
          </cell>
          <cell r="Y1326">
            <v>269702457</v>
          </cell>
          <cell r="AB1326">
            <v>269702457</v>
          </cell>
        </row>
        <row r="1327">
          <cell r="V1327">
            <v>1375398143</v>
          </cell>
          <cell r="Y1327">
            <v>1375398143</v>
          </cell>
          <cell r="AB1327">
            <v>1375398143</v>
          </cell>
        </row>
        <row r="1328">
          <cell r="V1328">
            <v>9920366</v>
          </cell>
          <cell r="Y1328">
            <v>9920366</v>
          </cell>
          <cell r="AB1328">
            <v>9920366</v>
          </cell>
        </row>
        <row r="1329">
          <cell r="V1329">
            <v>17349119</v>
          </cell>
          <cell r="Y1329">
            <v>17349119</v>
          </cell>
          <cell r="AB1329">
            <v>17349119</v>
          </cell>
        </row>
        <row r="1330">
          <cell r="V1330">
            <v>1356833</v>
          </cell>
          <cell r="Y1330">
            <v>1356833</v>
          </cell>
          <cell r="AB1330">
            <v>1356833</v>
          </cell>
        </row>
        <row r="1331">
          <cell r="V1331">
            <v>1128275111</v>
          </cell>
          <cell r="Y1331">
            <v>1128275111</v>
          </cell>
          <cell r="AB1331">
            <v>1128275111</v>
          </cell>
        </row>
        <row r="1332">
          <cell r="V1332">
            <v>927350938</v>
          </cell>
          <cell r="Y1332">
            <v>927350938</v>
          </cell>
          <cell r="AB1332">
            <v>927350938</v>
          </cell>
        </row>
        <row r="1333">
          <cell r="V1333">
            <v>927350938</v>
          </cell>
          <cell r="Y1333">
            <v>927350938</v>
          </cell>
          <cell r="AB1333">
            <v>927350938</v>
          </cell>
        </row>
        <row r="1334">
          <cell r="V1334">
            <v>847850938</v>
          </cell>
          <cell r="Y1334">
            <v>847850938</v>
          </cell>
          <cell r="AB1334">
            <v>847850938</v>
          </cell>
        </row>
        <row r="1335">
          <cell r="V1335">
            <v>70000000</v>
          </cell>
          <cell r="Y1335">
            <v>70000000</v>
          </cell>
          <cell r="AB1335">
            <v>70000000</v>
          </cell>
        </row>
        <row r="1336">
          <cell r="V1336">
            <v>1500000</v>
          </cell>
          <cell r="Y1336">
            <v>1500000</v>
          </cell>
          <cell r="AB1336">
            <v>1500000</v>
          </cell>
        </row>
        <row r="1337">
          <cell r="V1337">
            <v>8000000</v>
          </cell>
          <cell r="Y1337">
            <v>8000000</v>
          </cell>
          <cell r="AB1337">
            <v>8000000</v>
          </cell>
        </row>
        <row r="1338">
          <cell r="V1338">
            <v>200924173</v>
          </cell>
          <cell r="Y1338">
            <v>200924173</v>
          </cell>
          <cell r="AB1338">
            <v>200924173</v>
          </cell>
        </row>
        <row r="1339">
          <cell r="V1339">
            <v>1442239</v>
          </cell>
          <cell r="Y1339">
            <v>1442239</v>
          </cell>
          <cell r="AB1339">
            <v>1442239</v>
          </cell>
        </row>
        <row r="1340">
          <cell r="V1340">
            <v>1442239</v>
          </cell>
          <cell r="Y1340">
            <v>1442239</v>
          </cell>
          <cell r="AB1340">
            <v>1442239</v>
          </cell>
        </row>
        <row r="1341">
          <cell r="V1341">
            <v>0</v>
          </cell>
          <cell r="Y1341">
            <v>0</v>
          </cell>
          <cell r="AB1341">
            <v>0</v>
          </cell>
        </row>
        <row r="1342">
          <cell r="V1342">
            <v>199481934</v>
          </cell>
          <cell r="Y1342">
            <v>199481934</v>
          </cell>
          <cell r="AB1342">
            <v>199481934</v>
          </cell>
        </row>
        <row r="1343">
          <cell r="V1343">
            <v>33281794</v>
          </cell>
          <cell r="Y1343">
            <v>33281794</v>
          </cell>
          <cell r="AB1343">
            <v>33281794</v>
          </cell>
        </row>
        <row r="1344">
          <cell r="V1344">
            <v>53199893</v>
          </cell>
          <cell r="Y1344">
            <v>53199893</v>
          </cell>
          <cell r="AB1344">
            <v>53199893</v>
          </cell>
        </row>
        <row r="1345">
          <cell r="V1345">
            <v>21875038</v>
          </cell>
          <cell r="Y1345">
            <v>21875038</v>
          </cell>
          <cell r="AB1345">
            <v>21875038</v>
          </cell>
        </row>
        <row r="1346">
          <cell r="V1346">
            <v>0</v>
          </cell>
          <cell r="Y1346">
            <v>0</v>
          </cell>
          <cell r="AB1346">
            <v>0</v>
          </cell>
        </row>
        <row r="1347">
          <cell r="V1347">
            <v>0</v>
          </cell>
          <cell r="Y1347">
            <v>0</v>
          </cell>
          <cell r="AB1347">
            <v>0</v>
          </cell>
        </row>
        <row r="1348">
          <cell r="V1348">
            <v>41273644</v>
          </cell>
          <cell r="Y1348">
            <v>41273644</v>
          </cell>
          <cell r="AB1348">
            <v>41273644</v>
          </cell>
        </row>
        <row r="1349">
          <cell r="V1349">
            <v>5551565</v>
          </cell>
          <cell r="Y1349">
            <v>5551565</v>
          </cell>
          <cell r="AB1349">
            <v>5551565</v>
          </cell>
        </row>
        <row r="1350">
          <cell r="V1350">
            <v>43800000</v>
          </cell>
          <cell r="Y1350">
            <v>43800000</v>
          </cell>
          <cell r="AB1350">
            <v>43800000</v>
          </cell>
        </row>
        <row r="1351">
          <cell r="V1351">
            <v>500000</v>
          </cell>
          <cell r="Y1351">
            <v>500000</v>
          </cell>
          <cell r="AB1351">
            <v>500000</v>
          </cell>
        </row>
        <row r="1352">
          <cell r="V1352">
            <v>26282147051</v>
          </cell>
          <cell r="Y1352">
            <v>26282147051</v>
          </cell>
          <cell r="AB1352">
            <v>26282147051</v>
          </cell>
        </row>
        <row r="1353">
          <cell r="V1353">
            <v>1304402015</v>
          </cell>
          <cell r="Y1353">
            <v>1304402015</v>
          </cell>
          <cell r="AB1353">
            <v>1304402015</v>
          </cell>
        </row>
        <row r="1354">
          <cell r="V1354">
            <v>575790349</v>
          </cell>
          <cell r="Y1354">
            <v>575790349</v>
          </cell>
          <cell r="AB1354">
            <v>575790349</v>
          </cell>
        </row>
        <row r="1355">
          <cell r="V1355">
            <v>417800211</v>
          </cell>
          <cell r="Y1355">
            <v>417800211</v>
          </cell>
          <cell r="AB1355">
            <v>417800211</v>
          </cell>
        </row>
        <row r="1356">
          <cell r="V1356">
            <v>157990138</v>
          </cell>
          <cell r="Y1356">
            <v>157990138</v>
          </cell>
          <cell r="AB1356">
            <v>157990138</v>
          </cell>
        </row>
        <row r="1357">
          <cell r="V1357">
            <v>728611666</v>
          </cell>
          <cell r="Y1357">
            <v>728611666</v>
          </cell>
          <cell r="AB1357">
            <v>728611666</v>
          </cell>
        </row>
        <row r="1358">
          <cell r="V1358">
            <v>16052054</v>
          </cell>
          <cell r="Y1358">
            <v>16052054</v>
          </cell>
          <cell r="AB1358">
            <v>16052054</v>
          </cell>
        </row>
        <row r="1359">
          <cell r="V1359">
            <v>48484869</v>
          </cell>
          <cell r="Y1359">
            <v>48484869</v>
          </cell>
          <cell r="AB1359">
            <v>48484869</v>
          </cell>
        </row>
        <row r="1360">
          <cell r="V1360">
            <v>56438425</v>
          </cell>
          <cell r="Y1360">
            <v>56438425</v>
          </cell>
          <cell r="AB1360">
            <v>56438425</v>
          </cell>
        </row>
        <row r="1361">
          <cell r="V1361">
            <v>3794435</v>
          </cell>
          <cell r="Y1361">
            <v>3794435</v>
          </cell>
          <cell r="AB1361">
            <v>3794435</v>
          </cell>
        </row>
        <row r="1362">
          <cell r="V1362">
            <v>4679956</v>
          </cell>
          <cell r="Y1362">
            <v>4679956</v>
          </cell>
          <cell r="AB1362">
            <v>4679956</v>
          </cell>
        </row>
        <row r="1363">
          <cell r="V1363">
            <v>9179931</v>
          </cell>
          <cell r="Y1363">
            <v>9179931</v>
          </cell>
          <cell r="AB1363">
            <v>9179931</v>
          </cell>
        </row>
        <row r="1364">
          <cell r="V1364">
            <v>562287494</v>
          </cell>
          <cell r="Y1364">
            <v>562287494</v>
          </cell>
          <cell r="AB1364">
            <v>562287494</v>
          </cell>
        </row>
        <row r="1365">
          <cell r="V1365">
            <v>25796774</v>
          </cell>
          <cell r="Y1365">
            <v>25796774</v>
          </cell>
          <cell r="AB1365">
            <v>25796774</v>
          </cell>
        </row>
        <row r="1366">
          <cell r="V1366">
            <v>1897728</v>
          </cell>
          <cell r="Y1366">
            <v>1897728</v>
          </cell>
          <cell r="AB1366">
            <v>1897728</v>
          </cell>
        </row>
        <row r="1367">
          <cell r="V1367">
            <v>12410746537</v>
          </cell>
          <cell r="Y1367">
            <v>12410746537</v>
          </cell>
          <cell r="AB1367">
            <v>12410746537</v>
          </cell>
        </row>
        <row r="1368">
          <cell r="V1368">
            <v>1947603</v>
          </cell>
          <cell r="Y1368">
            <v>1947603</v>
          </cell>
          <cell r="AB1368">
            <v>1947603</v>
          </cell>
        </row>
        <row r="1369">
          <cell r="V1369">
            <v>1947603</v>
          </cell>
          <cell r="Y1369">
            <v>1947603</v>
          </cell>
          <cell r="AB1369">
            <v>1947603</v>
          </cell>
        </row>
        <row r="1370">
          <cell r="V1370">
            <v>0</v>
          </cell>
          <cell r="Y1370">
            <v>0</v>
          </cell>
          <cell r="AB1370">
            <v>0</v>
          </cell>
        </row>
        <row r="1371">
          <cell r="V1371">
            <v>12408798934</v>
          </cell>
          <cell r="Y1371">
            <v>12408798934</v>
          </cell>
          <cell r="AB1371">
            <v>12408798934</v>
          </cell>
        </row>
        <row r="1372">
          <cell r="V1372">
            <v>9900852516</v>
          </cell>
          <cell r="Y1372">
            <v>9900852516</v>
          </cell>
          <cell r="AB1372">
            <v>9900852516</v>
          </cell>
        </row>
        <row r="1373">
          <cell r="V1373">
            <v>466080942</v>
          </cell>
          <cell r="Y1373">
            <v>466080942</v>
          </cell>
          <cell r="AB1373">
            <v>466080942</v>
          </cell>
        </row>
        <row r="1374">
          <cell r="V1374">
            <v>4500000</v>
          </cell>
          <cell r="Y1374">
            <v>4500000</v>
          </cell>
          <cell r="AB1374">
            <v>4500000</v>
          </cell>
        </row>
        <row r="1375">
          <cell r="V1375">
            <v>848973125</v>
          </cell>
          <cell r="Y1375">
            <v>848973125</v>
          </cell>
          <cell r="AB1375">
            <v>848973125</v>
          </cell>
        </row>
        <row r="1376">
          <cell r="V1376">
            <v>1700848</v>
          </cell>
          <cell r="Y1376">
            <v>1700848</v>
          </cell>
          <cell r="AB1376">
            <v>1700848</v>
          </cell>
        </row>
        <row r="1377">
          <cell r="V1377">
            <v>2167288</v>
          </cell>
          <cell r="Y1377">
            <v>2167288</v>
          </cell>
          <cell r="AB1377">
            <v>2167288</v>
          </cell>
        </row>
        <row r="1378">
          <cell r="V1378">
            <v>39338203</v>
          </cell>
          <cell r="Y1378">
            <v>39338203</v>
          </cell>
          <cell r="AB1378">
            <v>39338203</v>
          </cell>
        </row>
        <row r="1379">
          <cell r="V1379">
            <v>13180585</v>
          </cell>
          <cell r="Y1379">
            <v>13180585</v>
          </cell>
          <cell r="AB1379">
            <v>13180585</v>
          </cell>
        </row>
        <row r="1380">
          <cell r="V1380">
            <v>17959362</v>
          </cell>
          <cell r="Y1380">
            <v>17959362</v>
          </cell>
          <cell r="AB1380">
            <v>17959362</v>
          </cell>
        </row>
        <row r="1381">
          <cell r="V1381">
            <v>3318882</v>
          </cell>
          <cell r="Y1381">
            <v>3318882</v>
          </cell>
          <cell r="AB1381">
            <v>3318882</v>
          </cell>
        </row>
        <row r="1382">
          <cell r="V1382">
            <v>688446627</v>
          </cell>
          <cell r="Y1382">
            <v>688446627</v>
          </cell>
          <cell r="AB1382">
            <v>688446627</v>
          </cell>
        </row>
        <row r="1383">
          <cell r="V1383">
            <v>2195477</v>
          </cell>
          <cell r="Y1383">
            <v>2195477</v>
          </cell>
          <cell r="AB1383">
            <v>2195477</v>
          </cell>
        </row>
        <row r="1384">
          <cell r="V1384">
            <v>2302598</v>
          </cell>
          <cell r="Y1384">
            <v>2302598</v>
          </cell>
          <cell r="AB1384">
            <v>2302598</v>
          </cell>
        </row>
        <row r="1385">
          <cell r="V1385">
            <v>142041970</v>
          </cell>
          <cell r="Y1385">
            <v>142041970</v>
          </cell>
          <cell r="AB1385">
            <v>142041970</v>
          </cell>
        </row>
        <row r="1386">
          <cell r="V1386">
            <v>6253011</v>
          </cell>
          <cell r="Y1386">
            <v>6253011</v>
          </cell>
          <cell r="AB1386">
            <v>6253011</v>
          </cell>
        </row>
        <row r="1387">
          <cell r="V1387">
            <v>487500</v>
          </cell>
          <cell r="Y1387">
            <v>487500</v>
          </cell>
          <cell r="AB1387">
            <v>487500</v>
          </cell>
        </row>
        <row r="1388">
          <cell r="V1388">
            <v>219000000</v>
          </cell>
          <cell r="Y1388">
            <v>219000000</v>
          </cell>
          <cell r="AB1388">
            <v>219000000</v>
          </cell>
        </row>
        <row r="1389">
          <cell r="V1389">
            <v>50000000</v>
          </cell>
          <cell r="Y1389">
            <v>50000000</v>
          </cell>
          <cell r="AB1389">
            <v>50000000</v>
          </cell>
        </row>
        <row r="1390">
          <cell r="V1390">
            <v>1217185999</v>
          </cell>
          <cell r="Y1390">
            <v>1217185999</v>
          </cell>
          <cell r="AB1390">
            <v>1217185999</v>
          </cell>
        </row>
        <row r="1391">
          <cell r="V1391">
            <v>427730535</v>
          </cell>
          <cell r="Y1391">
            <v>427730535</v>
          </cell>
          <cell r="AB1391">
            <v>427730535</v>
          </cell>
        </row>
        <row r="1392">
          <cell r="V1392">
            <v>120840207</v>
          </cell>
          <cell r="Y1392">
            <v>120840207</v>
          </cell>
          <cell r="AB1392">
            <v>120840207</v>
          </cell>
        </row>
        <row r="1393">
          <cell r="V1393">
            <v>84016607</v>
          </cell>
          <cell r="Y1393">
            <v>84016607</v>
          </cell>
          <cell r="AB1393">
            <v>84016607</v>
          </cell>
        </row>
        <row r="1394">
          <cell r="V1394">
            <v>36823600</v>
          </cell>
          <cell r="Y1394">
            <v>36823600</v>
          </cell>
          <cell r="AB1394">
            <v>36823600</v>
          </cell>
        </row>
        <row r="1395">
          <cell r="V1395">
            <v>306890328</v>
          </cell>
          <cell r="Y1395">
            <v>306890328</v>
          </cell>
          <cell r="AB1395">
            <v>306890328</v>
          </cell>
        </row>
        <row r="1396">
          <cell r="V1396">
            <v>11674950</v>
          </cell>
          <cell r="Y1396">
            <v>11674950</v>
          </cell>
          <cell r="AB1396">
            <v>11674950</v>
          </cell>
        </row>
        <row r="1397">
          <cell r="V1397">
            <v>2344945</v>
          </cell>
          <cell r="Y1397">
            <v>2344945</v>
          </cell>
          <cell r="AB1397">
            <v>2344945</v>
          </cell>
        </row>
        <row r="1398">
          <cell r="V1398">
            <v>2994136</v>
          </cell>
          <cell r="Y1398">
            <v>2994136</v>
          </cell>
          <cell r="AB1398">
            <v>2994136</v>
          </cell>
        </row>
        <row r="1399">
          <cell r="V1399">
            <v>19011321</v>
          </cell>
          <cell r="Y1399">
            <v>19011321</v>
          </cell>
          <cell r="AB1399">
            <v>19011321</v>
          </cell>
        </row>
        <row r="1400">
          <cell r="V1400">
            <v>1264782</v>
          </cell>
          <cell r="Y1400">
            <v>1264782</v>
          </cell>
          <cell r="AB1400">
            <v>1264782</v>
          </cell>
        </row>
        <row r="1401">
          <cell r="V1401">
            <v>18225571</v>
          </cell>
          <cell r="Y1401">
            <v>18225571</v>
          </cell>
          <cell r="AB1401">
            <v>18225571</v>
          </cell>
        </row>
        <row r="1402">
          <cell r="V1402">
            <v>8044073</v>
          </cell>
          <cell r="Y1402">
            <v>8044073</v>
          </cell>
          <cell r="AB1402">
            <v>8044073</v>
          </cell>
        </row>
        <row r="1403">
          <cell r="V1403">
            <v>47579987</v>
          </cell>
          <cell r="Y1403">
            <v>47579987</v>
          </cell>
          <cell r="AB1403">
            <v>47579987</v>
          </cell>
        </row>
        <row r="1404">
          <cell r="V1404">
            <v>1687851</v>
          </cell>
          <cell r="Y1404">
            <v>1687851</v>
          </cell>
          <cell r="AB1404">
            <v>1687851</v>
          </cell>
        </row>
        <row r="1405">
          <cell r="V1405">
            <v>1333826</v>
          </cell>
          <cell r="Y1405">
            <v>1333826</v>
          </cell>
          <cell r="AB1405">
            <v>1333826</v>
          </cell>
        </row>
        <row r="1406">
          <cell r="V1406">
            <v>1200000</v>
          </cell>
          <cell r="Y1406">
            <v>1200000</v>
          </cell>
          <cell r="AB1406">
            <v>1200000</v>
          </cell>
        </row>
        <row r="1407">
          <cell r="V1407">
            <v>0</v>
          </cell>
          <cell r="Y1407">
            <v>0</v>
          </cell>
          <cell r="AB1407">
            <v>0</v>
          </cell>
        </row>
        <row r="1408">
          <cell r="V1408">
            <v>50021687</v>
          </cell>
          <cell r="Y1408">
            <v>50021687</v>
          </cell>
          <cell r="AB1408">
            <v>50021687</v>
          </cell>
        </row>
        <row r="1409">
          <cell r="V1409">
            <v>3941820</v>
          </cell>
          <cell r="Y1409">
            <v>3941820</v>
          </cell>
          <cell r="AB1409">
            <v>3941820</v>
          </cell>
        </row>
        <row r="1410">
          <cell r="V1410">
            <v>137565379</v>
          </cell>
          <cell r="Y1410">
            <v>137565379</v>
          </cell>
          <cell r="AB1410">
            <v>137565379</v>
          </cell>
        </row>
        <row r="1411">
          <cell r="V1411">
            <v>129250000</v>
          </cell>
          <cell r="Y1411">
            <v>129250000</v>
          </cell>
          <cell r="AB1411">
            <v>129250000</v>
          </cell>
        </row>
        <row r="1412">
          <cell r="V1412">
            <v>129250000</v>
          </cell>
          <cell r="Y1412">
            <v>129250000</v>
          </cell>
          <cell r="AB1412">
            <v>129250000</v>
          </cell>
        </row>
        <row r="1413">
          <cell r="V1413">
            <v>129250000</v>
          </cell>
          <cell r="Y1413">
            <v>129250000</v>
          </cell>
          <cell r="AB1413">
            <v>129250000</v>
          </cell>
        </row>
        <row r="1414">
          <cell r="V1414">
            <v>0</v>
          </cell>
          <cell r="Y1414">
            <v>0</v>
          </cell>
          <cell r="AB1414">
            <v>0</v>
          </cell>
        </row>
        <row r="1415">
          <cell r="V1415">
            <v>0</v>
          </cell>
          <cell r="Y1415">
            <v>0</v>
          </cell>
          <cell r="AB1415">
            <v>0</v>
          </cell>
        </row>
        <row r="1416">
          <cell r="V1416">
            <v>0</v>
          </cell>
          <cell r="Y1416">
            <v>0</v>
          </cell>
          <cell r="AB1416">
            <v>0</v>
          </cell>
        </row>
        <row r="1417">
          <cell r="V1417">
            <v>13246014340</v>
          </cell>
          <cell r="Y1417">
            <v>13246014340</v>
          </cell>
          <cell r="AB1417">
            <v>13246014340</v>
          </cell>
        </row>
        <row r="1418">
          <cell r="V1418">
            <v>202023955</v>
          </cell>
          <cell r="Y1418">
            <v>202023955</v>
          </cell>
          <cell r="AB1418">
            <v>202023955</v>
          </cell>
        </row>
        <row r="1419">
          <cell r="V1419">
            <v>202023955</v>
          </cell>
          <cell r="Y1419">
            <v>202023955</v>
          </cell>
          <cell r="AB1419">
            <v>202023955</v>
          </cell>
        </row>
        <row r="1420">
          <cell r="V1420">
            <v>6584479</v>
          </cell>
          <cell r="Y1420">
            <v>6584479</v>
          </cell>
          <cell r="AB1420">
            <v>6584479</v>
          </cell>
        </row>
        <row r="1421">
          <cell r="V1421">
            <v>5661580</v>
          </cell>
          <cell r="Y1421">
            <v>5661580</v>
          </cell>
          <cell r="AB1421">
            <v>5661580</v>
          </cell>
        </row>
        <row r="1422">
          <cell r="V1422">
            <v>41701000</v>
          </cell>
          <cell r="Y1422">
            <v>41701000</v>
          </cell>
          <cell r="AB1422">
            <v>41701000</v>
          </cell>
        </row>
        <row r="1423">
          <cell r="V1423">
            <v>15821765</v>
          </cell>
          <cell r="Y1423">
            <v>15821765</v>
          </cell>
          <cell r="AB1423">
            <v>15821765</v>
          </cell>
        </row>
        <row r="1424">
          <cell r="V1424">
            <v>20071238</v>
          </cell>
          <cell r="Y1424">
            <v>20071238</v>
          </cell>
          <cell r="AB1424">
            <v>20071238</v>
          </cell>
        </row>
        <row r="1425">
          <cell r="V1425">
            <v>41036990</v>
          </cell>
          <cell r="Y1425">
            <v>41036990</v>
          </cell>
          <cell r="AB1425">
            <v>41036990</v>
          </cell>
        </row>
        <row r="1426">
          <cell r="V1426">
            <v>37413865</v>
          </cell>
          <cell r="Y1426">
            <v>37413865</v>
          </cell>
          <cell r="AB1426">
            <v>37413865</v>
          </cell>
        </row>
        <row r="1427">
          <cell r="V1427">
            <v>33733038</v>
          </cell>
          <cell r="Y1427">
            <v>33733038</v>
          </cell>
          <cell r="AB1427">
            <v>33733038</v>
          </cell>
        </row>
        <row r="1428">
          <cell r="V1428">
            <v>506516373</v>
          </cell>
          <cell r="Y1428">
            <v>506516373</v>
          </cell>
          <cell r="AB1428">
            <v>506516373</v>
          </cell>
        </row>
        <row r="1429">
          <cell r="V1429">
            <v>506516373</v>
          </cell>
          <cell r="Y1429">
            <v>506516373</v>
          </cell>
          <cell r="AB1429">
            <v>506516373</v>
          </cell>
        </row>
        <row r="1430">
          <cell r="V1430">
            <v>14355820</v>
          </cell>
          <cell r="Y1430">
            <v>14355820</v>
          </cell>
          <cell r="AB1430">
            <v>14355820</v>
          </cell>
        </row>
        <row r="1431">
          <cell r="V1431">
            <v>87621885</v>
          </cell>
          <cell r="Y1431">
            <v>87621885</v>
          </cell>
          <cell r="AB1431">
            <v>87621885</v>
          </cell>
        </row>
        <row r="1432">
          <cell r="V1432">
            <v>189754162</v>
          </cell>
          <cell r="Y1432">
            <v>189754162</v>
          </cell>
          <cell r="AB1432">
            <v>189754162</v>
          </cell>
        </row>
        <row r="1433">
          <cell r="V1433">
            <v>195632326</v>
          </cell>
          <cell r="Y1433">
            <v>195632326</v>
          </cell>
          <cell r="AB1433">
            <v>195632326</v>
          </cell>
        </row>
        <row r="1434">
          <cell r="V1434">
            <v>19152180</v>
          </cell>
          <cell r="Y1434">
            <v>19152180</v>
          </cell>
          <cell r="AB1434">
            <v>19152180</v>
          </cell>
        </row>
        <row r="1435">
          <cell r="V1435">
            <v>2398802876</v>
          </cell>
          <cell r="Y1435">
            <v>2398802876</v>
          </cell>
          <cell r="AB1435">
            <v>2398802876</v>
          </cell>
        </row>
        <row r="1436">
          <cell r="V1436">
            <v>2398802876</v>
          </cell>
          <cell r="Y1436">
            <v>2398802876</v>
          </cell>
          <cell r="AB1436">
            <v>2398802876</v>
          </cell>
        </row>
        <row r="1437">
          <cell r="V1437">
            <v>1454500</v>
          </cell>
          <cell r="Y1437">
            <v>1454500</v>
          </cell>
          <cell r="AB1437">
            <v>1454500</v>
          </cell>
        </row>
        <row r="1438">
          <cell r="V1438">
            <v>1452124</v>
          </cell>
          <cell r="Y1438">
            <v>1452124</v>
          </cell>
          <cell r="AB1438">
            <v>1452124</v>
          </cell>
        </row>
        <row r="1439">
          <cell r="V1439">
            <v>2632000</v>
          </cell>
          <cell r="Y1439">
            <v>2632000</v>
          </cell>
          <cell r="AB1439">
            <v>2632000</v>
          </cell>
        </row>
        <row r="1440">
          <cell r="V1440">
            <v>12630000</v>
          </cell>
          <cell r="Y1440">
            <v>12630000</v>
          </cell>
          <cell r="AB1440">
            <v>12630000</v>
          </cell>
        </row>
        <row r="1441">
          <cell r="V1441">
            <v>32878909</v>
          </cell>
          <cell r="Y1441">
            <v>32878909</v>
          </cell>
          <cell r="AB1441">
            <v>32878909</v>
          </cell>
        </row>
        <row r="1442">
          <cell r="V1442">
            <v>41084300</v>
          </cell>
          <cell r="Y1442">
            <v>41084300</v>
          </cell>
          <cell r="AB1442">
            <v>41084300</v>
          </cell>
        </row>
        <row r="1443">
          <cell r="V1443">
            <v>286144000</v>
          </cell>
          <cell r="Y1443">
            <v>286144000</v>
          </cell>
          <cell r="AB1443">
            <v>286144000</v>
          </cell>
        </row>
        <row r="1444">
          <cell r="V1444">
            <v>1400000</v>
          </cell>
          <cell r="Y1444">
            <v>1400000</v>
          </cell>
          <cell r="AB1444">
            <v>1400000</v>
          </cell>
        </row>
        <row r="1445">
          <cell r="V1445">
            <v>404999999.99999988</v>
          </cell>
          <cell r="Y1445">
            <v>404999999.99999988</v>
          </cell>
          <cell r="AB1445">
            <v>404999999.99999988</v>
          </cell>
        </row>
        <row r="1446">
          <cell r="V1446">
            <v>392000000</v>
          </cell>
          <cell r="Y1446">
            <v>392000000</v>
          </cell>
          <cell r="AB1446">
            <v>392000000</v>
          </cell>
        </row>
        <row r="1447">
          <cell r="V1447">
            <v>10000000</v>
          </cell>
          <cell r="Y1447">
            <v>10000000</v>
          </cell>
          <cell r="AB1447">
            <v>10000000</v>
          </cell>
        </row>
        <row r="1448">
          <cell r="V1448">
            <v>390000000</v>
          </cell>
          <cell r="Y1448">
            <v>390000000</v>
          </cell>
          <cell r="AB1448">
            <v>390000000</v>
          </cell>
        </row>
        <row r="1449">
          <cell r="V1449">
            <v>822127043</v>
          </cell>
          <cell r="Y1449">
            <v>822127043</v>
          </cell>
          <cell r="AB1449">
            <v>822127043</v>
          </cell>
        </row>
        <row r="1450">
          <cell r="V1450">
            <v>821161528</v>
          </cell>
          <cell r="Y1450">
            <v>821161528</v>
          </cell>
          <cell r="AB1450">
            <v>821161528</v>
          </cell>
        </row>
        <row r="1451">
          <cell r="V1451">
            <v>48121569</v>
          </cell>
          <cell r="Y1451">
            <v>48121569</v>
          </cell>
          <cell r="AB1451">
            <v>48121569</v>
          </cell>
        </row>
        <row r="1452">
          <cell r="V1452">
            <v>38207262</v>
          </cell>
          <cell r="Y1452">
            <v>38207262</v>
          </cell>
          <cell r="AB1452">
            <v>38207262</v>
          </cell>
        </row>
        <row r="1453">
          <cell r="V1453">
            <v>9914307</v>
          </cell>
          <cell r="Y1453">
            <v>9914307</v>
          </cell>
          <cell r="AB1453">
            <v>9914307</v>
          </cell>
        </row>
        <row r="1454">
          <cell r="V1454">
            <v>773039959</v>
          </cell>
          <cell r="Y1454">
            <v>773039959</v>
          </cell>
          <cell r="AB1454">
            <v>773039959</v>
          </cell>
        </row>
        <row r="1455">
          <cell r="V1455">
            <v>17310609</v>
          </cell>
          <cell r="Y1455">
            <v>17310609</v>
          </cell>
          <cell r="AB1455">
            <v>17310609</v>
          </cell>
        </row>
        <row r="1456">
          <cell r="V1456">
            <v>10046034</v>
          </cell>
          <cell r="Y1456">
            <v>10046034</v>
          </cell>
          <cell r="AB1456">
            <v>10046034</v>
          </cell>
        </row>
        <row r="1457">
          <cell r="V1457">
            <v>17645292</v>
          </cell>
          <cell r="Y1457">
            <v>17645292</v>
          </cell>
          <cell r="AB1457">
            <v>17645292</v>
          </cell>
        </row>
        <row r="1458">
          <cell r="V1458">
            <v>4383343</v>
          </cell>
          <cell r="Y1458">
            <v>4383343</v>
          </cell>
          <cell r="AB1458">
            <v>4383343</v>
          </cell>
        </row>
        <row r="1459">
          <cell r="V1459">
            <v>588833800</v>
          </cell>
          <cell r="Y1459">
            <v>588833800</v>
          </cell>
          <cell r="AB1459">
            <v>588833800</v>
          </cell>
        </row>
        <row r="1460">
          <cell r="V1460">
            <v>28731096</v>
          </cell>
          <cell r="Y1460">
            <v>28731096</v>
          </cell>
          <cell r="AB1460">
            <v>28731096</v>
          </cell>
        </row>
        <row r="1461">
          <cell r="V1461">
            <v>27824608</v>
          </cell>
          <cell r="Y1461">
            <v>27824608</v>
          </cell>
          <cell r="AB1461">
            <v>27824608</v>
          </cell>
        </row>
        <row r="1462">
          <cell r="V1462">
            <v>21829933</v>
          </cell>
          <cell r="Y1462">
            <v>21829933</v>
          </cell>
          <cell r="AB1462">
            <v>21829933</v>
          </cell>
        </row>
        <row r="1463">
          <cell r="V1463">
            <v>4020000</v>
          </cell>
          <cell r="Y1463">
            <v>4020000</v>
          </cell>
          <cell r="AB1463">
            <v>4020000</v>
          </cell>
        </row>
        <row r="1464">
          <cell r="V1464">
            <v>40844094</v>
          </cell>
          <cell r="Y1464">
            <v>40844094</v>
          </cell>
          <cell r="AB1464">
            <v>40844094</v>
          </cell>
        </row>
        <row r="1465">
          <cell r="V1465">
            <v>11571150</v>
          </cell>
          <cell r="Y1465">
            <v>11571150</v>
          </cell>
          <cell r="AB1465">
            <v>11571150</v>
          </cell>
        </row>
        <row r="1466">
          <cell r="V1466">
            <v>3167657444</v>
          </cell>
          <cell r="Y1466">
            <v>3167657444</v>
          </cell>
          <cell r="AB1466">
            <v>3167657444</v>
          </cell>
        </row>
        <row r="1467">
          <cell r="V1467">
            <v>3167657444</v>
          </cell>
          <cell r="Y1467">
            <v>3167657444</v>
          </cell>
          <cell r="AB1467">
            <v>3167657444</v>
          </cell>
        </row>
        <row r="1468">
          <cell r="V1468">
            <v>1738218975</v>
          </cell>
          <cell r="Y1468">
            <v>1738218975</v>
          </cell>
          <cell r="AB1468">
            <v>1738218975</v>
          </cell>
        </row>
        <row r="1469">
          <cell r="V1469">
            <v>549780934</v>
          </cell>
          <cell r="Y1469">
            <v>549780934</v>
          </cell>
          <cell r="AB1469">
            <v>549780934</v>
          </cell>
        </row>
        <row r="1470">
          <cell r="V1470">
            <v>98400000</v>
          </cell>
          <cell r="Y1470">
            <v>98400000</v>
          </cell>
          <cell r="AB1470">
            <v>98400000</v>
          </cell>
        </row>
        <row r="1471">
          <cell r="V1471">
            <v>0</v>
          </cell>
          <cell r="Y1471">
            <v>0</v>
          </cell>
          <cell r="AB1471">
            <v>0</v>
          </cell>
        </row>
        <row r="1472">
          <cell r="V1472">
            <v>0</v>
          </cell>
          <cell r="Y1472">
            <v>0</v>
          </cell>
          <cell r="AB1472">
            <v>0</v>
          </cell>
        </row>
        <row r="1473">
          <cell r="V1473">
            <v>32109039</v>
          </cell>
          <cell r="Y1473">
            <v>32109039</v>
          </cell>
          <cell r="AB1473">
            <v>32109039</v>
          </cell>
        </row>
        <row r="1474">
          <cell r="V1474">
            <v>19449113</v>
          </cell>
          <cell r="Y1474">
            <v>19449113</v>
          </cell>
          <cell r="AB1474">
            <v>19449113</v>
          </cell>
        </row>
        <row r="1475">
          <cell r="V1475">
            <v>19900000</v>
          </cell>
          <cell r="Y1475">
            <v>19900000</v>
          </cell>
          <cell r="AB1475">
            <v>19900000</v>
          </cell>
        </row>
        <row r="1476">
          <cell r="V1476">
            <v>303508213</v>
          </cell>
          <cell r="Y1476">
            <v>303508213</v>
          </cell>
          <cell r="AB1476">
            <v>303508213</v>
          </cell>
        </row>
        <row r="1477">
          <cell r="V1477">
            <v>97977368</v>
          </cell>
          <cell r="Y1477">
            <v>97977368</v>
          </cell>
          <cell r="AB1477">
            <v>97977368</v>
          </cell>
        </row>
        <row r="1478">
          <cell r="V1478">
            <v>250466098</v>
          </cell>
          <cell r="Y1478">
            <v>250466098</v>
          </cell>
          <cell r="AB1478">
            <v>250466098</v>
          </cell>
        </row>
        <row r="1479">
          <cell r="V1479">
            <v>0</v>
          </cell>
          <cell r="Y1479">
            <v>0</v>
          </cell>
          <cell r="AB1479">
            <v>0</v>
          </cell>
        </row>
        <row r="1480">
          <cell r="V1480">
            <v>0</v>
          </cell>
          <cell r="Y1480">
            <v>0</v>
          </cell>
          <cell r="AB1480">
            <v>0</v>
          </cell>
        </row>
        <row r="1481">
          <cell r="V1481">
            <v>0</v>
          </cell>
          <cell r="Y1481">
            <v>0</v>
          </cell>
          <cell r="AB1481">
            <v>0</v>
          </cell>
        </row>
        <row r="1482">
          <cell r="V1482">
            <v>16950000</v>
          </cell>
          <cell r="Y1482">
            <v>16950000</v>
          </cell>
          <cell r="AB1482">
            <v>16950000</v>
          </cell>
        </row>
        <row r="1483">
          <cell r="V1483">
            <v>29497704</v>
          </cell>
          <cell r="Y1483">
            <v>29497704</v>
          </cell>
          <cell r="AB1483">
            <v>29497704</v>
          </cell>
        </row>
        <row r="1484">
          <cell r="V1484">
            <v>11400000</v>
          </cell>
          <cell r="Y1484">
            <v>11400000</v>
          </cell>
          <cell r="AB1484">
            <v>11400000</v>
          </cell>
        </row>
        <row r="1485">
          <cell r="V1485">
            <v>161012328</v>
          </cell>
          <cell r="Y1485">
            <v>161012328</v>
          </cell>
          <cell r="AB1485">
            <v>161012328</v>
          </cell>
        </row>
        <row r="1486">
          <cell r="V1486">
            <v>161012328</v>
          </cell>
          <cell r="Y1486">
            <v>161012328</v>
          </cell>
          <cell r="AB1486">
            <v>161012328</v>
          </cell>
        </row>
        <row r="1487">
          <cell r="V1487">
            <v>46832156</v>
          </cell>
          <cell r="Y1487">
            <v>46832156</v>
          </cell>
          <cell r="AB1487">
            <v>46832156</v>
          </cell>
        </row>
        <row r="1488">
          <cell r="V1488">
            <v>26918259</v>
          </cell>
          <cell r="Y1488">
            <v>26918259</v>
          </cell>
          <cell r="AB1488">
            <v>26918259</v>
          </cell>
        </row>
        <row r="1489">
          <cell r="V1489">
            <v>81120000</v>
          </cell>
          <cell r="Y1489">
            <v>81120000</v>
          </cell>
          <cell r="AB1489">
            <v>81120000</v>
          </cell>
        </row>
        <row r="1490">
          <cell r="V1490">
            <v>6141913</v>
          </cell>
          <cell r="Y1490">
            <v>6141913</v>
          </cell>
          <cell r="AB1490">
            <v>6141913</v>
          </cell>
        </row>
        <row r="1491">
          <cell r="V1491">
            <v>0</v>
          </cell>
          <cell r="Y1491">
            <v>0</v>
          </cell>
          <cell r="AB1491">
            <v>0</v>
          </cell>
        </row>
        <row r="1492">
          <cell r="V1492">
            <v>2906791022</v>
          </cell>
          <cell r="Y1492">
            <v>2906791022</v>
          </cell>
          <cell r="AB1492">
            <v>2906791022</v>
          </cell>
        </row>
        <row r="1493">
          <cell r="V1493">
            <v>2685424073</v>
          </cell>
          <cell r="Y1493">
            <v>2685424073</v>
          </cell>
          <cell r="AB1493">
            <v>2685424073</v>
          </cell>
        </row>
        <row r="1494">
          <cell r="V1494">
            <v>1811810587</v>
          </cell>
          <cell r="Y1494">
            <v>1811810587</v>
          </cell>
          <cell r="AB1494">
            <v>1811810587</v>
          </cell>
        </row>
        <row r="1495">
          <cell r="V1495">
            <v>873613486</v>
          </cell>
          <cell r="Y1495">
            <v>873613486</v>
          </cell>
          <cell r="AB1495">
            <v>873613486</v>
          </cell>
        </row>
        <row r="1496">
          <cell r="V1496">
            <v>221366949</v>
          </cell>
          <cell r="Y1496">
            <v>221366949</v>
          </cell>
          <cell r="AB1496">
            <v>221366949</v>
          </cell>
        </row>
        <row r="1497">
          <cell r="V1497">
            <v>68593899</v>
          </cell>
          <cell r="Y1497">
            <v>68593899</v>
          </cell>
          <cell r="AB1497">
            <v>68593899</v>
          </cell>
        </row>
        <row r="1498">
          <cell r="V1498">
            <v>17409760</v>
          </cell>
          <cell r="Y1498">
            <v>17409760</v>
          </cell>
          <cell r="AB1498">
            <v>17409760</v>
          </cell>
        </row>
        <row r="1499">
          <cell r="V1499">
            <v>46751073</v>
          </cell>
          <cell r="Y1499">
            <v>46751073</v>
          </cell>
          <cell r="AB1499">
            <v>46751073</v>
          </cell>
        </row>
        <row r="1500">
          <cell r="V1500">
            <v>11396245</v>
          </cell>
          <cell r="Y1500">
            <v>11396245</v>
          </cell>
          <cell r="AB1500">
            <v>11396245</v>
          </cell>
        </row>
        <row r="1501">
          <cell r="V1501">
            <v>33334176</v>
          </cell>
          <cell r="Y1501">
            <v>33334176</v>
          </cell>
          <cell r="AB1501">
            <v>33334176</v>
          </cell>
        </row>
        <row r="1502">
          <cell r="V1502">
            <v>43881796</v>
          </cell>
          <cell r="Y1502">
            <v>43881796</v>
          </cell>
          <cell r="AB1502">
            <v>43881796</v>
          </cell>
        </row>
        <row r="1503">
          <cell r="V1503">
            <v>2673248814</v>
          </cell>
          <cell r="Y1503">
            <v>2673248814</v>
          </cell>
          <cell r="AB1503">
            <v>2673248814</v>
          </cell>
        </row>
        <row r="1504">
          <cell r="V1504">
            <v>2673248814</v>
          </cell>
          <cell r="Y1504">
            <v>2673248814</v>
          </cell>
          <cell r="AB1504">
            <v>2673248814</v>
          </cell>
        </row>
        <row r="1505">
          <cell r="V1505">
            <v>1760136129</v>
          </cell>
          <cell r="Y1505">
            <v>1760136129</v>
          </cell>
          <cell r="AB1505">
            <v>1760136129</v>
          </cell>
        </row>
        <row r="1506">
          <cell r="V1506">
            <v>32872957</v>
          </cell>
          <cell r="Y1506">
            <v>32872957</v>
          </cell>
          <cell r="AB1506">
            <v>32872957</v>
          </cell>
        </row>
        <row r="1507">
          <cell r="V1507">
            <v>748514928</v>
          </cell>
          <cell r="Y1507">
            <v>748514928</v>
          </cell>
          <cell r="AB1507">
            <v>748514928</v>
          </cell>
        </row>
        <row r="1508">
          <cell r="V1508">
            <v>40724800</v>
          </cell>
          <cell r="Y1508">
            <v>40724800</v>
          </cell>
          <cell r="AB1508">
            <v>40724800</v>
          </cell>
        </row>
        <row r="1509">
          <cell r="V1509">
            <v>5000000</v>
          </cell>
          <cell r="Y1509">
            <v>5000000</v>
          </cell>
          <cell r="AB1509">
            <v>5000000</v>
          </cell>
        </row>
        <row r="1510">
          <cell r="V1510">
            <v>77000000</v>
          </cell>
          <cell r="Y1510">
            <v>77000000</v>
          </cell>
          <cell r="AB1510">
            <v>77000000</v>
          </cell>
        </row>
        <row r="1511">
          <cell r="V1511">
            <v>0</v>
          </cell>
          <cell r="Y1511">
            <v>0</v>
          </cell>
          <cell r="AB1511">
            <v>0</v>
          </cell>
        </row>
        <row r="1512">
          <cell r="V1512">
            <v>9000000</v>
          </cell>
          <cell r="Y1512">
            <v>9000000</v>
          </cell>
          <cell r="AB1512">
            <v>9000000</v>
          </cell>
        </row>
        <row r="1513">
          <cell r="V1513">
            <v>408800000</v>
          </cell>
          <cell r="Y1513">
            <v>408800000</v>
          </cell>
          <cell r="AB1513">
            <v>408800000</v>
          </cell>
        </row>
        <row r="1514">
          <cell r="V1514">
            <v>408800000</v>
          </cell>
          <cell r="Y1514">
            <v>408800000</v>
          </cell>
          <cell r="AB1514">
            <v>408800000</v>
          </cell>
        </row>
        <row r="1515">
          <cell r="V1515">
            <v>408800000</v>
          </cell>
          <cell r="Y1515">
            <v>408800000</v>
          </cell>
          <cell r="AB1515">
            <v>408800000</v>
          </cell>
        </row>
        <row r="1516">
          <cell r="V1516">
            <v>28663787793</v>
          </cell>
          <cell r="Y1516">
            <v>28663787793</v>
          </cell>
          <cell r="AB1516">
            <v>28663787793</v>
          </cell>
        </row>
        <row r="1517">
          <cell r="V1517">
            <v>1761730045</v>
          </cell>
          <cell r="Y1517">
            <v>1761730045</v>
          </cell>
          <cell r="AB1517">
            <v>1761730045</v>
          </cell>
        </row>
        <row r="1518">
          <cell r="V1518">
            <v>1761730045</v>
          </cell>
          <cell r="Y1518">
            <v>1761730045</v>
          </cell>
          <cell r="AB1518">
            <v>1761730045</v>
          </cell>
        </row>
        <row r="1519">
          <cell r="V1519">
            <v>740000000</v>
          </cell>
          <cell r="Y1519">
            <v>740000000</v>
          </cell>
          <cell r="AB1519">
            <v>740000000</v>
          </cell>
        </row>
        <row r="1520">
          <cell r="V1520">
            <v>456925242</v>
          </cell>
          <cell r="Y1520">
            <v>456925242</v>
          </cell>
          <cell r="AB1520">
            <v>456925242</v>
          </cell>
        </row>
        <row r="1521">
          <cell r="V1521">
            <v>50385635</v>
          </cell>
          <cell r="Y1521">
            <v>50385635</v>
          </cell>
          <cell r="AB1521">
            <v>50385635</v>
          </cell>
        </row>
        <row r="1522">
          <cell r="V1522">
            <v>122745232</v>
          </cell>
          <cell r="Y1522">
            <v>122745232</v>
          </cell>
          <cell r="AB1522">
            <v>122745232</v>
          </cell>
        </row>
        <row r="1523">
          <cell r="V1523">
            <v>6373110</v>
          </cell>
          <cell r="Y1523">
            <v>6373110</v>
          </cell>
          <cell r="AB1523">
            <v>6373110</v>
          </cell>
        </row>
        <row r="1524">
          <cell r="V1524">
            <v>169912091</v>
          </cell>
          <cell r="Y1524">
            <v>169912091</v>
          </cell>
          <cell r="AB1524">
            <v>169912091</v>
          </cell>
        </row>
        <row r="1525">
          <cell r="V1525">
            <v>87204815</v>
          </cell>
          <cell r="Y1525">
            <v>87204815</v>
          </cell>
          <cell r="AB1525">
            <v>87204815</v>
          </cell>
        </row>
        <row r="1526">
          <cell r="V1526">
            <v>16223403</v>
          </cell>
          <cell r="Y1526">
            <v>16223403</v>
          </cell>
          <cell r="AB1526">
            <v>16223403</v>
          </cell>
        </row>
        <row r="1527">
          <cell r="V1527">
            <v>1551198</v>
          </cell>
          <cell r="Y1527">
            <v>1551198</v>
          </cell>
          <cell r="AB1527">
            <v>1551198</v>
          </cell>
        </row>
        <row r="1528">
          <cell r="V1528">
            <v>0</v>
          </cell>
          <cell r="Y1528">
            <v>0</v>
          </cell>
          <cell r="AB1528">
            <v>0</v>
          </cell>
        </row>
        <row r="1529">
          <cell r="V1529">
            <v>300000</v>
          </cell>
          <cell r="Y1529">
            <v>300000</v>
          </cell>
          <cell r="AB1529">
            <v>300000</v>
          </cell>
        </row>
        <row r="1530">
          <cell r="V1530">
            <v>98512209</v>
          </cell>
          <cell r="Y1530">
            <v>98512209</v>
          </cell>
          <cell r="AB1530">
            <v>98512209</v>
          </cell>
        </row>
        <row r="1531">
          <cell r="V1531">
            <v>11597110</v>
          </cell>
          <cell r="Y1531">
            <v>11597110</v>
          </cell>
          <cell r="AB1531">
            <v>11597110</v>
          </cell>
        </row>
        <row r="1532">
          <cell r="V1532">
            <v>6227529507</v>
          </cell>
          <cell r="Y1532">
            <v>6227529507</v>
          </cell>
          <cell r="AB1532">
            <v>6227529507</v>
          </cell>
        </row>
        <row r="1533">
          <cell r="V1533">
            <v>823189938</v>
          </cell>
          <cell r="Y1533">
            <v>823189938</v>
          </cell>
          <cell r="AB1533">
            <v>823189938</v>
          </cell>
        </row>
        <row r="1534">
          <cell r="V1534">
            <v>823189938</v>
          </cell>
          <cell r="Y1534">
            <v>823189938</v>
          </cell>
          <cell r="AB1534">
            <v>823189938</v>
          </cell>
        </row>
        <row r="1535">
          <cell r="V1535">
            <v>10195065</v>
          </cell>
          <cell r="Y1535">
            <v>10195065</v>
          </cell>
          <cell r="AB1535">
            <v>10195065</v>
          </cell>
        </row>
        <row r="1536">
          <cell r="V1536">
            <v>2907551</v>
          </cell>
          <cell r="Y1536">
            <v>2907551</v>
          </cell>
          <cell r="AB1536">
            <v>2907551</v>
          </cell>
        </row>
        <row r="1537">
          <cell r="V1537">
            <v>810087322</v>
          </cell>
          <cell r="Y1537">
            <v>810087322</v>
          </cell>
          <cell r="AB1537">
            <v>810087322</v>
          </cell>
        </row>
        <row r="1538">
          <cell r="V1538">
            <v>4200966603</v>
          </cell>
          <cell r="Y1538">
            <v>4200966603</v>
          </cell>
          <cell r="AB1538">
            <v>4200966603</v>
          </cell>
        </row>
        <row r="1539">
          <cell r="V1539">
            <v>4200966603</v>
          </cell>
          <cell r="Y1539">
            <v>4200966603</v>
          </cell>
          <cell r="AB1539">
            <v>4200966603</v>
          </cell>
        </row>
        <row r="1540">
          <cell r="V1540">
            <v>3302435475</v>
          </cell>
          <cell r="Y1540">
            <v>3302435475</v>
          </cell>
          <cell r="AB1540">
            <v>3302435475</v>
          </cell>
        </row>
        <row r="1541">
          <cell r="V1541">
            <v>746370000</v>
          </cell>
          <cell r="Y1541">
            <v>746370000</v>
          </cell>
          <cell r="AB1541">
            <v>746370000</v>
          </cell>
        </row>
        <row r="1542">
          <cell r="V1542">
            <v>24031394</v>
          </cell>
          <cell r="Y1542">
            <v>24031394</v>
          </cell>
          <cell r="AB1542">
            <v>24031394</v>
          </cell>
        </row>
        <row r="1543">
          <cell r="V1543">
            <v>128129734</v>
          </cell>
          <cell r="Y1543">
            <v>128129734</v>
          </cell>
          <cell r="AB1543">
            <v>128129734</v>
          </cell>
        </row>
        <row r="1544">
          <cell r="V1544">
            <v>12984499742</v>
          </cell>
          <cell r="Y1544">
            <v>12984499742</v>
          </cell>
          <cell r="AB1544">
            <v>12984499742</v>
          </cell>
        </row>
        <row r="1545">
          <cell r="V1545">
            <v>6312510433</v>
          </cell>
          <cell r="Y1545">
            <v>6312510433</v>
          </cell>
          <cell r="AB1545">
            <v>6312510433</v>
          </cell>
        </row>
        <row r="1546">
          <cell r="V1546">
            <v>6312510433</v>
          </cell>
          <cell r="Y1546">
            <v>6312510433</v>
          </cell>
          <cell r="AB1546">
            <v>6312510433</v>
          </cell>
        </row>
        <row r="1547">
          <cell r="V1547">
            <v>2302926798</v>
          </cell>
          <cell r="Y1547">
            <v>2302926798</v>
          </cell>
          <cell r="AB1547">
            <v>2302926798</v>
          </cell>
        </row>
        <row r="1548">
          <cell r="V1548">
            <v>1235903153</v>
          </cell>
          <cell r="Y1548">
            <v>1235903153</v>
          </cell>
          <cell r="AB1548">
            <v>1235903153</v>
          </cell>
        </row>
        <row r="1549">
          <cell r="V1549">
            <v>381834444</v>
          </cell>
          <cell r="Y1549">
            <v>381834444</v>
          </cell>
          <cell r="AB1549">
            <v>381834444</v>
          </cell>
        </row>
        <row r="1550">
          <cell r="V1550">
            <v>1373189256</v>
          </cell>
          <cell r="Y1550">
            <v>1373189256</v>
          </cell>
          <cell r="AB1550">
            <v>1373189256</v>
          </cell>
        </row>
        <row r="1551">
          <cell r="V1551">
            <v>21715562</v>
          </cell>
          <cell r="Y1551">
            <v>21715562</v>
          </cell>
          <cell r="AB1551">
            <v>21715562</v>
          </cell>
        </row>
        <row r="1552">
          <cell r="V1552">
            <v>407474525</v>
          </cell>
          <cell r="Y1552">
            <v>407474525</v>
          </cell>
          <cell r="AB1552">
            <v>407474525</v>
          </cell>
        </row>
        <row r="1553">
          <cell r="V1553">
            <v>589466695</v>
          </cell>
          <cell r="Y1553">
            <v>589466695</v>
          </cell>
          <cell r="AB1553">
            <v>589466695</v>
          </cell>
        </row>
        <row r="1554">
          <cell r="V1554">
            <v>0</v>
          </cell>
          <cell r="Y1554">
            <v>0</v>
          </cell>
          <cell r="AB1554">
            <v>0</v>
          </cell>
        </row>
        <row r="1555">
          <cell r="V1555">
            <v>5904988597</v>
          </cell>
          <cell r="Y1555">
            <v>5904988597</v>
          </cell>
          <cell r="AB1555">
            <v>5904988597</v>
          </cell>
        </row>
        <row r="1556">
          <cell r="V1556">
            <v>5904988597</v>
          </cell>
          <cell r="Y1556">
            <v>5904988597</v>
          </cell>
          <cell r="AB1556">
            <v>5904988597</v>
          </cell>
        </row>
        <row r="1557">
          <cell r="V1557">
            <v>4417723605</v>
          </cell>
          <cell r="Y1557">
            <v>4417723605</v>
          </cell>
          <cell r="AB1557">
            <v>4417723605</v>
          </cell>
        </row>
        <row r="1558">
          <cell r="V1558">
            <v>763490638</v>
          </cell>
          <cell r="Y1558">
            <v>763490638</v>
          </cell>
          <cell r="AB1558">
            <v>763490638</v>
          </cell>
        </row>
        <row r="1559">
          <cell r="V1559">
            <v>375715210</v>
          </cell>
          <cell r="Y1559">
            <v>375715210</v>
          </cell>
          <cell r="AB1559">
            <v>375715210</v>
          </cell>
        </row>
        <row r="1560">
          <cell r="V1560">
            <v>8428746</v>
          </cell>
          <cell r="Y1560">
            <v>8428746</v>
          </cell>
          <cell r="AB1560">
            <v>8428746</v>
          </cell>
        </row>
        <row r="1561">
          <cell r="V1561">
            <v>113400854</v>
          </cell>
          <cell r="Y1561">
            <v>113400854</v>
          </cell>
          <cell r="AB1561">
            <v>113400854</v>
          </cell>
        </row>
        <row r="1562">
          <cell r="V1562">
            <v>114103650</v>
          </cell>
          <cell r="Y1562">
            <v>114103650</v>
          </cell>
          <cell r="AB1562">
            <v>114103650</v>
          </cell>
        </row>
        <row r="1563">
          <cell r="V1563">
            <v>112125894</v>
          </cell>
          <cell r="Y1563">
            <v>112125894</v>
          </cell>
          <cell r="AB1563">
            <v>112125894</v>
          </cell>
        </row>
        <row r="1564">
          <cell r="V1564">
            <v>0</v>
          </cell>
          <cell r="Y1564">
            <v>0</v>
          </cell>
          <cell r="AB1564">
            <v>0</v>
          </cell>
        </row>
        <row r="1565">
          <cell r="V1565">
            <v>99089262</v>
          </cell>
          <cell r="Y1565">
            <v>99089262</v>
          </cell>
          <cell r="AB1565">
            <v>99089262</v>
          </cell>
        </row>
        <row r="1566">
          <cell r="V1566">
            <v>99089262</v>
          </cell>
          <cell r="Y1566">
            <v>99089262</v>
          </cell>
          <cell r="AB1566">
            <v>99089262</v>
          </cell>
        </row>
        <row r="1567">
          <cell r="V1567">
            <v>4050000</v>
          </cell>
          <cell r="Y1567">
            <v>4050000</v>
          </cell>
          <cell r="AB1567">
            <v>4050000</v>
          </cell>
        </row>
        <row r="1568">
          <cell r="V1568">
            <v>8325000</v>
          </cell>
          <cell r="Y1568">
            <v>8325000</v>
          </cell>
          <cell r="AB1568">
            <v>8325000</v>
          </cell>
        </row>
        <row r="1569">
          <cell r="V1569">
            <v>9910000</v>
          </cell>
          <cell r="Y1569">
            <v>9910000</v>
          </cell>
          <cell r="AB1569">
            <v>9910000</v>
          </cell>
        </row>
        <row r="1570">
          <cell r="V1570">
            <v>2000000</v>
          </cell>
          <cell r="Y1570">
            <v>2000000</v>
          </cell>
          <cell r="AB1570">
            <v>2000000</v>
          </cell>
        </row>
        <row r="1571">
          <cell r="V1571">
            <v>12011253</v>
          </cell>
          <cell r="Y1571">
            <v>12011253</v>
          </cell>
          <cell r="AB1571">
            <v>12011253</v>
          </cell>
        </row>
        <row r="1572">
          <cell r="V1572">
            <v>1794879</v>
          </cell>
          <cell r="Y1572">
            <v>1794879</v>
          </cell>
          <cell r="AB1572">
            <v>1794879</v>
          </cell>
        </row>
        <row r="1573">
          <cell r="V1573">
            <v>1312000</v>
          </cell>
          <cell r="Y1573">
            <v>1312000</v>
          </cell>
          <cell r="AB1573">
            <v>1312000</v>
          </cell>
        </row>
        <row r="1574">
          <cell r="V1574">
            <v>1965000</v>
          </cell>
          <cell r="Y1574">
            <v>1965000</v>
          </cell>
          <cell r="AB1574">
            <v>1965000</v>
          </cell>
        </row>
        <row r="1575">
          <cell r="V1575">
            <v>34575000</v>
          </cell>
          <cell r="Y1575">
            <v>34575000</v>
          </cell>
          <cell r="AB1575">
            <v>34575000</v>
          </cell>
        </row>
        <row r="1576">
          <cell r="V1576">
            <v>3704350</v>
          </cell>
          <cell r="Y1576">
            <v>3704350</v>
          </cell>
          <cell r="AB1576">
            <v>3704350</v>
          </cell>
        </row>
        <row r="1577">
          <cell r="V1577">
            <v>19441780</v>
          </cell>
          <cell r="Y1577">
            <v>19441780</v>
          </cell>
          <cell r="AB1577">
            <v>19441780</v>
          </cell>
        </row>
        <row r="1578">
          <cell r="V1578">
            <v>0</v>
          </cell>
          <cell r="Y1578">
            <v>0</v>
          </cell>
          <cell r="AB1578">
            <v>0</v>
          </cell>
        </row>
        <row r="1579">
          <cell r="V1579">
            <v>667911450</v>
          </cell>
          <cell r="Y1579">
            <v>667911450</v>
          </cell>
          <cell r="AB1579">
            <v>667911450</v>
          </cell>
        </row>
        <row r="1580">
          <cell r="V1580">
            <v>598854182</v>
          </cell>
          <cell r="Y1580">
            <v>598854182</v>
          </cell>
          <cell r="AB1580">
            <v>598854182</v>
          </cell>
        </row>
        <row r="1581">
          <cell r="V1581">
            <v>421997937</v>
          </cell>
          <cell r="Y1581">
            <v>421997937</v>
          </cell>
          <cell r="AB1581">
            <v>421997937</v>
          </cell>
        </row>
        <row r="1582">
          <cell r="V1582">
            <v>176856245</v>
          </cell>
          <cell r="Y1582">
            <v>176856245</v>
          </cell>
          <cell r="AB1582">
            <v>176856245</v>
          </cell>
        </row>
        <row r="1583">
          <cell r="V1583">
            <v>69057268</v>
          </cell>
          <cell r="Y1583">
            <v>69057268</v>
          </cell>
          <cell r="AB1583">
            <v>69057268</v>
          </cell>
        </row>
        <row r="1584">
          <cell r="V1584">
            <v>28233660</v>
          </cell>
          <cell r="Y1584">
            <v>28233660</v>
          </cell>
          <cell r="AB1584">
            <v>28233660</v>
          </cell>
        </row>
        <row r="1585">
          <cell r="V1585">
            <v>15360853</v>
          </cell>
          <cell r="Y1585">
            <v>15360853</v>
          </cell>
          <cell r="AB1585">
            <v>15360853</v>
          </cell>
        </row>
        <row r="1586">
          <cell r="V1586">
            <v>0</v>
          </cell>
          <cell r="Y1586">
            <v>0</v>
          </cell>
          <cell r="AB1586">
            <v>0</v>
          </cell>
        </row>
        <row r="1587">
          <cell r="V1587">
            <v>14822755</v>
          </cell>
          <cell r="Y1587">
            <v>14822755</v>
          </cell>
          <cell r="AB1587">
            <v>14822755</v>
          </cell>
        </row>
        <row r="1588">
          <cell r="V1588">
            <v>10640000</v>
          </cell>
          <cell r="Y1588">
            <v>10640000</v>
          </cell>
          <cell r="AB1588">
            <v>10640000</v>
          </cell>
        </row>
        <row r="1589">
          <cell r="V1589">
            <v>0</v>
          </cell>
          <cell r="Y1589">
            <v>0</v>
          </cell>
          <cell r="AB1589">
            <v>0</v>
          </cell>
        </row>
        <row r="1590">
          <cell r="V1590">
            <v>21480000000</v>
          </cell>
          <cell r="Y1590">
            <v>21480000000</v>
          </cell>
          <cell r="AB1590">
            <v>21480000000</v>
          </cell>
        </row>
        <row r="1591">
          <cell r="V1591">
            <v>21480000000</v>
          </cell>
          <cell r="Y1591">
            <v>21480000000</v>
          </cell>
          <cell r="AB1591">
            <v>21480000000</v>
          </cell>
        </row>
        <row r="1592">
          <cell r="V1592">
            <v>21480000000</v>
          </cell>
          <cell r="Y1592">
            <v>21480000000</v>
          </cell>
          <cell r="AB1592">
            <v>21480000000</v>
          </cell>
        </row>
        <row r="1593">
          <cell r="V1593">
            <v>41246740001</v>
          </cell>
          <cell r="Y1593">
            <v>41246740001</v>
          </cell>
          <cell r="AB1593">
            <v>41246740001</v>
          </cell>
        </row>
        <row r="1594">
          <cell r="V1594">
            <v>41246740001</v>
          </cell>
          <cell r="Y1594">
            <v>41246740001</v>
          </cell>
          <cell r="AB1594">
            <v>41246740001</v>
          </cell>
        </row>
        <row r="1595">
          <cell r="V1595">
            <v>26846874416</v>
          </cell>
          <cell r="Y1595">
            <v>26846874416</v>
          </cell>
          <cell r="AB1595">
            <v>26846874416</v>
          </cell>
        </row>
        <row r="1596">
          <cell r="V1596">
            <v>8250000</v>
          </cell>
          <cell r="Y1596">
            <v>8250000</v>
          </cell>
          <cell r="AB1596">
            <v>8250000</v>
          </cell>
        </row>
        <row r="1597">
          <cell r="V1597">
            <v>50000000</v>
          </cell>
          <cell r="Y1597">
            <v>50000000</v>
          </cell>
          <cell r="AB1597">
            <v>50000000</v>
          </cell>
        </row>
        <row r="1598">
          <cell r="V1598">
            <v>6000000000</v>
          </cell>
          <cell r="Y1598">
            <v>6000000000</v>
          </cell>
          <cell r="AB1598">
            <v>6000000000</v>
          </cell>
        </row>
        <row r="1599">
          <cell r="V1599">
            <v>2669094000</v>
          </cell>
          <cell r="Y1599">
            <v>2669094000</v>
          </cell>
          <cell r="AB1599">
            <v>2669094000</v>
          </cell>
        </row>
        <row r="1600">
          <cell r="V1600">
            <v>451253970</v>
          </cell>
          <cell r="Y1600">
            <v>451253970</v>
          </cell>
          <cell r="AB1600">
            <v>451253970</v>
          </cell>
        </row>
        <row r="1601">
          <cell r="V1601">
            <v>0</v>
          </cell>
          <cell r="Y1601">
            <v>0</v>
          </cell>
          <cell r="AB1601">
            <v>0</v>
          </cell>
        </row>
        <row r="1602">
          <cell r="V1602">
            <v>93006000</v>
          </cell>
          <cell r="Y1602">
            <v>93006000</v>
          </cell>
          <cell r="AB1602">
            <v>93006000</v>
          </cell>
        </row>
        <row r="1603">
          <cell r="V1603">
            <v>62897000</v>
          </cell>
          <cell r="Y1603">
            <v>62897000</v>
          </cell>
          <cell r="AB1603">
            <v>62897000</v>
          </cell>
        </row>
        <row r="1604">
          <cell r="V1604">
            <v>466980145</v>
          </cell>
          <cell r="Y1604">
            <v>466980145</v>
          </cell>
          <cell r="AB1604">
            <v>466980145</v>
          </cell>
        </row>
        <row r="1605">
          <cell r="V1605">
            <v>326317000</v>
          </cell>
          <cell r="Y1605">
            <v>326317000</v>
          </cell>
          <cell r="AB1605">
            <v>326317000</v>
          </cell>
        </row>
        <row r="1606">
          <cell r="V1606">
            <v>661186000</v>
          </cell>
          <cell r="Y1606">
            <v>661186000</v>
          </cell>
          <cell r="AB1606">
            <v>661186000</v>
          </cell>
        </row>
        <row r="1607">
          <cell r="V1607">
            <v>2686000</v>
          </cell>
          <cell r="Y1607">
            <v>2686000</v>
          </cell>
          <cell r="AB1607">
            <v>2686000</v>
          </cell>
        </row>
        <row r="1608">
          <cell r="V1608">
            <v>4000000</v>
          </cell>
          <cell r="Y1608">
            <v>4000000</v>
          </cell>
          <cell r="AB1608">
            <v>4000000</v>
          </cell>
        </row>
        <row r="1609">
          <cell r="V1609">
            <v>107000000</v>
          </cell>
          <cell r="Y1609">
            <v>107000000</v>
          </cell>
          <cell r="AB1609">
            <v>107000000</v>
          </cell>
        </row>
        <row r="1610">
          <cell r="V1610">
            <v>242658133</v>
          </cell>
          <cell r="Y1610">
            <v>242658133</v>
          </cell>
          <cell r="AB1610">
            <v>242658133</v>
          </cell>
        </row>
        <row r="1611">
          <cell r="V1611">
            <v>902110332</v>
          </cell>
          <cell r="Y1611">
            <v>902110332</v>
          </cell>
          <cell r="AB1611">
            <v>902110332</v>
          </cell>
        </row>
        <row r="1612">
          <cell r="V1612">
            <v>1273415500</v>
          </cell>
          <cell r="Y1612">
            <v>1273415500</v>
          </cell>
          <cell r="AB1612">
            <v>1273415500</v>
          </cell>
        </row>
        <row r="1613">
          <cell r="V1613">
            <v>499779770</v>
          </cell>
          <cell r="Y1613">
            <v>499779770</v>
          </cell>
          <cell r="AB1613">
            <v>499779770</v>
          </cell>
        </row>
        <row r="1614">
          <cell r="V1614">
            <v>284278000</v>
          </cell>
          <cell r="Y1614">
            <v>284278000</v>
          </cell>
          <cell r="AB1614">
            <v>284278000</v>
          </cell>
        </row>
        <row r="1615">
          <cell r="V1615">
            <v>6822000</v>
          </cell>
          <cell r="Y1615">
            <v>6822000</v>
          </cell>
          <cell r="AB1615">
            <v>6822000</v>
          </cell>
        </row>
        <row r="1616">
          <cell r="V1616">
            <v>48020650</v>
          </cell>
          <cell r="Y1616">
            <v>48020650</v>
          </cell>
          <cell r="AB1616">
            <v>48020650</v>
          </cell>
        </row>
        <row r="1617">
          <cell r="V1617">
            <v>27000000</v>
          </cell>
          <cell r="Y1617">
            <v>27000000</v>
          </cell>
          <cell r="AB1617">
            <v>27000000</v>
          </cell>
        </row>
        <row r="1618">
          <cell r="V1618">
            <v>122559085</v>
          </cell>
          <cell r="Y1618">
            <v>122559085</v>
          </cell>
          <cell r="AB1618">
            <v>122559085</v>
          </cell>
        </row>
        <row r="1619">
          <cell r="V1619">
            <v>90552000</v>
          </cell>
          <cell r="Y1619">
            <v>90552000</v>
          </cell>
          <cell r="AB1619">
            <v>90552000</v>
          </cell>
        </row>
        <row r="1620">
          <cell r="V1620">
            <v>4433159091</v>
          </cell>
          <cell r="Y1620">
            <v>4433159091</v>
          </cell>
          <cell r="AB1620">
            <v>4433159091</v>
          </cell>
        </row>
        <row r="1621">
          <cell r="V1621">
            <v>4433159091</v>
          </cell>
          <cell r="Y1621">
            <v>4433159091</v>
          </cell>
          <cell r="AB1621">
            <v>4433159091</v>
          </cell>
        </row>
        <row r="1622">
          <cell r="V1622">
            <v>4433159091</v>
          </cell>
          <cell r="Y1622">
            <v>4433159091</v>
          </cell>
          <cell r="AB1622">
            <v>4433159091</v>
          </cell>
        </row>
        <row r="1624">
          <cell r="V1624">
            <v>545694650920</v>
          </cell>
          <cell r="Y1624">
            <v>545694650920</v>
          </cell>
          <cell r="AB1624">
            <v>545694650920</v>
          </cell>
        </row>
        <row r="1625">
          <cell r="V1625">
            <v>43842012666</v>
          </cell>
          <cell r="Y1625">
            <v>43842012666</v>
          </cell>
          <cell r="AB1625">
            <v>43842012666</v>
          </cell>
        </row>
        <row r="1626">
          <cell r="V1626">
            <v>89830496789</v>
          </cell>
          <cell r="Y1626">
            <v>89830496789</v>
          </cell>
          <cell r="AB1626">
            <v>89830496789</v>
          </cell>
        </row>
        <row r="1627">
          <cell r="V1627">
            <v>412022141465</v>
          </cell>
          <cell r="Y1627">
            <v>412022141465</v>
          </cell>
          <cell r="AB1627">
            <v>412022141465</v>
          </cell>
        </row>
        <row r="1628">
          <cell r="V1628">
            <v>253247288786</v>
          </cell>
          <cell r="Y1628">
            <v>253247288786</v>
          </cell>
          <cell r="AB1628">
            <v>253247288786</v>
          </cell>
        </row>
        <row r="1630">
          <cell r="V1630">
            <v>107775024092</v>
          </cell>
          <cell r="Y1630">
            <v>107775024092</v>
          </cell>
          <cell r="AB1630">
            <v>107775024092</v>
          </cell>
        </row>
        <row r="1633">
          <cell r="V1633" t="str">
            <v>Ministère</v>
          </cell>
          <cell r="Y1633" t="str">
            <v>DB</v>
          </cell>
          <cell r="AB1633" t="str">
            <v>Arbitrage</v>
          </cell>
        </row>
        <row r="1634">
          <cell r="V1634">
            <v>0</v>
          </cell>
          <cell r="Y1634">
            <v>0</v>
          </cell>
          <cell r="AB1634">
            <v>0</v>
          </cell>
        </row>
        <row r="1635">
          <cell r="V1635">
            <v>0</v>
          </cell>
          <cell r="Y1635">
            <v>0</v>
          </cell>
          <cell r="AB1635">
            <v>0</v>
          </cell>
        </row>
        <row r="1636">
          <cell r="V1636">
            <v>0</v>
          </cell>
          <cell r="Y1636">
            <v>0</v>
          </cell>
          <cell r="AB1636">
            <v>0</v>
          </cell>
        </row>
      </sheetData>
      <sheetData sheetId="7" refreshError="1">
        <row r="1">
          <cell r="D1" t="str">
            <v>TA_MIS</v>
          </cell>
        </row>
        <row r="7">
          <cell r="T7" t="str">
            <v xml:space="preserve">PLAFOND </v>
          </cell>
        </row>
        <row r="8">
          <cell r="T8" t="str">
            <v>LFI 2020</v>
          </cell>
          <cell r="X8" t="str">
            <v>MESURES
nouvelle/d'économie</v>
          </cell>
          <cell r="AD8" t="str">
            <v>MESURES
nouvelle/d'économie</v>
          </cell>
          <cell r="AJ8" t="str">
            <v>MESURES
nouvelle/d'économie</v>
          </cell>
        </row>
        <row r="10">
          <cell r="T10">
            <v>2000000</v>
          </cell>
          <cell r="X10">
            <v>0</v>
          </cell>
          <cell r="AD10">
            <v>0</v>
          </cell>
          <cell r="AJ10">
            <v>0</v>
          </cell>
        </row>
        <row r="11">
          <cell r="T11">
            <v>2000000</v>
          </cell>
          <cell r="X11">
            <v>0</v>
          </cell>
          <cell r="AD11">
            <v>0</v>
          </cell>
          <cell r="AJ11">
            <v>0</v>
          </cell>
        </row>
        <row r="12">
          <cell r="T12">
            <v>2000000</v>
          </cell>
          <cell r="X12">
            <v>0</v>
          </cell>
          <cell r="AD12">
            <v>0</v>
          </cell>
          <cell r="AJ12">
            <v>0</v>
          </cell>
        </row>
        <row r="13">
          <cell r="T13">
            <v>2900000</v>
          </cell>
          <cell r="X13">
            <v>0</v>
          </cell>
          <cell r="AD13">
            <v>0</v>
          </cell>
          <cell r="AJ13">
            <v>0</v>
          </cell>
        </row>
        <row r="14">
          <cell r="T14">
            <v>7500000</v>
          </cell>
          <cell r="X14">
            <v>0</v>
          </cell>
          <cell r="AD14">
            <v>0</v>
          </cell>
          <cell r="AJ14">
            <v>0</v>
          </cell>
        </row>
        <row r="15">
          <cell r="T15">
            <v>12000000</v>
          </cell>
          <cell r="X15">
            <v>0</v>
          </cell>
          <cell r="AD15">
            <v>0</v>
          </cell>
          <cell r="AJ15">
            <v>0</v>
          </cell>
        </row>
        <row r="16">
          <cell r="T16">
            <v>60000000</v>
          </cell>
          <cell r="X16">
            <v>0</v>
          </cell>
          <cell r="AD16">
            <v>0</v>
          </cell>
          <cell r="AJ16">
            <v>0</v>
          </cell>
        </row>
        <row r="17">
          <cell r="T17">
            <v>292000000</v>
          </cell>
          <cell r="X17">
            <v>0</v>
          </cell>
          <cell r="AD17">
            <v>0</v>
          </cell>
          <cell r="AJ17">
            <v>0</v>
          </cell>
        </row>
        <row r="18">
          <cell r="T18">
            <v>4000000</v>
          </cell>
          <cell r="X18">
            <v>0</v>
          </cell>
          <cell r="AD18">
            <v>0</v>
          </cell>
          <cell r="AJ18">
            <v>0</v>
          </cell>
        </row>
        <row r="19">
          <cell r="T19">
            <v>4500000</v>
          </cell>
          <cell r="X19">
            <v>0</v>
          </cell>
          <cell r="AD19">
            <v>0</v>
          </cell>
          <cell r="AJ19">
            <v>0</v>
          </cell>
        </row>
        <row r="20">
          <cell r="T20">
            <v>4200000</v>
          </cell>
          <cell r="X20">
            <v>0</v>
          </cell>
          <cell r="AD20">
            <v>0</v>
          </cell>
          <cell r="AJ20">
            <v>0</v>
          </cell>
        </row>
        <row r="21">
          <cell r="T21">
            <v>15000000</v>
          </cell>
          <cell r="X21">
            <v>0</v>
          </cell>
          <cell r="AD21">
            <v>0</v>
          </cell>
          <cell r="AJ21">
            <v>0</v>
          </cell>
        </row>
        <row r="22">
          <cell r="T22">
            <v>45000000</v>
          </cell>
          <cell r="X22">
            <v>0</v>
          </cell>
          <cell r="AD22">
            <v>0</v>
          </cell>
          <cell r="AJ22">
            <v>0</v>
          </cell>
        </row>
        <row r="23">
          <cell r="T23">
            <v>116100000</v>
          </cell>
          <cell r="X23">
            <v>0</v>
          </cell>
          <cell r="AD23">
            <v>0</v>
          </cell>
          <cell r="AJ23">
            <v>0</v>
          </cell>
        </row>
        <row r="24">
          <cell r="T24">
            <v>290000000</v>
          </cell>
          <cell r="X24">
            <v>0</v>
          </cell>
          <cell r="AD24">
            <v>0</v>
          </cell>
          <cell r="AJ24">
            <v>0</v>
          </cell>
        </row>
        <row r="25">
          <cell r="T25">
            <v>61000000</v>
          </cell>
          <cell r="X25">
            <v>0</v>
          </cell>
          <cell r="AD25">
            <v>0</v>
          </cell>
          <cell r="AJ25">
            <v>0</v>
          </cell>
        </row>
        <row r="26">
          <cell r="T26">
            <v>420000000</v>
          </cell>
          <cell r="X26">
            <v>0</v>
          </cell>
          <cell r="AD26">
            <v>0</v>
          </cell>
          <cell r="AJ26">
            <v>0</v>
          </cell>
        </row>
        <row r="27">
          <cell r="T27">
            <v>6450000</v>
          </cell>
          <cell r="X27">
            <v>0</v>
          </cell>
          <cell r="AD27">
            <v>0</v>
          </cell>
          <cell r="AJ27">
            <v>0</v>
          </cell>
        </row>
        <row r="28">
          <cell r="T28">
            <v>11334000</v>
          </cell>
          <cell r="X28">
            <v>0</v>
          </cell>
          <cell r="AD28">
            <v>0</v>
          </cell>
          <cell r="AJ28">
            <v>0</v>
          </cell>
        </row>
        <row r="29">
          <cell r="T29">
            <v>453898000</v>
          </cell>
          <cell r="X29">
            <v>0</v>
          </cell>
          <cell r="AD29">
            <v>0</v>
          </cell>
          <cell r="AJ29">
            <v>0</v>
          </cell>
        </row>
        <row r="30">
          <cell r="T30">
            <v>0</v>
          </cell>
          <cell r="X30">
            <v>0</v>
          </cell>
          <cell r="AD30">
            <v>0</v>
          </cell>
          <cell r="AJ30">
            <v>0</v>
          </cell>
        </row>
        <row r="31">
          <cell r="T31">
            <v>8000000</v>
          </cell>
          <cell r="X31">
            <v>0</v>
          </cell>
          <cell r="AD31">
            <v>0</v>
          </cell>
          <cell r="AJ31">
            <v>0</v>
          </cell>
        </row>
        <row r="32">
          <cell r="T32">
            <v>50000000</v>
          </cell>
          <cell r="X32">
            <v>0</v>
          </cell>
          <cell r="AD32">
            <v>0</v>
          </cell>
          <cell r="AJ32">
            <v>0</v>
          </cell>
        </row>
        <row r="33">
          <cell r="T33">
            <v>251000000</v>
          </cell>
          <cell r="X33">
            <v>0</v>
          </cell>
          <cell r="AD33">
            <v>0</v>
          </cell>
          <cell r="AJ33">
            <v>0</v>
          </cell>
        </row>
        <row r="34">
          <cell r="T34">
            <v>0</v>
          </cell>
          <cell r="X34">
            <v>0</v>
          </cell>
          <cell r="AD34">
            <v>0</v>
          </cell>
          <cell r="AJ34">
            <v>0</v>
          </cell>
        </row>
        <row r="35">
          <cell r="T35">
            <v>666000</v>
          </cell>
          <cell r="X35">
            <v>0</v>
          </cell>
          <cell r="AD35">
            <v>0</v>
          </cell>
          <cell r="AJ35">
            <v>0</v>
          </cell>
        </row>
        <row r="36">
          <cell r="T36">
            <v>2607000</v>
          </cell>
          <cell r="X36">
            <v>0</v>
          </cell>
          <cell r="AD36">
            <v>0</v>
          </cell>
          <cell r="AJ36">
            <v>0</v>
          </cell>
        </row>
        <row r="37">
          <cell r="T37">
            <v>0</v>
          </cell>
          <cell r="X37">
            <v>0</v>
          </cell>
          <cell r="AD37">
            <v>0</v>
          </cell>
          <cell r="AJ37">
            <v>0</v>
          </cell>
        </row>
        <row r="38">
          <cell r="T38">
            <v>0</v>
          </cell>
          <cell r="X38">
            <v>0</v>
          </cell>
          <cell r="AD38">
            <v>0</v>
          </cell>
          <cell r="AJ38">
            <v>0</v>
          </cell>
        </row>
        <row r="39">
          <cell r="T39">
            <v>0</v>
          </cell>
          <cell r="X39">
            <v>0</v>
          </cell>
          <cell r="AD39">
            <v>0</v>
          </cell>
          <cell r="AJ39">
            <v>0</v>
          </cell>
        </row>
        <row r="40">
          <cell r="T40">
            <v>0</v>
          </cell>
          <cell r="X40">
            <v>0</v>
          </cell>
          <cell r="AD40">
            <v>0</v>
          </cell>
          <cell r="AJ40">
            <v>0</v>
          </cell>
        </row>
        <row r="41">
          <cell r="T41">
            <v>0</v>
          </cell>
          <cell r="X41">
            <v>0</v>
          </cell>
          <cell r="AD41">
            <v>0</v>
          </cell>
          <cell r="AJ41">
            <v>0</v>
          </cell>
        </row>
        <row r="42">
          <cell r="T42">
            <v>0</v>
          </cell>
          <cell r="X42">
            <v>0</v>
          </cell>
          <cell r="AD42">
            <v>0</v>
          </cell>
          <cell r="AJ42">
            <v>0</v>
          </cell>
        </row>
        <row r="43">
          <cell r="T43">
            <v>0</v>
          </cell>
          <cell r="X43">
            <v>0</v>
          </cell>
          <cell r="AD43">
            <v>0</v>
          </cell>
          <cell r="AJ43">
            <v>0</v>
          </cell>
        </row>
        <row r="44">
          <cell r="T44">
            <v>39869000</v>
          </cell>
          <cell r="X44">
            <v>0</v>
          </cell>
          <cell r="AD44">
            <v>0</v>
          </cell>
          <cell r="AJ44">
            <v>0</v>
          </cell>
        </row>
        <row r="45">
          <cell r="T45">
            <v>0</v>
          </cell>
          <cell r="X45">
            <v>0</v>
          </cell>
          <cell r="AD45">
            <v>0</v>
          </cell>
          <cell r="AJ45">
            <v>0</v>
          </cell>
        </row>
        <row r="46">
          <cell r="T46">
            <v>203149000</v>
          </cell>
          <cell r="X46">
            <v>0</v>
          </cell>
          <cell r="AD46">
            <v>0</v>
          </cell>
          <cell r="AJ46">
            <v>0</v>
          </cell>
        </row>
        <row r="47">
          <cell r="T47">
            <v>226117000</v>
          </cell>
          <cell r="X47">
            <v>0</v>
          </cell>
          <cell r="AD47">
            <v>0</v>
          </cell>
          <cell r="AJ47">
            <v>0</v>
          </cell>
        </row>
        <row r="48">
          <cell r="T48">
            <v>349000000</v>
          </cell>
          <cell r="X48">
            <v>0</v>
          </cell>
          <cell r="AD48">
            <v>0</v>
          </cell>
          <cell r="AJ48">
            <v>0</v>
          </cell>
        </row>
        <row r="49">
          <cell r="T49">
            <v>99000000</v>
          </cell>
          <cell r="X49">
            <v>0</v>
          </cell>
          <cell r="AD49">
            <v>0</v>
          </cell>
          <cell r="AJ49">
            <v>0</v>
          </cell>
        </row>
        <row r="50">
          <cell r="T50">
            <v>195000000</v>
          </cell>
          <cell r="X50">
            <v>0</v>
          </cell>
          <cell r="AD50">
            <v>0</v>
          </cell>
          <cell r="AJ50">
            <v>0</v>
          </cell>
        </row>
        <row r="51">
          <cell r="T51">
            <v>140000000</v>
          </cell>
          <cell r="X51">
            <v>0</v>
          </cell>
          <cell r="AD51">
            <v>0</v>
          </cell>
          <cell r="AJ51">
            <v>0</v>
          </cell>
        </row>
        <row r="52">
          <cell r="T52">
            <v>210000000</v>
          </cell>
          <cell r="X52">
            <v>0</v>
          </cell>
          <cell r="AD52">
            <v>0</v>
          </cell>
          <cell r="AJ52">
            <v>0</v>
          </cell>
        </row>
        <row r="53">
          <cell r="T53">
            <v>277000000</v>
          </cell>
          <cell r="X53">
            <v>0</v>
          </cell>
          <cell r="AD53">
            <v>0</v>
          </cell>
          <cell r="AJ53">
            <v>0</v>
          </cell>
        </row>
        <row r="54">
          <cell r="T54">
            <v>7000000</v>
          </cell>
          <cell r="X54">
            <v>0</v>
          </cell>
          <cell r="AD54">
            <v>0</v>
          </cell>
          <cell r="AJ54">
            <v>0</v>
          </cell>
        </row>
        <row r="55">
          <cell r="T55">
            <v>11250000</v>
          </cell>
          <cell r="X55">
            <v>0</v>
          </cell>
          <cell r="AD55">
            <v>0</v>
          </cell>
          <cell r="AJ55">
            <v>0</v>
          </cell>
        </row>
        <row r="56">
          <cell r="T56">
            <v>14490000</v>
          </cell>
          <cell r="X56">
            <v>0</v>
          </cell>
          <cell r="AD56">
            <v>0</v>
          </cell>
          <cell r="AJ56">
            <v>0</v>
          </cell>
        </row>
        <row r="57">
          <cell r="T57">
            <v>36200000</v>
          </cell>
          <cell r="X57">
            <v>0</v>
          </cell>
          <cell r="AD57">
            <v>0</v>
          </cell>
          <cell r="AJ57">
            <v>0</v>
          </cell>
        </row>
        <row r="58">
          <cell r="T58">
            <v>137060000</v>
          </cell>
          <cell r="X58">
            <v>0</v>
          </cell>
          <cell r="AD58">
            <v>0</v>
          </cell>
          <cell r="AJ58">
            <v>0</v>
          </cell>
        </row>
        <row r="59">
          <cell r="T59">
            <v>19400000</v>
          </cell>
          <cell r="X59">
            <v>0</v>
          </cell>
          <cell r="AD59">
            <v>0</v>
          </cell>
          <cell r="AJ59">
            <v>0</v>
          </cell>
        </row>
        <row r="60">
          <cell r="T60">
            <v>1306000</v>
          </cell>
          <cell r="X60">
            <v>0</v>
          </cell>
          <cell r="AD60">
            <v>0</v>
          </cell>
          <cell r="AJ60">
            <v>0</v>
          </cell>
        </row>
        <row r="61">
          <cell r="T61">
            <v>1315000</v>
          </cell>
          <cell r="X61">
            <v>0</v>
          </cell>
          <cell r="AD61">
            <v>0</v>
          </cell>
          <cell r="AJ61">
            <v>0</v>
          </cell>
        </row>
        <row r="62">
          <cell r="T62">
            <v>1315000</v>
          </cell>
          <cell r="X62">
            <v>0</v>
          </cell>
          <cell r="AD62">
            <v>0</v>
          </cell>
          <cell r="AJ62">
            <v>0</v>
          </cell>
        </row>
        <row r="63">
          <cell r="T63">
            <v>2000000</v>
          </cell>
          <cell r="X63">
            <v>0</v>
          </cell>
          <cell r="AD63">
            <v>0</v>
          </cell>
          <cell r="AJ63">
            <v>0</v>
          </cell>
        </row>
        <row r="64">
          <cell r="T64">
            <v>5000000</v>
          </cell>
          <cell r="X64">
            <v>0</v>
          </cell>
          <cell r="AD64">
            <v>0</v>
          </cell>
          <cell r="AJ64">
            <v>0</v>
          </cell>
        </row>
        <row r="65">
          <cell r="T65">
            <v>0</v>
          </cell>
          <cell r="X65">
            <v>0</v>
          </cell>
          <cell r="AD65">
            <v>0</v>
          </cell>
          <cell r="AJ65">
            <v>0</v>
          </cell>
        </row>
        <row r="66">
          <cell r="T66">
            <v>40000000</v>
          </cell>
          <cell r="X66">
            <v>0</v>
          </cell>
          <cell r="AD66">
            <v>0</v>
          </cell>
          <cell r="AJ66">
            <v>0</v>
          </cell>
        </row>
        <row r="67">
          <cell r="T67">
            <v>34600000</v>
          </cell>
          <cell r="X67">
            <v>0</v>
          </cell>
          <cell r="AD67">
            <v>0</v>
          </cell>
          <cell r="AJ67">
            <v>0</v>
          </cell>
        </row>
        <row r="68">
          <cell r="T68">
            <v>71844000</v>
          </cell>
          <cell r="X68">
            <v>0</v>
          </cell>
          <cell r="AD68">
            <v>0</v>
          </cell>
          <cell r="AJ68">
            <v>0</v>
          </cell>
        </row>
        <row r="69">
          <cell r="T69">
            <v>9475409000</v>
          </cell>
          <cell r="X69">
            <v>0</v>
          </cell>
          <cell r="AD69">
            <v>0</v>
          </cell>
          <cell r="AJ69">
            <v>0</v>
          </cell>
        </row>
        <row r="70">
          <cell r="T70">
            <v>1000000</v>
          </cell>
          <cell r="X70">
            <v>0</v>
          </cell>
          <cell r="AD70">
            <v>0</v>
          </cell>
          <cell r="AJ70">
            <v>0</v>
          </cell>
        </row>
        <row r="71">
          <cell r="T71">
            <v>4000000</v>
          </cell>
          <cell r="X71">
            <v>0</v>
          </cell>
          <cell r="AD71">
            <v>0</v>
          </cell>
          <cell r="AJ71">
            <v>0</v>
          </cell>
        </row>
        <row r="72">
          <cell r="T72">
            <v>4000000</v>
          </cell>
          <cell r="X72">
            <v>0</v>
          </cell>
          <cell r="AD72">
            <v>0</v>
          </cell>
          <cell r="AJ72">
            <v>0</v>
          </cell>
        </row>
        <row r="73">
          <cell r="T73">
            <v>55000000</v>
          </cell>
          <cell r="X73">
            <v>0</v>
          </cell>
          <cell r="AD73">
            <v>0</v>
          </cell>
          <cell r="AJ73">
            <v>0</v>
          </cell>
        </row>
        <row r="74">
          <cell r="T74">
            <v>557300000</v>
          </cell>
          <cell r="X74">
            <v>0</v>
          </cell>
          <cell r="AD74">
            <v>0</v>
          </cell>
          <cell r="AJ74">
            <v>0</v>
          </cell>
        </row>
        <row r="75">
          <cell r="T75">
            <v>1586700000</v>
          </cell>
          <cell r="X75">
            <v>0</v>
          </cell>
          <cell r="AD75">
            <v>0</v>
          </cell>
          <cell r="AJ75">
            <v>0</v>
          </cell>
        </row>
        <row r="76">
          <cell r="T76">
            <v>230000000</v>
          </cell>
          <cell r="X76">
            <v>0</v>
          </cell>
          <cell r="AD76">
            <v>0</v>
          </cell>
          <cell r="AJ76">
            <v>0</v>
          </cell>
        </row>
        <row r="77">
          <cell r="T77">
            <v>0</v>
          </cell>
          <cell r="X77">
            <v>0</v>
          </cell>
          <cell r="AD77">
            <v>0</v>
          </cell>
          <cell r="AJ77">
            <v>0</v>
          </cell>
        </row>
        <row r="78">
          <cell r="T78">
            <v>13200000</v>
          </cell>
          <cell r="X78">
            <v>0</v>
          </cell>
          <cell r="AD78">
            <v>0</v>
          </cell>
          <cell r="AJ78">
            <v>0</v>
          </cell>
        </row>
        <row r="79">
          <cell r="T79">
            <v>55000000</v>
          </cell>
          <cell r="X79">
            <v>0</v>
          </cell>
          <cell r="AD79">
            <v>0</v>
          </cell>
          <cell r="AJ79">
            <v>0</v>
          </cell>
        </row>
        <row r="80">
          <cell r="T80">
            <v>75000000</v>
          </cell>
          <cell r="X80">
            <v>0</v>
          </cell>
          <cell r="AD80">
            <v>0</v>
          </cell>
          <cell r="AJ80">
            <v>0</v>
          </cell>
        </row>
        <row r="81">
          <cell r="T81">
            <v>117000000</v>
          </cell>
          <cell r="X81">
            <v>0</v>
          </cell>
          <cell r="AD81">
            <v>0</v>
          </cell>
          <cell r="AJ81">
            <v>0</v>
          </cell>
        </row>
        <row r="82">
          <cell r="T82">
            <v>544000000</v>
          </cell>
          <cell r="X82">
            <v>0</v>
          </cell>
          <cell r="AD82">
            <v>0</v>
          </cell>
          <cell r="AJ82">
            <v>0</v>
          </cell>
        </row>
        <row r="83">
          <cell r="T83">
            <v>30000000</v>
          </cell>
          <cell r="X83">
            <v>0</v>
          </cell>
          <cell r="AD83">
            <v>0</v>
          </cell>
          <cell r="AJ83">
            <v>0</v>
          </cell>
        </row>
        <row r="84">
          <cell r="T84">
            <v>10000000</v>
          </cell>
          <cell r="X84">
            <v>0</v>
          </cell>
          <cell r="AD84">
            <v>0</v>
          </cell>
          <cell r="AJ84">
            <v>0</v>
          </cell>
        </row>
        <row r="85">
          <cell r="T85">
            <v>127500000</v>
          </cell>
          <cell r="X85">
            <v>0</v>
          </cell>
          <cell r="AD85">
            <v>0</v>
          </cell>
          <cell r="AJ85">
            <v>0</v>
          </cell>
        </row>
        <row r="86">
          <cell r="T86">
            <v>0</v>
          </cell>
        </row>
        <row r="87">
          <cell r="T87">
            <v>38500000</v>
          </cell>
          <cell r="X87">
            <v>0</v>
          </cell>
          <cell r="AD87">
            <v>0</v>
          </cell>
          <cell r="AJ87">
            <v>0</v>
          </cell>
        </row>
        <row r="88">
          <cell r="T88">
            <v>0</v>
          </cell>
          <cell r="X88">
            <v>0</v>
          </cell>
          <cell r="AD88">
            <v>0</v>
          </cell>
          <cell r="AJ88">
            <v>0</v>
          </cell>
        </row>
        <row r="89">
          <cell r="T89">
            <v>2156620000</v>
          </cell>
          <cell r="X89">
            <v>0</v>
          </cell>
          <cell r="AD89">
            <v>0</v>
          </cell>
          <cell r="AJ89">
            <v>0</v>
          </cell>
        </row>
        <row r="90">
          <cell r="T90">
            <v>137000000</v>
          </cell>
          <cell r="X90">
            <v>0</v>
          </cell>
          <cell r="AD90">
            <v>0</v>
          </cell>
          <cell r="AJ90">
            <v>0</v>
          </cell>
        </row>
        <row r="91">
          <cell r="T91">
            <v>62500000</v>
          </cell>
          <cell r="X91">
            <v>0</v>
          </cell>
          <cell r="AD91">
            <v>0</v>
          </cell>
          <cell r="AJ91">
            <v>0</v>
          </cell>
        </row>
        <row r="93">
          <cell r="T93">
            <v>19525799000</v>
          </cell>
          <cell r="X93">
            <v>0</v>
          </cell>
          <cell r="AD93">
            <v>0</v>
          </cell>
          <cell r="AJ93">
            <v>0</v>
          </cell>
        </row>
        <row r="97">
          <cell r="T97">
            <v>2020</v>
          </cell>
        </row>
        <row r="99">
          <cell r="T99" t="str">
            <v>RENDEMENT</v>
          </cell>
        </row>
        <row r="100">
          <cell r="T100" t="str">
            <v xml:space="preserve">Voies et moyens </v>
          </cell>
          <cell r="X100" t="str">
            <v>MESURES
nouvelle/d'économie</v>
          </cell>
          <cell r="AD100" t="str">
            <v>MESURES
nouvelle/d'économie</v>
          </cell>
          <cell r="AJ100" t="str">
            <v>MESURES
nouvelle/d'économie</v>
          </cell>
        </row>
        <row r="102">
          <cell r="X102">
            <v>0</v>
          </cell>
          <cell r="AD102">
            <v>0</v>
          </cell>
          <cell r="AJ102">
            <v>0</v>
          </cell>
        </row>
        <row r="103">
          <cell r="X103">
            <v>0</v>
          </cell>
          <cell r="AD103">
            <v>0</v>
          </cell>
          <cell r="AJ103">
            <v>0</v>
          </cell>
        </row>
        <row r="104">
          <cell r="X104">
            <v>0</v>
          </cell>
          <cell r="AD104">
            <v>0</v>
          </cell>
          <cell r="AJ104">
            <v>0</v>
          </cell>
        </row>
        <row r="105">
          <cell r="X105">
            <v>0</v>
          </cell>
          <cell r="AD105">
            <v>0</v>
          </cell>
          <cell r="AJ105">
            <v>0</v>
          </cell>
        </row>
        <row r="106">
          <cell r="X106">
            <v>0</v>
          </cell>
          <cell r="AD106">
            <v>0</v>
          </cell>
          <cell r="AJ106">
            <v>0</v>
          </cell>
        </row>
        <row r="107">
          <cell r="X107">
            <v>0</v>
          </cell>
          <cell r="AD107">
            <v>0</v>
          </cell>
          <cell r="AJ107">
            <v>0</v>
          </cell>
        </row>
        <row r="108">
          <cell r="X108">
            <v>0</v>
          </cell>
          <cell r="AD108">
            <v>0</v>
          </cell>
          <cell r="AJ108">
            <v>0</v>
          </cell>
        </row>
        <row r="109">
          <cell r="X109">
            <v>0</v>
          </cell>
          <cell r="AD109">
            <v>0</v>
          </cell>
          <cell r="AJ109">
            <v>0</v>
          </cell>
        </row>
        <row r="110">
          <cell r="X110">
            <v>0</v>
          </cell>
          <cell r="AD110">
            <v>0</v>
          </cell>
          <cell r="AJ110">
            <v>0</v>
          </cell>
        </row>
        <row r="111">
          <cell r="X111">
            <v>0</v>
          </cell>
          <cell r="AD111">
            <v>0</v>
          </cell>
          <cell r="AJ111">
            <v>0</v>
          </cell>
        </row>
        <row r="113">
          <cell r="T113">
            <v>0</v>
          </cell>
          <cell r="X113">
            <v>0</v>
          </cell>
          <cell r="AD113">
            <v>0</v>
          </cell>
          <cell r="AJ113">
            <v>0</v>
          </cell>
        </row>
        <row r="120">
          <cell r="X120" t="str">
            <v>MESURES
nouvelle/d'économie</v>
          </cell>
          <cell r="AD120" t="str">
            <v>MESURES
nouvelle/d'économie</v>
          </cell>
          <cell r="AJ120" t="str">
            <v>MESURES
nouvelle/d'économie</v>
          </cell>
        </row>
        <row r="122">
          <cell r="X122">
            <v>0</v>
          </cell>
          <cell r="AD122">
            <v>0</v>
          </cell>
          <cell r="AJ122">
            <v>0</v>
          </cell>
        </row>
        <row r="123">
          <cell r="X123">
            <v>0</v>
          </cell>
          <cell r="AD123">
            <v>0</v>
          </cell>
          <cell r="AJ123">
            <v>0</v>
          </cell>
        </row>
        <row r="124">
          <cell r="X124">
            <v>0</v>
          </cell>
          <cell r="AD124">
            <v>0</v>
          </cell>
          <cell r="AJ124">
            <v>0</v>
          </cell>
        </row>
        <row r="125">
          <cell r="X125">
            <v>0</v>
          </cell>
          <cell r="AD125">
            <v>0</v>
          </cell>
          <cell r="AJ125">
            <v>0</v>
          </cell>
        </row>
        <row r="126">
          <cell r="X126">
            <v>0</v>
          </cell>
          <cell r="AD126">
            <v>0</v>
          </cell>
          <cell r="AJ126">
            <v>0</v>
          </cell>
        </row>
        <row r="127">
          <cell r="X127">
            <v>0</v>
          </cell>
          <cell r="AD127">
            <v>0</v>
          </cell>
          <cell r="AJ127">
            <v>0</v>
          </cell>
        </row>
        <row r="128">
          <cell r="X128">
            <v>0</v>
          </cell>
          <cell r="AD128">
            <v>0</v>
          </cell>
          <cell r="AJ128">
            <v>0</v>
          </cell>
        </row>
        <row r="129">
          <cell r="X129">
            <v>0</v>
          </cell>
          <cell r="AD129">
            <v>0</v>
          </cell>
          <cell r="AJ129">
            <v>0</v>
          </cell>
        </row>
        <row r="130">
          <cell r="X130">
            <v>0</v>
          </cell>
          <cell r="AD130">
            <v>0</v>
          </cell>
          <cell r="AJ130">
            <v>0</v>
          </cell>
        </row>
        <row r="131">
          <cell r="X131">
            <v>0</v>
          </cell>
          <cell r="AD131">
            <v>0</v>
          </cell>
          <cell r="AJ131">
            <v>0</v>
          </cell>
        </row>
        <row r="133">
          <cell r="X133">
            <v>0</v>
          </cell>
          <cell r="AD133">
            <v>0</v>
          </cell>
          <cell r="AJ133">
            <v>0</v>
          </cell>
        </row>
        <row r="139">
          <cell r="T139" t="str">
            <v xml:space="preserve">PLAFOND </v>
          </cell>
        </row>
        <row r="140">
          <cell r="T140" t="str">
            <v>LFI 2020</v>
          </cell>
          <cell r="X140" t="str">
            <v>MESURES
nouvelle/d'économie</v>
          </cell>
          <cell r="AD140" t="str">
            <v>MESURES
nouvelle/d'économie</v>
          </cell>
          <cell r="AJ140" t="str">
            <v>MESURES
nouvelle/d'économie</v>
          </cell>
        </row>
        <row r="142">
          <cell r="T142">
            <v>2000000</v>
          </cell>
          <cell r="X142">
            <v>0</v>
          </cell>
          <cell r="AD142">
            <v>0</v>
          </cell>
          <cell r="AJ142">
            <v>0</v>
          </cell>
        </row>
        <row r="143">
          <cell r="T143">
            <v>2000000</v>
          </cell>
          <cell r="X143">
            <v>0</v>
          </cell>
          <cell r="AD143">
            <v>0</v>
          </cell>
          <cell r="AJ143">
            <v>0</v>
          </cell>
        </row>
        <row r="144">
          <cell r="T144">
            <v>2000000</v>
          </cell>
          <cell r="X144">
            <v>0</v>
          </cell>
          <cell r="AD144">
            <v>0</v>
          </cell>
          <cell r="AJ144">
            <v>0</v>
          </cell>
        </row>
        <row r="145">
          <cell r="T145">
            <v>2900000</v>
          </cell>
          <cell r="X145">
            <v>0</v>
          </cell>
          <cell r="AD145">
            <v>0</v>
          </cell>
          <cell r="AJ145">
            <v>0</v>
          </cell>
        </row>
        <row r="146">
          <cell r="T146">
            <v>7500000</v>
          </cell>
          <cell r="X146">
            <v>0</v>
          </cell>
          <cell r="AD146">
            <v>0</v>
          </cell>
          <cell r="AJ146">
            <v>0</v>
          </cell>
        </row>
        <row r="147">
          <cell r="T147">
            <v>12000000</v>
          </cell>
          <cell r="X147">
            <v>0</v>
          </cell>
          <cell r="AD147">
            <v>0</v>
          </cell>
          <cell r="AJ147">
            <v>0</v>
          </cell>
        </row>
        <row r="148">
          <cell r="T148">
            <v>60000000</v>
          </cell>
          <cell r="X148">
            <v>0</v>
          </cell>
          <cell r="AD148">
            <v>0</v>
          </cell>
          <cell r="AJ148">
            <v>0</v>
          </cell>
        </row>
        <row r="149">
          <cell r="T149">
            <v>292000000</v>
          </cell>
          <cell r="X149">
            <v>0</v>
          </cell>
          <cell r="AD149">
            <v>0</v>
          </cell>
          <cell r="AJ149">
            <v>0</v>
          </cell>
        </row>
        <row r="150">
          <cell r="T150">
            <v>4000000</v>
          </cell>
          <cell r="X150">
            <v>0</v>
          </cell>
          <cell r="AD150">
            <v>0</v>
          </cell>
          <cell r="AJ150">
            <v>0</v>
          </cell>
        </row>
        <row r="151">
          <cell r="T151">
            <v>4500000</v>
          </cell>
          <cell r="X151">
            <v>0</v>
          </cell>
          <cell r="AD151">
            <v>0</v>
          </cell>
          <cell r="AJ151">
            <v>0</v>
          </cell>
        </row>
        <row r="152">
          <cell r="T152">
            <v>4200000</v>
          </cell>
          <cell r="X152">
            <v>0</v>
          </cell>
          <cell r="AD152">
            <v>0</v>
          </cell>
          <cell r="AJ152">
            <v>0</v>
          </cell>
        </row>
        <row r="153">
          <cell r="T153">
            <v>15000000</v>
          </cell>
          <cell r="X153">
            <v>0</v>
          </cell>
          <cell r="AD153">
            <v>0</v>
          </cell>
          <cell r="AJ153">
            <v>0</v>
          </cell>
        </row>
        <row r="154">
          <cell r="T154">
            <v>45000000</v>
          </cell>
          <cell r="X154">
            <v>0</v>
          </cell>
          <cell r="AD154">
            <v>0</v>
          </cell>
          <cell r="AJ154">
            <v>0</v>
          </cell>
        </row>
        <row r="155">
          <cell r="T155">
            <v>116100000</v>
          </cell>
          <cell r="X155">
            <v>0</v>
          </cell>
          <cell r="AD155">
            <v>0</v>
          </cell>
          <cell r="AJ155">
            <v>0</v>
          </cell>
        </row>
        <row r="156">
          <cell r="T156">
            <v>290000000</v>
          </cell>
          <cell r="X156">
            <v>0</v>
          </cell>
          <cell r="AD156">
            <v>0</v>
          </cell>
          <cell r="AJ156">
            <v>0</v>
          </cell>
        </row>
        <row r="157">
          <cell r="T157">
            <v>61000000</v>
          </cell>
          <cell r="X157">
            <v>0</v>
          </cell>
          <cell r="AD157">
            <v>0</v>
          </cell>
          <cell r="AJ157">
            <v>0</v>
          </cell>
        </row>
        <row r="158">
          <cell r="T158">
            <v>420000000</v>
          </cell>
          <cell r="X158">
            <v>0</v>
          </cell>
          <cell r="AD158">
            <v>0</v>
          </cell>
          <cell r="AJ158">
            <v>0</v>
          </cell>
        </row>
        <row r="159">
          <cell r="T159">
            <v>6450000</v>
          </cell>
          <cell r="X159">
            <v>0</v>
          </cell>
          <cell r="AD159">
            <v>0</v>
          </cell>
          <cell r="AJ159">
            <v>0</v>
          </cell>
        </row>
        <row r="160">
          <cell r="T160">
            <v>11334000</v>
          </cell>
          <cell r="X160">
            <v>0</v>
          </cell>
          <cell r="AD160">
            <v>0</v>
          </cell>
          <cell r="AJ160">
            <v>0</v>
          </cell>
        </row>
        <row r="161">
          <cell r="T161">
            <v>453898000</v>
          </cell>
          <cell r="X161">
            <v>0</v>
          </cell>
          <cell r="AD161">
            <v>0</v>
          </cell>
          <cell r="AJ161">
            <v>0</v>
          </cell>
        </row>
        <row r="162">
          <cell r="T162">
            <v>0</v>
          </cell>
          <cell r="X162">
            <v>0</v>
          </cell>
          <cell r="AD162">
            <v>0</v>
          </cell>
          <cell r="AJ162">
            <v>0</v>
          </cell>
        </row>
        <row r="163">
          <cell r="T163">
            <v>8000000</v>
          </cell>
          <cell r="X163">
            <v>0</v>
          </cell>
          <cell r="AD163">
            <v>0</v>
          </cell>
          <cell r="AJ163">
            <v>0</v>
          </cell>
        </row>
        <row r="164">
          <cell r="T164">
            <v>50000000</v>
          </cell>
          <cell r="X164">
            <v>0</v>
          </cell>
          <cell r="AD164">
            <v>0</v>
          </cell>
          <cell r="AJ164">
            <v>0</v>
          </cell>
        </row>
        <row r="165">
          <cell r="T165">
            <v>251000000</v>
          </cell>
          <cell r="X165">
            <v>0</v>
          </cell>
          <cell r="AD165">
            <v>0</v>
          </cell>
          <cell r="AJ165">
            <v>0</v>
          </cell>
        </row>
        <row r="166">
          <cell r="T166">
            <v>0</v>
          </cell>
          <cell r="X166">
            <v>0</v>
          </cell>
          <cell r="AD166">
            <v>0</v>
          </cell>
          <cell r="AJ166">
            <v>0</v>
          </cell>
        </row>
        <row r="167">
          <cell r="T167">
            <v>666000</v>
          </cell>
          <cell r="X167">
            <v>0</v>
          </cell>
          <cell r="AD167">
            <v>0</v>
          </cell>
          <cell r="AJ167">
            <v>0</v>
          </cell>
        </row>
        <row r="168">
          <cell r="T168">
            <v>2607000</v>
          </cell>
          <cell r="X168">
            <v>0</v>
          </cell>
          <cell r="AD168">
            <v>0</v>
          </cell>
          <cell r="AJ168">
            <v>0</v>
          </cell>
        </row>
        <row r="169">
          <cell r="T169">
            <v>0</v>
          </cell>
          <cell r="X169">
            <v>0</v>
          </cell>
          <cell r="AD169">
            <v>0</v>
          </cell>
          <cell r="AJ169">
            <v>0</v>
          </cell>
        </row>
        <row r="170">
          <cell r="T170">
            <v>0</v>
          </cell>
          <cell r="X170">
            <v>0</v>
          </cell>
          <cell r="AD170">
            <v>0</v>
          </cell>
          <cell r="AJ170">
            <v>0</v>
          </cell>
        </row>
        <row r="171">
          <cell r="T171">
            <v>0</v>
          </cell>
          <cell r="X171">
            <v>0</v>
          </cell>
          <cell r="AD171">
            <v>0</v>
          </cell>
          <cell r="AJ171">
            <v>0</v>
          </cell>
        </row>
        <row r="172">
          <cell r="T172">
            <v>0</v>
          </cell>
          <cell r="X172">
            <v>0</v>
          </cell>
          <cell r="AD172">
            <v>0</v>
          </cell>
          <cell r="AJ172">
            <v>0</v>
          </cell>
        </row>
        <row r="173">
          <cell r="T173">
            <v>0</v>
          </cell>
          <cell r="X173">
            <v>0</v>
          </cell>
          <cell r="AD173">
            <v>0</v>
          </cell>
          <cell r="AJ173">
            <v>0</v>
          </cell>
        </row>
        <row r="174">
          <cell r="T174">
            <v>0</v>
          </cell>
          <cell r="X174">
            <v>0</v>
          </cell>
          <cell r="AD174">
            <v>0</v>
          </cell>
          <cell r="AJ174">
            <v>0</v>
          </cell>
        </row>
        <row r="175">
          <cell r="T175">
            <v>0</v>
          </cell>
          <cell r="X175">
            <v>0</v>
          </cell>
          <cell r="AD175">
            <v>0</v>
          </cell>
          <cell r="AJ175">
            <v>0</v>
          </cell>
        </row>
        <row r="176">
          <cell r="T176">
            <v>39869000</v>
          </cell>
          <cell r="X176">
            <v>0</v>
          </cell>
          <cell r="AD176">
            <v>0</v>
          </cell>
          <cell r="AJ176">
            <v>0</v>
          </cell>
        </row>
        <row r="177">
          <cell r="T177">
            <v>0</v>
          </cell>
          <cell r="X177">
            <v>0</v>
          </cell>
          <cell r="AD177">
            <v>0</v>
          </cell>
          <cell r="AJ177">
            <v>0</v>
          </cell>
        </row>
        <row r="178">
          <cell r="T178">
            <v>203149000</v>
          </cell>
          <cell r="X178">
            <v>0</v>
          </cell>
          <cell r="AD178">
            <v>0</v>
          </cell>
          <cell r="AJ178">
            <v>0</v>
          </cell>
        </row>
        <row r="179">
          <cell r="T179">
            <v>226117000</v>
          </cell>
          <cell r="X179">
            <v>0</v>
          </cell>
          <cell r="AD179">
            <v>0</v>
          </cell>
          <cell r="AJ179">
            <v>0</v>
          </cell>
        </row>
        <row r="180">
          <cell r="T180">
            <v>349000000</v>
          </cell>
          <cell r="X180">
            <v>0</v>
          </cell>
          <cell r="AD180">
            <v>0</v>
          </cell>
          <cell r="AJ180">
            <v>0</v>
          </cell>
        </row>
        <row r="181">
          <cell r="T181">
            <v>99000000</v>
          </cell>
          <cell r="X181">
            <v>0</v>
          </cell>
          <cell r="AD181">
            <v>0</v>
          </cell>
          <cell r="AJ181">
            <v>0</v>
          </cell>
        </row>
        <row r="182">
          <cell r="T182">
            <v>195000000</v>
          </cell>
          <cell r="X182">
            <v>0</v>
          </cell>
          <cell r="AD182">
            <v>0</v>
          </cell>
          <cell r="AJ182">
            <v>0</v>
          </cell>
        </row>
        <row r="183">
          <cell r="T183">
            <v>140000000</v>
          </cell>
          <cell r="X183">
            <v>0</v>
          </cell>
          <cell r="AD183">
            <v>0</v>
          </cell>
          <cell r="AJ183">
            <v>0</v>
          </cell>
        </row>
        <row r="184">
          <cell r="T184">
            <v>210000000</v>
          </cell>
          <cell r="X184">
            <v>0</v>
          </cell>
          <cell r="AD184">
            <v>0</v>
          </cell>
          <cell r="AJ184">
            <v>0</v>
          </cell>
        </row>
        <row r="185">
          <cell r="T185">
            <v>277000000</v>
          </cell>
          <cell r="X185">
            <v>0</v>
          </cell>
          <cell r="AD185">
            <v>0</v>
          </cell>
          <cell r="AJ185">
            <v>0</v>
          </cell>
        </row>
        <row r="186">
          <cell r="T186">
            <v>7000000</v>
          </cell>
          <cell r="X186">
            <v>0</v>
          </cell>
          <cell r="AD186">
            <v>0</v>
          </cell>
          <cell r="AJ186">
            <v>0</v>
          </cell>
        </row>
        <row r="187">
          <cell r="T187">
            <v>11250000</v>
          </cell>
          <cell r="X187">
            <v>0</v>
          </cell>
          <cell r="AD187">
            <v>0</v>
          </cell>
          <cell r="AJ187">
            <v>0</v>
          </cell>
        </row>
        <row r="188">
          <cell r="T188">
            <v>14490000</v>
          </cell>
          <cell r="X188">
            <v>0</v>
          </cell>
          <cell r="AD188">
            <v>0</v>
          </cell>
          <cell r="AJ188">
            <v>0</v>
          </cell>
        </row>
        <row r="189">
          <cell r="T189">
            <v>36200000</v>
          </cell>
          <cell r="X189">
            <v>0</v>
          </cell>
          <cell r="AD189">
            <v>0</v>
          </cell>
          <cell r="AJ189">
            <v>0</v>
          </cell>
        </row>
        <row r="190">
          <cell r="T190">
            <v>137060000</v>
          </cell>
          <cell r="X190">
            <v>0</v>
          </cell>
          <cell r="AD190">
            <v>0</v>
          </cell>
          <cell r="AJ190">
            <v>0</v>
          </cell>
        </row>
        <row r="191">
          <cell r="T191">
            <v>19400000</v>
          </cell>
          <cell r="X191">
            <v>0</v>
          </cell>
          <cell r="AD191">
            <v>0</v>
          </cell>
          <cell r="AJ191">
            <v>0</v>
          </cell>
        </row>
        <row r="192">
          <cell r="T192">
            <v>1306000</v>
          </cell>
          <cell r="X192">
            <v>0</v>
          </cell>
          <cell r="AD192">
            <v>0</v>
          </cell>
          <cell r="AJ192">
            <v>0</v>
          </cell>
        </row>
        <row r="193">
          <cell r="T193">
            <v>1315000</v>
          </cell>
          <cell r="X193">
            <v>0</v>
          </cell>
          <cell r="AD193">
            <v>0</v>
          </cell>
          <cell r="AJ193">
            <v>0</v>
          </cell>
        </row>
        <row r="194">
          <cell r="T194">
            <v>1315000</v>
          </cell>
          <cell r="X194">
            <v>0</v>
          </cell>
          <cell r="AD194">
            <v>0</v>
          </cell>
          <cell r="AJ194">
            <v>0</v>
          </cell>
        </row>
        <row r="195">
          <cell r="T195">
            <v>2000000</v>
          </cell>
          <cell r="X195">
            <v>0</v>
          </cell>
          <cell r="AD195">
            <v>0</v>
          </cell>
          <cell r="AJ195">
            <v>0</v>
          </cell>
        </row>
        <row r="196">
          <cell r="T196">
            <v>5000000</v>
          </cell>
          <cell r="X196">
            <v>0</v>
          </cell>
          <cell r="AD196">
            <v>0</v>
          </cell>
          <cell r="AJ196">
            <v>0</v>
          </cell>
        </row>
        <row r="197">
          <cell r="T197">
            <v>0</v>
          </cell>
          <cell r="X197">
            <v>0</v>
          </cell>
          <cell r="AD197">
            <v>0</v>
          </cell>
          <cell r="AJ197">
            <v>0</v>
          </cell>
        </row>
        <row r="198">
          <cell r="T198">
            <v>40000000</v>
          </cell>
          <cell r="X198">
            <v>0</v>
          </cell>
          <cell r="AD198">
            <v>0</v>
          </cell>
          <cell r="AJ198">
            <v>0</v>
          </cell>
        </row>
        <row r="199">
          <cell r="T199">
            <v>34600000</v>
          </cell>
          <cell r="X199">
            <v>0</v>
          </cell>
          <cell r="AD199">
            <v>0</v>
          </cell>
          <cell r="AJ199">
            <v>0</v>
          </cell>
        </row>
        <row r="200">
          <cell r="T200">
            <v>71844000</v>
          </cell>
          <cell r="X200">
            <v>0</v>
          </cell>
          <cell r="AD200">
            <v>0</v>
          </cell>
          <cell r="AJ200">
            <v>0</v>
          </cell>
        </row>
        <row r="201">
          <cell r="T201">
            <v>9475409000</v>
          </cell>
          <cell r="X201">
            <v>0</v>
          </cell>
          <cell r="AD201">
            <v>0</v>
          </cell>
          <cell r="AJ201">
            <v>0</v>
          </cell>
        </row>
        <row r="202">
          <cell r="T202">
            <v>1000000</v>
          </cell>
          <cell r="X202">
            <v>0</v>
          </cell>
          <cell r="AD202">
            <v>0</v>
          </cell>
          <cell r="AJ202">
            <v>0</v>
          </cell>
        </row>
        <row r="203">
          <cell r="T203">
            <v>4000000</v>
          </cell>
          <cell r="X203">
            <v>0</v>
          </cell>
          <cell r="AD203">
            <v>0</v>
          </cell>
          <cell r="AJ203">
            <v>0</v>
          </cell>
        </row>
        <row r="204">
          <cell r="T204">
            <v>4000000</v>
          </cell>
          <cell r="X204">
            <v>0</v>
          </cell>
          <cell r="AD204">
            <v>0</v>
          </cell>
          <cell r="AJ204">
            <v>0</v>
          </cell>
        </row>
        <row r="205">
          <cell r="T205">
            <v>55000000</v>
          </cell>
          <cell r="X205">
            <v>0</v>
          </cell>
          <cell r="AD205">
            <v>0</v>
          </cell>
          <cell r="AJ205">
            <v>0</v>
          </cell>
        </row>
        <row r="206">
          <cell r="T206">
            <v>557300000</v>
          </cell>
          <cell r="X206">
            <v>0</v>
          </cell>
          <cell r="AD206">
            <v>0</v>
          </cell>
          <cell r="AJ206">
            <v>0</v>
          </cell>
        </row>
        <row r="207">
          <cell r="T207">
            <v>1586700000</v>
          </cell>
          <cell r="X207">
            <v>0</v>
          </cell>
          <cell r="AD207">
            <v>0</v>
          </cell>
          <cell r="AJ207">
            <v>0</v>
          </cell>
        </row>
        <row r="208">
          <cell r="T208">
            <v>230000000</v>
          </cell>
          <cell r="X208">
            <v>0</v>
          </cell>
          <cell r="AD208">
            <v>0</v>
          </cell>
          <cell r="AJ208">
            <v>0</v>
          </cell>
        </row>
        <row r="209">
          <cell r="T209">
            <v>0</v>
          </cell>
          <cell r="X209">
            <v>0</v>
          </cell>
          <cell r="AD209">
            <v>0</v>
          </cell>
          <cell r="AJ209">
            <v>0</v>
          </cell>
        </row>
        <row r="210">
          <cell r="T210">
            <v>13200000</v>
          </cell>
          <cell r="X210">
            <v>0</v>
          </cell>
          <cell r="AD210">
            <v>0</v>
          </cell>
          <cell r="AJ210">
            <v>0</v>
          </cell>
        </row>
        <row r="211">
          <cell r="T211">
            <v>55000000</v>
          </cell>
          <cell r="X211">
            <v>0</v>
          </cell>
          <cell r="AD211">
            <v>0</v>
          </cell>
          <cell r="AJ211">
            <v>0</v>
          </cell>
        </row>
        <row r="212">
          <cell r="T212">
            <v>75000000</v>
          </cell>
          <cell r="X212">
            <v>0</v>
          </cell>
          <cell r="AD212">
            <v>0</v>
          </cell>
          <cell r="AJ212">
            <v>0</v>
          </cell>
        </row>
        <row r="213">
          <cell r="T213">
            <v>117000000</v>
          </cell>
          <cell r="X213">
            <v>0</v>
          </cell>
          <cell r="AD213">
            <v>0</v>
          </cell>
          <cell r="AJ213">
            <v>0</v>
          </cell>
        </row>
        <row r="214">
          <cell r="T214">
            <v>544000000</v>
          </cell>
          <cell r="X214">
            <v>0</v>
          </cell>
          <cell r="AD214">
            <v>0</v>
          </cell>
          <cell r="AJ214">
            <v>0</v>
          </cell>
        </row>
        <row r="215">
          <cell r="T215">
            <v>30000000</v>
          </cell>
          <cell r="X215">
            <v>0</v>
          </cell>
          <cell r="AD215">
            <v>0</v>
          </cell>
          <cell r="AJ215">
            <v>0</v>
          </cell>
        </row>
        <row r="216">
          <cell r="T216">
            <v>10000000</v>
          </cell>
          <cell r="X216">
            <v>0</v>
          </cell>
          <cell r="AD216">
            <v>0</v>
          </cell>
          <cell r="AJ216">
            <v>0</v>
          </cell>
        </row>
        <row r="217">
          <cell r="T217">
            <v>127500000</v>
          </cell>
          <cell r="X217">
            <v>0</v>
          </cell>
          <cell r="AD217">
            <v>0</v>
          </cell>
          <cell r="AJ217">
            <v>0</v>
          </cell>
        </row>
        <row r="218">
          <cell r="T218">
            <v>0</v>
          </cell>
        </row>
        <row r="219">
          <cell r="T219">
            <v>38500000</v>
          </cell>
          <cell r="X219">
            <v>0</v>
          </cell>
          <cell r="AD219">
            <v>0</v>
          </cell>
          <cell r="AJ219">
            <v>0</v>
          </cell>
        </row>
        <row r="220">
          <cell r="T220">
            <v>0</v>
          </cell>
          <cell r="X220">
            <v>0</v>
          </cell>
          <cell r="AD220">
            <v>0</v>
          </cell>
          <cell r="AJ220">
            <v>0</v>
          </cell>
        </row>
        <row r="221">
          <cell r="T221">
            <v>2156620000</v>
          </cell>
          <cell r="X221">
            <v>0</v>
          </cell>
          <cell r="AD221">
            <v>0</v>
          </cell>
          <cell r="AJ221">
            <v>0</v>
          </cell>
        </row>
        <row r="222">
          <cell r="T222">
            <v>137000000</v>
          </cell>
          <cell r="X222">
            <v>0</v>
          </cell>
          <cell r="AD222">
            <v>0</v>
          </cell>
          <cell r="AJ222">
            <v>0</v>
          </cell>
        </row>
        <row r="223">
          <cell r="T223">
            <v>62500000</v>
          </cell>
          <cell r="X223">
            <v>0</v>
          </cell>
          <cell r="AD223">
            <v>0</v>
          </cell>
          <cell r="AJ223">
            <v>0</v>
          </cell>
        </row>
        <row r="225">
          <cell r="T225">
            <v>19525799000</v>
          </cell>
          <cell r="X225">
            <v>0</v>
          </cell>
          <cell r="AD225">
            <v>0</v>
          </cell>
          <cell r="AJ225">
            <v>0</v>
          </cell>
        </row>
      </sheetData>
      <sheetData sheetId="8" refreshError="1">
        <row r="2">
          <cell r="D2" t="str">
            <v>Action et comptes publics</v>
          </cell>
        </row>
        <row r="10">
          <cell r="W10" t="str">
            <v>AE</v>
          </cell>
          <cell r="X10" t="str">
            <v>CP</v>
          </cell>
          <cell r="AB10" t="str">
            <v>TENDANCIEL                                  en écart à la LFI 20</v>
          </cell>
          <cell r="AD10" t="str">
            <v>MESURES                                  en écart à la LFI 20</v>
          </cell>
          <cell r="AK10" t="str">
            <v>TENDANCIEL                                  en écart à la LFI 20</v>
          </cell>
          <cell r="AM10" t="str">
            <v>MESURES                                  en écart à la LFI 20</v>
          </cell>
          <cell r="AT10" t="str">
            <v>TENDANCIEL                                  en écart à la LFI 20</v>
          </cell>
          <cell r="AV10" t="str">
            <v>MESURES                                  en écart à la LFI 20</v>
          </cell>
        </row>
        <row r="11">
          <cell r="AB11" t="str">
            <v>AE</v>
          </cell>
          <cell r="AC11" t="str">
            <v>CP</v>
          </cell>
          <cell r="AD11" t="str">
            <v>AE</v>
          </cell>
          <cell r="AE11" t="str">
            <v>CP</v>
          </cell>
          <cell r="AK11" t="str">
            <v>AE</v>
          </cell>
          <cell r="AL11" t="str">
            <v>CP</v>
          </cell>
          <cell r="AM11" t="str">
            <v>AE</v>
          </cell>
          <cell r="AN11" t="str">
            <v>CP</v>
          </cell>
          <cell r="AT11" t="str">
            <v>AE</v>
          </cell>
          <cell r="AU11" t="str">
            <v>CP</v>
          </cell>
          <cell r="AV11" t="str">
            <v>AE</v>
          </cell>
          <cell r="AW11" t="str">
            <v>CP</v>
          </cell>
        </row>
        <row r="13">
          <cell r="W13">
            <v>112989601014</v>
          </cell>
          <cell r="X13">
            <v>112989601014</v>
          </cell>
          <cell r="AB13">
            <v>0</v>
          </cell>
          <cell r="AC13">
            <v>0</v>
          </cell>
          <cell r="AD13">
            <v>0</v>
          </cell>
          <cell r="AE13">
            <v>0</v>
          </cell>
          <cell r="AK13">
            <v>0</v>
          </cell>
          <cell r="AL13">
            <v>0</v>
          </cell>
          <cell r="AM13">
            <v>0</v>
          </cell>
          <cell r="AN13">
            <v>0</v>
          </cell>
          <cell r="AT13">
            <v>0</v>
          </cell>
          <cell r="AU13">
            <v>0</v>
          </cell>
          <cell r="AV13">
            <v>0</v>
          </cell>
          <cell r="AW13">
            <v>0</v>
          </cell>
        </row>
        <row r="14">
          <cell r="W14">
            <v>6000000</v>
          </cell>
          <cell r="X14">
            <v>6000000</v>
          </cell>
          <cell r="AB14">
            <v>0</v>
          </cell>
          <cell r="AC14">
            <v>0</v>
          </cell>
          <cell r="AD14">
            <v>0</v>
          </cell>
          <cell r="AE14">
            <v>0</v>
          </cell>
          <cell r="AK14">
            <v>0</v>
          </cell>
          <cell r="AL14">
            <v>0</v>
          </cell>
          <cell r="AM14">
            <v>0</v>
          </cell>
          <cell r="AN14">
            <v>0</v>
          </cell>
          <cell r="AT14">
            <v>0</v>
          </cell>
          <cell r="AU14">
            <v>0</v>
          </cell>
          <cell r="AV14">
            <v>0</v>
          </cell>
          <cell r="AW14">
            <v>0</v>
          </cell>
        </row>
        <row r="15">
          <cell r="W15">
            <v>0</v>
          </cell>
          <cell r="X15">
            <v>0</v>
          </cell>
          <cell r="AB15">
            <v>0</v>
          </cell>
          <cell r="AC15">
            <v>0</v>
          </cell>
          <cell r="AD15">
            <v>0</v>
          </cell>
          <cell r="AE15">
            <v>0</v>
          </cell>
          <cell r="AK15">
            <v>0</v>
          </cell>
          <cell r="AL15">
            <v>0</v>
          </cell>
          <cell r="AM15">
            <v>0</v>
          </cell>
          <cell r="AN15">
            <v>0</v>
          </cell>
          <cell r="AT15">
            <v>0</v>
          </cell>
          <cell r="AU15">
            <v>0</v>
          </cell>
          <cell r="AV15">
            <v>0</v>
          </cell>
          <cell r="AW15">
            <v>0</v>
          </cell>
        </row>
        <row r="16">
          <cell r="W16">
            <v>428000000</v>
          </cell>
          <cell r="X16">
            <v>447000000</v>
          </cell>
          <cell r="AB16">
            <v>0</v>
          </cell>
          <cell r="AC16">
            <v>0</v>
          </cell>
          <cell r="AD16">
            <v>0</v>
          </cell>
          <cell r="AE16">
            <v>0</v>
          </cell>
          <cell r="AK16">
            <v>0</v>
          </cell>
          <cell r="AL16">
            <v>0</v>
          </cell>
          <cell r="AM16">
            <v>0</v>
          </cell>
          <cell r="AN16">
            <v>0</v>
          </cell>
          <cell r="AT16">
            <v>0</v>
          </cell>
          <cell r="AU16">
            <v>0</v>
          </cell>
          <cell r="AV16">
            <v>0</v>
          </cell>
          <cell r="AW16">
            <v>0</v>
          </cell>
        </row>
        <row r="17">
          <cell r="W17">
            <v>0</v>
          </cell>
          <cell r="X17">
            <v>0</v>
          </cell>
          <cell r="AB17">
            <v>0</v>
          </cell>
          <cell r="AC17">
            <v>0</v>
          </cell>
          <cell r="AD17">
            <v>0</v>
          </cell>
          <cell r="AE17">
            <v>0</v>
          </cell>
          <cell r="AK17">
            <v>0</v>
          </cell>
          <cell r="AL17">
            <v>0</v>
          </cell>
          <cell r="AM17">
            <v>0</v>
          </cell>
          <cell r="AN17">
            <v>0</v>
          </cell>
          <cell r="AT17">
            <v>0</v>
          </cell>
          <cell r="AU17">
            <v>0</v>
          </cell>
          <cell r="AV17">
            <v>0</v>
          </cell>
          <cell r="AW17">
            <v>0</v>
          </cell>
        </row>
        <row r="18">
          <cell r="W18">
            <v>0</v>
          </cell>
          <cell r="X18">
            <v>41200000</v>
          </cell>
          <cell r="AB18">
            <v>0</v>
          </cell>
          <cell r="AC18">
            <v>0</v>
          </cell>
          <cell r="AD18">
            <v>0</v>
          </cell>
          <cell r="AE18">
            <v>0</v>
          </cell>
          <cell r="AK18">
            <v>0</v>
          </cell>
          <cell r="AL18">
            <v>0</v>
          </cell>
          <cell r="AM18">
            <v>0</v>
          </cell>
          <cell r="AN18">
            <v>0</v>
          </cell>
          <cell r="AT18">
            <v>0</v>
          </cell>
          <cell r="AU18">
            <v>0</v>
          </cell>
          <cell r="AV18">
            <v>0</v>
          </cell>
          <cell r="AW18">
            <v>0</v>
          </cell>
        </row>
        <row r="19">
          <cell r="W19">
            <v>56056543416</v>
          </cell>
          <cell r="X19">
            <v>56056543416</v>
          </cell>
          <cell r="AB19">
            <v>0</v>
          </cell>
          <cell r="AC19">
            <v>0</v>
          </cell>
          <cell r="AD19">
            <v>0</v>
          </cell>
          <cell r="AE19">
            <v>0</v>
          </cell>
          <cell r="AK19">
            <v>0</v>
          </cell>
          <cell r="AL19">
            <v>0</v>
          </cell>
          <cell r="AM19">
            <v>0</v>
          </cell>
          <cell r="AN19">
            <v>0</v>
          </cell>
          <cell r="AT19">
            <v>0</v>
          </cell>
          <cell r="AU19">
            <v>0</v>
          </cell>
          <cell r="AV19">
            <v>0</v>
          </cell>
          <cell r="AW19">
            <v>0</v>
          </cell>
        </row>
        <row r="20">
          <cell r="W20">
            <v>2600000</v>
          </cell>
          <cell r="X20">
            <v>2600000</v>
          </cell>
          <cell r="AB20">
            <v>0</v>
          </cell>
          <cell r="AC20">
            <v>0</v>
          </cell>
          <cell r="AD20">
            <v>0</v>
          </cell>
          <cell r="AE20">
            <v>0</v>
          </cell>
          <cell r="AK20">
            <v>0</v>
          </cell>
          <cell r="AL20">
            <v>0</v>
          </cell>
          <cell r="AM20">
            <v>0</v>
          </cell>
          <cell r="AN20">
            <v>0</v>
          </cell>
          <cell r="AT20">
            <v>0</v>
          </cell>
          <cell r="AU20">
            <v>0</v>
          </cell>
          <cell r="AV20">
            <v>0</v>
          </cell>
          <cell r="AW20">
            <v>0</v>
          </cell>
        </row>
        <row r="21">
          <cell r="W21">
            <v>1926652951</v>
          </cell>
          <cell r="X21">
            <v>1926652951</v>
          </cell>
          <cell r="AB21">
            <v>0</v>
          </cell>
          <cell r="AC21">
            <v>0</v>
          </cell>
          <cell r="AD21">
            <v>0</v>
          </cell>
          <cell r="AE21">
            <v>0</v>
          </cell>
          <cell r="AK21">
            <v>0</v>
          </cell>
          <cell r="AL21">
            <v>0</v>
          </cell>
          <cell r="AM21">
            <v>0</v>
          </cell>
          <cell r="AN21">
            <v>0</v>
          </cell>
          <cell r="AT21">
            <v>0</v>
          </cell>
          <cell r="AU21">
            <v>0</v>
          </cell>
          <cell r="AV21">
            <v>0</v>
          </cell>
          <cell r="AW21">
            <v>0</v>
          </cell>
        </row>
        <row r="22">
          <cell r="W22">
            <v>6995000</v>
          </cell>
          <cell r="X22">
            <v>6995000</v>
          </cell>
          <cell r="AB22">
            <v>0</v>
          </cell>
          <cell r="AC22">
            <v>0</v>
          </cell>
          <cell r="AD22">
            <v>0</v>
          </cell>
          <cell r="AE22">
            <v>0</v>
          </cell>
          <cell r="AK22">
            <v>0</v>
          </cell>
          <cell r="AL22">
            <v>0</v>
          </cell>
          <cell r="AM22">
            <v>0</v>
          </cell>
          <cell r="AN22">
            <v>0</v>
          </cell>
          <cell r="AT22">
            <v>0</v>
          </cell>
          <cell r="AU22">
            <v>0</v>
          </cell>
          <cell r="AV22">
            <v>0</v>
          </cell>
          <cell r="AW22">
            <v>0</v>
          </cell>
        </row>
        <row r="23">
          <cell r="W23">
            <v>16000000</v>
          </cell>
          <cell r="X23">
            <v>16000000</v>
          </cell>
          <cell r="AB23">
            <v>0</v>
          </cell>
          <cell r="AC23">
            <v>0</v>
          </cell>
          <cell r="AD23">
            <v>0</v>
          </cell>
          <cell r="AE23">
            <v>0</v>
          </cell>
          <cell r="AK23">
            <v>0</v>
          </cell>
          <cell r="AL23">
            <v>0</v>
          </cell>
          <cell r="AM23">
            <v>0</v>
          </cell>
          <cell r="AN23">
            <v>0</v>
          </cell>
          <cell r="AT23">
            <v>0</v>
          </cell>
          <cell r="AU23">
            <v>0</v>
          </cell>
          <cell r="AV23">
            <v>0</v>
          </cell>
          <cell r="AW23">
            <v>0</v>
          </cell>
        </row>
        <row r="24">
          <cell r="W24">
            <v>1604039686</v>
          </cell>
          <cell r="X24">
            <v>1604039686</v>
          </cell>
          <cell r="AB24">
            <v>0</v>
          </cell>
          <cell r="AC24">
            <v>0</v>
          </cell>
          <cell r="AD24">
            <v>0</v>
          </cell>
          <cell r="AE24">
            <v>0</v>
          </cell>
          <cell r="AK24">
            <v>0</v>
          </cell>
          <cell r="AL24">
            <v>0</v>
          </cell>
          <cell r="AM24">
            <v>0</v>
          </cell>
          <cell r="AN24">
            <v>0</v>
          </cell>
          <cell r="AT24">
            <v>0</v>
          </cell>
          <cell r="AU24">
            <v>0</v>
          </cell>
          <cell r="AV24">
            <v>0</v>
          </cell>
          <cell r="AW24">
            <v>0</v>
          </cell>
        </row>
        <row r="25">
          <cell r="W25">
            <v>65000000</v>
          </cell>
          <cell r="X25">
            <v>65000000</v>
          </cell>
          <cell r="AB25">
            <v>0</v>
          </cell>
          <cell r="AC25">
            <v>0</v>
          </cell>
          <cell r="AD25">
            <v>0</v>
          </cell>
          <cell r="AE25">
            <v>0</v>
          </cell>
          <cell r="AK25">
            <v>0</v>
          </cell>
          <cell r="AL25">
            <v>0</v>
          </cell>
          <cell r="AM25">
            <v>0</v>
          </cell>
          <cell r="AN25">
            <v>0</v>
          </cell>
          <cell r="AT25">
            <v>0</v>
          </cell>
          <cell r="AU25">
            <v>0</v>
          </cell>
          <cell r="AV25">
            <v>0</v>
          </cell>
          <cell r="AW25">
            <v>0</v>
          </cell>
        </row>
        <row r="26">
          <cell r="W26">
            <v>71000000</v>
          </cell>
          <cell r="X26">
            <v>71000000</v>
          </cell>
          <cell r="AB26">
            <v>0</v>
          </cell>
          <cell r="AC26">
            <v>0</v>
          </cell>
          <cell r="AD26">
            <v>0</v>
          </cell>
          <cell r="AE26">
            <v>0</v>
          </cell>
          <cell r="AK26">
            <v>0</v>
          </cell>
          <cell r="AL26">
            <v>0</v>
          </cell>
          <cell r="AM26">
            <v>0</v>
          </cell>
          <cell r="AN26">
            <v>0</v>
          </cell>
          <cell r="AT26">
            <v>0</v>
          </cell>
          <cell r="AU26">
            <v>0</v>
          </cell>
          <cell r="AV26">
            <v>0</v>
          </cell>
          <cell r="AW26">
            <v>0</v>
          </cell>
        </row>
        <row r="27">
          <cell r="W27">
            <v>0</v>
          </cell>
          <cell r="X27">
            <v>660318000</v>
          </cell>
          <cell r="AB27">
            <v>0</v>
          </cell>
          <cell r="AC27">
            <v>0</v>
          </cell>
          <cell r="AD27">
            <v>0</v>
          </cell>
          <cell r="AE27">
            <v>0</v>
          </cell>
          <cell r="AK27">
            <v>0</v>
          </cell>
          <cell r="AL27">
            <v>0</v>
          </cell>
          <cell r="AM27">
            <v>0</v>
          </cell>
          <cell r="AN27">
            <v>0</v>
          </cell>
          <cell r="AT27">
            <v>0</v>
          </cell>
          <cell r="AU27">
            <v>0</v>
          </cell>
          <cell r="AV27">
            <v>0</v>
          </cell>
          <cell r="AW27">
            <v>0</v>
          </cell>
        </row>
        <row r="28">
          <cell r="W28">
            <v>0</v>
          </cell>
          <cell r="X28">
            <v>900000000</v>
          </cell>
          <cell r="AB28">
            <v>0</v>
          </cell>
          <cell r="AC28">
            <v>0</v>
          </cell>
          <cell r="AD28">
            <v>0</v>
          </cell>
          <cell r="AE28">
            <v>0</v>
          </cell>
          <cell r="AK28">
            <v>0</v>
          </cell>
          <cell r="AL28">
            <v>0</v>
          </cell>
          <cell r="AM28">
            <v>0</v>
          </cell>
          <cell r="AN28">
            <v>0</v>
          </cell>
          <cell r="AT28">
            <v>0</v>
          </cell>
          <cell r="AU28">
            <v>0</v>
          </cell>
          <cell r="AV28">
            <v>0</v>
          </cell>
          <cell r="AW28">
            <v>0</v>
          </cell>
        </row>
        <row r="29">
          <cell r="W29">
            <v>2481865294</v>
          </cell>
          <cell r="X29">
            <v>2481865294</v>
          </cell>
          <cell r="AB29">
            <v>0</v>
          </cell>
          <cell r="AC29">
            <v>0</v>
          </cell>
          <cell r="AD29">
            <v>0</v>
          </cell>
          <cell r="AE29">
            <v>0</v>
          </cell>
          <cell r="AK29">
            <v>0</v>
          </cell>
          <cell r="AL29">
            <v>0</v>
          </cell>
          <cell r="AM29">
            <v>0</v>
          </cell>
          <cell r="AN29">
            <v>0</v>
          </cell>
          <cell r="AT29">
            <v>0</v>
          </cell>
          <cell r="AU29">
            <v>0</v>
          </cell>
          <cell r="AV29">
            <v>0</v>
          </cell>
          <cell r="AW29">
            <v>0</v>
          </cell>
        </row>
        <row r="30">
          <cell r="W30">
            <v>281109563</v>
          </cell>
          <cell r="X30">
            <v>281109563</v>
          </cell>
          <cell r="AB30">
            <v>0</v>
          </cell>
          <cell r="AC30">
            <v>0</v>
          </cell>
          <cell r="AD30">
            <v>0</v>
          </cell>
          <cell r="AE30">
            <v>0</v>
          </cell>
          <cell r="AK30">
            <v>0</v>
          </cell>
          <cell r="AL30">
            <v>0</v>
          </cell>
          <cell r="AM30">
            <v>0</v>
          </cell>
          <cell r="AN30">
            <v>0</v>
          </cell>
          <cell r="AT30">
            <v>0</v>
          </cell>
          <cell r="AU30">
            <v>0</v>
          </cell>
          <cell r="AV30">
            <v>0</v>
          </cell>
          <cell r="AW30">
            <v>0</v>
          </cell>
        </row>
        <row r="31">
          <cell r="W31">
            <v>599602670</v>
          </cell>
          <cell r="X31">
            <v>599602670</v>
          </cell>
          <cell r="AB31">
            <v>0</v>
          </cell>
          <cell r="AC31">
            <v>0</v>
          </cell>
          <cell r="AD31">
            <v>0</v>
          </cell>
          <cell r="AE31">
            <v>0</v>
          </cell>
          <cell r="AK31">
            <v>0</v>
          </cell>
          <cell r="AL31">
            <v>0</v>
          </cell>
          <cell r="AM31">
            <v>0</v>
          </cell>
          <cell r="AN31">
            <v>0</v>
          </cell>
          <cell r="AT31">
            <v>0</v>
          </cell>
          <cell r="AU31">
            <v>0</v>
          </cell>
          <cell r="AV31">
            <v>0</v>
          </cell>
          <cell r="AW31">
            <v>0</v>
          </cell>
        </row>
        <row r="32">
          <cell r="W32">
            <v>260508149.99999997</v>
          </cell>
          <cell r="X32">
            <v>260508149.99999997</v>
          </cell>
          <cell r="AB32">
            <v>0</v>
          </cell>
          <cell r="AC32">
            <v>0</v>
          </cell>
          <cell r="AD32">
            <v>0</v>
          </cell>
          <cell r="AE32">
            <v>0</v>
          </cell>
          <cell r="AK32">
            <v>0</v>
          </cell>
          <cell r="AL32">
            <v>0</v>
          </cell>
          <cell r="AM32">
            <v>0</v>
          </cell>
          <cell r="AN32">
            <v>0</v>
          </cell>
          <cell r="AT32">
            <v>0</v>
          </cell>
          <cell r="AU32">
            <v>0</v>
          </cell>
          <cell r="AV32">
            <v>0</v>
          </cell>
          <cell r="AW32">
            <v>0</v>
          </cell>
        </row>
        <row r="33">
          <cell r="W33">
            <v>88185942</v>
          </cell>
          <cell r="X33">
            <v>88185942</v>
          </cell>
          <cell r="AB33">
            <v>0</v>
          </cell>
          <cell r="AC33">
            <v>0</v>
          </cell>
          <cell r="AD33">
            <v>0</v>
          </cell>
          <cell r="AE33">
            <v>0</v>
          </cell>
          <cell r="AK33">
            <v>0</v>
          </cell>
          <cell r="AL33">
            <v>0</v>
          </cell>
          <cell r="AM33">
            <v>0</v>
          </cell>
          <cell r="AN33">
            <v>0</v>
          </cell>
          <cell r="AT33">
            <v>0</v>
          </cell>
          <cell r="AU33">
            <v>0</v>
          </cell>
          <cell r="AV33">
            <v>0</v>
          </cell>
          <cell r="AW33">
            <v>0</v>
          </cell>
        </row>
        <row r="34">
          <cell r="W34">
            <v>77749150</v>
          </cell>
          <cell r="X34">
            <v>77749150</v>
          </cell>
          <cell r="AB34">
            <v>0</v>
          </cell>
          <cell r="AC34">
            <v>0</v>
          </cell>
          <cell r="AD34">
            <v>0</v>
          </cell>
          <cell r="AE34">
            <v>0</v>
          </cell>
          <cell r="AK34">
            <v>0</v>
          </cell>
          <cell r="AL34">
            <v>0</v>
          </cell>
          <cell r="AM34">
            <v>0</v>
          </cell>
          <cell r="AN34">
            <v>0</v>
          </cell>
          <cell r="AT34">
            <v>0</v>
          </cell>
          <cell r="AU34">
            <v>0</v>
          </cell>
          <cell r="AV34">
            <v>0</v>
          </cell>
          <cell r="AW34">
            <v>0</v>
          </cell>
        </row>
        <row r="35">
          <cell r="W35">
            <v>0</v>
          </cell>
          <cell r="X35">
            <v>0</v>
          </cell>
          <cell r="AB35">
            <v>0</v>
          </cell>
          <cell r="AC35">
            <v>0</v>
          </cell>
          <cell r="AD35">
            <v>0</v>
          </cell>
          <cell r="AE35">
            <v>0</v>
          </cell>
          <cell r="AK35">
            <v>0</v>
          </cell>
          <cell r="AL35">
            <v>0</v>
          </cell>
          <cell r="AM35">
            <v>0</v>
          </cell>
          <cell r="AN35">
            <v>0</v>
          </cell>
          <cell r="AT35">
            <v>0</v>
          </cell>
          <cell r="AU35">
            <v>0</v>
          </cell>
          <cell r="AV35">
            <v>0</v>
          </cell>
          <cell r="AW35">
            <v>0</v>
          </cell>
        </row>
        <row r="36">
          <cell r="W36">
            <v>0</v>
          </cell>
          <cell r="X36">
            <v>0</v>
          </cell>
          <cell r="AB36">
            <v>0</v>
          </cell>
          <cell r="AC36">
            <v>0</v>
          </cell>
          <cell r="AD36">
            <v>0</v>
          </cell>
          <cell r="AE36">
            <v>0</v>
          </cell>
          <cell r="AK36">
            <v>0</v>
          </cell>
          <cell r="AL36">
            <v>0</v>
          </cell>
          <cell r="AM36">
            <v>0</v>
          </cell>
          <cell r="AN36">
            <v>0</v>
          </cell>
          <cell r="AT36">
            <v>0</v>
          </cell>
          <cell r="AU36">
            <v>0</v>
          </cell>
          <cell r="AV36">
            <v>0</v>
          </cell>
          <cell r="AW36">
            <v>0</v>
          </cell>
        </row>
        <row r="37">
          <cell r="W37">
            <v>0</v>
          </cell>
          <cell r="X37">
            <v>0</v>
          </cell>
          <cell r="AB37">
            <v>0</v>
          </cell>
          <cell r="AC37">
            <v>0</v>
          </cell>
          <cell r="AD37">
            <v>0</v>
          </cell>
          <cell r="AE37">
            <v>0</v>
          </cell>
          <cell r="AK37">
            <v>0</v>
          </cell>
          <cell r="AL37">
            <v>0</v>
          </cell>
          <cell r="AM37">
            <v>0</v>
          </cell>
          <cell r="AN37">
            <v>0</v>
          </cell>
          <cell r="AT37">
            <v>0</v>
          </cell>
          <cell r="AU37">
            <v>0</v>
          </cell>
          <cell r="AV37">
            <v>0</v>
          </cell>
          <cell r="AW37">
            <v>0</v>
          </cell>
        </row>
        <row r="38">
          <cell r="W38">
            <v>10000000000</v>
          </cell>
          <cell r="X38">
            <v>10000000000</v>
          </cell>
          <cell r="AB38">
            <v>0</v>
          </cell>
          <cell r="AC38">
            <v>0</v>
          </cell>
          <cell r="AD38">
            <v>0</v>
          </cell>
          <cell r="AE38">
            <v>0</v>
          </cell>
          <cell r="AK38">
            <v>0</v>
          </cell>
          <cell r="AL38">
            <v>0</v>
          </cell>
          <cell r="AM38">
            <v>0</v>
          </cell>
          <cell r="AN38">
            <v>0</v>
          </cell>
          <cell r="AT38">
            <v>0</v>
          </cell>
          <cell r="AU38">
            <v>0</v>
          </cell>
          <cell r="AV38">
            <v>0</v>
          </cell>
          <cell r="AW38">
            <v>0</v>
          </cell>
        </row>
        <row r="39">
          <cell r="W39">
            <v>320000000</v>
          </cell>
          <cell r="X39">
            <v>320000000</v>
          </cell>
          <cell r="AB39">
            <v>0</v>
          </cell>
          <cell r="AC39">
            <v>0</v>
          </cell>
          <cell r="AD39">
            <v>0</v>
          </cell>
          <cell r="AE39">
            <v>0</v>
          </cell>
          <cell r="AK39">
            <v>0</v>
          </cell>
          <cell r="AL39">
            <v>0</v>
          </cell>
          <cell r="AM39">
            <v>0</v>
          </cell>
          <cell r="AN39">
            <v>0</v>
          </cell>
          <cell r="AT39">
            <v>0</v>
          </cell>
          <cell r="AU39">
            <v>0</v>
          </cell>
          <cell r="AV39">
            <v>0</v>
          </cell>
          <cell r="AW39">
            <v>0</v>
          </cell>
        </row>
        <row r="40">
          <cell r="W40">
            <v>50000000</v>
          </cell>
          <cell r="X40">
            <v>50000000</v>
          </cell>
          <cell r="AB40">
            <v>0</v>
          </cell>
          <cell r="AC40">
            <v>0</v>
          </cell>
          <cell r="AD40">
            <v>0</v>
          </cell>
          <cell r="AE40">
            <v>0</v>
          </cell>
          <cell r="AK40">
            <v>0</v>
          </cell>
          <cell r="AL40">
            <v>0</v>
          </cell>
          <cell r="AM40">
            <v>0</v>
          </cell>
          <cell r="AN40">
            <v>0</v>
          </cell>
          <cell r="AT40">
            <v>0</v>
          </cell>
          <cell r="AU40">
            <v>0</v>
          </cell>
          <cell r="AV40">
            <v>0</v>
          </cell>
          <cell r="AW40">
            <v>0</v>
          </cell>
        </row>
        <row r="41">
          <cell r="W41">
            <v>15000000</v>
          </cell>
          <cell r="X41">
            <v>15000000</v>
          </cell>
          <cell r="AB41">
            <v>0</v>
          </cell>
          <cell r="AC41">
            <v>0</v>
          </cell>
          <cell r="AD41">
            <v>0</v>
          </cell>
          <cell r="AE41">
            <v>0</v>
          </cell>
          <cell r="AK41">
            <v>0</v>
          </cell>
          <cell r="AL41">
            <v>0</v>
          </cell>
          <cell r="AM41">
            <v>0</v>
          </cell>
          <cell r="AN41">
            <v>0</v>
          </cell>
          <cell r="AT41">
            <v>0</v>
          </cell>
          <cell r="AU41">
            <v>0</v>
          </cell>
          <cell r="AV41">
            <v>0</v>
          </cell>
          <cell r="AW41">
            <v>0</v>
          </cell>
        </row>
        <row r="42">
          <cell r="W42">
            <v>992000000</v>
          </cell>
          <cell r="X42">
            <v>992000000</v>
          </cell>
          <cell r="AB42">
            <v>0</v>
          </cell>
          <cell r="AC42">
            <v>0</v>
          </cell>
          <cell r="AD42">
            <v>0</v>
          </cell>
          <cell r="AE42">
            <v>0</v>
          </cell>
          <cell r="AK42">
            <v>0</v>
          </cell>
          <cell r="AL42">
            <v>0</v>
          </cell>
          <cell r="AM42">
            <v>0</v>
          </cell>
          <cell r="AN42">
            <v>0</v>
          </cell>
          <cell r="AT42">
            <v>0</v>
          </cell>
          <cell r="AU42">
            <v>0</v>
          </cell>
          <cell r="AV42">
            <v>0</v>
          </cell>
          <cell r="AW42">
            <v>0</v>
          </cell>
        </row>
        <row r="43">
          <cell r="W43">
            <v>0</v>
          </cell>
          <cell r="X43">
            <v>126600000</v>
          </cell>
          <cell r="AB43">
            <v>0</v>
          </cell>
          <cell r="AC43">
            <v>0</v>
          </cell>
          <cell r="AD43">
            <v>0</v>
          </cell>
          <cell r="AE43">
            <v>0</v>
          </cell>
          <cell r="AK43">
            <v>0</v>
          </cell>
          <cell r="AL43">
            <v>0</v>
          </cell>
          <cell r="AM43">
            <v>0</v>
          </cell>
          <cell r="AN43">
            <v>0</v>
          </cell>
          <cell r="AT43">
            <v>0</v>
          </cell>
          <cell r="AU43">
            <v>0</v>
          </cell>
          <cell r="AV43">
            <v>0</v>
          </cell>
          <cell r="AW43">
            <v>0</v>
          </cell>
        </row>
        <row r="44">
          <cell r="W44">
            <v>0</v>
          </cell>
          <cell r="X44">
            <v>39861800000</v>
          </cell>
          <cell r="AB44">
            <v>0</v>
          </cell>
          <cell r="AC44">
            <v>0</v>
          </cell>
          <cell r="AD44">
            <v>0</v>
          </cell>
          <cell r="AE44">
            <v>0</v>
          </cell>
          <cell r="AK44">
            <v>0</v>
          </cell>
          <cell r="AL44">
            <v>0</v>
          </cell>
          <cell r="AM44">
            <v>0</v>
          </cell>
          <cell r="AN44">
            <v>0</v>
          </cell>
          <cell r="AT44">
            <v>0</v>
          </cell>
          <cell r="AU44">
            <v>0</v>
          </cell>
          <cell r="AV44">
            <v>0</v>
          </cell>
          <cell r="AW44">
            <v>0</v>
          </cell>
        </row>
        <row r="45">
          <cell r="W45">
            <v>0</v>
          </cell>
          <cell r="X45">
            <v>12500000</v>
          </cell>
          <cell r="AB45">
            <v>0</v>
          </cell>
          <cell r="AC45">
            <v>0</v>
          </cell>
          <cell r="AD45">
            <v>0</v>
          </cell>
          <cell r="AE45">
            <v>0</v>
          </cell>
          <cell r="AK45">
            <v>0</v>
          </cell>
          <cell r="AL45">
            <v>0</v>
          </cell>
          <cell r="AM45">
            <v>0</v>
          </cell>
          <cell r="AN45">
            <v>0</v>
          </cell>
          <cell r="AT45">
            <v>0</v>
          </cell>
          <cell r="AU45">
            <v>0</v>
          </cell>
          <cell r="AV45">
            <v>0</v>
          </cell>
          <cell r="AW45">
            <v>0</v>
          </cell>
        </row>
        <row r="46">
          <cell r="W46">
            <v>0</v>
          </cell>
          <cell r="X46">
            <v>0</v>
          </cell>
          <cell r="AB46">
            <v>0</v>
          </cell>
          <cell r="AC46">
            <v>0</v>
          </cell>
          <cell r="AD46">
            <v>0</v>
          </cell>
          <cell r="AE46">
            <v>0</v>
          </cell>
          <cell r="AK46">
            <v>0</v>
          </cell>
          <cell r="AL46">
            <v>0</v>
          </cell>
          <cell r="AM46">
            <v>0</v>
          </cell>
          <cell r="AN46">
            <v>0</v>
          </cell>
          <cell r="AT46">
            <v>0</v>
          </cell>
          <cell r="AU46">
            <v>0</v>
          </cell>
          <cell r="AV46">
            <v>0</v>
          </cell>
          <cell r="AW46">
            <v>0</v>
          </cell>
        </row>
        <row r="47">
          <cell r="W47">
            <v>480560000</v>
          </cell>
          <cell r="X47">
            <v>263710000</v>
          </cell>
          <cell r="AB47">
            <v>0</v>
          </cell>
          <cell r="AC47">
            <v>0</v>
          </cell>
          <cell r="AD47">
            <v>0</v>
          </cell>
          <cell r="AE47">
            <v>0</v>
          </cell>
          <cell r="AK47">
            <v>0</v>
          </cell>
          <cell r="AL47">
            <v>0</v>
          </cell>
          <cell r="AM47">
            <v>0</v>
          </cell>
          <cell r="AN47">
            <v>0</v>
          </cell>
          <cell r="AT47">
            <v>0</v>
          </cell>
          <cell r="AU47">
            <v>0</v>
          </cell>
          <cell r="AV47">
            <v>0</v>
          </cell>
          <cell r="AW47">
            <v>0</v>
          </cell>
        </row>
        <row r="48">
          <cell r="W48">
            <v>0</v>
          </cell>
          <cell r="X48">
            <v>0</v>
          </cell>
          <cell r="AB48">
            <v>0</v>
          </cell>
          <cell r="AC48">
            <v>0</v>
          </cell>
          <cell r="AD48">
            <v>0</v>
          </cell>
          <cell r="AE48">
            <v>0</v>
          </cell>
          <cell r="AK48">
            <v>0</v>
          </cell>
          <cell r="AL48">
            <v>0</v>
          </cell>
          <cell r="AM48">
            <v>0</v>
          </cell>
          <cell r="AN48">
            <v>0</v>
          </cell>
          <cell r="AT48">
            <v>0</v>
          </cell>
          <cell r="AU48">
            <v>0</v>
          </cell>
          <cell r="AV48">
            <v>0</v>
          </cell>
          <cell r="AW48">
            <v>0</v>
          </cell>
        </row>
        <row r="49">
          <cell r="W49">
            <v>10180000000</v>
          </cell>
          <cell r="X49">
            <v>10180000000</v>
          </cell>
          <cell r="AB49">
            <v>0</v>
          </cell>
          <cell r="AC49">
            <v>0</v>
          </cell>
          <cell r="AD49">
            <v>0</v>
          </cell>
          <cell r="AE49">
            <v>0</v>
          </cell>
          <cell r="AK49">
            <v>0</v>
          </cell>
          <cell r="AL49">
            <v>0</v>
          </cell>
          <cell r="AM49">
            <v>0</v>
          </cell>
          <cell r="AN49">
            <v>0</v>
          </cell>
          <cell r="AT49">
            <v>0</v>
          </cell>
          <cell r="AU49">
            <v>0</v>
          </cell>
          <cell r="AV49">
            <v>0</v>
          </cell>
          <cell r="AW49">
            <v>0</v>
          </cell>
        </row>
        <row r="50">
          <cell r="W50">
            <v>2000000000</v>
          </cell>
          <cell r="X50">
            <v>2000000000</v>
          </cell>
          <cell r="AB50">
            <v>0</v>
          </cell>
          <cell r="AC50">
            <v>0</v>
          </cell>
          <cell r="AD50">
            <v>0</v>
          </cell>
          <cell r="AE50">
            <v>0</v>
          </cell>
          <cell r="AK50">
            <v>0</v>
          </cell>
          <cell r="AL50">
            <v>0</v>
          </cell>
          <cell r="AM50">
            <v>0</v>
          </cell>
          <cell r="AN50">
            <v>0</v>
          </cell>
          <cell r="AT50">
            <v>0</v>
          </cell>
          <cell r="AU50">
            <v>0</v>
          </cell>
          <cell r="AV50">
            <v>0</v>
          </cell>
          <cell r="AW50">
            <v>0</v>
          </cell>
        </row>
        <row r="51">
          <cell r="W51">
            <v>0</v>
          </cell>
          <cell r="X51">
            <v>30000000</v>
          </cell>
          <cell r="AB51">
            <v>0</v>
          </cell>
          <cell r="AC51">
            <v>0</v>
          </cell>
          <cell r="AD51">
            <v>0</v>
          </cell>
          <cell r="AE51">
            <v>0</v>
          </cell>
          <cell r="AK51">
            <v>0</v>
          </cell>
          <cell r="AL51">
            <v>0</v>
          </cell>
          <cell r="AM51">
            <v>0</v>
          </cell>
          <cell r="AN51">
            <v>0</v>
          </cell>
          <cell r="AT51">
            <v>0</v>
          </cell>
          <cell r="AU51">
            <v>0</v>
          </cell>
          <cell r="AV51">
            <v>0</v>
          </cell>
          <cell r="AW51">
            <v>0</v>
          </cell>
        </row>
        <row r="52">
          <cell r="W52">
            <v>1000000000</v>
          </cell>
          <cell r="X52">
            <v>367073330</v>
          </cell>
          <cell r="AB52">
            <v>0</v>
          </cell>
          <cell r="AC52">
            <v>0</v>
          </cell>
          <cell r="AD52">
            <v>0</v>
          </cell>
          <cell r="AE52">
            <v>0</v>
          </cell>
          <cell r="AK52">
            <v>0</v>
          </cell>
          <cell r="AL52">
            <v>0</v>
          </cell>
          <cell r="AM52">
            <v>0</v>
          </cell>
          <cell r="AN52">
            <v>0</v>
          </cell>
          <cell r="AT52">
            <v>0</v>
          </cell>
          <cell r="AU52">
            <v>0</v>
          </cell>
          <cell r="AV52">
            <v>0</v>
          </cell>
          <cell r="AW52">
            <v>0</v>
          </cell>
        </row>
        <row r="53">
          <cell r="W53">
            <v>250296650</v>
          </cell>
          <cell r="X53">
            <v>250296650</v>
          </cell>
          <cell r="AB53">
            <v>0</v>
          </cell>
          <cell r="AC53">
            <v>0</v>
          </cell>
          <cell r="AD53">
            <v>0</v>
          </cell>
          <cell r="AE53">
            <v>0</v>
          </cell>
          <cell r="AK53">
            <v>0</v>
          </cell>
          <cell r="AL53">
            <v>0</v>
          </cell>
          <cell r="AM53">
            <v>0</v>
          </cell>
          <cell r="AN53">
            <v>0</v>
          </cell>
          <cell r="AT53">
            <v>0</v>
          </cell>
          <cell r="AU53">
            <v>0</v>
          </cell>
          <cell r="AV53">
            <v>0</v>
          </cell>
          <cell r="AW53">
            <v>0</v>
          </cell>
        </row>
        <row r="54">
          <cell r="W54">
            <v>0</v>
          </cell>
          <cell r="X54">
            <v>424300000</v>
          </cell>
          <cell r="AB54">
            <v>0</v>
          </cell>
          <cell r="AC54">
            <v>0</v>
          </cell>
          <cell r="AD54">
            <v>0</v>
          </cell>
          <cell r="AE54">
            <v>0</v>
          </cell>
          <cell r="AK54">
            <v>0</v>
          </cell>
          <cell r="AL54">
            <v>0</v>
          </cell>
          <cell r="AM54">
            <v>0</v>
          </cell>
          <cell r="AN54">
            <v>0</v>
          </cell>
          <cell r="AT54">
            <v>0</v>
          </cell>
          <cell r="AU54">
            <v>0</v>
          </cell>
          <cell r="AV54">
            <v>0</v>
          </cell>
          <cell r="AW54">
            <v>0</v>
          </cell>
        </row>
        <row r="55">
          <cell r="W55">
            <v>0</v>
          </cell>
          <cell r="X55">
            <v>0</v>
          </cell>
          <cell r="AB55">
            <v>0</v>
          </cell>
          <cell r="AC55">
            <v>0</v>
          </cell>
          <cell r="AD55">
            <v>0</v>
          </cell>
          <cell r="AE55">
            <v>0</v>
          </cell>
          <cell r="AK55">
            <v>0</v>
          </cell>
          <cell r="AL55">
            <v>0</v>
          </cell>
          <cell r="AM55">
            <v>0</v>
          </cell>
          <cell r="AN55">
            <v>0</v>
          </cell>
          <cell r="AT55">
            <v>0</v>
          </cell>
          <cell r="AU55">
            <v>0</v>
          </cell>
          <cell r="AV55">
            <v>0</v>
          </cell>
          <cell r="AW55">
            <v>0</v>
          </cell>
        </row>
        <row r="56">
          <cell r="W56">
            <v>50000</v>
          </cell>
          <cell r="X56">
            <v>50000</v>
          </cell>
          <cell r="AB56">
            <v>0</v>
          </cell>
          <cell r="AC56">
            <v>0</v>
          </cell>
          <cell r="AD56">
            <v>0</v>
          </cell>
          <cell r="AE56">
            <v>0</v>
          </cell>
          <cell r="AK56">
            <v>0</v>
          </cell>
          <cell r="AL56">
            <v>0</v>
          </cell>
          <cell r="AM56">
            <v>0</v>
          </cell>
          <cell r="AN56">
            <v>0</v>
          </cell>
          <cell r="AT56">
            <v>0</v>
          </cell>
          <cell r="AU56">
            <v>0</v>
          </cell>
          <cell r="AV56">
            <v>0</v>
          </cell>
          <cell r="AW56">
            <v>0</v>
          </cell>
        </row>
        <row r="57">
          <cell r="W57">
            <v>75000000</v>
          </cell>
          <cell r="X57">
            <v>75000000</v>
          </cell>
          <cell r="AB57">
            <v>0</v>
          </cell>
          <cell r="AC57">
            <v>0</v>
          </cell>
          <cell r="AD57">
            <v>0</v>
          </cell>
          <cell r="AE57">
            <v>0</v>
          </cell>
          <cell r="AK57">
            <v>0</v>
          </cell>
          <cell r="AL57">
            <v>0</v>
          </cell>
          <cell r="AM57">
            <v>0</v>
          </cell>
          <cell r="AN57">
            <v>0</v>
          </cell>
          <cell r="AT57">
            <v>0</v>
          </cell>
          <cell r="AU57">
            <v>0</v>
          </cell>
          <cell r="AV57">
            <v>0</v>
          </cell>
          <cell r="AW57">
            <v>0</v>
          </cell>
        </row>
        <row r="58">
          <cell r="W58">
            <v>0</v>
          </cell>
          <cell r="X58">
            <v>0</v>
          </cell>
          <cell r="AB58">
            <v>0</v>
          </cell>
          <cell r="AC58">
            <v>0</v>
          </cell>
          <cell r="AD58">
            <v>0</v>
          </cell>
          <cell r="AE58">
            <v>0</v>
          </cell>
          <cell r="AK58">
            <v>0</v>
          </cell>
          <cell r="AL58">
            <v>0</v>
          </cell>
          <cell r="AM58">
            <v>0</v>
          </cell>
          <cell r="AN58">
            <v>0</v>
          </cell>
          <cell r="AT58">
            <v>0</v>
          </cell>
          <cell r="AU58">
            <v>0</v>
          </cell>
          <cell r="AV58">
            <v>0</v>
          </cell>
          <cell r="AW58">
            <v>0</v>
          </cell>
        </row>
        <row r="59">
          <cell r="W59">
            <v>200000000</v>
          </cell>
          <cell r="X59">
            <v>100000000</v>
          </cell>
        </row>
        <row r="60">
          <cell r="W60">
            <v>0</v>
          </cell>
          <cell r="X60">
            <v>0</v>
          </cell>
        </row>
        <row r="61">
          <cell r="W61">
            <v>0</v>
          </cell>
          <cell r="X61">
            <v>830000000</v>
          </cell>
          <cell r="AB61">
            <v>0</v>
          </cell>
          <cell r="AC61">
            <v>0</v>
          </cell>
          <cell r="AD61">
            <v>0</v>
          </cell>
          <cell r="AE61">
            <v>0</v>
          </cell>
          <cell r="AK61">
            <v>0</v>
          </cell>
          <cell r="AL61">
            <v>0</v>
          </cell>
          <cell r="AM61">
            <v>0</v>
          </cell>
          <cell r="AN61">
            <v>0</v>
          </cell>
          <cell r="AT61">
            <v>0</v>
          </cell>
          <cell r="AU61">
            <v>0</v>
          </cell>
          <cell r="AV61">
            <v>0</v>
          </cell>
          <cell r="AW61">
            <v>0</v>
          </cell>
        </row>
        <row r="62">
          <cell r="W62">
            <v>339542680</v>
          </cell>
          <cell r="X62">
            <v>339542680</v>
          </cell>
          <cell r="AB62">
            <v>0</v>
          </cell>
          <cell r="AC62">
            <v>0</v>
          </cell>
          <cell r="AD62">
            <v>0</v>
          </cell>
          <cell r="AE62">
            <v>0</v>
          </cell>
          <cell r="AK62">
            <v>0</v>
          </cell>
          <cell r="AL62">
            <v>0</v>
          </cell>
          <cell r="AM62">
            <v>0</v>
          </cell>
          <cell r="AN62">
            <v>0</v>
          </cell>
          <cell r="AT62">
            <v>0</v>
          </cell>
          <cell r="AU62">
            <v>0</v>
          </cell>
          <cell r="AV62">
            <v>0</v>
          </cell>
          <cell r="AW62">
            <v>0</v>
          </cell>
        </row>
        <row r="63">
          <cell r="W63">
            <v>26200000</v>
          </cell>
          <cell r="X63">
            <v>26200000</v>
          </cell>
          <cell r="AB63">
            <v>0</v>
          </cell>
          <cell r="AC63">
            <v>0</v>
          </cell>
          <cell r="AD63">
            <v>0</v>
          </cell>
          <cell r="AE63">
            <v>0</v>
          </cell>
          <cell r="AK63">
            <v>0</v>
          </cell>
          <cell r="AL63">
            <v>0</v>
          </cell>
          <cell r="AM63">
            <v>0</v>
          </cell>
          <cell r="AN63">
            <v>0</v>
          </cell>
          <cell r="AT63">
            <v>0</v>
          </cell>
          <cell r="AU63">
            <v>0</v>
          </cell>
          <cell r="AV63">
            <v>0</v>
          </cell>
          <cell r="AW63">
            <v>0</v>
          </cell>
        </row>
        <row r="64">
          <cell r="W64">
            <v>620666261</v>
          </cell>
          <cell r="X64">
            <v>620666261</v>
          </cell>
          <cell r="AB64">
            <v>0</v>
          </cell>
          <cell r="AC64">
            <v>0</v>
          </cell>
          <cell r="AD64">
            <v>0</v>
          </cell>
          <cell r="AE64">
            <v>0</v>
          </cell>
          <cell r="AK64">
            <v>0</v>
          </cell>
          <cell r="AL64">
            <v>0</v>
          </cell>
          <cell r="AM64">
            <v>0</v>
          </cell>
          <cell r="AN64">
            <v>0</v>
          </cell>
          <cell r="AT64">
            <v>0</v>
          </cell>
          <cell r="AU64">
            <v>0</v>
          </cell>
          <cell r="AV64">
            <v>0</v>
          </cell>
          <cell r="AW64">
            <v>0</v>
          </cell>
        </row>
        <row r="65">
          <cell r="W65">
            <v>586439892</v>
          </cell>
          <cell r="X65">
            <v>586439892</v>
          </cell>
          <cell r="AB65">
            <v>0</v>
          </cell>
          <cell r="AC65">
            <v>0</v>
          </cell>
          <cell r="AD65">
            <v>0</v>
          </cell>
          <cell r="AE65">
            <v>0</v>
          </cell>
          <cell r="AK65">
            <v>0</v>
          </cell>
          <cell r="AL65">
            <v>0</v>
          </cell>
          <cell r="AM65">
            <v>0</v>
          </cell>
          <cell r="AN65">
            <v>0</v>
          </cell>
          <cell r="AT65">
            <v>0</v>
          </cell>
          <cell r="AU65">
            <v>0</v>
          </cell>
          <cell r="AV65">
            <v>0</v>
          </cell>
          <cell r="AW65">
            <v>0</v>
          </cell>
        </row>
        <row r="66">
          <cell r="W66">
            <v>0</v>
          </cell>
          <cell r="X66">
            <v>163000000</v>
          </cell>
          <cell r="AB66">
            <v>0</v>
          </cell>
          <cell r="AC66">
            <v>0</v>
          </cell>
          <cell r="AD66">
            <v>0</v>
          </cell>
          <cell r="AE66">
            <v>0</v>
          </cell>
          <cell r="AK66">
            <v>0</v>
          </cell>
          <cell r="AL66">
            <v>0</v>
          </cell>
          <cell r="AM66">
            <v>0</v>
          </cell>
          <cell r="AN66">
            <v>0</v>
          </cell>
          <cell r="AT66">
            <v>0</v>
          </cell>
          <cell r="AU66">
            <v>0</v>
          </cell>
          <cell r="AV66">
            <v>0</v>
          </cell>
          <cell r="AW66">
            <v>0</v>
          </cell>
        </row>
        <row r="67">
          <cell r="W67">
            <v>0</v>
          </cell>
          <cell r="X67">
            <v>24543000</v>
          </cell>
          <cell r="AB67">
            <v>0</v>
          </cell>
          <cell r="AC67">
            <v>0</v>
          </cell>
          <cell r="AD67">
            <v>0</v>
          </cell>
          <cell r="AE67">
            <v>0</v>
          </cell>
          <cell r="AK67">
            <v>0</v>
          </cell>
          <cell r="AL67">
            <v>0</v>
          </cell>
          <cell r="AM67">
            <v>0</v>
          </cell>
          <cell r="AN67">
            <v>0</v>
          </cell>
          <cell r="AT67">
            <v>0</v>
          </cell>
          <cell r="AU67">
            <v>0</v>
          </cell>
          <cell r="AV67">
            <v>0</v>
          </cell>
          <cell r="AW67">
            <v>0</v>
          </cell>
        </row>
        <row r="68">
          <cell r="W68">
            <v>51440000</v>
          </cell>
          <cell r="X68">
            <v>46735000</v>
          </cell>
          <cell r="AB68">
            <v>0</v>
          </cell>
          <cell r="AC68">
            <v>0</v>
          </cell>
          <cell r="AD68">
            <v>0</v>
          </cell>
          <cell r="AE68">
            <v>0</v>
          </cell>
          <cell r="AK68">
            <v>0</v>
          </cell>
          <cell r="AL68">
            <v>0</v>
          </cell>
          <cell r="AM68">
            <v>0</v>
          </cell>
          <cell r="AN68">
            <v>0</v>
          </cell>
          <cell r="AT68">
            <v>0</v>
          </cell>
          <cell r="AU68">
            <v>0</v>
          </cell>
          <cell r="AV68">
            <v>0</v>
          </cell>
          <cell r="AW68">
            <v>0</v>
          </cell>
        </row>
        <row r="69">
          <cell r="W69">
            <v>60591756</v>
          </cell>
          <cell r="X69">
            <v>60591756</v>
          </cell>
          <cell r="AB69">
            <v>0</v>
          </cell>
          <cell r="AC69">
            <v>0</v>
          </cell>
          <cell r="AD69">
            <v>0</v>
          </cell>
          <cell r="AE69">
            <v>0</v>
          </cell>
          <cell r="AK69">
            <v>0</v>
          </cell>
          <cell r="AL69">
            <v>0</v>
          </cell>
          <cell r="AM69">
            <v>0</v>
          </cell>
          <cell r="AN69">
            <v>0</v>
          </cell>
          <cell r="AT69">
            <v>0</v>
          </cell>
          <cell r="AU69">
            <v>0</v>
          </cell>
          <cell r="AV69">
            <v>0</v>
          </cell>
          <cell r="AW69">
            <v>0</v>
          </cell>
        </row>
        <row r="70">
          <cell r="W70">
            <v>3977098</v>
          </cell>
          <cell r="X70">
            <v>3977098</v>
          </cell>
          <cell r="AB70">
            <v>0</v>
          </cell>
          <cell r="AC70">
            <v>0</v>
          </cell>
          <cell r="AD70">
            <v>0</v>
          </cell>
          <cell r="AE70">
            <v>0</v>
          </cell>
          <cell r="AK70">
            <v>0</v>
          </cell>
          <cell r="AL70">
            <v>0</v>
          </cell>
          <cell r="AM70">
            <v>0</v>
          </cell>
          <cell r="AN70">
            <v>0</v>
          </cell>
          <cell r="AT70">
            <v>0</v>
          </cell>
          <cell r="AU70">
            <v>0</v>
          </cell>
          <cell r="AV70">
            <v>0</v>
          </cell>
          <cell r="AW70">
            <v>0</v>
          </cell>
        </row>
        <row r="71">
          <cell r="W71">
            <v>45610000</v>
          </cell>
          <cell r="X71">
            <v>45310000</v>
          </cell>
          <cell r="AB71">
            <v>0</v>
          </cell>
          <cell r="AC71">
            <v>0</v>
          </cell>
          <cell r="AD71">
            <v>0</v>
          </cell>
          <cell r="AE71">
            <v>0</v>
          </cell>
          <cell r="AK71">
            <v>0</v>
          </cell>
          <cell r="AL71">
            <v>0</v>
          </cell>
          <cell r="AM71">
            <v>0</v>
          </cell>
          <cell r="AN71">
            <v>0</v>
          </cell>
          <cell r="AT71">
            <v>0</v>
          </cell>
          <cell r="AU71">
            <v>0</v>
          </cell>
          <cell r="AV71">
            <v>0</v>
          </cell>
          <cell r="AW71">
            <v>0</v>
          </cell>
        </row>
        <row r="72">
          <cell r="W72">
            <v>595421800</v>
          </cell>
          <cell r="X72">
            <v>595421800</v>
          </cell>
          <cell r="AB72">
            <v>0</v>
          </cell>
          <cell r="AC72">
            <v>0</v>
          </cell>
          <cell r="AD72">
            <v>0</v>
          </cell>
          <cell r="AE72">
            <v>0</v>
          </cell>
          <cell r="AK72">
            <v>0</v>
          </cell>
          <cell r="AL72">
            <v>0</v>
          </cell>
          <cell r="AM72">
            <v>0</v>
          </cell>
          <cell r="AN72">
            <v>0</v>
          </cell>
          <cell r="AT72">
            <v>0</v>
          </cell>
          <cell r="AU72">
            <v>0</v>
          </cell>
          <cell r="AV72">
            <v>0</v>
          </cell>
          <cell r="AW72">
            <v>0</v>
          </cell>
        </row>
        <row r="73">
          <cell r="W73">
            <v>938783716</v>
          </cell>
          <cell r="X73">
            <v>938783716</v>
          </cell>
          <cell r="AB73">
            <v>0</v>
          </cell>
          <cell r="AC73">
            <v>0</v>
          </cell>
          <cell r="AD73">
            <v>0</v>
          </cell>
          <cell r="AE73">
            <v>0</v>
          </cell>
          <cell r="AK73">
            <v>0</v>
          </cell>
          <cell r="AL73">
            <v>0</v>
          </cell>
          <cell r="AM73">
            <v>0</v>
          </cell>
          <cell r="AN73">
            <v>0</v>
          </cell>
          <cell r="AT73">
            <v>0</v>
          </cell>
          <cell r="AU73">
            <v>0</v>
          </cell>
          <cell r="AV73">
            <v>0</v>
          </cell>
          <cell r="AW73">
            <v>0</v>
          </cell>
        </row>
        <row r="74">
          <cell r="W74">
            <v>278722800</v>
          </cell>
          <cell r="X74">
            <v>278722800</v>
          </cell>
          <cell r="AB74">
            <v>0</v>
          </cell>
          <cell r="AC74">
            <v>0</v>
          </cell>
          <cell r="AD74">
            <v>0</v>
          </cell>
          <cell r="AE74">
            <v>0</v>
          </cell>
          <cell r="AK74">
            <v>0</v>
          </cell>
          <cell r="AL74">
            <v>0</v>
          </cell>
          <cell r="AM74">
            <v>0</v>
          </cell>
          <cell r="AN74">
            <v>0</v>
          </cell>
          <cell r="AT74">
            <v>0</v>
          </cell>
          <cell r="AU74">
            <v>0</v>
          </cell>
          <cell r="AV74">
            <v>0</v>
          </cell>
          <cell r="AW74">
            <v>0</v>
          </cell>
        </row>
        <row r="75">
          <cell r="W75">
            <v>283555954</v>
          </cell>
          <cell r="X75">
            <v>283555954</v>
          </cell>
          <cell r="AB75">
            <v>0</v>
          </cell>
          <cell r="AC75">
            <v>0</v>
          </cell>
          <cell r="AD75">
            <v>0</v>
          </cell>
          <cell r="AE75">
            <v>0</v>
          </cell>
          <cell r="AK75">
            <v>0</v>
          </cell>
          <cell r="AL75">
            <v>0</v>
          </cell>
          <cell r="AM75">
            <v>0</v>
          </cell>
          <cell r="AN75">
            <v>0</v>
          </cell>
          <cell r="AT75">
            <v>0</v>
          </cell>
          <cell r="AU75">
            <v>0</v>
          </cell>
          <cell r="AV75">
            <v>0</v>
          </cell>
          <cell r="AW75">
            <v>0</v>
          </cell>
        </row>
        <row r="76">
          <cell r="W76">
            <v>44494943</v>
          </cell>
          <cell r="X76">
            <v>44494943</v>
          </cell>
          <cell r="AB76">
            <v>0</v>
          </cell>
          <cell r="AC76">
            <v>0</v>
          </cell>
          <cell r="AD76">
            <v>0</v>
          </cell>
          <cell r="AE76">
            <v>0</v>
          </cell>
          <cell r="AK76">
            <v>0</v>
          </cell>
          <cell r="AL76">
            <v>0</v>
          </cell>
          <cell r="AM76">
            <v>0</v>
          </cell>
          <cell r="AN76">
            <v>0</v>
          </cell>
          <cell r="AT76">
            <v>0</v>
          </cell>
          <cell r="AU76">
            <v>0</v>
          </cell>
          <cell r="AV76">
            <v>0</v>
          </cell>
          <cell r="AW76">
            <v>0</v>
          </cell>
        </row>
        <row r="77">
          <cell r="W77">
            <v>355200000</v>
          </cell>
          <cell r="X77">
            <v>355200000</v>
          </cell>
          <cell r="AB77">
            <v>0</v>
          </cell>
          <cell r="AC77">
            <v>0</v>
          </cell>
          <cell r="AD77">
            <v>0</v>
          </cell>
          <cell r="AE77">
            <v>0</v>
          </cell>
          <cell r="AK77">
            <v>0</v>
          </cell>
          <cell r="AL77">
            <v>0</v>
          </cell>
          <cell r="AM77">
            <v>0</v>
          </cell>
          <cell r="AN77">
            <v>0</v>
          </cell>
          <cell r="AT77">
            <v>0</v>
          </cell>
          <cell r="AU77">
            <v>0</v>
          </cell>
          <cell r="AV77">
            <v>0</v>
          </cell>
          <cell r="AW77">
            <v>0</v>
          </cell>
        </row>
        <row r="78">
          <cell r="W78">
            <v>4800000</v>
          </cell>
          <cell r="X78">
            <v>4800000</v>
          </cell>
          <cell r="AB78">
            <v>0</v>
          </cell>
          <cell r="AC78">
            <v>0</v>
          </cell>
          <cell r="AD78">
            <v>0</v>
          </cell>
          <cell r="AE78">
            <v>0</v>
          </cell>
          <cell r="AK78">
            <v>0</v>
          </cell>
          <cell r="AL78">
            <v>0</v>
          </cell>
          <cell r="AM78">
            <v>0</v>
          </cell>
          <cell r="AN78">
            <v>0</v>
          </cell>
          <cell r="AT78">
            <v>0</v>
          </cell>
          <cell r="AU78">
            <v>0</v>
          </cell>
          <cell r="AV78">
            <v>0</v>
          </cell>
          <cell r="AW78">
            <v>0</v>
          </cell>
        </row>
        <row r="79">
          <cell r="W79">
            <v>0</v>
          </cell>
          <cell r="X79">
            <v>450000000</v>
          </cell>
          <cell r="AB79">
            <v>0</v>
          </cell>
          <cell r="AC79">
            <v>0</v>
          </cell>
          <cell r="AD79">
            <v>0</v>
          </cell>
          <cell r="AE79">
            <v>0</v>
          </cell>
          <cell r="AK79">
            <v>0</v>
          </cell>
          <cell r="AL79">
            <v>0</v>
          </cell>
          <cell r="AM79">
            <v>0</v>
          </cell>
          <cell r="AN79">
            <v>0</v>
          </cell>
          <cell r="AT79">
            <v>0</v>
          </cell>
          <cell r="AU79">
            <v>0</v>
          </cell>
          <cell r="AV79">
            <v>0</v>
          </cell>
          <cell r="AW79">
            <v>0</v>
          </cell>
        </row>
        <row r="80">
          <cell r="W80">
            <v>0</v>
          </cell>
          <cell r="X80">
            <v>1000000</v>
          </cell>
          <cell r="AB80">
            <v>0</v>
          </cell>
          <cell r="AC80">
            <v>0</v>
          </cell>
          <cell r="AD80">
            <v>0</v>
          </cell>
          <cell r="AE80">
            <v>0</v>
          </cell>
          <cell r="AK80">
            <v>0</v>
          </cell>
          <cell r="AL80">
            <v>0</v>
          </cell>
          <cell r="AM80">
            <v>0</v>
          </cell>
          <cell r="AN80">
            <v>0</v>
          </cell>
          <cell r="AT80">
            <v>0</v>
          </cell>
          <cell r="AU80">
            <v>0</v>
          </cell>
          <cell r="AV80">
            <v>0</v>
          </cell>
          <cell r="AW80">
            <v>0</v>
          </cell>
        </row>
        <row r="81">
          <cell r="W81">
            <v>246100000</v>
          </cell>
          <cell r="X81">
            <v>246100000</v>
          </cell>
          <cell r="AB81">
            <v>0</v>
          </cell>
          <cell r="AC81">
            <v>0</v>
          </cell>
          <cell r="AD81">
            <v>0</v>
          </cell>
          <cell r="AE81">
            <v>0</v>
          </cell>
          <cell r="AK81">
            <v>0</v>
          </cell>
          <cell r="AL81">
            <v>0</v>
          </cell>
          <cell r="AM81">
            <v>0</v>
          </cell>
          <cell r="AN81">
            <v>0</v>
          </cell>
          <cell r="AT81">
            <v>0</v>
          </cell>
          <cell r="AU81">
            <v>0</v>
          </cell>
          <cell r="AV81">
            <v>0</v>
          </cell>
          <cell r="AW81">
            <v>0</v>
          </cell>
        </row>
        <row r="82">
          <cell r="W82">
            <v>66600000</v>
          </cell>
          <cell r="X82">
            <v>66600000</v>
          </cell>
          <cell r="AB82">
            <v>0</v>
          </cell>
          <cell r="AC82">
            <v>0</v>
          </cell>
          <cell r="AD82">
            <v>0</v>
          </cell>
          <cell r="AE82">
            <v>0</v>
          </cell>
          <cell r="AK82">
            <v>0</v>
          </cell>
          <cell r="AL82">
            <v>0</v>
          </cell>
          <cell r="AM82">
            <v>0</v>
          </cell>
          <cell r="AN82">
            <v>0</v>
          </cell>
          <cell r="AT82">
            <v>0</v>
          </cell>
          <cell r="AU82">
            <v>0</v>
          </cell>
          <cell r="AV82">
            <v>0</v>
          </cell>
          <cell r="AW82">
            <v>0</v>
          </cell>
        </row>
        <row r="83">
          <cell r="W83">
            <v>5413100000</v>
          </cell>
          <cell r="X83">
            <v>5413100000</v>
          </cell>
          <cell r="AB83">
            <v>0</v>
          </cell>
          <cell r="AC83">
            <v>0</v>
          </cell>
          <cell r="AD83">
            <v>0</v>
          </cell>
          <cell r="AE83">
            <v>0</v>
          </cell>
          <cell r="AK83">
            <v>0</v>
          </cell>
          <cell r="AL83">
            <v>0</v>
          </cell>
          <cell r="AM83">
            <v>0</v>
          </cell>
          <cell r="AN83">
            <v>0</v>
          </cell>
          <cell r="AT83">
            <v>0</v>
          </cell>
          <cell r="AU83">
            <v>0</v>
          </cell>
          <cell r="AV83">
            <v>0</v>
          </cell>
          <cell r="AW83">
            <v>0</v>
          </cell>
        </row>
        <row r="84">
          <cell r="W84">
            <v>896800000</v>
          </cell>
          <cell r="X84">
            <v>896800000</v>
          </cell>
          <cell r="AB84">
            <v>0</v>
          </cell>
          <cell r="AC84">
            <v>0</v>
          </cell>
          <cell r="AD84">
            <v>0</v>
          </cell>
          <cell r="AE84">
            <v>0</v>
          </cell>
          <cell r="AK84">
            <v>0</v>
          </cell>
          <cell r="AL84">
            <v>0</v>
          </cell>
          <cell r="AM84">
            <v>0</v>
          </cell>
          <cell r="AN84">
            <v>0</v>
          </cell>
          <cell r="AT84">
            <v>0</v>
          </cell>
          <cell r="AU84">
            <v>0</v>
          </cell>
          <cell r="AV84">
            <v>0</v>
          </cell>
          <cell r="AW84">
            <v>0</v>
          </cell>
        </row>
        <row r="86">
          <cell r="W86">
            <v>213382406386</v>
          </cell>
          <cell r="X86">
            <v>255971885716</v>
          </cell>
          <cell r="AB86">
            <v>0</v>
          </cell>
          <cell r="AC86">
            <v>0</v>
          </cell>
          <cell r="AD86">
            <v>0</v>
          </cell>
          <cell r="AE86">
            <v>0</v>
          </cell>
          <cell r="AK86">
            <v>0</v>
          </cell>
          <cell r="AL86">
            <v>0</v>
          </cell>
          <cell r="AM86">
            <v>0</v>
          </cell>
          <cell r="AN86">
            <v>0</v>
          </cell>
          <cell r="AT86">
            <v>0</v>
          </cell>
          <cell r="AU86">
            <v>0</v>
          </cell>
          <cell r="AV86">
            <v>0</v>
          </cell>
          <cell r="AW86">
            <v>0</v>
          </cell>
        </row>
        <row r="87">
          <cell r="W87">
            <v>12464461618</v>
          </cell>
          <cell r="X87">
            <v>12478456618</v>
          </cell>
          <cell r="AB87">
            <v>0</v>
          </cell>
          <cell r="AC87">
            <v>0</v>
          </cell>
          <cell r="AD87">
            <v>0</v>
          </cell>
          <cell r="AE87">
            <v>0</v>
          </cell>
          <cell r="AK87">
            <v>0</v>
          </cell>
          <cell r="AL87">
            <v>0</v>
          </cell>
          <cell r="AM87">
            <v>0</v>
          </cell>
          <cell r="AN87">
            <v>0</v>
          </cell>
          <cell r="AT87">
            <v>0</v>
          </cell>
          <cell r="AU87">
            <v>0</v>
          </cell>
          <cell r="AV87">
            <v>0</v>
          </cell>
          <cell r="AW87">
            <v>0</v>
          </cell>
        </row>
        <row r="88">
          <cell r="W88">
            <v>60350817628</v>
          </cell>
          <cell r="X88">
            <v>60133967628</v>
          </cell>
          <cell r="AB88">
            <v>0</v>
          </cell>
          <cell r="AC88">
            <v>0</v>
          </cell>
          <cell r="AD88">
            <v>0</v>
          </cell>
          <cell r="AE88">
            <v>0</v>
          </cell>
          <cell r="AK88">
            <v>0</v>
          </cell>
          <cell r="AL88">
            <v>0</v>
          </cell>
          <cell r="AM88">
            <v>0</v>
          </cell>
          <cell r="AN88">
            <v>0</v>
          </cell>
          <cell r="AT88">
            <v>0</v>
          </cell>
          <cell r="AU88">
            <v>0</v>
          </cell>
          <cell r="AV88">
            <v>0</v>
          </cell>
          <cell r="AW88">
            <v>0</v>
          </cell>
        </row>
        <row r="89">
          <cell r="W89">
            <v>140567127140</v>
          </cell>
          <cell r="X89">
            <v>183359461470</v>
          </cell>
          <cell r="AB89">
            <v>0</v>
          </cell>
          <cell r="AC89">
            <v>0</v>
          </cell>
          <cell r="AD89">
            <v>0</v>
          </cell>
          <cell r="AE89">
            <v>0</v>
          </cell>
          <cell r="AK89">
            <v>0</v>
          </cell>
          <cell r="AL89">
            <v>0</v>
          </cell>
          <cell r="AM89">
            <v>0</v>
          </cell>
          <cell r="AN89">
            <v>0</v>
          </cell>
          <cell r="AT89">
            <v>0</v>
          </cell>
          <cell r="AU89">
            <v>0</v>
          </cell>
          <cell r="AV89">
            <v>0</v>
          </cell>
          <cell r="AW89">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SOMMAIRE"/>
      <sheetName val="1.0.Mesures"/>
      <sheetName val="1.1.CAS_T3"/>
      <sheetName val="1.2.Synthèse"/>
      <sheetName val="1.3.CréditsBG"/>
      <sheetName val="1.4.Taxes"/>
      <sheetName val="1.6.POLITIQUE"/>
      <sheetName val="LISTE"/>
      <sheetName val="Réf. T2"/>
      <sheetName val="1.5.BA&amp;CS"/>
      <sheetName val="2.0.FEMS"/>
      <sheetName val="2.1.PAE"/>
      <sheetName val="2.2 SE par service"/>
      <sheetName val="2.3.CATEGO"/>
      <sheetName val="2.4.FAIRH"/>
      <sheetName val="2.5. PSC"/>
      <sheetName val="3.0.CPER&amp;CCT"/>
    </sheetNames>
    <sheetDataSet>
      <sheetData sheetId="0"/>
      <sheetData sheetId="1"/>
      <sheetData sheetId="2">
        <row r="1">
          <cell r="K1">
            <v>1</v>
          </cell>
          <cell r="O1">
            <v>5</v>
          </cell>
          <cell r="P1">
            <v>6</v>
          </cell>
          <cell r="Q1">
            <v>7</v>
          </cell>
          <cell r="R1">
            <v>8</v>
          </cell>
          <cell r="S1">
            <v>9</v>
          </cell>
        </row>
        <row r="4">
          <cell r="O4" t="str">
            <v xml:space="preserve">Total crédits </v>
          </cell>
          <cell r="R4">
            <v>0</v>
          </cell>
          <cell r="S4">
            <v>0</v>
          </cell>
        </row>
        <row r="5">
          <cell r="O5" t="str">
            <v>Total de la colonne</v>
          </cell>
          <cell r="R5">
            <v>0</v>
          </cell>
          <cell r="S5">
            <v>0</v>
          </cell>
        </row>
        <row r="7">
          <cell r="R7" t="str">
            <v>En écart à la LFI 2021 (en M€)</v>
          </cell>
        </row>
        <row r="8">
          <cell r="R8">
            <v>2022</v>
          </cell>
        </row>
        <row r="9">
          <cell r="D9" t="str">
            <v>Label</v>
          </cell>
          <cell r="G9" t="str">
            <v>N° Prog</v>
          </cell>
          <cell r="I9" t="str">
            <v>N° Brique</v>
          </cell>
          <cell r="K9" t="str">
            <v>Type</v>
          </cell>
          <cell r="O9" t="str">
            <v>MIN.</v>
          </cell>
          <cell r="P9" t="str">
            <v>DB</v>
          </cell>
          <cell r="Q9" t="str">
            <v>ARB.</v>
          </cell>
          <cell r="R9" t="str">
            <v>AE 2022</v>
          </cell>
          <cell r="S9" t="str">
            <v>CP 2022</v>
          </cell>
        </row>
        <row r="10">
          <cell r="R10" t="str">
            <v>Rendement (TA)</v>
          </cell>
          <cell r="S10" t="str">
            <v>Plafond (TA)</v>
          </cell>
        </row>
        <row r="11">
          <cell r="R11" t="str">
            <v>Recettes BA/CS</v>
          </cell>
          <cell r="S11" t="str">
            <v>Recettes BA/CS</v>
          </cell>
        </row>
        <row r="12">
          <cell r="D12" t="str">
            <v>HT2</v>
          </cell>
          <cell r="G12" t="str">
            <v>P101</v>
          </cell>
          <cell r="I12" t="str">
            <v>B648</v>
          </cell>
          <cell r="O12" t="str">
            <v>X</v>
          </cell>
        </row>
        <row r="13">
          <cell r="D13" t="str">
            <v>HT2</v>
          </cell>
          <cell r="G13" t="str">
            <v>P101</v>
          </cell>
          <cell r="I13" t="str">
            <v>B649</v>
          </cell>
          <cell r="O13" t="str">
            <v>X</v>
          </cell>
        </row>
        <row r="14">
          <cell r="D14" t="str">
            <v>HT2</v>
          </cell>
          <cell r="G14" t="str">
            <v>P101</v>
          </cell>
          <cell r="I14" t="str">
            <v>B650</v>
          </cell>
          <cell r="O14" t="str">
            <v>X</v>
          </cell>
        </row>
        <row r="15">
          <cell r="D15" t="str">
            <v>HT2</v>
          </cell>
          <cell r="G15" t="str">
            <v>P102</v>
          </cell>
          <cell r="I15" t="str">
            <v>B2764</v>
          </cell>
          <cell r="O15" t="str">
            <v>X</v>
          </cell>
        </row>
        <row r="16">
          <cell r="D16" t="str">
            <v>HT2</v>
          </cell>
          <cell r="G16" t="str">
            <v>P102</v>
          </cell>
          <cell r="I16" t="str">
            <v>B955</v>
          </cell>
          <cell r="O16" t="str">
            <v>X</v>
          </cell>
        </row>
        <row r="17">
          <cell r="D17" t="str">
            <v>HT2</v>
          </cell>
          <cell r="G17" t="str">
            <v>P102</v>
          </cell>
          <cell r="I17" t="str">
            <v>B2765</v>
          </cell>
          <cell r="O17" t="str">
            <v>X</v>
          </cell>
        </row>
        <row r="18">
          <cell r="D18" t="str">
            <v>HT2</v>
          </cell>
          <cell r="G18" t="str">
            <v>P102</v>
          </cell>
          <cell r="I18" t="str">
            <v>B2766</v>
          </cell>
          <cell r="O18" t="str">
            <v>X</v>
          </cell>
        </row>
        <row r="19">
          <cell r="D19" t="str">
            <v>HT2</v>
          </cell>
          <cell r="G19" t="str">
            <v>P102</v>
          </cell>
          <cell r="I19" t="str">
            <v>B962</v>
          </cell>
          <cell r="O19" t="str">
            <v>X</v>
          </cell>
        </row>
        <row r="20">
          <cell r="D20" t="str">
            <v>HT2</v>
          </cell>
          <cell r="G20" t="str">
            <v>P102</v>
          </cell>
          <cell r="I20" t="str">
            <v>B963</v>
          </cell>
          <cell r="O20" t="str">
            <v>X</v>
          </cell>
        </row>
        <row r="21">
          <cell r="D21" t="str">
            <v>HT2</v>
          </cell>
          <cell r="G21" t="str">
            <v>P102</v>
          </cell>
          <cell r="I21" t="str">
            <v>B2767</v>
          </cell>
          <cell r="O21" t="str">
            <v>X</v>
          </cell>
        </row>
        <row r="22">
          <cell r="D22" t="str">
            <v>HT2</v>
          </cell>
          <cell r="G22" t="str">
            <v>P102</v>
          </cell>
          <cell r="I22" t="str">
            <v>B2768</v>
          </cell>
          <cell r="O22" t="str">
            <v>X</v>
          </cell>
        </row>
        <row r="23">
          <cell r="D23" t="str">
            <v>HT2</v>
          </cell>
          <cell r="G23" t="str">
            <v>P102</v>
          </cell>
          <cell r="I23" t="str">
            <v>B3351</v>
          </cell>
          <cell r="O23" t="str">
            <v>X</v>
          </cell>
        </row>
        <row r="24">
          <cell r="D24" t="str">
            <v>HT2</v>
          </cell>
          <cell r="G24" t="str">
            <v>P103</v>
          </cell>
          <cell r="I24" t="str">
            <v>B2769</v>
          </cell>
          <cell r="O24" t="str">
            <v>X</v>
          </cell>
        </row>
        <row r="25">
          <cell r="D25" t="str">
            <v>HT2</v>
          </cell>
          <cell r="G25" t="str">
            <v>P103</v>
          </cell>
          <cell r="I25" t="str">
            <v>B2770</v>
          </cell>
          <cell r="O25" t="str">
            <v>X</v>
          </cell>
        </row>
        <row r="26">
          <cell r="D26" t="str">
            <v>HT2</v>
          </cell>
          <cell r="G26" t="str">
            <v>P103</v>
          </cell>
          <cell r="I26" t="str">
            <v>B2771</v>
          </cell>
          <cell r="O26" t="str">
            <v>X</v>
          </cell>
        </row>
        <row r="27">
          <cell r="D27" t="str">
            <v>HT2</v>
          </cell>
          <cell r="G27" t="str">
            <v>P103</v>
          </cell>
          <cell r="I27" t="str">
            <v>B2772</v>
          </cell>
          <cell r="O27" t="str">
            <v>X</v>
          </cell>
        </row>
        <row r="28">
          <cell r="D28" t="str">
            <v>HT2</v>
          </cell>
          <cell r="G28" t="str">
            <v>P103</v>
          </cell>
          <cell r="I28" t="str">
            <v>B2773</v>
          </cell>
          <cell r="O28" t="str">
            <v>X</v>
          </cell>
        </row>
        <row r="29">
          <cell r="D29" t="str">
            <v>HT2</v>
          </cell>
          <cell r="G29" t="str">
            <v>P103</v>
          </cell>
          <cell r="I29" t="str">
            <v>B2774</v>
          </cell>
          <cell r="O29" t="str">
            <v>X</v>
          </cell>
        </row>
        <row r="30">
          <cell r="D30" t="str">
            <v>HT2</v>
          </cell>
          <cell r="G30" t="str">
            <v>P103</v>
          </cell>
          <cell r="I30" t="str">
            <v>B2775</v>
          </cell>
          <cell r="O30" t="str">
            <v>X</v>
          </cell>
        </row>
        <row r="31">
          <cell r="D31" t="str">
            <v>HT2</v>
          </cell>
          <cell r="G31" t="str">
            <v>P103</v>
          </cell>
          <cell r="I31" t="str">
            <v>B2776</v>
          </cell>
          <cell r="O31" t="str">
            <v>X</v>
          </cell>
        </row>
        <row r="32">
          <cell r="D32" t="str">
            <v>HT2</v>
          </cell>
          <cell r="G32" t="str">
            <v>P103</v>
          </cell>
          <cell r="I32" t="str">
            <v>B3352</v>
          </cell>
          <cell r="O32" t="str">
            <v>X</v>
          </cell>
        </row>
        <row r="33">
          <cell r="D33" t="str">
            <v>HT2</v>
          </cell>
          <cell r="G33" t="str">
            <v>P104</v>
          </cell>
          <cell r="I33" t="str">
            <v>B627</v>
          </cell>
          <cell r="O33" t="str">
            <v>X</v>
          </cell>
        </row>
        <row r="34">
          <cell r="D34" t="str">
            <v>HT2</v>
          </cell>
          <cell r="G34" t="str">
            <v>P104</v>
          </cell>
          <cell r="I34" t="str">
            <v>B629</v>
          </cell>
          <cell r="O34" t="str">
            <v>X</v>
          </cell>
        </row>
        <row r="35">
          <cell r="D35" t="str">
            <v>HT2</v>
          </cell>
          <cell r="G35" t="str">
            <v>P104</v>
          </cell>
          <cell r="I35" t="str">
            <v>B626</v>
          </cell>
          <cell r="O35" t="str">
            <v>X</v>
          </cell>
        </row>
        <row r="36">
          <cell r="D36" t="str">
            <v>HT2</v>
          </cell>
          <cell r="G36" t="str">
            <v>P104</v>
          </cell>
          <cell r="I36" t="str">
            <v>B631</v>
          </cell>
          <cell r="O36" t="str">
            <v>X</v>
          </cell>
        </row>
        <row r="37">
          <cell r="D37" t="str">
            <v>HT2</v>
          </cell>
          <cell r="G37" t="str">
            <v>P104</v>
          </cell>
          <cell r="I37" t="str">
            <v>B632</v>
          </cell>
          <cell r="O37" t="str">
            <v>X</v>
          </cell>
        </row>
        <row r="38">
          <cell r="D38" t="str">
            <v>HT2</v>
          </cell>
          <cell r="G38" t="str">
            <v>P104</v>
          </cell>
          <cell r="I38" t="str">
            <v>B630</v>
          </cell>
          <cell r="O38" t="str">
            <v>X</v>
          </cell>
        </row>
        <row r="39">
          <cell r="D39" t="str">
            <v>T2_HCAS</v>
          </cell>
          <cell r="G39" t="str">
            <v>P105</v>
          </cell>
          <cell r="I39" t="str">
            <v>B26</v>
          </cell>
          <cell r="O39" t="str">
            <v>X</v>
          </cell>
        </row>
        <row r="40">
          <cell r="D40" t="str">
            <v>T2_CAS</v>
          </cell>
          <cell r="G40" t="str">
            <v>P105</v>
          </cell>
          <cell r="I40" t="str">
            <v>B27</v>
          </cell>
          <cell r="O40" t="str">
            <v>X</v>
          </cell>
        </row>
        <row r="41">
          <cell r="D41" t="str">
            <v>HT2</v>
          </cell>
          <cell r="G41" t="str">
            <v>P105</v>
          </cell>
          <cell r="I41" t="str">
            <v>B1</v>
          </cell>
          <cell r="O41" t="str">
            <v>X</v>
          </cell>
        </row>
        <row r="42">
          <cell r="D42" t="str">
            <v>HT2</v>
          </cell>
          <cell r="G42" t="str">
            <v>P105</v>
          </cell>
          <cell r="I42" t="str">
            <v>B2</v>
          </cell>
          <cell r="O42" t="str">
            <v>X</v>
          </cell>
        </row>
        <row r="43">
          <cell r="D43" t="str">
            <v>HT2</v>
          </cell>
          <cell r="G43" t="str">
            <v>P105</v>
          </cell>
          <cell r="I43" t="str">
            <v>B3</v>
          </cell>
          <cell r="O43" t="str">
            <v>X</v>
          </cell>
        </row>
        <row r="44">
          <cell r="D44" t="str">
            <v>HT2</v>
          </cell>
          <cell r="G44" t="str">
            <v>P105</v>
          </cell>
          <cell r="I44" t="str">
            <v>B4</v>
          </cell>
          <cell r="O44" t="str">
            <v>X</v>
          </cell>
        </row>
        <row r="45">
          <cell r="D45" t="str">
            <v>HT2</v>
          </cell>
          <cell r="G45" t="str">
            <v>P105</v>
          </cell>
          <cell r="I45" t="str">
            <v>B5</v>
          </cell>
          <cell r="O45" t="str">
            <v>X</v>
          </cell>
        </row>
        <row r="46">
          <cell r="D46" t="str">
            <v>HT2</v>
          </cell>
          <cell r="G46" t="str">
            <v>P105</v>
          </cell>
          <cell r="I46" t="str">
            <v>B22</v>
          </cell>
          <cell r="O46" t="str">
            <v>X</v>
          </cell>
        </row>
        <row r="47">
          <cell r="D47" t="str">
            <v>HT2</v>
          </cell>
          <cell r="G47" t="str">
            <v>P105</v>
          </cell>
          <cell r="I47" t="str">
            <v>B23</v>
          </cell>
          <cell r="O47" t="str">
            <v>X</v>
          </cell>
        </row>
        <row r="48">
          <cell r="D48" t="str">
            <v>HT2</v>
          </cell>
          <cell r="G48" t="str">
            <v>P105</v>
          </cell>
          <cell r="I48" t="str">
            <v>B24</v>
          </cell>
          <cell r="O48" t="str">
            <v>X</v>
          </cell>
        </row>
        <row r="49">
          <cell r="D49" t="str">
            <v>HT2</v>
          </cell>
          <cell r="G49" t="str">
            <v>P105</v>
          </cell>
          <cell r="I49" t="str">
            <v>B25</v>
          </cell>
          <cell r="O49" t="str">
            <v>X</v>
          </cell>
        </row>
        <row r="50">
          <cell r="D50" t="str">
            <v>HT2</v>
          </cell>
          <cell r="G50" t="str">
            <v>P105</v>
          </cell>
          <cell r="I50" t="str">
            <v>B20</v>
          </cell>
          <cell r="O50" t="str">
            <v>X</v>
          </cell>
        </row>
        <row r="51">
          <cell r="D51" t="str">
            <v>HT2</v>
          </cell>
          <cell r="G51" t="str">
            <v>P105</v>
          </cell>
          <cell r="I51" t="str">
            <v>B8</v>
          </cell>
          <cell r="O51" t="str">
            <v>X</v>
          </cell>
        </row>
        <row r="52">
          <cell r="D52" t="str">
            <v>HT2</v>
          </cell>
          <cell r="G52" t="str">
            <v>P105</v>
          </cell>
          <cell r="I52" t="str">
            <v>B9</v>
          </cell>
          <cell r="O52" t="str">
            <v>X</v>
          </cell>
        </row>
        <row r="53">
          <cell r="D53" t="str">
            <v>HT2</v>
          </cell>
          <cell r="G53" t="str">
            <v>P105</v>
          </cell>
          <cell r="I53" t="str">
            <v>B10</v>
          </cell>
          <cell r="O53" t="str">
            <v>X</v>
          </cell>
        </row>
        <row r="54">
          <cell r="D54" t="str">
            <v>HT2</v>
          </cell>
          <cell r="G54" t="str">
            <v>P105</v>
          </cell>
          <cell r="I54" t="str">
            <v>B11</v>
          </cell>
          <cell r="O54" t="str">
            <v>X</v>
          </cell>
        </row>
        <row r="55">
          <cell r="D55" t="str">
            <v>HT2</v>
          </cell>
          <cell r="G55" t="str">
            <v>P105</v>
          </cell>
          <cell r="I55" t="str">
            <v>B13</v>
          </cell>
          <cell r="O55" t="str">
            <v>X</v>
          </cell>
        </row>
        <row r="56">
          <cell r="D56" t="str">
            <v>HT2</v>
          </cell>
          <cell r="G56" t="str">
            <v>P105</v>
          </cell>
          <cell r="I56" t="str">
            <v>B21</v>
          </cell>
          <cell r="O56" t="str">
            <v>X</v>
          </cell>
        </row>
        <row r="57">
          <cell r="D57" t="str">
            <v>HT2</v>
          </cell>
          <cell r="G57" t="str">
            <v>P105</v>
          </cell>
          <cell r="I57" t="str">
            <v>B2095</v>
          </cell>
          <cell r="O57" t="str">
            <v>X</v>
          </cell>
        </row>
        <row r="58">
          <cell r="D58" t="str">
            <v>HT2</v>
          </cell>
          <cell r="G58" t="str">
            <v>P105</v>
          </cell>
          <cell r="I58" t="str">
            <v>B15</v>
          </cell>
          <cell r="O58" t="str">
            <v>X</v>
          </cell>
        </row>
        <row r="59">
          <cell r="D59" t="str">
            <v>HT2</v>
          </cell>
          <cell r="G59" t="str">
            <v>P105</v>
          </cell>
          <cell r="I59" t="str">
            <v>B16</v>
          </cell>
          <cell r="O59" t="str">
            <v>X</v>
          </cell>
        </row>
        <row r="60">
          <cell r="D60" t="str">
            <v>HT2</v>
          </cell>
          <cell r="G60" t="str">
            <v>P105</v>
          </cell>
          <cell r="I60" t="str">
            <v>B18</v>
          </cell>
          <cell r="O60" t="str">
            <v>X</v>
          </cell>
        </row>
        <row r="61">
          <cell r="D61" t="str">
            <v>HT2</v>
          </cell>
          <cell r="G61" t="str">
            <v>P105</v>
          </cell>
          <cell r="I61" t="str">
            <v>B19</v>
          </cell>
          <cell r="O61" t="str">
            <v>X</v>
          </cell>
        </row>
        <row r="62">
          <cell r="D62" t="str">
            <v>HT2</v>
          </cell>
          <cell r="G62" t="str">
            <v>P105</v>
          </cell>
          <cell r="I62" t="str">
            <v>B2752</v>
          </cell>
          <cell r="O62" t="str">
            <v>X</v>
          </cell>
        </row>
        <row r="63">
          <cell r="D63" t="str">
            <v>T2_HCAS</v>
          </cell>
          <cell r="G63" t="str">
            <v>P107</v>
          </cell>
          <cell r="I63" t="str">
            <v>B663</v>
          </cell>
          <cell r="O63" t="str">
            <v>X</v>
          </cell>
        </row>
        <row r="64">
          <cell r="D64" t="str">
            <v>T2_CAS</v>
          </cell>
          <cell r="G64" t="str">
            <v>P107</v>
          </cell>
          <cell r="I64" t="str">
            <v>B662</v>
          </cell>
          <cell r="O64" t="str">
            <v>X</v>
          </cell>
        </row>
        <row r="65">
          <cell r="D65" t="str">
            <v>HT2</v>
          </cell>
          <cell r="G65" t="str">
            <v>P107</v>
          </cell>
          <cell r="I65" t="str">
            <v>B651</v>
          </cell>
          <cell r="O65" t="str">
            <v>X</v>
          </cell>
        </row>
        <row r="66">
          <cell r="D66" t="str">
            <v>HT2</v>
          </cell>
          <cell r="G66" t="str">
            <v>P107</v>
          </cell>
          <cell r="I66" t="str">
            <v>B652</v>
          </cell>
          <cell r="O66" t="str">
            <v>X</v>
          </cell>
        </row>
        <row r="67">
          <cell r="D67" t="str">
            <v>HT2</v>
          </cell>
          <cell r="G67" t="str">
            <v>P107</v>
          </cell>
          <cell r="I67" t="str">
            <v>B653</v>
          </cell>
          <cell r="O67" t="str">
            <v>X</v>
          </cell>
        </row>
        <row r="68">
          <cell r="D68" t="str">
            <v>HT2</v>
          </cell>
          <cell r="G68" t="str">
            <v>P107</v>
          </cell>
          <cell r="I68" t="str">
            <v>B654</v>
          </cell>
          <cell r="O68" t="str">
            <v>X</v>
          </cell>
        </row>
        <row r="69">
          <cell r="D69" t="str">
            <v>HT2</v>
          </cell>
          <cell r="G69" t="str">
            <v>P107</v>
          </cell>
          <cell r="I69" t="str">
            <v>B655</v>
          </cell>
          <cell r="O69" t="str">
            <v>X</v>
          </cell>
        </row>
        <row r="70">
          <cell r="D70" t="str">
            <v>HT2</v>
          </cell>
          <cell r="G70" t="str">
            <v>P107</v>
          </cell>
          <cell r="I70" t="str">
            <v>B656</v>
          </cell>
          <cell r="O70" t="str">
            <v>X</v>
          </cell>
        </row>
        <row r="71">
          <cell r="D71" t="str">
            <v>HT2</v>
          </cell>
          <cell r="G71" t="str">
            <v>P107</v>
          </cell>
          <cell r="I71" t="str">
            <v>B659</v>
          </cell>
          <cell r="O71" t="str">
            <v>X</v>
          </cell>
        </row>
        <row r="72">
          <cell r="D72" t="str">
            <v>HT2</v>
          </cell>
          <cell r="G72" t="str">
            <v>P107</v>
          </cell>
          <cell r="I72" t="str">
            <v>B660</v>
          </cell>
          <cell r="O72" t="str">
            <v>X</v>
          </cell>
        </row>
        <row r="73">
          <cell r="D73" t="str">
            <v>HT2</v>
          </cell>
          <cell r="G73" t="str">
            <v>P107</v>
          </cell>
          <cell r="I73" t="str">
            <v>B661</v>
          </cell>
          <cell r="O73" t="str">
            <v>X</v>
          </cell>
        </row>
        <row r="74">
          <cell r="D74" t="str">
            <v>HT2</v>
          </cell>
          <cell r="G74" t="str">
            <v>P107</v>
          </cell>
          <cell r="I74" t="str">
            <v>B2453</v>
          </cell>
          <cell r="O74" t="str">
            <v>X</v>
          </cell>
        </row>
        <row r="75">
          <cell r="D75" t="str">
            <v>HT2</v>
          </cell>
          <cell r="G75" t="str">
            <v>P109</v>
          </cell>
          <cell r="I75" t="str">
            <v>B1012</v>
          </cell>
          <cell r="O75" t="str">
            <v>X</v>
          </cell>
        </row>
        <row r="76">
          <cell r="D76" t="str">
            <v>HT2</v>
          </cell>
          <cell r="G76" t="str">
            <v>P109</v>
          </cell>
          <cell r="I76" t="str">
            <v>B1013</v>
          </cell>
          <cell r="O76" t="str">
            <v>X</v>
          </cell>
        </row>
        <row r="77">
          <cell r="D77" t="str">
            <v>HT2</v>
          </cell>
          <cell r="G77" t="str">
            <v>P109</v>
          </cell>
          <cell r="I77" t="str">
            <v>B1014</v>
          </cell>
          <cell r="O77" t="str">
            <v>X</v>
          </cell>
        </row>
        <row r="78">
          <cell r="D78" t="str">
            <v>HT2</v>
          </cell>
          <cell r="G78" t="str">
            <v>P110</v>
          </cell>
          <cell r="I78" t="str">
            <v>B3094</v>
          </cell>
          <cell r="O78" t="str">
            <v>X</v>
          </cell>
        </row>
        <row r="79">
          <cell r="D79" t="str">
            <v>HT2</v>
          </cell>
          <cell r="G79" t="str">
            <v>P110</v>
          </cell>
          <cell r="I79" t="str">
            <v>B3095</v>
          </cell>
          <cell r="O79" t="str">
            <v>X</v>
          </cell>
        </row>
        <row r="80">
          <cell r="D80" t="str">
            <v>HT2</v>
          </cell>
          <cell r="G80" t="str">
            <v>P110</v>
          </cell>
          <cell r="I80" t="str">
            <v>B3096</v>
          </cell>
          <cell r="O80" t="str">
            <v>X</v>
          </cell>
        </row>
        <row r="81">
          <cell r="D81" t="str">
            <v>HT2</v>
          </cell>
          <cell r="G81" t="str">
            <v>P110</v>
          </cell>
          <cell r="I81" t="str">
            <v>B97</v>
          </cell>
          <cell r="O81" t="str">
            <v>X</v>
          </cell>
        </row>
        <row r="82">
          <cell r="D82" t="str">
            <v>HT2</v>
          </cell>
          <cell r="G82" t="str">
            <v>P110</v>
          </cell>
          <cell r="I82" t="str">
            <v>B3097</v>
          </cell>
          <cell r="O82" t="str">
            <v>X</v>
          </cell>
        </row>
        <row r="83">
          <cell r="D83" t="str">
            <v>HT2</v>
          </cell>
          <cell r="G83" t="str">
            <v>P110</v>
          </cell>
          <cell r="I83" t="str">
            <v>B3099</v>
          </cell>
          <cell r="O83" t="str">
            <v>X</v>
          </cell>
        </row>
        <row r="84">
          <cell r="D84" t="str">
            <v>HT2</v>
          </cell>
          <cell r="G84" t="str">
            <v>P110</v>
          </cell>
          <cell r="I84" t="str">
            <v>B109</v>
          </cell>
          <cell r="O84" t="str">
            <v>X</v>
          </cell>
        </row>
        <row r="85">
          <cell r="D85" t="str">
            <v>HT2</v>
          </cell>
          <cell r="G85" t="str">
            <v>P110</v>
          </cell>
          <cell r="I85" t="str">
            <v>B2104</v>
          </cell>
          <cell r="O85" t="str">
            <v>X</v>
          </cell>
        </row>
        <row r="86">
          <cell r="D86" t="str">
            <v>HT2</v>
          </cell>
          <cell r="G86" t="str">
            <v>P110</v>
          </cell>
          <cell r="I86" t="str">
            <v>B3100</v>
          </cell>
          <cell r="O86" t="str">
            <v>X</v>
          </cell>
        </row>
        <row r="87">
          <cell r="D87" t="str">
            <v>HT2</v>
          </cell>
          <cell r="G87" t="str">
            <v>P110</v>
          </cell>
          <cell r="I87" t="str">
            <v>B3101</v>
          </cell>
          <cell r="O87" t="str">
            <v>X</v>
          </cell>
        </row>
        <row r="88">
          <cell r="D88" t="str">
            <v>HT2</v>
          </cell>
          <cell r="G88" t="str">
            <v>P110</v>
          </cell>
          <cell r="I88" t="str">
            <v>B3098</v>
          </cell>
          <cell r="O88" t="str">
            <v>X</v>
          </cell>
        </row>
        <row r="89">
          <cell r="D89" t="str">
            <v>HT2</v>
          </cell>
          <cell r="G89" t="str">
            <v>P111</v>
          </cell>
          <cell r="I89" t="str">
            <v>B988</v>
          </cell>
          <cell r="O89" t="str">
            <v>X</v>
          </cell>
        </row>
        <row r="90">
          <cell r="D90" t="str">
            <v>HT2</v>
          </cell>
          <cell r="G90" t="str">
            <v>P111</v>
          </cell>
          <cell r="I90" t="str">
            <v>B989</v>
          </cell>
          <cell r="O90" t="str">
            <v>X</v>
          </cell>
        </row>
        <row r="91">
          <cell r="D91" t="str">
            <v>HT2</v>
          </cell>
          <cell r="G91" t="str">
            <v>P111</v>
          </cell>
          <cell r="I91" t="str">
            <v>B990</v>
          </cell>
          <cell r="O91" t="str">
            <v>X</v>
          </cell>
        </row>
        <row r="92">
          <cell r="D92" t="str">
            <v>HT2</v>
          </cell>
          <cell r="G92" t="str">
            <v>P111</v>
          </cell>
          <cell r="I92" t="str">
            <v>B982</v>
          </cell>
          <cell r="O92" t="str">
            <v>X</v>
          </cell>
        </row>
        <row r="93">
          <cell r="D93" t="str">
            <v>HT2</v>
          </cell>
          <cell r="G93" t="str">
            <v>P111</v>
          </cell>
          <cell r="I93" t="str">
            <v>B991</v>
          </cell>
          <cell r="O93" t="str">
            <v>X</v>
          </cell>
        </row>
        <row r="94">
          <cell r="D94" t="str">
            <v>HT2</v>
          </cell>
          <cell r="G94" t="str">
            <v>P111</v>
          </cell>
          <cell r="I94" t="str">
            <v>B983</v>
          </cell>
          <cell r="O94" t="str">
            <v>X</v>
          </cell>
        </row>
        <row r="95">
          <cell r="D95" t="str">
            <v>HT2</v>
          </cell>
          <cell r="G95" t="str">
            <v>P111</v>
          </cell>
          <cell r="I95" t="str">
            <v>B992</v>
          </cell>
          <cell r="O95" t="str">
            <v>X</v>
          </cell>
        </row>
        <row r="96">
          <cell r="D96" t="str">
            <v>HT2</v>
          </cell>
          <cell r="G96" t="str">
            <v>P111</v>
          </cell>
          <cell r="I96" t="str">
            <v>B2785</v>
          </cell>
          <cell r="O96" t="str">
            <v>X</v>
          </cell>
        </row>
        <row r="97">
          <cell r="D97" t="str">
            <v>HT2</v>
          </cell>
          <cell r="G97" t="str">
            <v>P111</v>
          </cell>
          <cell r="I97" t="str">
            <v>B984</v>
          </cell>
          <cell r="O97" t="str">
            <v>X</v>
          </cell>
        </row>
        <row r="98">
          <cell r="D98" t="str">
            <v>HT2</v>
          </cell>
          <cell r="G98" t="str">
            <v>P111</v>
          </cell>
          <cell r="I98" t="str">
            <v>B985</v>
          </cell>
          <cell r="O98" t="str">
            <v>X</v>
          </cell>
        </row>
        <row r="99">
          <cell r="D99" t="str">
            <v>HT2</v>
          </cell>
          <cell r="G99" t="str">
            <v>P111</v>
          </cell>
          <cell r="I99" t="str">
            <v>B986</v>
          </cell>
          <cell r="O99" t="str">
            <v>X</v>
          </cell>
        </row>
        <row r="100">
          <cell r="D100" t="str">
            <v>HT2</v>
          </cell>
          <cell r="G100" t="str">
            <v>P111</v>
          </cell>
          <cell r="I100" t="str">
            <v>B987</v>
          </cell>
          <cell r="O100" t="str">
            <v>X</v>
          </cell>
        </row>
        <row r="101">
          <cell r="D101" t="str">
            <v>T2_HCAS</v>
          </cell>
          <cell r="G101" t="str">
            <v>P112</v>
          </cell>
          <cell r="I101" t="str">
            <v>B737</v>
          </cell>
          <cell r="O101" t="str">
            <v>X</v>
          </cell>
        </row>
        <row r="102">
          <cell r="D102" t="str">
            <v>T2_CAS</v>
          </cell>
          <cell r="G102" t="str">
            <v>P112</v>
          </cell>
          <cell r="I102" t="str">
            <v>B736</v>
          </cell>
          <cell r="O102" t="str">
            <v>X</v>
          </cell>
        </row>
        <row r="103">
          <cell r="D103" t="str">
            <v>HT2</v>
          </cell>
          <cell r="G103" t="str">
            <v>P112</v>
          </cell>
          <cell r="I103" t="str">
            <v>B730</v>
          </cell>
          <cell r="O103" t="str">
            <v>X</v>
          </cell>
        </row>
        <row r="104">
          <cell r="D104" t="str">
            <v>HT2</v>
          </cell>
          <cell r="G104" t="str">
            <v>P112</v>
          </cell>
          <cell r="I104" t="str">
            <v>B731</v>
          </cell>
          <cell r="O104" t="str">
            <v>X</v>
          </cell>
        </row>
        <row r="105">
          <cell r="D105" t="str">
            <v>HT2</v>
          </cell>
          <cell r="G105" t="str">
            <v>P112</v>
          </cell>
          <cell r="I105" t="str">
            <v>B732</v>
          </cell>
          <cell r="O105" t="str">
            <v>X</v>
          </cell>
        </row>
        <row r="106">
          <cell r="D106" t="str">
            <v>HT2</v>
          </cell>
          <cell r="G106" t="str">
            <v>P112</v>
          </cell>
          <cell r="I106" t="str">
            <v>B733</v>
          </cell>
          <cell r="O106" t="str">
            <v>X</v>
          </cell>
        </row>
        <row r="107">
          <cell r="D107" t="str">
            <v>HT2</v>
          </cell>
          <cell r="G107" t="str">
            <v>P112</v>
          </cell>
          <cell r="I107" t="str">
            <v>B734</v>
          </cell>
          <cell r="O107" t="str">
            <v>X</v>
          </cell>
        </row>
        <row r="108">
          <cell r="D108" t="str">
            <v>HT2</v>
          </cell>
          <cell r="G108" t="str">
            <v>P112</v>
          </cell>
          <cell r="I108" t="str">
            <v>B735</v>
          </cell>
          <cell r="O108" t="str">
            <v>X</v>
          </cell>
        </row>
        <row r="109">
          <cell r="D109" t="str">
            <v>HT2</v>
          </cell>
          <cell r="G109" t="str">
            <v>P112</v>
          </cell>
          <cell r="I109" t="str">
            <v>B2377</v>
          </cell>
          <cell r="O109" t="str">
            <v>X</v>
          </cell>
        </row>
        <row r="110">
          <cell r="D110" t="str">
            <v>HT2</v>
          </cell>
          <cell r="G110" t="str">
            <v>P112</v>
          </cell>
          <cell r="I110" t="str">
            <v>B2378</v>
          </cell>
          <cell r="O110" t="str">
            <v>X</v>
          </cell>
        </row>
        <row r="111">
          <cell r="D111" t="str">
            <v>HT2</v>
          </cell>
          <cell r="G111" t="str">
            <v>P112</v>
          </cell>
          <cell r="I111" t="str">
            <v>B2659</v>
          </cell>
          <cell r="O111" t="str">
            <v>X</v>
          </cell>
        </row>
        <row r="112">
          <cell r="D112" t="str">
            <v>HT2</v>
          </cell>
          <cell r="G112" t="str">
            <v>P112</v>
          </cell>
          <cell r="I112" t="str">
            <v>B3064</v>
          </cell>
          <cell r="O112" t="str">
            <v>X</v>
          </cell>
        </row>
        <row r="113">
          <cell r="D113" t="str">
            <v>HT2</v>
          </cell>
          <cell r="G113" t="str">
            <v>P112</v>
          </cell>
          <cell r="I113" t="str">
            <v>B2658</v>
          </cell>
          <cell r="O113" t="str">
            <v>X</v>
          </cell>
        </row>
        <row r="114">
          <cell r="D114" t="str">
            <v>HT2</v>
          </cell>
          <cell r="G114" t="str">
            <v>P112</v>
          </cell>
          <cell r="I114" t="str">
            <v>B3318</v>
          </cell>
          <cell r="O114" t="str">
            <v>X</v>
          </cell>
        </row>
        <row r="115">
          <cell r="D115" t="str">
            <v>HT2</v>
          </cell>
          <cell r="G115" t="str">
            <v>P113</v>
          </cell>
          <cell r="I115" t="str">
            <v>B332</v>
          </cell>
          <cell r="O115" t="str">
            <v>X</v>
          </cell>
        </row>
        <row r="116">
          <cell r="D116" t="str">
            <v>HT2</v>
          </cell>
          <cell r="G116" t="str">
            <v>P113</v>
          </cell>
          <cell r="I116" t="str">
            <v>B2087</v>
          </cell>
          <cell r="O116" t="str">
            <v>X</v>
          </cell>
        </row>
        <row r="117">
          <cell r="D117" t="str">
            <v>HT2</v>
          </cell>
          <cell r="G117" t="str">
            <v>P113</v>
          </cell>
          <cell r="I117" t="str">
            <v>B321</v>
          </cell>
          <cell r="O117" t="str">
            <v>X</v>
          </cell>
        </row>
        <row r="118">
          <cell r="D118" t="str">
            <v>HT2</v>
          </cell>
          <cell r="G118" t="str">
            <v>P113</v>
          </cell>
          <cell r="I118" t="str">
            <v>B318</v>
          </cell>
          <cell r="O118" t="str">
            <v>X</v>
          </cell>
        </row>
        <row r="119">
          <cell r="D119" t="str">
            <v>HT2</v>
          </cell>
          <cell r="G119" t="str">
            <v>P113</v>
          </cell>
          <cell r="I119" t="str">
            <v>B327</v>
          </cell>
          <cell r="O119" t="str">
            <v>X</v>
          </cell>
        </row>
        <row r="120">
          <cell r="D120" t="str">
            <v>HT2</v>
          </cell>
          <cell r="G120" t="str">
            <v>P113</v>
          </cell>
          <cell r="I120" t="str">
            <v>B324</v>
          </cell>
          <cell r="O120" t="str">
            <v>X</v>
          </cell>
        </row>
        <row r="121">
          <cell r="D121" t="str">
            <v>HT2</v>
          </cell>
          <cell r="G121" t="str">
            <v>P113</v>
          </cell>
          <cell r="I121" t="str">
            <v>B326</v>
          </cell>
          <cell r="O121" t="str">
            <v>X</v>
          </cell>
        </row>
        <row r="122">
          <cell r="D122" t="str">
            <v>HT2</v>
          </cell>
          <cell r="G122" t="str">
            <v>P113</v>
          </cell>
          <cell r="I122" t="str">
            <v>B325</v>
          </cell>
          <cell r="O122" t="str">
            <v>X</v>
          </cell>
        </row>
        <row r="123">
          <cell r="D123" t="str">
            <v>HT2</v>
          </cell>
          <cell r="G123" t="str">
            <v>P114</v>
          </cell>
          <cell r="I123" t="str">
            <v>B487</v>
          </cell>
          <cell r="O123" t="str">
            <v>X</v>
          </cell>
        </row>
        <row r="124">
          <cell r="D124" t="str">
            <v>HT2</v>
          </cell>
          <cell r="G124" t="str">
            <v>P114</v>
          </cell>
          <cell r="I124" t="str">
            <v>B488</v>
          </cell>
          <cell r="O124" t="str">
            <v>X</v>
          </cell>
        </row>
        <row r="125">
          <cell r="D125" t="str">
            <v>HT2</v>
          </cell>
          <cell r="G125" t="str">
            <v>P114</v>
          </cell>
          <cell r="I125" t="str">
            <v>B489</v>
          </cell>
          <cell r="O125" t="str">
            <v>X</v>
          </cell>
        </row>
        <row r="126">
          <cell r="D126" t="str">
            <v>HT2</v>
          </cell>
          <cell r="G126" t="str">
            <v>P114</v>
          </cell>
          <cell r="I126" t="str">
            <v>B3105</v>
          </cell>
          <cell r="O126" t="str">
            <v>X</v>
          </cell>
        </row>
        <row r="127">
          <cell r="D127" t="str">
            <v>HT2</v>
          </cell>
          <cell r="G127" t="str">
            <v>P114</v>
          </cell>
          <cell r="I127" t="str">
            <v>B3106</v>
          </cell>
          <cell r="O127" t="str">
            <v>X</v>
          </cell>
        </row>
        <row r="128">
          <cell r="D128" t="str">
            <v>HT2</v>
          </cell>
          <cell r="G128" t="str">
            <v>P114</v>
          </cell>
          <cell r="I128" t="str">
            <v>B3107</v>
          </cell>
          <cell r="O128" t="str">
            <v>X</v>
          </cell>
        </row>
        <row r="129">
          <cell r="D129" t="str">
            <v>HT2</v>
          </cell>
          <cell r="G129" t="str">
            <v>P114</v>
          </cell>
          <cell r="I129" t="str">
            <v>B490</v>
          </cell>
          <cell r="O129" t="str">
            <v>X</v>
          </cell>
        </row>
        <row r="130">
          <cell r="D130" t="str">
            <v>HT2</v>
          </cell>
          <cell r="G130" t="str">
            <v>P114</v>
          </cell>
          <cell r="I130" t="str">
            <v>B491</v>
          </cell>
          <cell r="O130" t="str">
            <v>X</v>
          </cell>
        </row>
        <row r="131">
          <cell r="D131" t="str">
            <v>HT2</v>
          </cell>
          <cell r="G131" t="str">
            <v>P114</v>
          </cell>
          <cell r="I131" t="str">
            <v>B492</v>
          </cell>
          <cell r="O131" t="str">
            <v>X</v>
          </cell>
        </row>
        <row r="132">
          <cell r="D132" t="str">
            <v>HT2</v>
          </cell>
          <cell r="G132" t="str">
            <v>P114</v>
          </cell>
          <cell r="I132" t="str">
            <v>B493</v>
          </cell>
          <cell r="O132" t="str">
            <v>X</v>
          </cell>
        </row>
        <row r="133">
          <cell r="D133" t="str">
            <v>HT2</v>
          </cell>
          <cell r="G133" t="str">
            <v>P114</v>
          </cell>
          <cell r="I133" t="str">
            <v>B494</v>
          </cell>
          <cell r="O133" t="str">
            <v>X</v>
          </cell>
        </row>
        <row r="134">
          <cell r="D134" t="str">
            <v>HT2</v>
          </cell>
          <cell r="G134" t="str">
            <v>P114</v>
          </cell>
          <cell r="I134" t="str">
            <v>B495</v>
          </cell>
          <cell r="O134" t="str">
            <v>X</v>
          </cell>
        </row>
        <row r="135">
          <cell r="D135" t="str">
            <v>HT2</v>
          </cell>
          <cell r="G135" t="str">
            <v>P114</v>
          </cell>
          <cell r="I135" t="str">
            <v>B3109</v>
          </cell>
          <cell r="O135" t="str">
            <v>X</v>
          </cell>
        </row>
        <row r="136">
          <cell r="D136" t="str">
            <v>HT2</v>
          </cell>
          <cell r="G136" t="str">
            <v>P114</v>
          </cell>
          <cell r="I136" t="str">
            <v>B496</v>
          </cell>
          <cell r="O136" t="str">
            <v>X</v>
          </cell>
        </row>
        <row r="137">
          <cell r="D137" t="str">
            <v>HT2</v>
          </cell>
          <cell r="G137" t="str">
            <v>P114</v>
          </cell>
          <cell r="I137" t="str">
            <v>B3108</v>
          </cell>
          <cell r="O137" t="str">
            <v>X</v>
          </cell>
        </row>
        <row r="138">
          <cell r="D138" t="str">
            <v>HT2</v>
          </cell>
          <cell r="G138" t="str">
            <v>P117</v>
          </cell>
          <cell r="I138" t="str">
            <v>B497</v>
          </cell>
          <cell r="O138" t="str">
            <v>X</v>
          </cell>
        </row>
        <row r="139">
          <cell r="D139" t="str">
            <v>HT2</v>
          </cell>
          <cell r="G139" t="str">
            <v>P119</v>
          </cell>
          <cell r="I139" t="str">
            <v>B836</v>
          </cell>
          <cell r="O139" t="str">
            <v>X</v>
          </cell>
        </row>
        <row r="140">
          <cell r="D140" t="str">
            <v>HT2</v>
          </cell>
          <cell r="G140" t="str">
            <v>P119</v>
          </cell>
          <cell r="I140" t="str">
            <v>B2575</v>
          </cell>
          <cell r="O140" t="str">
            <v>X</v>
          </cell>
        </row>
        <row r="141">
          <cell r="D141" t="str">
            <v>HT2</v>
          </cell>
          <cell r="G141" t="str">
            <v>P119</v>
          </cell>
          <cell r="I141" t="str">
            <v>B837</v>
          </cell>
          <cell r="O141" t="str">
            <v>X</v>
          </cell>
        </row>
        <row r="142">
          <cell r="D142" t="str">
            <v>HT2</v>
          </cell>
          <cell r="G142" t="str">
            <v>P119</v>
          </cell>
          <cell r="I142" t="str">
            <v>B838</v>
          </cell>
          <cell r="O142" t="str">
            <v>X</v>
          </cell>
        </row>
        <row r="143">
          <cell r="D143" t="str">
            <v>HT2</v>
          </cell>
          <cell r="G143" t="str">
            <v>P119</v>
          </cell>
          <cell r="I143" t="str">
            <v>B2485</v>
          </cell>
          <cell r="O143" t="str">
            <v>X</v>
          </cell>
        </row>
        <row r="144">
          <cell r="D144" t="str">
            <v>HT2</v>
          </cell>
          <cell r="G144" t="str">
            <v>P119</v>
          </cell>
          <cell r="I144" t="str">
            <v>B839</v>
          </cell>
          <cell r="O144" t="str">
            <v>X</v>
          </cell>
        </row>
        <row r="145">
          <cell r="D145" t="str">
            <v>HT2</v>
          </cell>
          <cell r="G145" t="str">
            <v>P119</v>
          </cell>
          <cell r="I145" t="str">
            <v>B2864</v>
          </cell>
          <cell r="O145" t="str">
            <v>X</v>
          </cell>
        </row>
        <row r="146">
          <cell r="D146" t="str">
            <v>HT2</v>
          </cell>
          <cell r="G146" t="str">
            <v>P119</v>
          </cell>
          <cell r="I146" t="str">
            <v>B840</v>
          </cell>
          <cell r="O146" t="str">
            <v>X</v>
          </cell>
        </row>
        <row r="147">
          <cell r="D147" t="str">
            <v>HT2</v>
          </cell>
          <cell r="G147" t="str">
            <v>P119</v>
          </cell>
          <cell r="I147" t="str">
            <v>B841</v>
          </cell>
          <cell r="O147" t="str">
            <v>X</v>
          </cell>
        </row>
        <row r="148">
          <cell r="D148" t="str">
            <v>HT2</v>
          </cell>
          <cell r="G148" t="str">
            <v>P119</v>
          </cell>
          <cell r="I148" t="str">
            <v>B3137</v>
          </cell>
          <cell r="O148" t="str">
            <v>X</v>
          </cell>
        </row>
        <row r="149">
          <cell r="D149" t="str">
            <v>HT2</v>
          </cell>
          <cell r="G149" t="str">
            <v>P119</v>
          </cell>
          <cell r="I149" t="str">
            <v>B2486</v>
          </cell>
          <cell r="O149" t="str">
            <v>X</v>
          </cell>
        </row>
        <row r="150">
          <cell r="D150" t="str">
            <v>HT2</v>
          </cell>
          <cell r="G150" t="str">
            <v>P119</v>
          </cell>
          <cell r="I150" t="str">
            <v>B3103</v>
          </cell>
          <cell r="O150" t="str">
            <v>X</v>
          </cell>
        </row>
        <row r="151">
          <cell r="D151" t="str">
            <v>HT2</v>
          </cell>
          <cell r="G151" t="str">
            <v>P119</v>
          </cell>
          <cell r="I151" t="str">
            <v>B3083</v>
          </cell>
          <cell r="O151" t="str">
            <v>X</v>
          </cell>
        </row>
        <row r="152">
          <cell r="D152" t="str">
            <v>HT2</v>
          </cell>
          <cell r="G152" t="str">
            <v>P119</v>
          </cell>
          <cell r="I152" t="str">
            <v>B3138</v>
          </cell>
          <cell r="O152" t="str">
            <v>X</v>
          </cell>
        </row>
        <row r="153">
          <cell r="D153" t="str">
            <v>HT2</v>
          </cell>
          <cell r="G153" t="str">
            <v>P122</v>
          </cell>
          <cell r="I153" t="str">
            <v>B2646</v>
          </cell>
          <cell r="O153" t="str">
            <v>X</v>
          </cell>
        </row>
        <row r="154">
          <cell r="D154" t="str">
            <v>HT2</v>
          </cell>
          <cell r="G154" t="str">
            <v>P122</v>
          </cell>
          <cell r="I154" t="str">
            <v>B3068</v>
          </cell>
          <cell r="O154" t="str">
            <v>X</v>
          </cell>
        </row>
        <row r="155">
          <cell r="D155" t="str">
            <v>HT2</v>
          </cell>
          <cell r="G155" t="str">
            <v>P122</v>
          </cell>
          <cell r="I155" t="str">
            <v>B2647</v>
          </cell>
          <cell r="O155" t="str">
            <v>X</v>
          </cell>
        </row>
        <row r="156">
          <cell r="D156" t="str">
            <v>HT2</v>
          </cell>
          <cell r="G156" t="str">
            <v>P122</v>
          </cell>
          <cell r="I156" t="str">
            <v>B2648</v>
          </cell>
          <cell r="O156" t="str">
            <v>X</v>
          </cell>
        </row>
        <row r="157">
          <cell r="D157" t="str">
            <v>HT2</v>
          </cell>
          <cell r="G157" t="str">
            <v>P122</v>
          </cell>
          <cell r="I157" t="str">
            <v>B2723</v>
          </cell>
          <cell r="O157" t="str">
            <v>X</v>
          </cell>
        </row>
        <row r="158">
          <cell r="D158" t="str">
            <v>HT2</v>
          </cell>
          <cell r="G158" t="str">
            <v>P122</v>
          </cell>
          <cell r="I158" t="str">
            <v>B3069</v>
          </cell>
          <cell r="O158" t="str">
            <v>X</v>
          </cell>
        </row>
        <row r="159">
          <cell r="D159" t="str">
            <v>HT2</v>
          </cell>
          <cell r="G159" t="str">
            <v>P122</v>
          </cell>
          <cell r="I159" t="str">
            <v>B845</v>
          </cell>
          <cell r="O159" t="str">
            <v>X</v>
          </cell>
        </row>
        <row r="160">
          <cell r="D160" t="str">
            <v>HT2</v>
          </cell>
          <cell r="G160" t="str">
            <v>P123</v>
          </cell>
          <cell r="I160" t="str">
            <v>B709</v>
          </cell>
          <cell r="O160" t="str">
            <v>X</v>
          </cell>
        </row>
        <row r="161">
          <cell r="D161" t="str">
            <v>HT2</v>
          </cell>
          <cell r="G161" t="str">
            <v>P123</v>
          </cell>
          <cell r="I161" t="str">
            <v>B719</v>
          </cell>
          <cell r="O161" t="str">
            <v>X</v>
          </cell>
        </row>
        <row r="162">
          <cell r="D162" t="str">
            <v>HT2</v>
          </cell>
          <cell r="G162" t="str">
            <v>P123</v>
          </cell>
          <cell r="I162" t="str">
            <v>B3118</v>
          </cell>
          <cell r="O162" t="str">
            <v>X</v>
          </cell>
        </row>
        <row r="163">
          <cell r="D163" t="str">
            <v>HT2</v>
          </cell>
          <cell r="G163" t="str">
            <v>P123</v>
          </cell>
          <cell r="I163" t="str">
            <v>B3119</v>
          </cell>
          <cell r="O163" t="str">
            <v>X</v>
          </cell>
        </row>
        <row r="164">
          <cell r="D164" t="str">
            <v>HT2</v>
          </cell>
          <cell r="G164" t="str">
            <v>P123</v>
          </cell>
          <cell r="I164" t="str">
            <v>B3128</v>
          </cell>
          <cell r="O164" t="str">
            <v>X</v>
          </cell>
        </row>
        <row r="165">
          <cell r="D165" t="str">
            <v>HT2</v>
          </cell>
          <cell r="G165" t="str">
            <v>P123</v>
          </cell>
          <cell r="I165" t="str">
            <v>B714</v>
          </cell>
          <cell r="O165" t="str">
            <v>X</v>
          </cell>
        </row>
        <row r="166">
          <cell r="D166" t="str">
            <v>HT2</v>
          </cell>
          <cell r="G166" t="str">
            <v>P123</v>
          </cell>
          <cell r="I166" t="str">
            <v>B720</v>
          </cell>
          <cell r="O166" t="str">
            <v>X</v>
          </cell>
        </row>
        <row r="167">
          <cell r="D167" t="str">
            <v>HT2</v>
          </cell>
          <cell r="G167" t="str">
            <v>P123</v>
          </cell>
          <cell r="I167" t="str">
            <v>B716</v>
          </cell>
          <cell r="O167" t="str">
            <v>X</v>
          </cell>
        </row>
        <row r="168">
          <cell r="D168" t="str">
            <v>HT2</v>
          </cell>
          <cell r="G168" t="str">
            <v>P123</v>
          </cell>
          <cell r="I168" t="str">
            <v>B717</v>
          </cell>
          <cell r="O168" t="str">
            <v>X</v>
          </cell>
        </row>
        <row r="169">
          <cell r="D169" t="str">
            <v>HT2</v>
          </cell>
          <cell r="G169" t="str">
            <v>P123</v>
          </cell>
          <cell r="I169" t="str">
            <v>B2839</v>
          </cell>
          <cell r="O169" t="str">
            <v>X</v>
          </cell>
        </row>
        <row r="170">
          <cell r="D170" t="str">
            <v>HT2</v>
          </cell>
          <cell r="G170" t="str">
            <v>P123</v>
          </cell>
          <cell r="I170" t="str">
            <v>B3312</v>
          </cell>
          <cell r="O170" t="str">
            <v>X</v>
          </cell>
        </row>
        <row r="171">
          <cell r="D171" t="str">
            <v>T2_HCAS</v>
          </cell>
          <cell r="G171" t="str">
            <v>P124</v>
          </cell>
          <cell r="I171" t="str">
            <v>B2363</v>
          </cell>
          <cell r="O171" t="str">
            <v>X</v>
          </cell>
        </row>
        <row r="172">
          <cell r="D172" t="str">
            <v>T2_CAS</v>
          </cell>
          <cell r="G172" t="str">
            <v>P124</v>
          </cell>
          <cell r="I172" t="str">
            <v>B2367</v>
          </cell>
          <cell r="O172" t="str">
            <v>X</v>
          </cell>
        </row>
        <row r="173">
          <cell r="D173" t="str">
            <v>HT2</v>
          </cell>
          <cell r="G173" t="str">
            <v>P124</v>
          </cell>
          <cell r="I173" t="str">
            <v>B2726</v>
          </cell>
          <cell r="O173" t="str">
            <v>X</v>
          </cell>
        </row>
        <row r="174">
          <cell r="D174" t="str">
            <v>HT2</v>
          </cell>
          <cell r="G174" t="str">
            <v>P124</v>
          </cell>
          <cell r="I174" t="str">
            <v>B2727</v>
          </cell>
          <cell r="O174" t="str">
            <v>X</v>
          </cell>
        </row>
        <row r="175">
          <cell r="D175" t="str">
            <v>HT2</v>
          </cell>
          <cell r="G175" t="str">
            <v>P124</v>
          </cell>
          <cell r="I175" t="str">
            <v>B915</v>
          </cell>
          <cell r="O175" t="str">
            <v>X</v>
          </cell>
        </row>
        <row r="176">
          <cell r="D176" t="str">
            <v>HT2</v>
          </cell>
          <cell r="G176" t="str">
            <v>P124</v>
          </cell>
          <cell r="I176" t="str">
            <v>B3007</v>
          </cell>
          <cell r="O176" t="str">
            <v>X</v>
          </cell>
        </row>
        <row r="177">
          <cell r="D177" t="str">
            <v>HT2</v>
          </cell>
          <cell r="G177" t="str">
            <v>P124</v>
          </cell>
          <cell r="I177" t="str">
            <v>B2729</v>
          </cell>
          <cell r="O177" t="str">
            <v>X</v>
          </cell>
        </row>
        <row r="178">
          <cell r="D178" t="str">
            <v>HT2</v>
          </cell>
          <cell r="G178" t="str">
            <v>P124</v>
          </cell>
          <cell r="I178" t="str">
            <v>B916</v>
          </cell>
          <cell r="O178" t="str">
            <v>X</v>
          </cell>
        </row>
        <row r="179">
          <cell r="D179" t="str">
            <v>HT2</v>
          </cell>
          <cell r="G179" t="str">
            <v>P124</v>
          </cell>
          <cell r="I179" t="str">
            <v>B2728</v>
          </cell>
          <cell r="O179" t="str">
            <v>X</v>
          </cell>
        </row>
        <row r="180">
          <cell r="D180" t="str">
            <v>HT2</v>
          </cell>
          <cell r="G180" t="str">
            <v>P124</v>
          </cell>
          <cell r="I180" t="str">
            <v>B917</v>
          </cell>
          <cell r="O180" t="str">
            <v>X</v>
          </cell>
        </row>
        <row r="181">
          <cell r="D181" t="str">
            <v>HT2</v>
          </cell>
          <cell r="G181" t="str">
            <v>P124</v>
          </cell>
          <cell r="I181" t="str">
            <v>B2730</v>
          </cell>
          <cell r="O181" t="str">
            <v>X</v>
          </cell>
        </row>
        <row r="182">
          <cell r="D182" t="str">
            <v>T2_HCAS</v>
          </cell>
          <cell r="G182" t="str">
            <v>P126</v>
          </cell>
          <cell r="I182" t="str">
            <v>B185</v>
          </cell>
          <cell r="O182" t="str">
            <v>X</v>
          </cell>
        </row>
        <row r="183">
          <cell r="D183" t="str">
            <v>T2_CAS</v>
          </cell>
          <cell r="G183" t="str">
            <v>P126</v>
          </cell>
          <cell r="I183" t="str">
            <v>B184</v>
          </cell>
          <cell r="O183" t="str">
            <v>X</v>
          </cell>
        </row>
        <row r="184">
          <cell r="D184" t="str">
            <v>HT2</v>
          </cell>
          <cell r="G184" t="str">
            <v>P126</v>
          </cell>
          <cell r="I184" t="str">
            <v>B181</v>
          </cell>
          <cell r="O184" t="str">
            <v>X</v>
          </cell>
        </row>
        <row r="185">
          <cell r="D185" t="str">
            <v>HT2</v>
          </cell>
          <cell r="G185" t="str">
            <v>P126</v>
          </cell>
          <cell r="I185" t="str">
            <v>B182</v>
          </cell>
          <cell r="O185" t="str">
            <v>X</v>
          </cell>
        </row>
        <row r="186">
          <cell r="D186" t="str">
            <v>HT2</v>
          </cell>
          <cell r="G186" t="str">
            <v>P126</v>
          </cell>
          <cell r="I186" t="str">
            <v>B183</v>
          </cell>
          <cell r="O186" t="str">
            <v>X</v>
          </cell>
        </row>
        <row r="187">
          <cell r="D187" t="str">
            <v>T2_HCAS</v>
          </cell>
          <cell r="G187" t="str">
            <v>P129</v>
          </cell>
          <cell r="I187" t="str">
            <v>B2276</v>
          </cell>
          <cell r="O187" t="str">
            <v>X</v>
          </cell>
        </row>
        <row r="188">
          <cell r="D188" t="str">
            <v>T2_CAS</v>
          </cell>
          <cell r="G188" t="str">
            <v>P129</v>
          </cell>
          <cell r="I188" t="str">
            <v>B2277</v>
          </cell>
          <cell r="O188" t="str">
            <v>X</v>
          </cell>
        </row>
        <row r="189">
          <cell r="D189" t="str">
            <v>HT2</v>
          </cell>
          <cell r="G189" t="str">
            <v>P129</v>
          </cell>
          <cell r="I189" t="str">
            <v>B2644</v>
          </cell>
          <cell r="O189" t="str">
            <v>X</v>
          </cell>
        </row>
        <row r="190">
          <cell r="D190" t="str">
            <v>HT2</v>
          </cell>
          <cell r="G190" t="str">
            <v>P129</v>
          </cell>
          <cell r="I190" t="str">
            <v>B297</v>
          </cell>
          <cell r="O190" t="str">
            <v>X</v>
          </cell>
        </row>
        <row r="191">
          <cell r="D191" t="str">
            <v>HT2</v>
          </cell>
          <cell r="G191" t="str">
            <v>P129</v>
          </cell>
          <cell r="I191" t="str">
            <v>B2645</v>
          </cell>
          <cell r="O191" t="str">
            <v>X</v>
          </cell>
        </row>
        <row r="192">
          <cell r="D192" t="str">
            <v>HT2</v>
          </cell>
          <cell r="G192" t="str">
            <v>P129</v>
          </cell>
          <cell r="I192" t="str">
            <v>B2439</v>
          </cell>
          <cell r="O192" t="str">
            <v>X</v>
          </cell>
        </row>
        <row r="193">
          <cell r="D193" t="str">
            <v>HT2</v>
          </cell>
          <cell r="G193" t="str">
            <v>P129</v>
          </cell>
          <cell r="I193" t="str">
            <v>B281</v>
          </cell>
          <cell r="O193" t="str">
            <v>X</v>
          </cell>
        </row>
        <row r="194">
          <cell r="D194" t="str">
            <v>HT2</v>
          </cell>
          <cell r="G194" t="str">
            <v>P129</v>
          </cell>
          <cell r="I194" t="str">
            <v>B2433</v>
          </cell>
          <cell r="O194" t="str">
            <v>X</v>
          </cell>
        </row>
        <row r="195">
          <cell r="D195" t="str">
            <v>HT2</v>
          </cell>
          <cell r="G195" t="str">
            <v>P129</v>
          </cell>
          <cell r="I195" t="str">
            <v>B295</v>
          </cell>
          <cell r="O195" t="str">
            <v>X</v>
          </cell>
        </row>
        <row r="196">
          <cell r="D196" t="str">
            <v>HT2</v>
          </cell>
          <cell r="G196" t="str">
            <v>P129</v>
          </cell>
          <cell r="I196" t="str">
            <v>B3129</v>
          </cell>
          <cell r="O196" t="str">
            <v>X</v>
          </cell>
        </row>
        <row r="197">
          <cell r="D197" t="str">
            <v>HT2</v>
          </cell>
          <cell r="G197" t="str">
            <v>P129</v>
          </cell>
          <cell r="I197" t="str">
            <v>B3130</v>
          </cell>
          <cell r="O197" t="str">
            <v>X</v>
          </cell>
        </row>
        <row r="198">
          <cell r="D198" t="str">
            <v>HT2</v>
          </cell>
          <cell r="G198" t="str">
            <v>P129</v>
          </cell>
          <cell r="I198" t="str">
            <v>B283</v>
          </cell>
          <cell r="O198" t="str">
            <v>X</v>
          </cell>
        </row>
        <row r="199">
          <cell r="D199" t="str">
            <v>HT2</v>
          </cell>
          <cell r="G199" t="str">
            <v>P129</v>
          </cell>
          <cell r="I199" t="str">
            <v>B2610</v>
          </cell>
          <cell r="O199" t="str">
            <v>X</v>
          </cell>
        </row>
        <row r="200">
          <cell r="D200" t="str">
            <v>HT2</v>
          </cell>
          <cell r="G200" t="str">
            <v>P129</v>
          </cell>
          <cell r="I200" t="str">
            <v>B2435</v>
          </cell>
          <cell r="O200" t="str">
            <v>X</v>
          </cell>
        </row>
        <row r="201">
          <cell r="D201" t="str">
            <v>HT2</v>
          </cell>
          <cell r="G201" t="str">
            <v>P129</v>
          </cell>
          <cell r="I201" t="str">
            <v>B2554</v>
          </cell>
          <cell r="O201" t="str">
            <v>X</v>
          </cell>
        </row>
        <row r="202">
          <cell r="D202" t="str">
            <v>HT2</v>
          </cell>
          <cell r="G202" t="str">
            <v>P129</v>
          </cell>
          <cell r="I202" t="str">
            <v>B2724</v>
          </cell>
          <cell r="O202" t="str">
            <v>X</v>
          </cell>
        </row>
        <row r="203">
          <cell r="D203" t="str">
            <v>HT2</v>
          </cell>
          <cell r="G203" t="str">
            <v>P129</v>
          </cell>
          <cell r="I203" t="str">
            <v>B288</v>
          </cell>
          <cell r="O203" t="str">
            <v>X</v>
          </cell>
        </row>
        <row r="204">
          <cell r="D204" t="str">
            <v>HT2</v>
          </cell>
          <cell r="G204" t="str">
            <v>P129</v>
          </cell>
          <cell r="I204" t="str">
            <v>B289</v>
          </cell>
          <cell r="O204" t="str">
            <v>X</v>
          </cell>
        </row>
        <row r="205">
          <cell r="D205" t="str">
            <v>HT2</v>
          </cell>
          <cell r="G205" t="str">
            <v>P129</v>
          </cell>
          <cell r="I205" t="str">
            <v>B296</v>
          </cell>
          <cell r="O205" t="str">
            <v>X</v>
          </cell>
        </row>
        <row r="206">
          <cell r="D206" t="str">
            <v>HT2</v>
          </cell>
          <cell r="G206" t="str">
            <v>P129</v>
          </cell>
          <cell r="I206" t="str">
            <v>B2549</v>
          </cell>
          <cell r="O206" t="str">
            <v>X</v>
          </cell>
        </row>
        <row r="207">
          <cell r="D207" t="str">
            <v>HT2</v>
          </cell>
          <cell r="G207" t="str">
            <v>P129</v>
          </cell>
          <cell r="I207" t="str">
            <v>B173</v>
          </cell>
          <cell r="O207" t="str">
            <v>X</v>
          </cell>
        </row>
        <row r="208">
          <cell r="D208" t="str">
            <v>HT2</v>
          </cell>
          <cell r="G208" t="str">
            <v>P131</v>
          </cell>
          <cell r="I208" t="str">
            <v>B201</v>
          </cell>
          <cell r="O208" t="str">
            <v>X</v>
          </cell>
        </row>
        <row r="209">
          <cell r="D209" t="str">
            <v>HT2</v>
          </cell>
          <cell r="G209" t="str">
            <v>P131</v>
          </cell>
          <cell r="I209" t="str">
            <v>B202</v>
          </cell>
          <cell r="O209" t="str">
            <v>X</v>
          </cell>
        </row>
        <row r="210">
          <cell r="D210" t="str">
            <v>HT2</v>
          </cell>
          <cell r="G210" t="str">
            <v>P131</v>
          </cell>
          <cell r="I210" t="str">
            <v>B204</v>
          </cell>
          <cell r="O210" t="str">
            <v>X</v>
          </cell>
        </row>
        <row r="211">
          <cell r="D211" t="str">
            <v>HT2</v>
          </cell>
          <cell r="G211" t="str">
            <v>P131</v>
          </cell>
          <cell r="I211" t="str">
            <v>B205</v>
          </cell>
          <cell r="O211" t="str">
            <v>X</v>
          </cell>
        </row>
        <row r="212">
          <cell r="D212" t="str">
            <v>HT2</v>
          </cell>
          <cell r="G212" t="str">
            <v>P131</v>
          </cell>
          <cell r="I212" t="str">
            <v>B206</v>
          </cell>
          <cell r="O212" t="str">
            <v>X</v>
          </cell>
        </row>
        <row r="213">
          <cell r="D213" t="str">
            <v>HT2</v>
          </cell>
          <cell r="G213" t="str">
            <v>P131</v>
          </cell>
          <cell r="I213" t="str">
            <v>B207</v>
          </cell>
          <cell r="O213" t="str">
            <v>X</v>
          </cell>
        </row>
        <row r="214">
          <cell r="D214" t="str">
            <v>HT2</v>
          </cell>
          <cell r="G214" t="str">
            <v>P131</v>
          </cell>
          <cell r="I214" t="str">
            <v>B2395</v>
          </cell>
          <cell r="O214" t="str">
            <v>X</v>
          </cell>
        </row>
        <row r="215">
          <cell r="D215" t="str">
            <v>HT2</v>
          </cell>
          <cell r="G215" t="str">
            <v>P131</v>
          </cell>
          <cell r="I215" t="str">
            <v>B2396</v>
          </cell>
          <cell r="O215" t="str">
            <v>X</v>
          </cell>
        </row>
        <row r="216">
          <cell r="D216" t="str">
            <v>HT2</v>
          </cell>
          <cell r="G216" t="str">
            <v>P131</v>
          </cell>
          <cell r="I216" t="str">
            <v>B2639</v>
          </cell>
          <cell r="O216" t="str">
            <v>X</v>
          </cell>
        </row>
        <row r="217">
          <cell r="D217" t="str">
            <v>T2_HCAS</v>
          </cell>
          <cell r="G217" t="str">
            <v>P134</v>
          </cell>
          <cell r="I217" t="str">
            <v>B455</v>
          </cell>
          <cell r="O217" t="str">
            <v>X</v>
          </cell>
        </row>
        <row r="218">
          <cell r="D218" t="str">
            <v>T2_CAS</v>
          </cell>
          <cell r="G218" t="str">
            <v>P134</v>
          </cell>
          <cell r="I218" t="str">
            <v>B454</v>
          </cell>
          <cell r="O218" t="str">
            <v>X</v>
          </cell>
        </row>
        <row r="219">
          <cell r="D219" t="str">
            <v>HT2</v>
          </cell>
          <cell r="G219" t="str">
            <v>P134</v>
          </cell>
          <cell r="I219" t="str">
            <v>B423</v>
          </cell>
          <cell r="O219" t="str">
            <v>X</v>
          </cell>
        </row>
        <row r="220">
          <cell r="D220" t="str">
            <v>HT2</v>
          </cell>
          <cell r="G220" t="str">
            <v>P134</v>
          </cell>
          <cell r="I220" t="str">
            <v>B424</v>
          </cell>
          <cell r="O220" t="str">
            <v>X</v>
          </cell>
        </row>
        <row r="221">
          <cell r="D221" t="str">
            <v>HT2</v>
          </cell>
          <cell r="G221" t="str">
            <v>P134</v>
          </cell>
          <cell r="I221" t="str">
            <v>B2515</v>
          </cell>
          <cell r="O221" t="str">
            <v>X</v>
          </cell>
        </row>
        <row r="222">
          <cell r="D222" t="str">
            <v>HT2</v>
          </cell>
          <cell r="G222" t="str">
            <v>P134</v>
          </cell>
          <cell r="I222" t="str">
            <v>B430</v>
          </cell>
          <cell r="O222" t="str">
            <v>X</v>
          </cell>
        </row>
        <row r="223">
          <cell r="D223" t="str">
            <v>HT2</v>
          </cell>
          <cell r="G223" t="str">
            <v>P134</v>
          </cell>
          <cell r="I223" t="str">
            <v>B2505</v>
          </cell>
          <cell r="O223" t="str">
            <v>X</v>
          </cell>
        </row>
        <row r="224">
          <cell r="D224" t="str">
            <v>HT2</v>
          </cell>
          <cell r="G224" t="str">
            <v>P134</v>
          </cell>
          <cell r="I224" t="str">
            <v>B444</v>
          </cell>
          <cell r="O224" t="str">
            <v>X</v>
          </cell>
        </row>
        <row r="225">
          <cell r="D225" t="str">
            <v>HT2</v>
          </cell>
          <cell r="G225" t="str">
            <v>P134</v>
          </cell>
          <cell r="I225" t="str">
            <v>B2518</v>
          </cell>
          <cell r="O225" t="str">
            <v>X</v>
          </cell>
        </row>
        <row r="226">
          <cell r="D226" t="str">
            <v>HT2</v>
          </cell>
          <cell r="G226" t="str">
            <v>P134</v>
          </cell>
          <cell r="I226" t="str">
            <v>B433</v>
          </cell>
          <cell r="O226" t="str">
            <v>X</v>
          </cell>
        </row>
        <row r="227">
          <cell r="D227" t="str">
            <v>HT2</v>
          </cell>
          <cell r="G227" t="str">
            <v>P134</v>
          </cell>
          <cell r="I227" t="str">
            <v>B2615</v>
          </cell>
          <cell r="O227" t="str">
            <v>X</v>
          </cell>
        </row>
        <row r="228">
          <cell r="D228" t="str">
            <v>HT2</v>
          </cell>
          <cell r="G228" t="str">
            <v>P134</v>
          </cell>
          <cell r="I228" t="str">
            <v>B406</v>
          </cell>
          <cell r="O228" t="str">
            <v>X</v>
          </cell>
        </row>
        <row r="229">
          <cell r="D229" t="str">
            <v>HT2</v>
          </cell>
          <cell r="G229" t="str">
            <v>P134</v>
          </cell>
          <cell r="I229" t="str">
            <v>B446</v>
          </cell>
          <cell r="O229" t="str">
            <v>X</v>
          </cell>
        </row>
        <row r="230">
          <cell r="D230" t="str">
            <v>HT2</v>
          </cell>
          <cell r="G230" t="str">
            <v>P134</v>
          </cell>
          <cell r="I230" t="str">
            <v>B3304</v>
          </cell>
          <cell r="O230" t="str">
            <v>X</v>
          </cell>
        </row>
        <row r="231">
          <cell r="D231" t="str">
            <v>HT2</v>
          </cell>
          <cell r="G231" t="str">
            <v>P134</v>
          </cell>
          <cell r="I231" t="str">
            <v>B447</v>
          </cell>
          <cell r="O231" t="str">
            <v>X</v>
          </cell>
        </row>
        <row r="232">
          <cell r="D232" t="str">
            <v>HT2</v>
          </cell>
          <cell r="G232" t="str">
            <v>P134</v>
          </cell>
          <cell r="I232" t="str">
            <v>B448</v>
          </cell>
          <cell r="O232" t="str">
            <v>X</v>
          </cell>
        </row>
        <row r="233">
          <cell r="D233" t="str">
            <v>HT2</v>
          </cell>
          <cell r="G233" t="str">
            <v>P134</v>
          </cell>
          <cell r="I233" t="str">
            <v>B407</v>
          </cell>
          <cell r="O233" t="str">
            <v>X</v>
          </cell>
        </row>
        <row r="234">
          <cell r="D234" t="str">
            <v>HT2</v>
          </cell>
          <cell r="G234" t="str">
            <v>P134</v>
          </cell>
          <cell r="I234" t="str">
            <v>B409</v>
          </cell>
          <cell r="O234" t="str">
            <v>X</v>
          </cell>
        </row>
        <row r="235">
          <cell r="D235" t="str">
            <v>HT2</v>
          </cell>
          <cell r="G235" t="str">
            <v>P134</v>
          </cell>
          <cell r="I235" t="str">
            <v>B2512</v>
          </cell>
          <cell r="O235" t="str">
            <v>X</v>
          </cell>
        </row>
        <row r="236">
          <cell r="D236" t="str">
            <v>HT2</v>
          </cell>
          <cell r="G236" t="str">
            <v>P134</v>
          </cell>
          <cell r="I236" t="str">
            <v>B451</v>
          </cell>
          <cell r="O236" t="str">
            <v>X</v>
          </cell>
        </row>
        <row r="237">
          <cell r="D237" t="str">
            <v>HT2</v>
          </cell>
          <cell r="G237" t="str">
            <v>P134</v>
          </cell>
          <cell r="I237" t="str">
            <v>B2514</v>
          </cell>
          <cell r="O237" t="str">
            <v>X</v>
          </cell>
        </row>
        <row r="238">
          <cell r="D238" t="str">
            <v>HT2</v>
          </cell>
          <cell r="G238" t="str">
            <v>P134</v>
          </cell>
          <cell r="I238" t="str">
            <v>B2657</v>
          </cell>
          <cell r="O238" t="str">
            <v>X</v>
          </cell>
        </row>
        <row r="239">
          <cell r="D239" t="str">
            <v>HT2</v>
          </cell>
          <cell r="G239" t="str">
            <v>P134</v>
          </cell>
          <cell r="I239" t="str">
            <v>B2516</v>
          </cell>
          <cell r="O239" t="str">
            <v>X</v>
          </cell>
        </row>
        <row r="240">
          <cell r="D240" t="str">
            <v>HT2</v>
          </cell>
          <cell r="G240" t="str">
            <v>P134</v>
          </cell>
          <cell r="I240" t="str">
            <v>B2519</v>
          </cell>
          <cell r="O240" t="str">
            <v>X</v>
          </cell>
        </row>
        <row r="241">
          <cell r="D241" t="str">
            <v>HT2</v>
          </cell>
          <cell r="G241" t="str">
            <v>P134</v>
          </cell>
          <cell r="I241" t="str">
            <v>B2581</v>
          </cell>
          <cell r="O241" t="str">
            <v>X</v>
          </cell>
        </row>
        <row r="242">
          <cell r="D242" t="str">
            <v>HT2</v>
          </cell>
          <cell r="G242" t="str">
            <v>P134</v>
          </cell>
          <cell r="I242" t="str">
            <v>B2520</v>
          </cell>
          <cell r="O242" t="str">
            <v>X</v>
          </cell>
        </row>
        <row r="243">
          <cell r="D243" t="str">
            <v>HT2</v>
          </cell>
          <cell r="G243" t="str">
            <v>P134</v>
          </cell>
          <cell r="I243" t="str">
            <v>B2832</v>
          </cell>
          <cell r="O243" t="str">
            <v>X</v>
          </cell>
        </row>
        <row r="244">
          <cell r="D244" t="str">
            <v>HT2</v>
          </cell>
          <cell r="G244" t="str">
            <v>P134</v>
          </cell>
          <cell r="I244" t="str">
            <v>B2857</v>
          </cell>
          <cell r="O244" t="str">
            <v>X</v>
          </cell>
        </row>
        <row r="245">
          <cell r="D245" t="str">
            <v>HT2</v>
          </cell>
          <cell r="G245" t="str">
            <v>P134</v>
          </cell>
          <cell r="I245" t="str">
            <v>B3066</v>
          </cell>
          <cell r="O245" t="str">
            <v>X</v>
          </cell>
        </row>
        <row r="246">
          <cell r="D246" t="str">
            <v>HT2</v>
          </cell>
          <cell r="G246" t="str">
            <v>P134</v>
          </cell>
          <cell r="I246" t="str">
            <v>B3089</v>
          </cell>
          <cell r="O246" t="str">
            <v>X</v>
          </cell>
        </row>
        <row r="247">
          <cell r="D247" t="str">
            <v>HT2</v>
          </cell>
          <cell r="G247" t="str">
            <v>P134</v>
          </cell>
          <cell r="I247" t="str">
            <v>B2858</v>
          </cell>
          <cell r="O247" t="str">
            <v>X</v>
          </cell>
        </row>
        <row r="248">
          <cell r="D248" t="str">
            <v>HT2</v>
          </cell>
          <cell r="G248" t="str">
            <v>P134</v>
          </cell>
          <cell r="I248" t="str">
            <v>B3078</v>
          </cell>
          <cell r="O248" t="str">
            <v>X</v>
          </cell>
        </row>
        <row r="249">
          <cell r="D249" t="str">
            <v>HT2</v>
          </cell>
          <cell r="G249" t="str">
            <v>P134</v>
          </cell>
          <cell r="I249" t="str">
            <v>B3090</v>
          </cell>
          <cell r="O249" t="str">
            <v>X</v>
          </cell>
        </row>
        <row r="250">
          <cell r="D250" t="str">
            <v>HT2</v>
          </cell>
          <cell r="G250" t="str">
            <v>P134</v>
          </cell>
          <cell r="I250" t="str">
            <v>B3092</v>
          </cell>
          <cell r="O250" t="str">
            <v>X</v>
          </cell>
        </row>
        <row r="251">
          <cell r="D251" t="str">
            <v>HT2</v>
          </cell>
          <cell r="G251" t="str">
            <v>P135</v>
          </cell>
          <cell r="I251" t="str">
            <v>B2507</v>
          </cell>
          <cell r="O251" t="str">
            <v>X</v>
          </cell>
        </row>
        <row r="252">
          <cell r="D252" t="str">
            <v>HT2</v>
          </cell>
          <cell r="G252" t="str">
            <v>P135</v>
          </cell>
          <cell r="I252" t="str">
            <v>B3056</v>
          </cell>
          <cell r="O252" t="str">
            <v>X</v>
          </cell>
        </row>
        <row r="253">
          <cell r="D253" t="str">
            <v>HT2</v>
          </cell>
          <cell r="G253" t="str">
            <v>P135</v>
          </cell>
          <cell r="I253" t="str">
            <v>B1022</v>
          </cell>
          <cell r="O253" t="str">
            <v>X</v>
          </cell>
        </row>
        <row r="254">
          <cell r="D254" t="str">
            <v>HT2</v>
          </cell>
          <cell r="G254" t="str">
            <v>P135</v>
          </cell>
          <cell r="I254" t="str">
            <v>B1023</v>
          </cell>
          <cell r="O254" t="str">
            <v>X</v>
          </cell>
        </row>
        <row r="255">
          <cell r="D255" t="str">
            <v>HT2</v>
          </cell>
          <cell r="G255" t="str">
            <v>P135</v>
          </cell>
          <cell r="I255" t="str">
            <v>B1015</v>
          </cell>
          <cell r="O255" t="str">
            <v>X</v>
          </cell>
        </row>
        <row r="256">
          <cell r="D256" t="str">
            <v>HT2</v>
          </cell>
          <cell r="G256" t="str">
            <v>P135</v>
          </cell>
          <cell r="I256" t="str">
            <v>B1017</v>
          </cell>
          <cell r="O256" t="str">
            <v>X</v>
          </cell>
        </row>
        <row r="257">
          <cell r="D257" t="str">
            <v>HT2</v>
          </cell>
          <cell r="G257" t="str">
            <v>P135</v>
          </cell>
          <cell r="I257" t="str">
            <v>B2075</v>
          </cell>
          <cell r="O257" t="str">
            <v>X</v>
          </cell>
        </row>
        <row r="258">
          <cell r="D258" t="str">
            <v>HT2</v>
          </cell>
          <cell r="G258" t="str">
            <v>P135</v>
          </cell>
          <cell r="I258" t="str">
            <v>B2058</v>
          </cell>
          <cell r="O258" t="str">
            <v>X</v>
          </cell>
        </row>
        <row r="259">
          <cell r="D259" t="str">
            <v>HT2</v>
          </cell>
          <cell r="G259" t="str">
            <v>P135</v>
          </cell>
          <cell r="I259" t="str">
            <v>B1016</v>
          </cell>
          <cell r="O259" t="str">
            <v>X</v>
          </cell>
        </row>
        <row r="260">
          <cell r="D260" t="str">
            <v>HT2</v>
          </cell>
          <cell r="G260" t="str">
            <v>P135</v>
          </cell>
          <cell r="I260" t="str">
            <v>B1019</v>
          </cell>
          <cell r="O260" t="str">
            <v>X</v>
          </cell>
        </row>
        <row r="261">
          <cell r="D261" t="str">
            <v>HT2</v>
          </cell>
          <cell r="G261" t="str">
            <v>P135</v>
          </cell>
          <cell r="I261" t="str">
            <v>B2759</v>
          </cell>
          <cell r="O261" t="str">
            <v>X</v>
          </cell>
        </row>
        <row r="262">
          <cell r="D262" t="str">
            <v>HT2</v>
          </cell>
          <cell r="G262" t="str">
            <v>P135</v>
          </cell>
          <cell r="I262" t="str">
            <v>B330</v>
          </cell>
          <cell r="O262" t="str">
            <v>X</v>
          </cell>
        </row>
        <row r="263">
          <cell r="D263" t="str">
            <v>HT2</v>
          </cell>
          <cell r="G263" t="str">
            <v>P135</v>
          </cell>
          <cell r="I263" t="str">
            <v>B331</v>
          </cell>
          <cell r="O263" t="str">
            <v>X</v>
          </cell>
        </row>
        <row r="264">
          <cell r="D264" t="str">
            <v>HT2</v>
          </cell>
          <cell r="G264" t="str">
            <v>P135</v>
          </cell>
          <cell r="I264" t="str">
            <v>B2553</v>
          </cell>
          <cell r="O264" t="str">
            <v>X</v>
          </cell>
        </row>
        <row r="265">
          <cell r="D265" t="str">
            <v>HT2</v>
          </cell>
          <cell r="G265" t="str">
            <v>P135</v>
          </cell>
          <cell r="I265" t="str">
            <v>B1020</v>
          </cell>
          <cell r="O265" t="str">
            <v>X</v>
          </cell>
        </row>
        <row r="266">
          <cell r="D266" t="str">
            <v>HT2</v>
          </cell>
          <cell r="G266" t="str">
            <v>P135</v>
          </cell>
          <cell r="I266" t="str">
            <v>B3040</v>
          </cell>
          <cell r="O266" t="str">
            <v>X</v>
          </cell>
        </row>
        <row r="267">
          <cell r="D267" t="str">
            <v>HT2</v>
          </cell>
          <cell r="G267" t="str">
            <v>P135</v>
          </cell>
          <cell r="I267" t="str">
            <v>B3071</v>
          </cell>
          <cell r="O267" t="str">
            <v>X</v>
          </cell>
        </row>
        <row r="268">
          <cell r="D268" t="str">
            <v>HT2</v>
          </cell>
          <cell r="G268" t="str">
            <v>P135</v>
          </cell>
          <cell r="I268" t="str">
            <v>B3111</v>
          </cell>
          <cell r="O268" t="str">
            <v>X</v>
          </cell>
        </row>
        <row r="269">
          <cell r="D269" t="str">
            <v>HT2</v>
          </cell>
          <cell r="G269" t="str">
            <v>P135</v>
          </cell>
          <cell r="I269" t="str">
            <v>B3324</v>
          </cell>
          <cell r="O269" t="str">
            <v>X</v>
          </cell>
        </row>
        <row r="270">
          <cell r="D270" t="str">
            <v>HT2</v>
          </cell>
          <cell r="G270" t="str">
            <v>P135</v>
          </cell>
          <cell r="I270" t="str">
            <v>B3325</v>
          </cell>
          <cell r="O270" t="str">
            <v>X</v>
          </cell>
        </row>
        <row r="271">
          <cell r="D271" t="str">
            <v>HT2</v>
          </cell>
          <cell r="G271" t="str">
            <v>P135</v>
          </cell>
          <cell r="I271" t="str">
            <v>B3328</v>
          </cell>
          <cell r="O271" t="str">
            <v>X</v>
          </cell>
        </row>
        <row r="272">
          <cell r="D272" t="str">
            <v>HT2</v>
          </cell>
          <cell r="G272" t="str">
            <v>P135</v>
          </cell>
          <cell r="I272" t="str">
            <v>B3329</v>
          </cell>
          <cell r="O272" t="str">
            <v>X</v>
          </cell>
        </row>
        <row r="273">
          <cell r="D273" t="str">
            <v>HT2</v>
          </cell>
          <cell r="G273" t="str">
            <v>P137</v>
          </cell>
          <cell r="I273" t="str">
            <v>B2601</v>
          </cell>
          <cell r="O273" t="str">
            <v>X</v>
          </cell>
        </row>
        <row r="274">
          <cell r="D274" t="str">
            <v>HT2</v>
          </cell>
          <cell r="G274" t="str">
            <v>P137</v>
          </cell>
          <cell r="I274" t="str">
            <v>B2604</v>
          </cell>
          <cell r="O274" t="str">
            <v>X</v>
          </cell>
        </row>
        <row r="275">
          <cell r="D275" t="str">
            <v>HT2</v>
          </cell>
          <cell r="G275" t="str">
            <v>P137</v>
          </cell>
          <cell r="I275" t="str">
            <v>B921</v>
          </cell>
          <cell r="O275" t="str">
            <v>X</v>
          </cell>
        </row>
        <row r="276">
          <cell r="D276" t="str">
            <v>HT2</v>
          </cell>
          <cell r="G276" t="str">
            <v>P137</v>
          </cell>
          <cell r="I276" t="str">
            <v>B2350</v>
          </cell>
          <cell r="O276" t="str">
            <v>X</v>
          </cell>
        </row>
        <row r="277">
          <cell r="D277" t="str">
            <v>HT2</v>
          </cell>
          <cell r="G277" t="str">
            <v>P137</v>
          </cell>
          <cell r="I277" t="str">
            <v>B2731</v>
          </cell>
          <cell r="O277" t="str">
            <v>X</v>
          </cell>
        </row>
        <row r="278">
          <cell r="D278" t="str">
            <v>T2_HCAS</v>
          </cell>
          <cell r="G278" t="str">
            <v>P138</v>
          </cell>
          <cell r="I278" t="str">
            <v>B722</v>
          </cell>
          <cell r="O278" t="str">
            <v>X</v>
          </cell>
        </row>
        <row r="279">
          <cell r="D279" t="str">
            <v>T2_CAS</v>
          </cell>
          <cell r="G279" t="str">
            <v>P138</v>
          </cell>
          <cell r="I279" t="str">
            <v>B721</v>
          </cell>
          <cell r="O279" t="str">
            <v>X</v>
          </cell>
        </row>
        <row r="280">
          <cell r="D280" t="str">
            <v>HT2</v>
          </cell>
          <cell r="G280" t="str">
            <v>P138</v>
          </cell>
          <cell r="I280" t="str">
            <v>B728</v>
          </cell>
          <cell r="O280" t="str">
            <v>X</v>
          </cell>
        </row>
        <row r="281">
          <cell r="D281" t="str">
            <v>HT2</v>
          </cell>
          <cell r="G281" t="str">
            <v>P138</v>
          </cell>
          <cell r="I281" t="str">
            <v>B726</v>
          </cell>
          <cell r="O281" t="str">
            <v>X</v>
          </cell>
        </row>
        <row r="282">
          <cell r="D282" t="str">
            <v>HT2</v>
          </cell>
          <cell r="G282" t="str">
            <v>P138</v>
          </cell>
          <cell r="I282" t="str">
            <v>B2380</v>
          </cell>
          <cell r="O282" t="str">
            <v>X</v>
          </cell>
        </row>
        <row r="283">
          <cell r="D283" t="str">
            <v>HT2</v>
          </cell>
          <cell r="G283" t="str">
            <v>P138</v>
          </cell>
          <cell r="I283" t="str">
            <v>B2382</v>
          </cell>
          <cell r="O283" t="str">
            <v>X</v>
          </cell>
        </row>
        <row r="284">
          <cell r="D284" t="str">
            <v>HT2</v>
          </cell>
          <cell r="G284" t="str">
            <v>P138</v>
          </cell>
          <cell r="I284" t="str">
            <v>B2381</v>
          </cell>
          <cell r="O284" t="str">
            <v>X</v>
          </cell>
        </row>
        <row r="285">
          <cell r="D285" t="str">
            <v>HT2</v>
          </cell>
          <cell r="G285" t="str">
            <v>P138</v>
          </cell>
          <cell r="I285" t="str">
            <v>B2379</v>
          </cell>
          <cell r="O285" t="str">
            <v>X</v>
          </cell>
        </row>
        <row r="286">
          <cell r="D286" t="str">
            <v>HT2</v>
          </cell>
          <cell r="G286" t="str">
            <v>P138</v>
          </cell>
          <cell r="I286" t="str">
            <v>B724</v>
          </cell>
          <cell r="O286" t="str">
            <v>X</v>
          </cell>
        </row>
        <row r="287">
          <cell r="D287" t="str">
            <v>HT2</v>
          </cell>
          <cell r="G287" t="str">
            <v>P138</v>
          </cell>
          <cell r="I287" t="str">
            <v>B727</v>
          </cell>
          <cell r="O287" t="str">
            <v>X</v>
          </cell>
        </row>
        <row r="288">
          <cell r="D288" t="str">
            <v>HT2</v>
          </cell>
          <cell r="G288" t="str">
            <v>P138</v>
          </cell>
          <cell r="I288" t="str">
            <v>B2111</v>
          </cell>
          <cell r="O288" t="str">
            <v>X</v>
          </cell>
        </row>
        <row r="289">
          <cell r="D289" t="str">
            <v>T2_HCAS</v>
          </cell>
          <cell r="G289" t="str">
            <v>P139</v>
          </cell>
          <cell r="I289" t="str">
            <v>B516</v>
          </cell>
          <cell r="O289" t="str">
            <v>X</v>
          </cell>
        </row>
        <row r="290">
          <cell r="D290" t="str">
            <v>T2_CAS</v>
          </cell>
          <cell r="G290" t="str">
            <v>P139</v>
          </cell>
          <cell r="I290" t="str">
            <v>B515</v>
          </cell>
          <cell r="O290" t="str">
            <v>X</v>
          </cell>
        </row>
        <row r="291">
          <cell r="D291" t="str">
            <v>HT2</v>
          </cell>
          <cell r="G291" t="str">
            <v>P139</v>
          </cell>
          <cell r="I291" t="str">
            <v>B503</v>
          </cell>
          <cell r="O291" t="str">
            <v>X</v>
          </cell>
        </row>
        <row r="292">
          <cell r="D292" t="str">
            <v>HT2</v>
          </cell>
          <cell r="G292" t="str">
            <v>P139</v>
          </cell>
          <cell r="I292" t="str">
            <v>B504</v>
          </cell>
          <cell r="O292" t="str">
            <v>X</v>
          </cell>
        </row>
        <row r="293">
          <cell r="D293" t="str">
            <v>HT2</v>
          </cell>
          <cell r="G293" t="str">
            <v>P139</v>
          </cell>
          <cell r="I293" t="str">
            <v>B505</v>
          </cell>
          <cell r="O293" t="str">
            <v>X</v>
          </cell>
        </row>
        <row r="294">
          <cell r="D294" t="str">
            <v>HT2</v>
          </cell>
          <cell r="G294" t="str">
            <v>P139</v>
          </cell>
          <cell r="I294" t="str">
            <v>B510</v>
          </cell>
          <cell r="O294" t="str">
            <v>X</v>
          </cell>
        </row>
        <row r="295">
          <cell r="D295" t="str">
            <v>HT2</v>
          </cell>
          <cell r="G295" t="str">
            <v>P139</v>
          </cell>
          <cell r="I295" t="str">
            <v>B511</v>
          </cell>
          <cell r="O295" t="str">
            <v>X</v>
          </cell>
        </row>
        <row r="296">
          <cell r="D296" t="str">
            <v>HT2</v>
          </cell>
          <cell r="G296" t="str">
            <v>P139</v>
          </cell>
          <cell r="I296" t="str">
            <v>B512</v>
          </cell>
          <cell r="O296" t="str">
            <v>X</v>
          </cell>
        </row>
        <row r="297">
          <cell r="D297" t="str">
            <v>HT2</v>
          </cell>
          <cell r="G297" t="str">
            <v>P139</v>
          </cell>
          <cell r="I297" t="str">
            <v>B513</v>
          </cell>
          <cell r="O297" t="str">
            <v>X</v>
          </cell>
        </row>
        <row r="298">
          <cell r="D298" t="str">
            <v>HT2</v>
          </cell>
          <cell r="G298" t="str">
            <v>P139</v>
          </cell>
          <cell r="I298" t="str">
            <v>B514</v>
          </cell>
          <cell r="O298" t="str">
            <v>X</v>
          </cell>
        </row>
        <row r="299">
          <cell r="D299" t="str">
            <v>T2_HCAS</v>
          </cell>
          <cell r="G299" t="str">
            <v>P140</v>
          </cell>
          <cell r="I299" t="str">
            <v>B524</v>
          </cell>
          <cell r="O299" t="str">
            <v>X</v>
          </cell>
        </row>
        <row r="300">
          <cell r="D300" t="str">
            <v>T2_CAS</v>
          </cell>
          <cell r="G300" t="str">
            <v>P140</v>
          </cell>
          <cell r="I300" t="str">
            <v>B523</v>
          </cell>
          <cell r="O300" t="str">
            <v>X</v>
          </cell>
        </row>
        <row r="301">
          <cell r="D301" t="str">
            <v>HT2</v>
          </cell>
          <cell r="G301" t="str">
            <v>P140</v>
          </cell>
          <cell r="I301" t="str">
            <v>B517</v>
          </cell>
          <cell r="O301" t="str">
            <v>X</v>
          </cell>
        </row>
        <row r="302">
          <cell r="D302" t="str">
            <v>HT2</v>
          </cell>
          <cell r="G302" t="str">
            <v>P140</v>
          </cell>
          <cell r="I302" t="str">
            <v>B518</v>
          </cell>
          <cell r="O302" t="str">
            <v>X</v>
          </cell>
        </row>
        <row r="303">
          <cell r="D303" t="str">
            <v>HT2</v>
          </cell>
          <cell r="G303" t="str">
            <v>P140</v>
          </cell>
          <cell r="I303" t="str">
            <v>B520</v>
          </cell>
          <cell r="O303" t="str">
            <v>X</v>
          </cell>
        </row>
        <row r="304">
          <cell r="D304" t="str">
            <v>HT2</v>
          </cell>
          <cell r="G304" t="str">
            <v>P140</v>
          </cell>
          <cell r="I304" t="str">
            <v>B521</v>
          </cell>
          <cell r="O304" t="str">
            <v>X</v>
          </cell>
        </row>
        <row r="305">
          <cell r="D305" t="str">
            <v>HT2</v>
          </cell>
          <cell r="G305" t="str">
            <v>P140</v>
          </cell>
          <cell r="I305" t="str">
            <v>B522</v>
          </cell>
          <cell r="O305" t="str">
            <v>X</v>
          </cell>
        </row>
        <row r="306">
          <cell r="D306" t="str">
            <v>T2_HCAS</v>
          </cell>
          <cell r="G306" t="str">
            <v>P141</v>
          </cell>
          <cell r="I306" t="str">
            <v>B536</v>
          </cell>
          <cell r="O306" t="str">
            <v>X</v>
          </cell>
        </row>
        <row r="307">
          <cell r="D307" t="str">
            <v>T2_CAS</v>
          </cell>
          <cell r="G307" t="str">
            <v>P141</v>
          </cell>
          <cell r="I307" t="str">
            <v>B535</v>
          </cell>
          <cell r="O307" t="str">
            <v>X</v>
          </cell>
        </row>
        <row r="308">
          <cell r="D308" t="str">
            <v>HT2</v>
          </cell>
          <cell r="G308" t="str">
            <v>P141</v>
          </cell>
          <cell r="I308" t="str">
            <v>B526</v>
          </cell>
          <cell r="O308" t="str">
            <v>X</v>
          </cell>
        </row>
        <row r="309">
          <cell r="D309" t="str">
            <v>HT2</v>
          </cell>
          <cell r="G309" t="str">
            <v>P141</v>
          </cell>
          <cell r="I309" t="str">
            <v>B527</v>
          </cell>
          <cell r="O309" t="str">
            <v>X</v>
          </cell>
        </row>
        <row r="310">
          <cell r="D310" t="str">
            <v>HT2</v>
          </cell>
          <cell r="G310" t="str">
            <v>P141</v>
          </cell>
          <cell r="I310" t="str">
            <v>B2274</v>
          </cell>
          <cell r="O310" t="str">
            <v>X</v>
          </cell>
        </row>
        <row r="311">
          <cell r="D311" t="str">
            <v>HT2</v>
          </cell>
          <cell r="G311" t="str">
            <v>P141</v>
          </cell>
          <cell r="I311" t="str">
            <v>B2278</v>
          </cell>
          <cell r="O311" t="str">
            <v>X</v>
          </cell>
        </row>
        <row r="312">
          <cell r="D312" t="str">
            <v>HT2</v>
          </cell>
          <cell r="G312" t="str">
            <v>P141</v>
          </cell>
          <cell r="I312" t="str">
            <v>B2279</v>
          </cell>
          <cell r="O312" t="str">
            <v>X</v>
          </cell>
        </row>
        <row r="313">
          <cell r="D313" t="str">
            <v>T2_HCAS</v>
          </cell>
          <cell r="G313" t="str">
            <v>P142</v>
          </cell>
          <cell r="I313" t="str">
            <v>B1192</v>
          </cell>
          <cell r="O313" t="str">
            <v>X</v>
          </cell>
        </row>
        <row r="314">
          <cell r="D314" t="str">
            <v>T2_CAS</v>
          </cell>
          <cell r="G314" t="str">
            <v>P142</v>
          </cell>
          <cell r="I314" t="str">
            <v>B1191</v>
          </cell>
          <cell r="O314" t="str">
            <v>X</v>
          </cell>
        </row>
        <row r="315">
          <cell r="D315" t="str">
            <v>HT2</v>
          </cell>
          <cell r="G315" t="str">
            <v>P142</v>
          </cell>
          <cell r="I315" t="str">
            <v>B1193</v>
          </cell>
          <cell r="O315" t="str">
            <v>X</v>
          </cell>
        </row>
        <row r="316">
          <cell r="D316" t="str">
            <v>HT2</v>
          </cell>
          <cell r="G316" t="str">
            <v>P142</v>
          </cell>
          <cell r="I316" t="str">
            <v>B1194</v>
          </cell>
          <cell r="O316" t="str">
            <v>X</v>
          </cell>
        </row>
        <row r="317">
          <cell r="D317" t="str">
            <v>HT2</v>
          </cell>
          <cell r="G317" t="str">
            <v>P142</v>
          </cell>
          <cell r="I317" t="str">
            <v>B1195</v>
          </cell>
          <cell r="O317" t="str">
            <v>X</v>
          </cell>
        </row>
        <row r="318">
          <cell r="D318" t="str">
            <v>HT2</v>
          </cell>
          <cell r="G318" t="str">
            <v>P142</v>
          </cell>
          <cell r="I318" t="str">
            <v>B1196</v>
          </cell>
          <cell r="O318" t="str">
            <v>X</v>
          </cell>
        </row>
        <row r="319">
          <cell r="D319" t="str">
            <v>HT2</v>
          </cell>
          <cell r="G319" t="str">
            <v>P142</v>
          </cell>
          <cell r="I319" t="str">
            <v>B1197</v>
          </cell>
          <cell r="O319" t="str">
            <v>X</v>
          </cell>
        </row>
        <row r="320">
          <cell r="D320" t="str">
            <v>HT2</v>
          </cell>
          <cell r="G320" t="str">
            <v>P142</v>
          </cell>
          <cell r="I320" t="str">
            <v>B1198</v>
          </cell>
          <cell r="O320" t="str">
            <v>X</v>
          </cell>
        </row>
        <row r="321">
          <cell r="D321" t="str">
            <v>HT2</v>
          </cell>
          <cell r="G321" t="str">
            <v>P142</v>
          </cell>
          <cell r="I321" t="str">
            <v>B1199</v>
          </cell>
          <cell r="O321" t="str">
            <v>X</v>
          </cell>
        </row>
        <row r="322">
          <cell r="D322" t="str">
            <v>HT2</v>
          </cell>
          <cell r="G322" t="str">
            <v>P142</v>
          </cell>
          <cell r="I322" t="str">
            <v>B1200</v>
          </cell>
          <cell r="O322" t="str">
            <v>X</v>
          </cell>
        </row>
        <row r="323">
          <cell r="D323" t="str">
            <v>HT2</v>
          </cell>
          <cell r="G323" t="str">
            <v>P142</v>
          </cell>
          <cell r="I323" t="str">
            <v>B1201</v>
          </cell>
          <cell r="O323" t="str">
            <v>X</v>
          </cell>
        </row>
        <row r="324">
          <cell r="D324" t="str">
            <v>HT2</v>
          </cell>
          <cell r="G324" t="str">
            <v>P142</v>
          </cell>
          <cell r="I324" t="str">
            <v>B1203</v>
          </cell>
          <cell r="O324" t="str">
            <v>X</v>
          </cell>
        </row>
        <row r="325">
          <cell r="D325" t="str">
            <v>HT2</v>
          </cell>
          <cell r="G325" t="str">
            <v>P142</v>
          </cell>
          <cell r="I325" t="str">
            <v>B1204</v>
          </cell>
          <cell r="O325" t="str">
            <v>X</v>
          </cell>
        </row>
        <row r="326">
          <cell r="D326" t="str">
            <v>HT2</v>
          </cell>
          <cell r="G326" t="str">
            <v>P142</v>
          </cell>
          <cell r="I326" t="str">
            <v>B1206</v>
          </cell>
          <cell r="O326" t="str">
            <v>X</v>
          </cell>
        </row>
        <row r="327">
          <cell r="D327" t="str">
            <v>HT2</v>
          </cell>
          <cell r="G327" t="str">
            <v>P142</v>
          </cell>
          <cell r="I327" t="str">
            <v>B2077</v>
          </cell>
          <cell r="O327" t="str">
            <v>X</v>
          </cell>
        </row>
        <row r="328">
          <cell r="D328" t="str">
            <v>T2_HCAS</v>
          </cell>
          <cell r="G328" t="str">
            <v>P143</v>
          </cell>
          <cell r="I328" t="str">
            <v>B1208</v>
          </cell>
          <cell r="O328" t="str">
            <v>X</v>
          </cell>
        </row>
        <row r="329">
          <cell r="D329" t="str">
            <v>T2_CAS</v>
          </cell>
          <cell r="G329" t="str">
            <v>P143</v>
          </cell>
          <cell r="I329" t="str">
            <v>B1207</v>
          </cell>
          <cell r="O329" t="str">
            <v>X</v>
          </cell>
        </row>
        <row r="330">
          <cell r="D330" t="str">
            <v>HT2</v>
          </cell>
          <cell r="G330" t="str">
            <v>P143</v>
          </cell>
          <cell r="I330" t="str">
            <v>B1209</v>
          </cell>
          <cell r="O330" t="str">
            <v>X</v>
          </cell>
        </row>
        <row r="331">
          <cell r="D331" t="str">
            <v>HT2</v>
          </cell>
          <cell r="G331" t="str">
            <v>P143</v>
          </cell>
          <cell r="I331" t="str">
            <v>B1210</v>
          </cell>
          <cell r="O331" t="str">
            <v>X</v>
          </cell>
        </row>
        <row r="332">
          <cell r="D332" t="str">
            <v>HT2</v>
          </cell>
          <cell r="G332" t="str">
            <v>P143</v>
          </cell>
          <cell r="I332" t="str">
            <v>B1211</v>
          </cell>
          <cell r="O332" t="str">
            <v>X</v>
          </cell>
        </row>
        <row r="333">
          <cell r="D333" t="str">
            <v>HT2</v>
          </cell>
          <cell r="G333" t="str">
            <v>P143</v>
          </cell>
          <cell r="I333" t="str">
            <v>B1212</v>
          </cell>
          <cell r="O333" t="str">
            <v>X</v>
          </cell>
        </row>
        <row r="334">
          <cell r="D334" t="str">
            <v>HT2</v>
          </cell>
          <cell r="G334" t="str">
            <v>P143</v>
          </cell>
          <cell r="I334" t="str">
            <v>B1213</v>
          </cell>
          <cell r="O334" t="str">
            <v>X</v>
          </cell>
        </row>
        <row r="335">
          <cell r="D335" t="str">
            <v>HT2</v>
          </cell>
          <cell r="G335" t="str">
            <v>P143</v>
          </cell>
          <cell r="I335" t="str">
            <v>B1214</v>
          </cell>
          <cell r="O335" t="str">
            <v>X</v>
          </cell>
        </row>
        <row r="336">
          <cell r="D336" t="str">
            <v>HT2</v>
          </cell>
          <cell r="G336" t="str">
            <v>P143</v>
          </cell>
          <cell r="I336" t="str">
            <v>B1215</v>
          </cell>
          <cell r="O336" t="str">
            <v>X</v>
          </cell>
        </row>
        <row r="337">
          <cell r="D337" t="str">
            <v>HT2</v>
          </cell>
          <cell r="G337" t="str">
            <v>P143</v>
          </cell>
          <cell r="I337" t="str">
            <v>B1216</v>
          </cell>
          <cell r="O337" t="str">
            <v>X</v>
          </cell>
        </row>
        <row r="338">
          <cell r="D338" t="str">
            <v>HT2</v>
          </cell>
          <cell r="G338" t="str">
            <v>P143</v>
          </cell>
          <cell r="I338" t="str">
            <v>B1217</v>
          </cell>
          <cell r="O338" t="str">
            <v>X</v>
          </cell>
        </row>
        <row r="339">
          <cell r="D339" t="str">
            <v>HT2</v>
          </cell>
          <cell r="G339" t="str">
            <v>P143</v>
          </cell>
          <cell r="I339" t="str">
            <v>B2291</v>
          </cell>
          <cell r="O339" t="str">
            <v>X</v>
          </cell>
        </row>
        <row r="340">
          <cell r="D340" t="str">
            <v>HT2</v>
          </cell>
          <cell r="G340" t="str">
            <v>P143</v>
          </cell>
          <cell r="I340" t="str">
            <v>B1218</v>
          </cell>
          <cell r="O340" t="str">
            <v>X</v>
          </cell>
        </row>
        <row r="341">
          <cell r="D341" t="str">
            <v>HT2</v>
          </cell>
          <cell r="G341" t="str">
            <v>P143</v>
          </cell>
          <cell r="I341" t="str">
            <v>B1219</v>
          </cell>
          <cell r="O341" t="str">
            <v>X</v>
          </cell>
        </row>
        <row r="342">
          <cell r="D342" t="str">
            <v>HT2</v>
          </cell>
          <cell r="G342" t="str">
            <v>P143</v>
          </cell>
          <cell r="I342" t="str">
            <v>B1220</v>
          </cell>
          <cell r="O342" t="str">
            <v>X</v>
          </cell>
        </row>
        <row r="343">
          <cell r="D343" t="str">
            <v>HT2</v>
          </cell>
          <cell r="G343" t="str">
            <v>P143</v>
          </cell>
          <cell r="I343" t="str">
            <v>B1221</v>
          </cell>
          <cell r="O343" t="str">
            <v>X</v>
          </cell>
        </row>
        <row r="344">
          <cell r="D344" t="str">
            <v>HT2</v>
          </cell>
          <cell r="G344" t="str">
            <v>P143</v>
          </cell>
          <cell r="I344" t="str">
            <v>B1222</v>
          </cell>
          <cell r="O344" t="str">
            <v>X</v>
          </cell>
        </row>
        <row r="345">
          <cell r="D345" t="str">
            <v>HT2</v>
          </cell>
          <cell r="G345" t="str">
            <v>P143</v>
          </cell>
          <cell r="I345" t="str">
            <v>B1223</v>
          </cell>
          <cell r="O345" t="str">
            <v>X</v>
          </cell>
        </row>
        <row r="346">
          <cell r="D346" t="str">
            <v>HT2</v>
          </cell>
          <cell r="G346" t="str">
            <v>P143</v>
          </cell>
          <cell r="I346" t="str">
            <v>B2749</v>
          </cell>
          <cell r="O346" t="str">
            <v>X</v>
          </cell>
        </row>
        <row r="347">
          <cell r="D347" t="str">
            <v>HT2</v>
          </cell>
          <cell r="G347" t="str">
            <v>P143</v>
          </cell>
          <cell r="I347" t="str">
            <v>B2750</v>
          </cell>
          <cell r="O347" t="str">
            <v>X</v>
          </cell>
        </row>
        <row r="348">
          <cell r="D348" t="str">
            <v>HT2</v>
          </cell>
          <cell r="G348" t="str">
            <v>P143</v>
          </cell>
          <cell r="I348" t="str">
            <v>B1225</v>
          </cell>
          <cell r="O348" t="str">
            <v>X</v>
          </cell>
        </row>
        <row r="349">
          <cell r="D349" t="str">
            <v>HT2</v>
          </cell>
          <cell r="G349" t="str">
            <v>P143</v>
          </cell>
          <cell r="I349" t="str">
            <v>B1226</v>
          </cell>
          <cell r="O349" t="str">
            <v>X</v>
          </cell>
        </row>
        <row r="350">
          <cell r="D350" t="str">
            <v>HT2</v>
          </cell>
          <cell r="G350" t="str">
            <v>P143</v>
          </cell>
          <cell r="I350" t="str">
            <v>B1227</v>
          </cell>
          <cell r="O350" t="str">
            <v>X</v>
          </cell>
        </row>
        <row r="351">
          <cell r="D351" t="str">
            <v>HT2</v>
          </cell>
          <cell r="G351" t="str">
            <v>P143</v>
          </cell>
          <cell r="I351" t="str">
            <v>B1228</v>
          </cell>
          <cell r="O351" t="str">
            <v>X</v>
          </cell>
        </row>
        <row r="352">
          <cell r="D352" t="str">
            <v>HT2</v>
          </cell>
          <cell r="G352" t="str">
            <v>P143</v>
          </cell>
          <cell r="I352" t="str">
            <v>B1240</v>
          </cell>
          <cell r="O352" t="str">
            <v>X</v>
          </cell>
        </row>
        <row r="353">
          <cell r="D353" t="str">
            <v>HT2</v>
          </cell>
          <cell r="G353" t="str">
            <v>P143</v>
          </cell>
          <cell r="I353" t="str">
            <v>B1229</v>
          </cell>
          <cell r="O353" t="str">
            <v>X</v>
          </cell>
        </row>
        <row r="354">
          <cell r="D354" t="str">
            <v>HT2</v>
          </cell>
          <cell r="G354" t="str">
            <v>P143</v>
          </cell>
          <cell r="I354" t="str">
            <v>B1231</v>
          </cell>
          <cell r="O354" t="str">
            <v>X</v>
          </cell>
        </row>
        <row r="355">
          <cell r="D355" t="str">
            <v>HT2</v>
          </cell>
          <cell r="G355" t="str">
            <v>P143</v>
          </cell>
          <cell r="I355" t="str">
            <v>B2751</v>
          </cell>
          <cell r="O355" t="str">
            <v>X</v>
          </cell>
        </row>
        <row r="356">
          <cell r="D356" t="str">
            <v>HT2</v>
          </cell>
          <cell r="G356" t="str">
            <v>P143</v>
          </cell>
          <cell r="I356" t="str">
            <v>B1233</v>
          </cell>
          <cell r="O356" t="str">
            <v>X</v>
          </cell>
        </row>
        <row r="357">
          <cell r="D357" t="str">
            <v>HT2</v>
          </cell>
          <cell r="G357" t="str">
            <v>P143</v>
          </cell>
          <cell r="I357" t="str">
            <v>B1234</v>
          </cell>
          <cell r="O357" t="str">
            <v>X</v>
          </cell>
        </row>
        <row r="358">
          <cell r="D358" t="str">
            <v>HT2</v>
          </cell>
          <cell r="G358" t="str">
            <v>P143</v>
          </cell>
          <cell r="I358" t="str">
            <v>B1236</v>
          </cell>
          <cell r="O358" t="str">
            <v>X</v>
          </cell>
        </row>
        <row r="359">
          <cell r="D359" t="str">
            <v>HT2</v>
          </cell>
          <cell r="G359" t="str">
            <v>P144</v>
          </cell>
          <cell r="I359" t="str">
            <v>B224</v>
          </cell>
          <cell r="O359" t="str">
            <v>X</v>
          </cell>
        </row>
        <row r="360">
          <cell r="D360" t="str">
            <v>HT2</v>
          </cell>
          <cell r="G360" t="str">
            <v>P144</v>
          </cell>
          <cell r="I360" t="str">
            <v>B2142</v>
          </cell>
          <cell r="O360" t="str">
            <v>X</v>
          </cell>
        </row>
        <row r="361">
          <cell r="D361" t="str">
            <v>HT2</v>
          </cell>
          <cell r="G361" t="str">
            <v>P144</v>
          </cell>
          <cell r="I361" t="str">
            <v>B2143</v>
          </cell>
          <cell r="O361" t="str">
            <v>X</v>
          </cell>
        </row>
        <row r="362">
          <cell r="D362" t="str">
            <v>HT2</v>
          </cell>
          <cell r="G362" t="str">
            <v>P144</v>
          </cell>
          <cell r="I362" t="str">
            <v>B2147</v>
          </cell>
          <cell r="O362" t="str">
            <v>X</v>
          </cell>
        </row>
        <row r="363">
          <cell r="D363" t="str">
            <v>HT2</v>
          </cell>
          <cell r="G363" t="str">
            <v>P144</v>
          </cell>
          <cell r="I363" t="str">
            <v>B2148</v>
          </cell>
          <cell r="O363" t="str">
            <v>X</v>
          </cell>
        </row>
        <row r="364">
          <cell r="D364" t="str">
            <v>HT2</v>
          </cell>
          <cell r="G364" t="str">
            <v>P144</v>
          </cell>
          <cell r="I364" t="str">
            <v>B2149</v>
          </cell>
          <cell r="O364" t="str">
            <v>X</v>
          </cell>
        </row>
        <row r="365">
          <cell r="D365" t="str">
            <v>HT2</v>
          </cell>
          <cell r="G365" t="str">
            <v>P144</v>
          </cell>
          <cell r="I365" t="str">
            <v>B2152</v>
          </cell>
          <cell r="O365" t="str">
            <v>X</v>
          </cell>
        </row>
        <row r="366">
          <cell r="D366" t="str">
            <v>HT2</v>
          </cell>
          <cell r="G366" t="str">
            <v>P144</v>
          </cell>
          <cell r="I366" t="str">
            <v>B2153</v>
          </cell>
          <cell r="O366" t="str">
            <v>X</v>
          </cell>
        </row>
        <row r="367">
          <cell r="D367" t="str">
            <v>HT2</v>
          </cell>
          <cell r="G367" t="str">
            <v>P144</v>
          </cell>
          <cell r="I367" t="str">
            <v>B2154</v>
          </cell>
          <cell r="O367" t="str">
            <v>X</v>
          </cell>
        </row>
        <row r="368">
          <cell r="D368" t="str">
            <v>HT2</v>
          </cell>
          <cell r="G368" t="str">
            <v>P144</v>
          </cell>
          <cell r="I368" t="str">
            <v>B2156</v>
          </cell>
          <cell r="O368" t="str">
            <v>X</v>
          </cell>
        </row>
        <row r="369">
          <cell r="D369" t="str">
            <v>HT2</v>
          </cell>
          <cell r="G369" t="str">
            <v>P144</v>
          </cell>
          <cell r="I369" t="str">
            <v>B2258</v>
          </cell>
          <cell r="O369" t="str">
            <v>X</v>
          </cell>
        </row>
        <row r="370">
          <cell r="D370" t="str">
            <v>HT2</v>
          </cell>
          <cell r="G370" t="str">
            <v>P144</v>
          </cell>
          <cell r="I370" t="str">
            <v>B2259</v>
          </cell>
          <cell r="O370" t="str">
            <v>X</v>
          </cell>
        </row>
        <row r="371">
          <cell r="D371" t="str">
            <v>HT2</v>
          </cell>
          <cell r="G371" t="str">
            <v>P144</v>
          </cell>
          <cell r="I371" t="str">
            <v>B2281</v>
          </cell>
          <cell r="O371" t="str">
            <v>X</v>
          </cell>
        </row>
        <row r="372">
          <cell r="D372" t="str">
            <v>HT2</v>
          </cell>
          <cell r="G372" t="str">
            <v>P145</v>
          </cell>
          <cell r="I372" t="str">
            <v>B498</v>
          </cell>
          <cell r="O372" t="str">
            <v>X</v>
          </cell>
        </row>
        <row r="373">
          <cell r="D373" t="str">
            <v>HT2</v>
          </cell>
          <cell r="G373" t="str">
            <v>P145</v>
          </cell>
          <cell r="I373" t="str">
            <v>B2290</v>
          </cell>
          <cell r="O373" t="str">
            <v>X</v>
          </cell>
        </row>
        <row r="374">
          <cell r="D374" t="str">
            <v>HT2</v>
          </cell>
          <cell r="G374" t="str">
            <v>P145</v>
          </cell>
          <cell r="I374" t="str">
            <v>B500</v>
          </cell>
          <cell r="O374" t="str">
            <v>X</v>
          </cell>
        </row>
        <row r="375">
          <cell r="D375" t="str">
            <v>HT2</v>
          </cell>
          <cell r="G375" t="str">
            <v>P145</v>
          </cell>
          <cell r="I375" t="str">
            <v>B499</v>
          </cell>
          <cell r="O375" t="str">
            <v>X</v>
          </cell>
        </row>
        <row r="376">
          <cell r="D376" t="str">
            <v>HT2</v>
          </cell>
          <cell r="G376" t="str">
            <v>P145</v>
          </cell>
          <cell r="I376" t="str">
            <v>B501</v>
          </cell>
          <cell r="O376" t="str">
            <v>X</v>
          </cell>
        </row>
        <row r="377">
          <cell r="D377" t="str">
            <v>HT2</v>
          </cell>
          <cell r="G377" t="str">
            <v>P146</v>
          </cell>
          <cell r="I377" t="str">
            <v>B2157</v>
          </cell>
          <cell r="O377" t="str">
            <v>X</v>
          </cell>
        </row>
        <row r="378">
          <cell r="D378" t="str">
            <v>HT2</v>
          </cell>
          <cell r="G378" t="str">
            <v>P146</v>
          </cell>
          <cell r="I378" t="str">
            <v>B2158</v>
          </cell>
          <cell r="O378" t="str">
            <v>X</v>
          </cell>
        </row>
        <row r="379">
          <cell r="D379" t="str">
            <v>HT2</v>
          </cell>
          <cell r="G379" t="str">
            <v>P146</v>
          </cell>
          <cell r="I379" t="str">
            <v>B2159</v>
          </cell>
          <cell r="O379" t="str">
            <v>X</v>
          </cell>
        </row>
        <row r="380">
          <cell r="D380" t="str">
            <v>HT2</v>
          </cell>
          <cell r="G380" t="str">
            <v>P146</v>
          </cell>
          <cell r="I380" t="str">
            <v>B2161</v>
          </cell>
          <cell r="O380" t="str">
            <v>X</v>
          </cell>
        </row>
        <row r="381">
          <cell r="D381" t="str">
            <v>HT2</v>
          </cell>
          <cell r="G381" t="str">
            <v>P146</v>
          </cell>
          <cell r="I381" t="str">
            <v>B2162</v>
          </cell>
          <cell r="O381" t="str">
            <v>X</v>
          </cell>
        </row>
        <row r="382">
          <cell r="D382" t="str">
            <v>HT2</v>
          </cell>
          <cell r="G382" t="str">
            <v>P146</v>
          </cell>
          <cell r="I382" t="str">
            <v>B2167</v>
          </cell>
          <cell r="O382" t="str">
            <v>X</v>
          </cell>
        </row>
        <row r="383">
          <cell r="D383" t="str">
            <v>HT2</v>
          </cell>
          <cell r="G383" t="str">
            <v>P146</v>
          </cell>
          <cell r="I383" t="str">
            <v>B2178</v>
          </cell>
          <cell r="O383" t="str">
            <v>X</v>
          </cell>
        </row>
        <row r="384">
          <cell r="D384" t="str">
            <v>HT2</v>
          </cell>
          <cell r="G384" t="str">
            <v>P146</v>
          </cell>
          <cell r="I384" t="str">
            <v>B2179</v>
          </cell>
          <cell r="O384" t="str">
            <v>X</v>
          </cell>
        </row>
        <row r="385">
          <cell r="D385" t="str">
            <v>HT2</v>
          </cell>
          <cell r="G385" t="str">
            <v>P146</v>
          </cell>
          <cell r="I385" t="str">
            <v>B2180</v>
          </cell>
          <cell r="O385" t="str">
            <v>X</v>
          </cell>
        </row>
        <row r="386">
          <cell r="D386" t="str">
            <v>HT2</v>
          </cell>
          <cell r="G386" t="str">
            <v>P146</v>
          </cell>
          <cell r="I386" t="str">
            <v>B2181</v>
          </cell>
          <cell r="O386" t="str">
            <v>X</v>
          </cell>
        </row>
        <row r="387">
          <cell r="D387" t="str">
            <v>HT2</v>
          </cell>
          <cell r="G387" t="str">
            <v>P146</v>
          </cell>
          <cell r="I387" t="str">
            <v>B2182</v>
          </cell>
          <cell r="O387" t="str">
            <v>X</v>
          </cell>
        </row>
        <row r="388">
          <cell r="D388" t="str">
            <v>HT2</v>
          </cell>
          <cell r="G388" t="str">
            <v>P146</v>
          </cell>
          <cell r="I388" t="str">
            <v>B2263</v>
          </cell>
          <cell r="O388" t="str">
            <v>X</v>
          </cell>
        </row>
        <row r="389">
          <cell r="D389" t="str">
            <v>HT2</v>
          </cell>
          <cell r="G389" t="str">
            <v>P146</v>
          </cell>
          <cell r="I389" t="str">
            <v>B2580</v>
          </cell>
          <cell r="O389" t="str">
            <v>X</v>
          </cell>
        </row>
        <row r="390">
          <cell r="D390" t="str">
            <v>HT2</v>
          </cell>
          <cell r="G390" t="str">
            <v>P146</v>
          </cell>
          <cell r="I390" t="str">
            <v>B3339</v>
          </cell>
          <cell r="O390" t="str">
            <v>X</v>
          </cell>
        </row>
        <row r="391">
          <cell r="D391" t="str">
            <v>T2_HCAS</v>
          </cell>
          <cell r="G391" t="str">
            <v>P147</v>
          </cell>
          <cell r="I391" t="str">
            <v>B2364</v>
          </cell>
          <cell r="O391" t="str">
            <v>X</v>
          </cell>
        </row>
        <row r="392">
          <cell r="D392" t="str">
            <v>T2_CAS</v>
          </cell>
          <cell r="G392" t="str">
            <v>P147</v>
          </cell>
          <cell r="I392" t="str">
            <v>B2368</v>
          </cell>
          <cell r="O392" t="str">
            <v>X</v>
          </cell>
        </row>
        <row r="393">
          <cell r="D393" t="str">
            <v>HT2</v>
          </cell>
          <cell r="G393" t="str">
            <v>P147</v>
          </cell>
          <cell r="I393" t="str">
            <v>B2602</v>
          </cell>
          <cell r="O393" t="str">
            <v>X</v>
          </cell>
        </row>
        <row r="394">
          <cell r="D394" t="str">
            <v>HT2</v>
          </cell>
          <cell r="G394" t="str">
            <v>P147</v>
          </cell>
          <cell r="I394" t="str">
            <v>B2603</v>
          </cell>
          <cell r="O394" t="str">
            <v>X</v>
          </cell>
        </row>
        <row r="395">
          <cell r="D395" t="str">
            <v>HT2</v>
          </cell>
          <cell r="G395" t="str">
            <v>P147</v>
          </cell>
          <cell r="I395" t="str">
            <v>B1036</v>
          </cell>
          <cell r="O395" t="str">
            <v>X</v>
          </cell>
        </row>
        <row r="396">
          <cell r="D396" t="str">
            <v>HT2</v>
          </cell>
          <cell r="G396" t="str">
            <v>P147</v>
          </cell>
          <cell r="I396" t="str">
            <v>B1025</v>
          </cell>
          <cell r="O396" t="str">
            <v>X</v>
          </cell>
        </row>
        <row r="397">
          <cell r="D397" t="str">
            <v>HT2</v>
          </cell>
          <cell r="G397" t="str">
            <v>P147</v>
          </cell>
          <cell r="I397" t="str">
            <v>B1033</v>
          </cell>
          <cell r="O397" t="str">
            <v>X</v>
          </cell>
        </row>
        <row r="398">
          <cell r="D398" t="str">
            <v>HT2</v>
          </cell>
          <cell r="G398" t="str">
            <v>P147</v>
          </cell>
          <cell r="I398" t="str">
            <v>B1032</v>
          </cell>
          <cell r="O398" t="str">
            <v>X</v>
          </cell>
        </row>
        <row r="399">
          <cell r="D399" t="str">
            <v>HT2</v>
          </cell>
          <cell r="G399" t="str">
            <v>P147</v>
          </cell>
          <cell r="I399" t="str">
            <v>B1034</v>
          </cell>
          <cell r="O399" t="str">
            <v>X</v>
          </cell>
        </row>
        <row r="400">
          <cell r="D400" t="str">
            <v>HT2</v>
          </cell>
          <cell r="G400" t="str">
            <v>P147</v>
          </cell>
          <cell r="I400" t="str">
            <v>B1027</v>
          </cell>
          <cell r="O400" t="str">
            <v>X</v>
          </cell>
        </row>
        <row r="401">
          <cell r="D401" t="str">
            <v>HT2</v>
          </cell>
          <cell r="G401" t="str">
            <v>P147</v>
          </cell>
          <cell r="I401" t="str">
            <v>B1030</v>
          </cell>
          <cell r="O401" t="str">
            <v>X</v>
          </cell>
        </row>
        <row r="402">
          <cell r="D402" t="str">
            <v>T2_HCAS</v>
          </cell>
          <cell r="G402" t="str">
            <v>P148</v>
          </cell>
          <cell r="I402" t="str">
            <v>B582</v>
          </cell>
          <cell r="O402" t="str">
            <v>X</v>
          </cell>
        </row>
        <row r="403">
          <cell r="D403" t="str">
            <v>T2_CAS</v>
          </cell>
          <cell r="G403" t="str">
            <v>P148</v>
          </cell>
          <cell r="I403" t="str">
            <v>B581</v>
          </cell>
          <cell r="O403" t="str">
            <v>X</v>
          </cell>
        </row>
        <row r="404">
          <cell r="D404" t="str">
            <v>HT2</v>
          </cell>
          <cell r="G404" t="str">
            <v>P148</v>
          </cell>
          <cell r="I404" t="str">
            <v>B572</v>
          </cell>
          <cell r="O404" t="str">
            <v>X</v>
          </cell>
        </row>
        <row r="405">
          <cell r="D405" t="str">
            <v>HT2</v>
          </cell>
          <cell r="G405" t="str">
            <v>P148</v>
          </cell>
          <cell r="I405" t="str">
            <v>B573</v>
          </cell>
          <cell r="O405" t="str">
            <v>X</v>
          </cell>
        </row>
        <row r="406">
          <cell r="D406" t="str">
            <v>HT2</v>
          </cell>
          <cell r="G406" t="str">
            <v>P148</v>
          </cell>
          <cell r="I406" t="str">
            <v>B574</v>
          </cell>
          <cell r="O406" t="str">
            <v>X</v>
          </cell>
        </row>
        <row r="407">
          <cell r="D407" t="str">
            <v>HT2</v>
          </cell>
          <cell r="G407" t="str">
            <v>P148</v>
          </cell>
          <cell r="I407" t="str">
            <v>B575</v>
          </cell>
          <cell r="O407" t="str">
            <v>X</v>
          </cell>
        </row>
        <row r="408">
          <cell r="D408" t="str">
            <v>HT2</v>
          </cell>
          <cell r="G408" t="str">
            <v>P148</v>
          </cell>
          <cell r="I408" t="str">
            <v>B576</v>
          </cell>
          <cell r="O408" t="str">
            <v>X</v>
          </cell>
        </row>
        <row r="409">
          <cell r="D409" t="str">
            <v>HT2</v>
          </cell>
          <cell r="G409" t="str">
            <v>P148</v>
          </cell>
          <cell r="I409" t="str">
            <v>B577</v>
          </cell>
          <cell r="O409" t="str">
            <v>X</v>
          </cell>
        </row>
        <row r="410">
          <cell r="D410" t="str">
            <v>HT2</v>
          </cell>
          <cell r="G410" t="str">
            <v>P148</v>
          </cell>
          <cell r="I410" t="str">
            <v>B578</v>
          </cell>
          <cell r="O410" t="str">
            <v>X</v>
          </cell>
        </row>
        <row r="411">
          <cell r="D411" t="str">
            <v>HT2</v>
          </cell>
          <cell r="G411" t="str">
            <v>P148</v>
          </cell>
          <cell r="I411" t="str">
            <v>B579</v>
          </cell>
          <cell r="O411" t="str">
            <v>X</v>
          </cell>
        </row>
        <row r="412">
          <cell r="D412" t="str">
            <v>HT2</v>
          </cell>
          <cell r="G412" t="str">
            <v>P148</v>
          </cell>
          <cell r="I412" t="str">
            <v>B580</v>
          </cell>
          <cell r="O412" t="str">
            <v>X</v>
          </cell>
        </row>
        <row r="413">
          <cell r="D413" t="str">
            <v>HT2</v>
          </cell>
          <cell r="G413" t="str">
            <v>P148</v>
          </cell>
          <cell r="I413" t="str">
            <v>B2786</v>
          </cell>
          <cell r="O413" t="str">
            <v>X</v>
          </cell>
        </row>
        <row r="414">
          <cell r="D414" t="str">
            <v>HT2</v>
          </cell>
          <cell r="G414" t="str">
            <v>P149</v>
          </cell>
          <cell r="I414" t="str">
            <v>B1067</v>
          </cell>
          <cell r="O414" t="str">
            <v>X</v>
          </cell>
        </row>
        <row r="415">
          <cell r="D415" t="str">
            <v>HT2</v>
          </cell>
          <cell r="G415" t="str">
            <v>P149</v>
          </cell>
          <cell r="I415" t="str">
            <v>B1068</v>
          </cell>
          <cell r="O415" t="str">
            <v>X</v>
          </cell>
        </row>
        <row r="416">
          <cell r="D416" t="str">
            <v>HT2</v>
          </cell>
          <cell r="G416" t="str">
            <v>P149</v>
          </cell>
          <cell r="I416" t="str">
            <v>B1063</v>
          </cell>
          <cell r="O416" t="str">
            <v>X</v>
          </cell>
        </row>
        <row r="417">
          <cell r="D417" t="str">
            <v>HT2</v>
          </cell>
          <cell r="G417" t="str">
            <v>P149</v>
          </cell>
          <cell r="I417" t="str">
            <v>B1066</v>
          </cell>
          <cell r="O417" t="str">
            <v>X</v>
          </cell>
        </row>
        <row r="418">
          <cell r="D418" t="str">
            <v>HT2</v>
          </cell>
          <cell r="G418" t="str">
            <v>P149</v>
          </cell>
          <cell r="I418" t="str">
            <v>B1069</v>
          </cell>
          <cell r="O418" t="str">
            <v>X</v>
          </cell>
        </row>
        <row r="419">
          <cell r="D419" t="str">
            <v>HT2</v>
          </cell>
          <cell r="G419" t="str">
            <v>P149</v>
          </cell>
          <cell r="I419" t="str">
            <v>B2747</v>
          </cell>
          <cell r="O419" t="str">
            <v>X</v>
          </cell>
        </row>
        <row r="420">
          <cell r="D420" t="str">
            <v>HT2</v>
          </cell>
          <cell r="G420" t="str">
            <v>P149</v>
          </cell>
          <cell r="I420" t="str">
            <v>B1072</v>
          </cell>
          <cell r="O420" t="str">
            <v>X</v>
          </cell>
        </row>
        <row r="421">
          <cell r="D421" t="str">
            <v>HT2</v>
          </cell>
          <cell r="G421" t="str">
            <v>P149</v>
          </cell>
          <cell r="I421" t="str">
            <v>B1073</v>
          </cell>
          <cell r="O421" t="str">
            <v>X</v>
          </cell>
        </row>
        <row r="422">
          <cell r="D422" t="str">
            <v>HT2</v>
          </cell>
          <cell r="G422" t="str">
            <v>P149</v>
          </cell>
          <cell r="I422" t="str">
            <v>B1071</v>
          </cell>
          <cell r="O422" t="str">
            <v>X</v>
          </cell>
        </row>
        <row r="423">
          <cell r="D423" t="str">
            <v>HT2</v>
          </cell>
          <cell r="G423" t="str">
            <v>P149</v>
          </cell>
          <cell r="I423" t="str">
            <v>B1075</v>
          </cell>
          <cell r="O423" t="str">
            <v>X</v>
          </cell>
        </row>
        <row r="424">
          <cell r="D424" t="str">
            <v>HT2</v>
          </cell>
          <cell r="G424" t="str">
            <v>P149</v>
          </cell>
          <cell r="I424" t="str">
            <v>B1076</v>
          </cell>
          <cell r="O424" t="str">
            <v>X</v>
          </cell>
        </row>
        <row r="425">
          <cell r="D425" t="str">
            <v>HT2</v>
          </cell>
          <cell r="G425" t="str">
            <v>P149</v>
          </cell>
          <cell r="I425" t="str">
            <v>B1079</v>
          </cell>
          <cell r="O425" t="str">
            <v>X</v>
          </cell>
        </row>
        <row r="426">
          <cell r="D426" t="str">
            <v>HT2</v>
          </cell>
          <cell r="G426" t="str">
            <v>P149</v>
          </cell>
          <cell r="I426" t="str">
            <v>B1081</v>
          </cell>
          <cell r="O426" t="str">
            <v>X</v>
          </cell>
        </row>
        <row r="427">
          <cell r="D427" t="str">
            <v>HT2</v>
          </cell>
          <cell r="G427" t="str">
            <v>P149</v>
          </cell>
          <cell r="I427" t="str">
            <v>B1080</v>
          </cell>
          <cell r="O427" t="str">
            <v>X</v>
          </cell>
        </row>
        <row r="428">
          <cell r="D428" t="str">
            <v>HT2</v>
          </cell>
          <cell r="G428" t="str">
            <v>P149</v>
          </cell>
          <cell r="I428" t="str">
            <v>B1082</v>
          </cell>
          <cell r="O428" t="str">
            <v>X</v>
          </cell>
        </row>
        <row r="429">
          <cell r="D429" t="str">
            <v>HT2</v>
          </cell>
          <cell r="G429" t="str">
            <v>P149</v>
          </cell>
          <cell r="I429" t="str">
            <v>B1078</v>
          </cell>
          <cell r="O429" t="str">
            <v>X</v>
          </cell>
        </row>
        <row r="430">
          <cell r="D430" t="str">
            <v>HT2</v>
          </cell>
          <cell r="G430" t="str">
            <v>P149</v>
          </cell>
          <cell r="I430" t="str">
            <v>B1077</v>
          </cell>
          <cell r="O430" t="str">
            <v>X</v>
          </cell>
        </row>
        <row r="431">
          <cell r="D431" t="str">
            <v>HT2</v>
          </cell>
          <cell r="G431" t="str">
            <v>P149</v>
          </cell>
          <cell r="I431" t="str">
            <v>B1083</v>
          </cell>
          <cell r="O431" t="str">
            <v>X</v>
          </cell>
        </row>
        <row r="432">
          <cell r="D432" t="str">
            <v>HT2</v>
          </cell>
          <cell r="G432" t="str">
            <v>P149</v>
          </cell>
          <cell r="I432" t="str">
            <v>B1084</v>
          </cell>
          <cell r="O432" t="str">
            <v>X</v>
          </cell>
        </row>
        <row r="433">
          <cell r="D433" t="str">
            <v>HT2</v>
          </cell>
          <cell r="G433" t="str">
            <v>P149</v>
          </cell>
          <cell r="I433" t="str">
            <v>B1085</v>
          </cell>
          <cell r="O433" t="str">
            <v>X</v>
          </cell>
        </row>
        <row r="434">
          <cell r="D434" t="str">
            <v>HT2</v>
          </cell>
          <cell r="G434" t="str">
            <v>P149</v>
          </cell>
          <cell r="I434" t="str">
            <v>B1087</v>
          </cell>
          <cell r="O434" t="str">
            <v>X</v>
          </cell>
        </row>
        <row r="435">
          <cell r="D435" t="str">
            <v>HT2</v>
          </cell>
          <cell r="G435" t="str">
            <v>P149</v>
          </cell>
          <cell r="I435" t="str">
            <v>B1089</v>
          </cell>
          <cell r="O435" t="str">
            <v>X</v>
          </cell>
        </row>
        <row r="436">
          <cell r="D436" t="str">
            <v>HT2</v>
          </cell>
          <cell r="G436" t="str">
            <v>P149</v>
          </cell>
          <cell r="I436" t="str">
            <v>B1093</v>
          </cell>
          <cell r="O436" t="str">
            <v>X</v>
          </cell>
        </row>
        <row r="437">
          <cell r="D437" t="str">
            <v>HT2</v>
          </cell>
          <cell r="G437" t="str">
            <v>P149</v>
          </cell>
          <cell r="I437" t="str">
            <v>B1096</v>
          </cell>
          <cell r="O437" t="str">
            <v>X</v>
          </cell>
        </row>
        <row r="438">
          <cell r="D438" t="str">
            <v>HT2</v>
          </cell>
          <cell r="G438" t="str">
            <v>P149</v>
          </cell>
          <cell r="I438" t="str">
            <v>B1097</v>
          </cell>
          <cell r="O438" t="str">
            <v>X</v>
          </cell>
        </row>
        <row r="439">
          <cell r="D439" t="str">
            <v>HT2</v>
          </cell>
          <cell r="G439" t="str">
            <v>P149</v>
          </cell>
          <cell r="I439" t="str">
            <v>B1098</v>
          </cell>
          <cell r="O439" t="str">
            <v>X</v>
          </cell>
        </row>
        <row r="440">
          <cell r="D440" t="str">
            <v>HT2</v>
          </cell>
          <cell r="G440" t="str">
            <v>P149</v>
          </cell>
          <cell r="I440" t="str">
            <v>B1100</v>
          </cell>
          <cell r="O440" t="str">
            <v>X</v>
          </cell>
        </row>
        <row r="441">
          <cell r="D441" t="str">
            <v>HT2</v>
          </cell>
          <cell r="G441" t="str">
            <v>P149</v>
          </cell>
          <cell r="I441" t="str">
            <v>B1101</v>
          </cell>
          <cell r="O441" t="str">
            <v>X</v>
          </cell>
        </row>
        <row r="442">
          <cell r="D442" t="str">
            <v>HT2</v>
          </cell>
          <cell r="G442" t="str">
            <v>P149</v>
          </cell>
          <cell r="I442" t="str">
            <v>B1102</v>
          </cell>
          <cell r="O442" t="str">
            <v>X</v>
          </cell>
        </row>
        <row r="443">
          <cell r="D443" t="str">
            <v>HT2</v>
          </cell>
          <cell r="G443" t="str">
            <v>P149</v>
          </cell>
          <cell r="I443" t="str">
            <v>B1103</v>
          </cell>
          <cell r="O443" t="str">
            <v>X</v>
          </cell>
        </row>
        <row r="444">
          <cell r="D444" t="str">
            <v>HT2</v>
          </cell>
          <cell r="G444" t="str">
            <v>P149</v>
          </cell>
          <cell r="I444" t="str">
            <v>B1099</v>
          </cell>
          <cell r="O444" t="str">
            <v>X</v>
          </cell>
        </row>
        <row r="445">
          <cell r="D445" t="str">
            <v>HT2</v>
          </cell>
          <cell r="G445" t="str">
            <v>P149</v>
          </cell>
          <cell r="I445" t="str">
            <v>B1086</v>
          </cell>
          <cell r="O445" t="str">
            <v>X</v>
          </cell>
        </row>
        <row r="446">
          <cell r="D446" t="str">
            <v>HT2</v>
          </cell>
          <cell r="G446" t="str">
            <v>P149</v>
          </cell>
          <cell r="I446" t="str">
            <v>B1088</v>
          </cell>
          <cell r="O446" t="str">
            <v>X</v>
          </cell>
        </row>
        <row r="447">
          <cell r="D447" t="str">
            <v>HT2</v>
          </cell>
          <cell r="G447" t="str">
            <v>P149</v>
          </cell>
          <cell r="I447" t="str">
            <v>B1090</v>
          </cell>
          <cell r="O447" t="str">
            <v>X</v>
          </cell>
        </row>
        <row r="448">
          <cell r="D448" t="str">
            <v>HT2</v>
          </cell>
          <cell r="G448" t="str">
            <v>P149</v>
          </cell>
          <cell r="I448" t="str">
            <v>B1091</v>
          </cell>
          <cell r="O448" t="str">
            <v>X</v>
          </cell>
        </row>
        <row r="449">
          <cell r="D449" t="str">
            <v>HT2</v>
          </cell>
          <cell r="G449" t="str">
            <v>P149</v>
          </cell>
          <cell r="I449" t="str">
            <v>B1104</v>
          </cell>
          <cell r="O449" t="str">
            <v>X</v>
          </cell>
        </row>
        <row r="450">
          <cell r="D450" t="str">
            <v>HT2</v>
          </cell>
          <cell r="G450" t="str">
            <v>P149</v>
          </cell>
          <cell r="I450" t="str">
            <v>B1105</v>
          </cell>
          <cell r="O450" t="str">
            <v>X</v>
          </cell>
        </row>
        <row r="451">
          <cell r="D451" t="str">
            <v>HT2</v>
          </cell>
          <cell r="G451" t="str">
            <v>P149</v>
          </cell>
          <cell r="I451" t="str">
            <v>B1045</v>
          </cell>
          <cell r="O451" t="str">
            <v>X</v>
          </cell>
        </row>
        <row r="452">
          <cell r="D452" t="str">
            <v>HT2</v>
          </cell>
          <cell r="G452" t="str">
            <v>P149</v>
          </cell>
          <cell r="I452" t="str">
            <v>B1046</v>
          </cell>
          <cell r="O452" t="str">
            <v>X</v>
          </cell>
        </row>
        <row r="453">
          <cell r="D453" t="str">
            <v>HT2</v>
          </cell>
          <cell r="G453" t="str">
            <v>P149</v>
          </cell>
          <cell r="I453" t="str">
            <v>B1047</v>
          </cell>
          <cell r="O453" t="str">
            <v>X</v>
          </cell>
        </row>
        <row r="454">
          <cell r="D454" t="str">
            <v>HT2</v>
          </cell>
          <cell r="G454" t="str">
            <v>P149</v>
          </cell>
          <cell r="I454" t="str">
            <v>B2744</v>
          </cell>
          <cell r="O454" t="str">
            <v>X</v>
          </cell>
        </row>
        <row r="455">
          <cell r="D455" t="str">
            <v>HT2</v>
          </cell>
          <cell r="G455" t="str">
            <v>P149</v>
          </cell>
          <cell r="I455" t="str">
            <v>B2745</v>
          </cell>
          <cell r="O455" t="str">
            <v>X</v>
          </cell>
        </row>
        <row r="456">
          <cell r="D456" t="str">
            <v>HT2</v>
          </cell>
          <cell r="G456" t="str">
            <v>P149</v>
          </cell>
          <cell r="I456" t="str">
            <v>B1053</v>
          </cell>
          <cell r="O456" t="str">
            <v>X</v>
          </cell>
        </row>
        <row r="457">
          <cell r="D457" t="str">
            <v>HT2</v>
          </cell>
          <cell r="G457" t="str">
            <v>P149</v>
          </cell>
          <cell r="I457" t="str">
            <v>B1052</v>
          </cell>
          <cell r="O457" t="str">
            <v>X</v>
          </cell>
        </row>
        <row r="458">
          <cell r="D458" t="str">
            <v>HT2</v>
          </cell>
          <cell r="G458" t="str">
            <v>P149</v>
          </cell>
          <cell r="I458" t="str">
            <v>B1055</v>
          </cell>
          <cell r="O458" t="str">
            <v>X</v>
          </cell>
        </row>
        <row r="459">
          <cell r="D459" t="str">
            <v>HT2</v>
          </cell>
          <cell r="G459" t="str">
            <v>P149</v>
          </cell>
          <cell r="I459" t="str">
            <v>B1058</v>
          </cell>
          <cell r="O459" t="str">
            <v>X</v>
          </cell>
        </row>
        <row r="460">
          <cell r="D460" t="str">
            <v>HT2</v>
          </cell>
          <cell r="G460" t="str">
            <v>P149</v>
          </cell>
          <cell r="I460" t="str">
            <v>B1059</v>
          </cell>
          <cell r="O460" t="str">
            <v>X</v>
          </cell>
        </row>
        <row r="461">
          <cell r="D461" t="str">
            <v>HT2</v>
          </cell>
          <cell r="G461" t="str">
            <v>P149</v>
          </cell>
          <cell r="I461" t="str">
            <v>B1061</v>
          </cell>
          <cell r="O461" t="str">
            <v>X</v>
          </cell>
        </row>
        <row r="462">
          <cell r="D462" t="str">
            <v>HT2</v>
          </cell>
          <cell r="G462" t="str">
            <v>P149</v>
          </cell>
          <cell r="I462" t="str">
            <v>B2746</v>
          </cell>
          <cell r="O462" t="str">
            <v>X</v>
          </cell>
        </row>
        <row r="463">
          <cell r="D463" t="str">
            <v>HT2</v>
          </cell>
          <cell r="G463" t="str">
            <v>P149</v>
          </cell>
          <cell r="I463" t="str">
            <v>B1106</v>
          </cell>
          <cell r="O463" t="str">
            <v>X</v>
          </cell>
        </row>
        <row r="464">
          <cell r="D464" t="str">
            <v>HT2</v>
          </cell>
          <cell r="G464" t="str">
            <v>P149</v>
          </cell>
          <cell r="I464" t="str">
            <v>B1112</v>
          </cell>
          <cell r="O464" t="str">
            <v>X</v>
          </cell>
        </row>
        <row r="465">
          <cell r="D465" t="str">
            <v>HT2</v>
          </cell>
          <cell r="G465" t="str">
            <v>P149</v>
          </cell>
          <cell r="I465" t="str">
            <v>B1113</v>
          </cell>
          <cell r="O465" t="str">
            <v>X</v>
          </cell>
        </row>
        <row r="466">
          <cell r="D466" t="str">
            <v>HT2</v>
          </cell>
          <cell r="G466" t="str">
            <v>P149</v>
          </cell>
          <cell r="I466" t="str">
            <v>B1108</v>
          </cell>
          <cell r="O466" t="str">
            <v>X</v>
          </cell>
        </row>
        <row r="467">
          <cell r="D467" t="str">
            <v>HT2</v>
          </cell>
          <cell r="G467" t="str">
            <v>P149</v>
          </cell>
          <cell r="I467" t="str">
            <v>B1107</v>
          </cell>
          <cell r="O467" t="str">
            <v>X</v>
          </cell>
        </row>
        <row r="468">
          <cell r="D468" t="str">
            <v>HT2</v>
          </cell>
          <cell r="G468" t="str">
            <v>P149</v>
          </cell>
          <cell r="I468" t="str">
            <v>B1109</v>
          </cell>
          <cell r="O468" t="str">
            <v>X</v>
          </cell>
        </row>
        <row r="469">
          <cell r="D469" t="str">
            <v>HT2</v>
          </cell>
          <cell r="G469" t="str">
            <v>P149</v>
          </cell>
          <cell r="I469" t="str">
            <v>B1110</v>
          </cell>
          <cell r="O469" t="str">
            <v>X</v>
          </cell>
        </row>
        <row r="470">
          <cell r="D470" t="str">
            <v>HT2</v>
          </cell>
          <cell r="G470" t="str">
            <v>P149</v>
          </cell>
          <cell r="I470" t="str">
            <v>B1111</v>
          </cell>
          <cell r="O470" t="str">
            <v>X</v>
          </cell>
        </row>
        <row r="471">
          <cell r="D471" t="str">
            <v>HT2</v>
          </cell>
          <cell r="G471" t="str">
            <v>P149</v>
          </cell>
          <cell r="I471" t="str">
            <v>B1115</v>
          </cell>
          <cell r="O471" t="str">
            <v>X</v>
          </cell>
        </row>
        <row r="472">
          <cell r="D472" t="str">
            <v>HT2</v>
          </cell>
          <cell r="G472" t="str">
            <v>P149</v>
          </cell>
          <cell r="I472" t="str">
            <v>B2748</v>
          </cell>
          <cell r="O472" t="str">
            <v>X</v>
          </cell>
        </row>
        <row r="473">
          <cell r="D473" t="str">
            <v>HT2</v>
          </cell>
          <cell r="G473" t="str">
            <v>P149</v>
          </cell>
          <cell r="I473" t="str">
            <v>B2796</v>
          </cell>
          <cell r="O473" t="str">
            <v>X</v>
          </cell>
        </row>
        <row r="474">
          <cell r="D474" t="str">
            <v>HT2</v>
          </cell>
          <cell r="G474" t="str">
            <v>P149</v>
          </cell>
          <cell r="I474" t="str">
            <v>B2797</v>
          </cell>
          <cell r="O474" t="str">
            <v>X</v>
          </cell>
        </row>
        <row r="475">
          <cell r="D475" t="str">
            <v>HT2</v>
          </cell>
          <cell r="G475" t="str">
            <v>P149</v>
          </cell>
          <cell r="I475" t="str">
            <v>B2798</v>
          </cell>
          <cell r="O475" t="str">
            <v>X</v>
          </cell>
        </row>
        <row r="476">
          <cell r="D476" t="str">
            <v>HT2</v>
          </cell>
          <cell r="G476" t="str">
            <v>P149</v>
          </cell>
          <cell r="I476" t="str">
            <v>B2799</v>
          </cell>
          <cell r="O476" t="str">
            <v>X</v>
          </cell>
        </row>
        <row r="477">
          <cell r="D477" t="str">
            <v>HT2</v>
          </cell>
          <cell r="G477" t="str">
            <v>P149</v>
          </cell>
          <cell r="I477" t="str">
            <v>B2800</v>
          </cell>
          <cell r="O477" t="str">
            <v>X</v>
          </cell>
        </row>
        <row r="478">
          <cell r="D478" t="str">
            <v>HT2</v>
          </cell>
          <cell r="G478" t="str">
            <v>P149</v>
          </cell>
          <cell r="I478" t="str">
            <v>B2801</v>
          </cell>
          <cell r="O478" t="str">
            <v>X</v>
          </cell>
        </row>
        <row r="479">
          <cell r="D479" t="str">
            <v>T2_HCAS</v>
          </cell>
          <cell r="G479" t="str">
            <v>P150</v>
          </cell>
          <cell r="I479" t="str">
            <v>B764</v>
          </cell>
          <cell r="O479" t="str">
            <v>X</v>
          </cell>
        </row>
        <row r="480">
          <cell r="D480" t="str">
            <v>T2_CAS</v>
          </cell>
          <cell r="G480" t="str">
            <v>P150</v>
          </cell>
          <cell r="I480" t="str">
            <v>B763</v>
          </cell>
          <cell r="O480" t="str">
            <v>X</v>
          </cell>
        </row>
        <row r="481">
          <cell r="D481" t="str">
            <v>HT2</v>
          </cell>
          <cell r="G481" t="str">
            <v>P150</v>
          </cell>
          <cell r="I481" t="str">
            <v>B2607</v>
          </cell>
          <cell r="O481" t="str">
            <v>X</v>
          </cell>
        </row>
        <row r="482">
          <cell r="D482" t="str">
            <v>HT2</v>
          </cell>
          <cell r="G482" t="str">
            <v>P150</v>
          </cell>
          <cell r="I482" t="str">
            <v>B2608</v>
          </cell>
          <cell r="O482" t="str">
            <v>X</v>
          </cell>
        </row>
        <row r="483">
          <cell r="D483" t="str">
            <v>HT2</v>
          </cell>
          <cell r="G483" t="str">
            <v>P150</v>
          </cell>
          <cell r="I483" t="str">
            <v>B2605</v>
          </cell>
          <cell r="O483" t="str">
            <v>X</v>
          </cell>
        </row>
        <row r="484">
          <cell r="D484" t="str">
            <v>HT2</v>
          </cell>
          <cell r="G484" t="str">
            <v>P150</v>
          </cell>
          <cell r="I484" t="str">
            <v>B761</v>
          </cell>
          <cell r="O484" t="str">
            <v>X</v>
          </cell>
        </row>
        <row r="485">
          <cell r="D485" t="str">
            <v>HT2</v>
          </cell>
          <cell r="G485" t="str">
            <v>P150</v>
          </cell>
          <cell r="I485" t="str">
            <v>B756</v>
          </cell>
          <cell r="O485" t="str">
            <v>X</v>
          </cell>
        </row>
        <row r="486">
          <cell r="D486" t="str">
            <v>HT2</v>
          </cell>
          <cell r="G486" t="str">
            <v>P150</v>
          </cell>
          <cell r="I486" t="str">
            <v>B2606</v>
          </cell>
          <cell r="O486" t="str">
            <v>X</v>
          </cell>
        </row>
        <row r="487">
          <cell r="D487" t="str">
            <v>HT2</v>
          </cell>
          <cell r="G487" t="str">
            <v>P150</v>
          </cell>
          <cell r="I487" t="str">
            <v>B762</v>
          </cell>
          <cell r="O487" t="str">
            <v>X</v>
          </cell>
        </row>
        <row r="488">
          <cell r="D488" t="str">
            <v>T2_HCAS</v>
          </cell>
          <cell r="G488" t="str">
            <v>P151</v>
          </cell>
          <cell r="I488" t="str">
            <v>B35</v>
          </cell>
          <cell r="O488" t="str">
            <v>X</v>
          </cell>
        </row>
        <row r="489">
          <cell r="D489" t="str">
            <v>T2_CAS</v>
          </cell>
          <cell r="G489" t="str">
            <v>P151</v>
          </cell>
          <cell r="I489" t="str">
            <v>B34</v>
          </cell>
          <cell r="O489" t="str">
            <v>X</v>
          </cell>
        </row>
        <row r="490">
          <cell r="D490" t="str">
            <v>HT2</v>
          </cell>
          <cell r="G490" t="str">
            <v>P151</v>
          </cell>
          <cell r="I490" t="str">
            <v>B28</v>
          </cell>
          <cell r="O490" t="str">
            <v>X</v>
          </cell>
        </row>
        <row r="491">
          <cell r="D491" t="str">
            <v>HT2</v>
          </cell>
          <cell r="G491" t="str">
            <v>P151</v>
          </cell>
          <cell r="I491" t="str">
            <v>B2097</v>
          </cell>
          <cell r="O491" t="str">
            <v>X</v>
          </cell>
        </row>
        <row r="492">
          <cell r="D492" t="str">
            <v>HT2</v>
          </cell>
          <cell r="G492" t="str">
            <v>P151</v>
          </cell>
          <cell r="I492" t="str">
            <v>B2098</v>
          </cell>
          <cell r="O492" t="str">
            <v>X</v>
          </cell>
        </row>
        <row r="493">
          <cell r="D493" t="str">
            <v>HT2</v>
          </cell>
          <cell r="G493" t="str">
            <v>P151</v>
          </cell>
          <cell r="I493" t="str">
            <v>B30</v>
          </cell>
          <cell r="O493" t="str">
            <v>X</v>
          </cell>
        </row>
        <row r="494">
          <cell r="D494" t="str">
            <v>HT2</v>
          </cell>
          <cell r="G494" t="str">
            <v>P151</v>
          </cell>
          <cell r="I494" t="str">
            <v>B31</v>
          </cell>
          <cell r="O494" t="str">
            <v>X</v>
          </cell>
        </row>
        <row r="495">
          <cell r="D495" t="str">
            <v>HT2</v>
          </cell>
          <cell r="G495" t="str">
            <v>P151</v>
          </cell>
          <cell r="I495" t="str">
            <v>B32</v>
          </cell>
          <cell r="O495" t="str">
            <v>X</v>
          </cell>
        </row>
        <row r="496">
          <cell r="D496" t="str">
            <v>HT2</v>
          </cell>
          <cell r="G496" t="str">
            <v>P151</v>
          </cell>
          <cell r="I496" t="str">
            <v>B1266</v>
          </cell>
          <cell r="O496" t="str">
            <v>X</v>
          </cell>
        </row>
        <row r="497">
          <cell r="D497" t="str">
            <v>T2_HCAS</v>
          </cell>
          <cell r="G497" t="str">
            <v>P152</v>
          </cell>
          <cell r="I497" t="str">
            <v>B881</v>
          </cell>
          <cell r="O497" t="str">
            <v>X</v>
          </cell>
        </row>
        <row r="498">
          <cell r="D498" t="str">
            <v>T2_CAS</v>
          </cell>
          <cell r="G498" t="str">
            <v>P152</v>
          </cell>
          <cell r="I498" t="str">
            <v>B880</v>
          </cell>
          <cell r="O498" t="str">
            <v>X</v>
          </cell>
        </row>
        <row r="499">
          <cell r="D499" t="str">
            <v>HT2</v>
          </cell>
          <cell r="G499" t="str">
            <v>P152</v>
          </cell>
          <cell r="I499" t="str">
            <v>B870</v>
          </cell>
          <cell r="O499" t="str">
            <v>X</v>
          </cell>
        </row>
        <row r="500">
          <cell r="D500" t="str">
            <v>HT2</v>
          </cell>
          <cell r="G500" t="str">
            <v>P152</v>
          </cell>
          <cell r="I500" t="str">
            <v>B871</v>
          </cell>
          <cell r="O500" t="str">
            <v>X</v>
          </cell>
        </row>
        <row r="501">
          <cell r="D501" t="str">
            <v>HT2</v>
          </cell>
          <cell r="G501" t="str">
            <v>P152</v>
          </cell>
          <cell r="I501" t="str">
            <v>B873</v>
          </cell>
          <cell r="O501" t="str">
            <v>X</v>
          </cell>
        </row>
        <row r="502">
          <cell r="D502" t="str">
            <v>HT2</v>
          </cell>
          <cell r="G502" t="str">
            <v>P152</v>
          </cell>
          <cell r="I502" t="str">
            <v>B875</v>
          </cell>
          <cell r="O502" t="str">
            <v>X</v>
          </cell>
        </row>
        <row r="503">
          <cell r="D503" t="str">
            <v>HT2</v>
          </cell>
          <cell r="G503" t="str">
            <v>P152</v>
          </cell>
          <cell r="I503" t="str">
            <v>B877</v>
          </cell>
          <cell r="O503" t="str">
            <v>X</v>
          </cell>
        </row>
        <row r="504">
          <cell r="D504" t="str">
            <v>HT2</v>
          </cell>
          <cell r="G504" t="str">
            <v>P152</v>
          </cell>
          <cell r="I504" t="str">
            <v>B1262</v>
          </cell>
          <cell r="O504" t="str">
            <v>X</v>
          </cell>
        </row>
        <row r="505">
          <cell r="D505" t="str">
            <v>HT2</v>
          </cell>
          <cell r="G505" t="str">
            <v>P152</v>
          </cell>
          <cell r="I505" t="str">
            <v>B872</v>
          </cell>
          <cell r="O505" t="str">
            <v>X</v>
          </cell>
        </row>
        <row r="506">
          <cell r="D506" t="str">
            <v>HT2</v>
          </cell>
          <cell r="G506" t="str">
            <v>P152</v>
          </cell>
          <cell r="I506" t="str">
            <v>B874</v>
          </cell>
          <cell r="O506" t="str">
            <v>X</v>
          </cell>
        </row>
        <row r="507">
          <cell r="D507" t="str">
            <v>HT2</v>
          </cell>
          <cell r="G507" t="str">
            <v>P152</v>
          </cell>
          <cell r="I507" t="str">
            <v>B876</v>
          </cell>
          <cell r="O507" t="str">
            <v>X</v>
          </cell>
        </row>
        <row r="508">
          <cell r="D508" t="str">
            <v>HT2</v>
          </cell>
          <cell r="G508" t="str">
            <v>P152</v>
          </cell>
          <cell r="I508" t="str">
            <v>B878</v>
          </cell>
          <cell r="O508" t="str">
            <v>X</v>
          </cell>
        </row>
        <row r="509">
          <cell r="D509" t="str">
            <v>HT2</v>
          </cell>
          <cell r="G509" t="str">
            <v>P152</v>
          </cell>
          <cell r="I509" t="str">
            <v>B1263</v>
          </cell>
          <cell r="O509" t="str">
            <v>X</v>
          </cell>
        </row>
        <row r="510">
          <cell r="D510" t="str">
            <v>HT2</v>
          </cell>
          <cell r="G510" t="str">
            <v>P152</v>
          </cell>
          <cell r="I510" t="str">
            <v>B879</v>
          </cell>
          <cell r="O510" t="str">
            <v>X</v>
          </cell>
        </row>
        <row r="511">
          <cell r="D511" t="str">
            <v>HT2</v>
          </cell>
          <cell r="G511" t="str">
            <v>P152</v>
          </cell>
          <cell r="I511" t="str">
            <v>B1261</v>
          </cell>
          <cell r="O511" t="str">
            <v>X</v>
          </cell>
        </row>
        <row r="512">
          <cell r="D512" t="str">
            <v>T2_HCAS</v>
          </cell>
          <cell r="G512" t="str">
            <v>P155</v>
          </cell>
          <cell r="I512" t="str">
            <v>B1011</v>
          </cell>
          <cell r="O512" t="str">
            <v>X</v>
          </cell>
        </row>
        <row r="513">
          <cell r="D513" t="str">
            <v>T2_CAS</v>
          </cell>
          <cell r="G513" t="str">
            <v>P155</v>
          </cell>
          <cell r="I513" t="str">
            <v>B1010</v>
          </cell>
          <cell r="O513" t="str">
            <v>X</v>
          </cell>
        </row>
        <row r="514">
          <cell r="D514" t="str">
            <v>HT2</v>
          </cell>
          <cell r="G514" t="str">
            <v>P155</v>
          </cell>
          <cell r="I514" t="str">
            <v>B2570</v>
          </cell>
          <cell r="O514" t="str">
            <v>X</v>
          </cell>
        </row>
        <row r="515">
          <cell r="D515" t="str">
            <v>HT2</v>
          </cell>
          <cell r="G515" t="str">
            <v>P155</v>
          </cell>
          <cell r="I515" t="str">
            <v>B2571</v>
          </cell>
          <cell r="O515" t="str">
            <v>X</v>
          </cell>
        </row>
        <row r="516">
          <cell r="D516" t="str">
            <v>HT2</v>
          </cell>
          <cell r="G516" t="str">
            <v>P155</v>
          </cell>
          <cell r="I516" t="str">
            <v>B2393</v>
          </cell>
          <cell r="O516" t="str">
            <v>X</v>
          </cell>
        </row>
        <row r="517">
          <cell r="D517" t="str">
            <v>HT2</v>
          </cell>
          <cell r="G517" t="str">
            <v>P155</v>
          </cell>
          <cell r="I517" t="str">
            <v>B2572</v>
          </cell>
          <cell r="O517" t="str">
            <v>X</v>
          </cell>
        </row>
        <row r="518">
          <cell r="D518" t="str">
            <v>HT2</v>
          </cell>
          <cell r="G518" t="str">
            <v>P155</v>
          </cell>
          <cell r="I518" t="str">
            <v>B2870</v>
          </cell>
          <cell r="O518" t="str">
            <v>X</v>
          </cell>
        </row>
        <row r="519">
          <cell r="D519" t="str">
            <v>HT2</v>
          </cell>
          <cell r="G519" t="str">
            <v>P155</v>
          </cell>
          <cell r="I519" t="str">
            <v>B2573</v>
          </cell>
          <cell r="O519" t="str">
            <v>X</v>
          </cell>
        </row>
        <row r="520">
          <cell r="D520" t="str">
            <v>T2_HCAS</v>
          </cell>
          <cell r="G520" t="str">
            <v>P156</v>
          </cell>
          <cell r="I520" t="str">
            <v>B592</v>
          </cell>
          <cell r="O520" t="str">
            <v>X</v>
          </cell>
        </row>
        <row r="521">
          <cell r="D521" t="str">
            <v>T2_CAS</v>
          </cell>
          <cell r="G521" t="str">
            <v>P156</v>
          </cell>
          <cell r="I521" t="str">
            <v>B591</v>
          </cell>
          <cell r="O521" t="str">
            <v>X</v>
          </cell>
        </row>
        <row r="522">
          <cell r="D522" t="str">
            <v>HT2</v>
          </cell>
          <cell r="G522" t="str">
            <v>P156</v>
          </cell>
          <cell r="I522" t="str">
            <v>B589</v>
          </cell>
          <cell r="O522" t="str">
            <v>X</v>
          </cell>
        </row>
        <row r="523">
          <cell r="D523" t="str">
            <v>HT2</v>
          </cell>
          <cell r="G523" t="str">
            <v>P156</v>
          </cell>
          <cell r="I523" t="str">
            <v>B2441</v>
          </cell>
          <cell r="O523" t="str">
            <v>X</v>
          </cell>
        </row>
        <row r="524">
          <cell r="D524" t="str">
            <v>HT2</v>
          </cell>
          <cell r="G524" t="str">
            <v>P156</v>
          </cell>
          <cell r="I524" t="str">
            <v>B2589</v>
          </cell>
          <cell r="O524" t="str">
            <v>X</v>
          </cell>
        </row>
        <row r="525">
          <cell r="D525" t="str">
            <v>HT2</v>
          </cell>
          <cell r="G525" t="str">
            <v>P156</v>
          </cell>
          <cell r="I525" t="str">
            <v>B2590</v>
          </cell>
          <cell r="O525" t="str">
            <v>X</v>
          </cell>
        </row>
        <row r="526">
          <cell r="D526" t="str">
            <v>HT2</v>
          </cell>
          <cell r="G526" t="str">
            <v>P156</v>
          </cell>
          <cell r="I526" t="str">
            <v>B2856</v>
          </cell>
          <cell r="O526" t="str">
            <v>X</v>
          </cell>
        </row>
        <row r="527">
          <cell r="D527" t="str">
            <v>HT2</v>
          </cell>
          <cell r="G527" t="str">
            <v>P157</v>
          </cell>
          <cell r="I527" t="str">
            <v>B931</v>
          </cell>
          <cell r="O527" t="str">
            <v>X</v>
          </cell>
        </row>
        <row r="528">
          <cell r="D528" t="str">
            <v>HT2</v>
          </cell>
          <cell r="G528" t="str">
            <v>P157</v>
          </cell>
          <cell r="I528" t="str">
            <v>B930</v>
          </cell>
          <cell r="O528" t="str">
            <v>X</v>
          </cell>
        </row>
        <row r="529">
          <cell r="D529" t="str">
            <v>HT2</v>
          </cell>
          <cell r="G529" t="str">
            <v>P157</v>
          </cell>
          <cell r="I529" t="str">
            <v>B929</v>
          </cell>
          <cell r="O529" t="str">
            <v>X</v>
          </cell>
        </row>
        <row r="530">
          <cell r="D530" t="str">
            <v>HT2</v>
          </cell>
          <cell r="G530" t="str">
            <v>P157</v>
          </cell>
          <cell r="I530" t="str">
            <v>B2660</v>
          </cell>
          <cell r="O530" t="str">
            <v>X</v>
          </cell>
        </row>
        <row r="531">
          <cell r="D531" t="str">
            <v>HT2</v>
          </cell>
          <cell r="G531" t="str">
            <v>P157</v>
          </cell>
          <cell r="I531" t="str">
            <v>B2861</v>
          </cell>
          <cell r="O531" t="str">
            <v>X</v>
          </cell>
        </row>
        <row r="532">
          <cell r="D532" t="str">
            <v>HT2</v>
          </cell>
          <cell r="G532" t="str">
            <v>P157</v>
          </cell>
          <cell r="I532" t="str">
            <v>B2862</v>
          </cell>
          <cell r="O532" t="str">
            <v>X</v>
          </cell>
        </row>
        <row r="533">
          <cell r="D533" t="str">
            <v>T2_HCAS</v>
          </cell>
          <cell r="G533" t="str">
            <v>P158</v>
          </cell>
          <cell r="I533" t="str">
            <v>B156</v>
          </cell>
          <cell r="O533" t="str">
            <v>X</v>
          </cell>
        </row>
        <row r="534">
          <cell r="D534" t="str">
            <v>T2_CAS</v>
          </cell>
          <cell r="G534" t="str">
            <v>P158</v>
          </cell>
          <cell r="I534" t="str">
            <v>B155</v>
          </cell>
          <cell r="O534" t="str">
            <v>X</v>
          </cell>
        </row>
        <row r="535">
          <cell r="D535" t="str">
            <v>HT2</v>
          </cell>
          <cell r="G535" t="str">
            <v>P158</v>
          </cell>
          <cell r="I535" t="str">
            <v>B151</v>
          </cell>
          <cell r="O535" t="str">
            <v>X</v>
          </cell>
        </row>
        <row r="536">
          <cell r="D536" t="str">
            <v>HT2</v>
          </cell>
          <cell r="G536" t="str">
            <v>P158</v>
          </cell>
          <cell r="I536" t="str">
            <v>B152</v>
          </cell>
          <cell r="O536" t="str">
            <v>X</v>
          </cell>
        </row>
        <row r="537">
          <cell r="D537" t="str">
            <v>HT2</v>
          </cell>
          <cell r="G537" t="str">
            <v>P158</v>
          </cell>
          <cell r="I537" t="str">
            <v>B153</v>
          </cell>
          <cell r="O537" t="str">
            <v>X</v>
          </cell>
        </row>
        <row r="538">
          <cell r="D538" t="str">
            <v>HT2</v>
          </cell>
          <cell r="G538" t="str">
            <v>P158</v>
          </cell>
          <cell r="I538" t="str">
            <v>B154</v>
          </cell>
          <cell r="O538" t="str">
            <v>X</v>
          </cell>
        </row>
        <row r="539">
          <cell r="D539" t="str">
            <v>HT2</v>
          </cell>
          <cell r="G539" t="str">
            <v>P159</v>
          </cell>
          <cell r="I539" t="str">
            <v>B333</v>
          </cell>
          <cell r="O539" t="str">
            <v>X</v>
          </cell>
        </row>
        <row r="540">
          <cell r="D540" t="str">
            <v>HT2</v>
          </cell>
          <cell r="G540" t="str">
            <v>P159</v>
          </cell>
          <cell r="I540" t="str">
            <v>B334</v>
          </cell>
          <cell r="O540" t="str">
            <v>X</v>
          </cell>
        </row>
        <row r="541">
          <cell r="D541" t="str">
            <v>HT2</v>
          </cell>
          <cell r="G541" t="str">
            <v>P159</v>
          </cell>
          <cell r="I541" t="str">
            <v>B335</v>
          </cell>
          <cell r="O541" t="str">
            <v>X</v>
          </cell>
        </row>
        <row r="542">
          <cell r="D542" t="str">
            <v>HT2</v>
          </cell>
          <cell r="G542" t="str">
            <v>P159</v>
          </cell>
          <cell r="I542" t="str">
            <v>B2295</v>
          </cell>
          <cell r="O542" t="str">
            <v>X</v>
          </cell>
        </row>
        <row r="543">
          <cell r="D543" t="str">
            <v>T2_HCAS</v>
          </cell>
          <cell r="G543" t="str">
            <v>P161</v>
          </cell>
          <cell r="I543" t="str">
            <v>B909</v>
          </cell>
          <cell r="O543" t="str">
            <v>X</v>
          </cell>
        </row>
        <row r="544">
          <cell r="D544" t="str">
            <v>T2_CAS</v>
          </cell>
          <cell r="G544" t="str">
            <v>P161</v>
          </cell>
          <cell r="I544" t="str">
            <v>B908</v>
          </cell>
          <cell r="O544" t="str">
            <v>X</v>
          </cell>
        </row>
        <row r="545">
          <cell r="D545" t="str">
            <v>HT2</v>
          </cell>
          <cell r="G545" t="str">
            <v>P161</v>
          </cell>
          <cell r="I545" t="str">
            <v>B905</v>
          </cell>
          <cell r="O545" t="str">
            <v>X</v>
          </cell>
        </row>
        <row r="546">
          <cell r="D546" t="str">
            <v>HT2</v>
          </cell>
          <cell r="G546" t="str">
            <v>P161</v>
          </cell>
          <cell r="I546" t="str">
            <v>B2397</v>
          </cell>
          <cell r="O546" t="str">
            <v>X</v>
          </cell>
        </row>
        <row r="547">
          <cell r="D547" t="str">
            <v>HT2</v>
          </cell>
          <cell r="G547" t="str">
            <v>P161</v>
          </cell>
          <cell r="I547" t="str">
            <v>B2403</v>
          </cell>
          <cell r="O547" t="str">
            <v>X</v>
          </cell>
        </row>
        <row r="548">
          <cell r="D548" t="str">
            <v>HT2</v>
          </cell>
          <cell r="G548" t="str">
            <v>P161</v>
          </cell>
          <cell r="I548" t="str">
            <v>B2409</v>
          </cell>
          <cell r="O548" t="str">
            <v>X</v>
          </cell>
        </row>
        <row r="549">
          <cell r="D549" t="str">
            <v>HT2</v>
          </cell>
          <cell r="G549" t="str">
            <v>P161</v>
          </cell>
          <cell r="I549" t="str">
            <v>B2470</v>
          </cell>
          <cell r="O549" t="str">
            <v>X</v>
          </cell>
        </row>
        <row r="550">
          <cell r="D550" t="str">
            <v>HT2</v>
          </cell>
          <cell r="G550" t="str">
            <v>P161</v>
          </cell>
          <cell r="I550" t="str">
            <v>B2471</v>
          </cell>
          <cell r="O550" t="str">
            <v>X</v>
          </cell>
        </row>
        <row r="551">
          <cell r="D551" t="str">
            <v>HT2</v>
          </cell>
          <cell r="G551" t="str">
            <v>P161</v>
          </cell>
          <cell r="I551" t="str">
            <v>B906</v>
          </cell>
          <cell r="O551" t="str">
            <v>X</v>
          </cell>
        </row>
        <row r="552">
          <cell r="D552" t="str">
            <v>HT2</v>
          </cell>
          <cell r="G552" t="str">
            <v>P161</v>
          </cell>
          <cell r="I552" t="str">
            <v>B2472</v>
          </cell>
          <cell r="O552" t="str">
            <v>X</v>
          </cell>
        </row>
        <row r="553">
          <cell r="D553" t="str">
            <v>HT2</v>
          </cell>
          <cell r="G553" t="str">
            <v>P161</v>
          </cell>
          <cell r="I553" t="str">
            <v>B2473</v>
          </cell>
          <cell r="O553" t="str">
            <v>X</v>
          </cell>
        </row>
        <row r="554">
          <cell r="D554" t="str">
            <v>HT2</v>
          </cell>
          <cell r="G554" t="str">
            <v>P161</v>
          </cell>
          <cell r="I554" t="str">
            <v>B2412</v>
          </cell>
          <cell r="O554" t="str">
            <v>X</v>
          </cell>
        </row>
        <row r="555">
          <cell r="D555" t="str">
            <v>HT2</v>
          </cell>
          <cell r="G555" t="str">
            <v>P161</v>
          </cell>
          <cell r="I555" t="str">
            <v>B903</v>
          </cell>
          <cell r="O555" t="str">
            <v>X</v>
          </cell>
        </row>
        <row r="556">
          <cell r="D556" t="str">
            <v>HT2</v>
          </cell>
          <cell r="G556" t="str">
            <v>P161</v>
          </cell>
          <cell r="I556" t="str">
            <v>B2402</v>
          </cell>
          <cell r="O556" t="str">
            <v>X</v>
          </cell>
        </row>
        <row r="557">
          <cell r="D557" t="str">
            <v>HT2</v>
          </cell>
          <cell r="G557" t="str">
            <v>P161</v>
          </cell>
          <cell r="I557" t="str">
            <v>B2413</v>
          </cell>
          <cell r="O557" t="str">
            <v>X</v>
          </cell>
        </row>
        <row r="558">
          <cell r="D558" t="str">
            <v>HT2</v>
          </cell>
          <cell r="G558" t="str">
            <v>P162</v>
          </cell>
          <cell r="I558" t="str">
            <v>B738</v>
          </cell>
          <cell r="O558" t="str">
            <v>X</v>
          </cell>
        </row>
        <row r="559">
          <cell r="D559" t="str">
            <v>HT2</v>
          </cell>
          <cell r="G559" t="str">
            <v>P162</v>
          </cell>
          <cell r="I559" t="str">
            <v>B3059</v>
          </cell>
          <cell r="O559" t="str">
            <v>X</v>
          </cell>
        </row>
        <row r="560">
          <cell r="D560" t="str">
            <v>HT2</v>
          </cell>
          <cell r="G560" t="str">
            <v>P162</v>
          </cell>
          <cell r="I560" t="str">
            <v>B739</v>
          </cell>
          <cell r="O560" t="str">
            <v>X</v>
          </cell>
        </row>
        <row r="561">
          <cell r="D561" t="str">
            <v>HT2</v>
          </cell>
          <cell r="G561" t="str">
            <v>P162</v>
          </cell>
          <cell r="I561" t="str">
            <v>B740</v>
          </cell>
          <cell r="O561" t="str">
            <v>X</v>
          </cell>
        </row>
        <row r="562">
          <cell r="D562" t="str">
            <v>HT2</v>
          </cell>
          <cell r="G562" t="str">
            <v>P162</v>
          </cell>
          <cell r="I562" t="str">
            <v>B741</v>
          </cell>
          <cell r="O562" t="str">
            <v>X</v>
          </cell>
        </row>
        <row r="563">
          <cell r="D563" t="str">
            <v>HT2</v>
          </cell>
          <cell r="G563" t="str">
            <v>P162</v>
          </cell>
          <cell r="I563" t="str">
            <v>B3060</v>
          </cell>
          <cell r="O563" t="str">
            <v>X</v>
          </cell>
        </row>
        <row r="564">
          <cell r="D564" t="str">
            <v>HT2</v>
          </cell>
          <cell r="G564" t="str">
            <v>P162</v>
          </cell>
          <cell r="I564" t="str">
            <v>B2794</v>
          </cell>
          <cell r="O564" t="str">
            <v>X</v>
          </cell>
        </row>
        <row r="565">
          <cell r="D565" t="str">
            <v>HT2</v>
          </cell>
          <cell r="G565" t="str">
            <v>P162</v>
          </cell>
          <cell r="I565" t="str">
            <v>B3139</v>
          </cell>
          <cell r="O565" t="str">
            <v>X</v>
          </cell>
        </row>
        <row r="566">
          <cell r="D566" t="str">
            <v>T2_HCAS</v>
          </cell>
          <cell r="G566" t="str">
            <v>P163</v>
          </cell>
          <cell r="I566" t="str">
            <v>B3326</v>
          </cell>
          <cell r="O566" t="str">
            <v>X</v>
          </cell>
        </row>
        <row r="567">
          <cell r="D567" t="str">
            <v>T2_CAS</v>
          </cell>
          <cell r="G567" t="str">
            <v>P163</v>
          </cell>
          <cell r="I567" t="str">
            <v>B3327</v>
          </cell>
          <cell r="O567" t="str">
            <v>X</v>
          </cell>
        </row>
        <row r="568">
          <cell r="D568" t="str">
            <v>HT2</v>
          </cell>
          <cell r="G568" t="str">
            <v>P163</v>
          </cell>
          <cell r="I568" t="str">
            <v>B934</v>
          </cell>
          <cell r="O568" t="str">
            <v>X</v>
          </cell>
        </row>
        <row r="569">
          <cell r="D569" t="str">
            <v>HT2</v>
          </cell>
          <cell r="G569" t="str">
            <v>P163</v>
          </cell>
          <cell r="I569" t="str">
            <v>B935</v>
          </cell>
          <cell r="O569" t="str">
            <v>X</v>
          </cell>
        </row>
        <row r="570">
          <cell r="D570" t="str">
            <v>HT2</v>
          </cell>
          <cell r="G570" t="str">
            <v>P163</v>
          </cell>
          <cell r="I570" t="str">
            <v>B936</v>
          </cell>
          <cell r="O570" t="str">
            <v>X</v>
          </cell>
        </row>
        <row r="571">
          <cell r="D571" t="str">
            <v>HT2</v>
          </cell>
          <cell r="G571" t="str">
            <v>P163</v>
          </cell>
          <cell r="I571" t="str">
            <v>B937</v>
          </cell>
          <cell r="O571" t="str">
            <v>X</v>
          </cell>
        </row>
        <row r="572">
          <cell r="D572" t="str">
            <v>HT2</v>
          </cell>
          <cell r="G572" t="str">
            <v>P163</v>
          </cell>
          <cell r="I572" t="str">
            <v>B938</v>
          </cell>
          <cell r="O572" t="str">
            <v>X</v>
          </cell>
        </row>
        <row r="573">
          <cell r="D573" t="str">
            <v>HT2</v>
          </cell>
          <cell r="G573" t="str">
            <v>P163</v>
          </cell>
          <cell r="I573" t="str">
            <v>B939</v>
          </cell>
          <cell r="O573" t="str">
            <v>X</v>
          </cell>
        </row>
        <row r="574">
          <cell r="D574" t="str">
            <v>HT2</v>
          </cell>
          <cell r="G574" t="str">
            <v>P163</v>
          </cell>
          <cell r="I574" t="str">
            <v>B940</v>
          </cell>
          <cell r="O574" t="str">
            <v>X</v>
          </cell>
        </row>
        <row r="575">
          <cell r="D575" t="str">
            <v>HT2</v>
          </cell>
          <cell r="G575" t="str">
            <v>P163</v>
          </cell>
          <cell r="I575" t="str">
            <v>B941</v>
          </cell>
          <cell r="O575" t="str">
            <v>X</v>
          </cell>
        </row>
        <row r="576">
          <cell r="D576" t="str">
            <v>HT2</v>
          </cell>
          <cell r="G576" t="str">
            <v>P163</v>
          </cell>
          <cell r="I576" t="str">
            <v>B2876</v>
          </cell>
          <cell r="O576" t="str">
            <v>X</v>
          </cell>
        </row>
        <row r="577">
          <cell r="D577" t="str">
            <v>T2_HCAS</v>
          </cell>
          <cell r="G577" t="str">
            <v>P164</v>
          </cell>
          <cell r="I577" t="str">
            <v>B192</v>
          </cell>
          <cell r="O577" t="str">
            <v>X</v>
          </cell>
        </row>
        <row r="578">
          <cell r="D578" t="str">
            <v>T2_CAS</v>
          </cell>
          <cell r="G578" t="str">
            <v>P164</v>
          </cell>
          <cell r="I578" t="str">
            <v>B191</v>
          </cell>
          <cell r="O578" t="str">
            <v>X</v>
          </cell>
        </row>
        <row r="579">
          <cell r="D579" t="str">
            <v>HT2</v>
          </cell>
          <cell r="G579" t="str">
            <v>P164</v>
          </cell>
          <cell r="I579" t="str">
            <v>B186</v>
          </cell>
          <cell r="O579" t="str">
            <v>X</v>
          </cell>
        </row>
        <row r="580">
          <cell r="D580" t="str">
            <v>HT2</v>
          </cell>
          <cell r="G580" t="str">
            <v>P164</v>
          </cell>
          <cell r="I580" t="str">
            <v>B187</v>
          </cell>
          <cell r="O580" t="str">
            <v>X</v>
          </cell>
        </row>
        <row r="581">
          <cell r="D581" t="str">
            <v>HT2</v>
          </cell>
          <cell r="G581" t="str">
            <v>P164</v>
          </cell>
          <cell r="I581" t="str">
            <v>B188</v>
          </cell>
          <cell r="O581" t="str">
            <v>X</v>
          </cell>
        </row>
        <row r="582">
          <cell r="D582" t="str">
            <v>HT2</v>
          </cell>
          <cell r="G582" t="str">
            <v>P164</v>
          </cell>
          <cell r="I582" t="str">
            <v>B189</v>
          </cell>
          <cell r="O582" t="str">
            <v>X</v>
          </cell>
        </row>
        <row r="583">
          <cell r="D583" t="str">
            <v>HT2</v>
          </cell>
          <cell r="G583" t="str">
            <v>P164</v>
          </cell>
          <cell r="I583" t="str">
            <v>B190</v>
          </cell>
          <cell r="O583" t="str">
            <v>X</v>
          </cell>
        </row>
        <row r="584">
          <cell r="D584" t="str">
            <v>T2_HCAS</v>
          </cell>
          <cell r="G584" t="str">
            <v>P165</v>
          </cell>
          <cell r="I584" t="str">
            <v>B198</v>
          </cell>
          <cell r="O584" t="str">
            <v>X</v>
          </cell>
        </row>
        <row r="585">
          <cell r="D585" t="str">
            <v>T2_CAS</v>
          </cell>
          <cell r="G585" t="str">
            <v>P165</v>
          </cell>
          <cell r="I585" t="str">
            <v>B197</v>
          </cell>
          <cell r="O585" t="str">
            <v>X</v>
          </cell>
        </row>
        <row r="586">
          <cell r="D586" t="str">
            <v>HT2</v>
          </cell>
          <cell r="G586" t="str">
            <v>P165</v>
          </cell>
          <cell r="I586" t="str">
            <v>B193</v>
          </cell>
          <cell r="O586" t="str">
            <v>X</v>
          </cell>
        </row>
        <row r="587">
          <cell r="D587" t="str">
            <v>HT2</v>
          </cell>
          <cell r="G587" t="str">
            <v>P165</v>
          </cell>
          <cell r="I587" t="str">
            <v>B194</v>
          </cell>
          <cell r="O587" t="str">
            <v>X</v>
          </cell>
        </row>
        <row r="588">
          <cell r="D588" t="str">
            <v>HT2</v>
          </cell>
          <cell r="G588" t="str">
            <v>P165</v>
          </cell>
          <cell r="I588" t="str">
            <v>B195</v>
          </cell>
          <cell r="O588" t="str">
            <v>X</v>
          </cell>
        </row>
        <row r="589">
          <cell r="D589" t="str">
            <v>HT2</v>
          </cell>
          <cell r="G589" t="str">
            <v>P165</v>
          </cell>
          <cell r="I589" t="str">
            <v>B2414</v>
          </cell>
          <cell r="O589" t="str">
            <v>X</v>
          </cell>
        </row>
        <row r="590">
          <cell r="D590" t="str">
            <v>HT2</v>
          </cell>
          <cell r="G590" t="str">
            <v>P165</v>
          </cell>
          <cell r="I590" t="str">
            <v>B2415</v>
          </cell>
          <cell r="O590" t="str">
            <v>X</v>
          </cell>
        </row>
        <row r="591">
          <cell r="D591" t="str">
            <v>T2_HCAS</v>
          </cell>
          <cell r="G591" t="str">
            <v>P166</v>
          </cell>
          <cell r="I591" t="str">
            <v>B672</v>
          </cell>
          <cell r="O591" t="str">
            <v>X</v>
          </cell>
        </row>
        <row r="592">
          <cell r="D592" t="str">
            <v>T2_CAS</v>
          </cell>
          <cell r="G592" t="str">
            <v>P166</v>
          </cell>
          <cell r="I592" t="str">
            <v>B671</v>
          </cell>
          <cell r="O592" t="str">
            <v>X</v>
          </cell>
        </row>
        <row r="593">
          <cell r="D593" t="str">
            <v>HT2</v>
          </cell>
          <cell r="G593" t="str">
            <v>P166</v>
          </cell>
          <cell r="I593" t="str">
            <v>B664</v>
          </cell>
          <cell r="O593" t="str">
            <v>X</v>
          </cell>
        </row>
        <row r="594">
          <cell r="D594" t="str">
            <v>HT2</v>
          </cell>
          <cell r="G594" t="str">
            <v>P166</v>
          </cell>
          <cell r="I594" t="str">
            <v>B666</v>
          </cell>
          <cell r="O594" t="str">
            <v>X</v>
          </cell>
        </row>
        <row r="595">
          <cell r="D595" t="str">
            <v>HT2</v>
          </cell>
          <cell r="G595" t="str">
            <v>P166</v>
          </cell>
          <cell r="I595" t="str">
            <v>B670</v>
          </cell>
          <cell r="O595" t="str">
            <v>X</v>
          </cell>
        </row>
        <row r="596">
          <cell r="D596" t="str">
            <v>HT2</v>
          </cell>
          <cell r="G596" t="str">
            <v>P166</v>
          </cell>
          <cell r="I596" t="str">
            <v>B2450</v>
          </cell>
          <cell r="O596" t="str">
            <v>X</v>
          </cell>
        </row>
        <row r="597">
          <cell r="D597" t="str">
            <v>HT2</v>
          </cell>
          <cell r="G597" t="str">
            <v>P166</v>
          </cell>
          <cell r="I597" t="str">
            <v>B2451</v>
          </cell>
          <cell r="O597" t="str">
            <v>X</v>
          </cell>
        </row>
        <row r="598">
          <cell r="D598" t="str">
            <v>HT2</v>
          </cell>
          <cell r="G598" t="str">
            <v>P166</v>
          </cell>
          <cell r="I598" t="str">
            <v>B2452</v>
          </cell>
          <cell r="O598" t="str">
            <v>X</v>
          </cell>
        </row>
        <row r="599">
          <cell r="D599" t="str">
            <v>HT2</v>
          </cell>
          <cell r="G599" t="str">
            <v>P167</v>
          </cell>
          <cell r="I599" t="str">
            <v>B2760</v>
          </cell>
          <cell r="O599" t="str">
            <v>X</v>
          </cell>
        </row>
        <row r="600">
          <cell r="D600" t="str">
            <v>HT2</v>
          </cell>
          <cell r="G600" t="str">
            <v>P167</v>
          </cell>
          <cell r="I600" t="str">
            <v>B158</v>
          </cell>
          <cell r="O600" t="str">
            <v>X</v>
          </cell>
        </row>
        <row r="601">
          <cell r="D601" t="str">
            <v>HT2</v>
          </cell>
          <cell r="G601" t="str">
            <v>P167</v>
          </cell>
          <cell r="I601" t="str">
            <v>B162</v>
          </cell>
          <cell r="O601" t="str">
            <v>X</v>
          </cell>
        </row>
        <row r="602">
          <cell r="D602" t="str">
            <v>HT2</v>
          </cell>
          <cell r="G602" t="str">
            <v>P169</v>
          </cell>
          <cell r="I602" t="str">
            <v>B171</v>
          </cell>
          <cell r="O602" t="str">
            <v>X</v>
          </cell>
        </row>
        <row r="603">
          <cell r="D603" t="str">
            <v>HT2</v>
          </cell>
          <cell r="G603" t="str">
            <v>P169</v>
          </cell>
          <cell r="I603" t="str">
            <v>B174</v>
          </cell>
          <cell r="O603" t="str">
            <v>X</v>
          </cell>
        </row>
        <row r="604">
          <cell r="D604" t="str">
            <v>HT2</v>
          </cell>
          <cell r="G604" t="str">
            <v>P169</v>
          </cell>
          <cell r="I604" t="str">
            <v>B167</v>
          </cell>
          <cell r="O604" t="str">
            <v>X</v>
          </cell>
        </row>
        <row r="605">
          <cell r="D605" t="str">
            <v>HT2</v>
          </cell>
          <cell r="G605" t="str">
            <v>P169</v>
          </cell>
          <cell r="I605" t="str">
            <v>B175</v>
          </cell>
          <cell r="O605" t="str">
            <v>X</v>
          </cell>
        </row>
        <row r="606">
          <cell r="D606" t="str">
            <v>HT2</v>
          </cell>
          <cell r="G606" t="str">
            <v>P169</v>
          </cell>
          <cell r="I606" t="str">
            <v>B172</v>
          </cell>
          <cell r="O606" t="str">
            <v>X</v>
          </cell>
        </row>
        <row r="607">
          <cell r="D607" t="str">
            <v>HT2</v>
          </cell>
          <cell r="G607" t="str">
            <v>P169</v>
          </cell>
          <cell r="I607" t="str">
            <v>B2763</v>
          </cell>
          <cell r="O607" t="str">
            <v>X</v>
          </cell>
        </row>
        <row r="608">
          <cell r="D608" t="str">
            <v>HT2</v>
          </cell>
          <cell r="G608" t="str">
            <v>P169</v>
          </cell>
          <cell r="I608" t="str">
            <v>B169</v>
          </cell>
          <cell r="O608" t="str">
            <v>X</v>
          </cell>
        </row>
        <row r="609">
          <cell r="D609" t="str">
            <v>HT2</v>
          </cell>
          <cell r="G609" t="str">
            <v>P169</v>
          </cell>
          <cell r="I609" t="str">
            <v>B2762</v>
          </cell>
          <cell r="O609" t="str">
            <v>X</v>
          </cell>
        </row>
        <row r="610">
          <cell r="D610" t="str">
            <v>HT2</v>
          </cell>
          <cell r="G610" t="str">
            <v>P169</v>
          </cell>
          <cell r="I610" t="str">
            <v>B176</v>
          </cell>
          <cell r="O610" t="str">
            <v>X</v>
          </cell>
        </row>
        <row r="611">
          <cell r="D611" t="str">
            <v>HT2</v>
          </cell>
          <cell r="G611" t="str">
            <v>P169</v>
          </cell>
          <cell r="I611" t="str">
            <v>B170</v>
          </cell>
          <cell r="O611" t="str">
            <v>X</v>
          </cell>
        </row>
        <row r="612">
          <cell r="D612" t="str">
            <v>HT2</v>
          </cell>
          <cell r="G612" t="str">
            <v>P169</v>
          </cell>
          <cell r="I612" t="str">
            <v>B2079</v>
          </cell>
          <cell r="O612" t="str">
            <v>X</v>
          </cell>
        </row>
        <row r="613">
          <cell r="D613" t="str">
            <v>HT2</v>
          </cell>
          <cell r="G613" t="str">
            <v>P169</v>
          </cell>
          <cell r="I613" t="str">
            <v>B168</v>
          </cell>
          <cell r="O613" t="str">
            <v>X</v>
          </cell>
        </row>
        <row r="614">
          <cell r="D614" t="str">
            <v>HT2</v>
          </cell>
          <cell r="G614" t="str">
            <v>P169</v>
          </cell>
          <cell r="I614" t="str">
            <v>B1044</v>
          </cell>
          <cell r="O614" t="str">
            <v>X</v>
          </cell>
        </row>
        <row r="615">
          <cell r="D615" t="str">
            <v>HT2</v>
          </cell>
          <cell r="G615" t="str">
            <v>P169</v>
          </cell>
          <cell r="I615" t="str">
            <v>B2833</v>
          </cell>
          <cell r="O615" t="str">
            <v>X</v>
          </cell>
        </row>
        <row r="616">
          <cell r="D616" t="str">
            <v>HT2</v>
          </cell>
          <cell r="G616" t="str">
            <v>P172</v>
          </cell>
          <cell r="I616" t="str">
            <v>B2497</v>
          </cell>
          <cell r="O616" t="str">
            <v>X</v>
          </cell>
        </row>
        <row r="617">
          <cell r="D617" t="str">
            <v>HT2</v>
          </cell>
          <cell r="G617" t="str">
            <v>P172</v>
          </cell>
          <cell r="I617" t="str">
            <v>B2496</v>
          </cell>
          <cell r="O617" t="str">
            <v>X</v>
          </cell>
        </row>
        <row r="618">
          <cell r="D618" t="str">
            <v>HT2</v>
          </cell>
          <cell r="G618" t="str">
            <v>P172</v>
          </cell>
          <cell r="I618" t="str">
            <v>B769</v>
          </cell>
          <cell r="O618" t="str">
            <v>X</v>
          </cell>
        </row>
        <row r="619">
          <cell r="D619" t="str">
            <v>HT2</v>
          </cell>
          <cell r="G619" t="str">
            <v>P172</v>
          </cell>
          <cell r="I619" t="str">
            <v>B772</v>
          </cell>
          <cell r="O619" t="str">
            <v>X</v>
          </cell>
        </row>
        <row r="620">
          <cell r="D620" t="str">
            <v>HT2</v>
          </cell>
          <cell r="G620" t="str">
            <v>P172</v>
          </cell>
          <cell r="I620" t="str">
            <v>B767</v>
          </cell>
          <cell r="O620" t="str">
            <v>X</v>
          </cell>
        </row>
        <row r="621">
          <cell r="D621" t="str">
            <v>HT2</v>
          </cell>
          <cell r="G621" t="str">
            <v>P172</v>
          </cell>
          <cell r="I621" t="str">
            <v>B773</v>
          </cell>
          <cell r="O621" t="str">
            <v>X</v>
          </cell>
        </row>
        <row r="622">
          <cell r="D622" t="str">
            <v>HT2</v>
          </cell>
          <cell r="G622" t="str">
            <v>P172</v>
          </cell>
          <cell r="I622" t="str">
            <v>B2490</v>
          </cell>
          <cell r="O622" t="str">
            <v>X</v>
          </cell>
        </row>
        <row r="623">
          <cell r="D623" t="str">
            <v>HT2</v>
          </cell>
          <cell r="G623" t="str">
            <v>P172</v>
          </cell>
          <cell r="I623" t="str">
            <v>B2487</v>
          </cell>
          <cell r="O623" t="str">
            <v>X</v>
          </cell>
        </row>
        <row r="624">
          <cell r="D624" t="str">
            <v>HT2</v>
          </cell>
          <cell r="G624" t="str">
            <v>P172</v>
          </cell>
          <cell r="I624" t="str">
            <v>B2488</v>
          </cell>
          <cell r="O624" t="str">
            <v>X</v>
          </cell>
        </row>
        <row r="625">
          <cell r="D625" t="str">
            <v>HT2</v>
          </cell>
          <cell r="G625" t="str">
            <v>P172</v>
          </cell>
          <cell r="I625" t="str">
            <v>B2489</v>
          </cell>
          <cell r="O625" t="str">
            <v>X</v>
          </cell>
        </row>
        <row r="626">
          <cell r="D626" t="str">
            <v>HT2</v>
          </cell>
          <cell r="G626" t="str">
            <v>P174</v>
          </cell>
          <cell r="I626" t="str">
            <v>B336</v>
          </cell>
          <cell r="O626" t="str">
            <v>X</v>
          </cell>
        </row>
        <row r="627">
          <cell r="D627" t="str">
            <v>HT2</v>
          </cell>
          <cell r="G627" t="str">
            <v>P174</v>
          </cell>
          <cell r="I627" t="str">
            <v>B3053</v>
          </cell>
          <cell r="O627" t="str">
            <v>X</v>
          </cell>
        </row>
        <row r="628">
          <cell r="D628" t="str">
            <v>HT2</v>
          </cell>
          <cell r="G628" t="str">
            <v>P174</v>
          </cell>
          <cell r="I628" t="str">
            <v>B3046</v>
          </cell>
          <cell r="O628" t="str">
            <v>X</v>
          </cell>
        </row>
        <row r="629">
          <cell r="D629" t="str">
            <v>HT2</v>
          </cell>
          <cell r="G629" t="str">
            <v>P174</v>
          </cell>
          <cell r="I629" t="str">
            <v>B3054</v>
          </cell>
          <cell r="O629" t="str">
            <v>X</v>
          </cell>
        </row>
        <row r="630">
          <cell r="D630" t="str">
            <v>HT2</v>
          </cell>
          <cell r="G630" t="str">
            <v>P174</v>
          </cell>
          <cell r="I630" t="str">
            <v>B337</v>
          </cell>
          <cell r="O630" t="str">
            <v>X</v>
          </cell>
        </row>
        <row r="631">
          <cell r="D631" t="str">
            <v>HT2</v>
          </cell>
          <cell r="G631" t="str">
            <v>P174</v>
          </cell>
          <cell r="I631" t="str">
            <v>B3055</v>
          </cell>
          <cell r="O631" t="str">
            <v>X</v>
          </cell>
        </row>
        <row r="632">
          <cell r="D632" t="str">
            <v>HT2</v>
          </cell>
          <cell r="G632" t="str">
            <v>P174</v>
          </cell>
          <cell r="I632" t="str">
            <v>B338</v>
          </cell>
          <cell r="O632" t="str">
            <v>X</v>
          </cell>
        </row>
        <row r="633">
          <cell r="D633" t="str">
            <v>HT2</v>
          </cell>
          <cell r="G633" t="str">
            <v>P174</v>
          </cell>
          <cell r="I633" t="str">
            <v>B339</v>
          </cell>
          <cell r="O633" t="str">
            <v>X</v>
          </cell>
        </row>
        <row r="634">
          <cell r="D634" t="str">
            <v>HT2</v>
          </cell>
          <cell r="G634" t="str">
            <v>P174</v>
          </cell>
          <cell r="I634" t="str">
            <v>B340</v>
          </cell>
          <cell r="O634" t="str">
            <v>X</v>
          </cell>
        </row>
        <row r="635">
          <cell r="D635" t="str">
            <v>HT2</v>
          </cell>
          <cell r="G635" t="str">
            <v>P174</v>
          </cell>
          <cell r="I635" t="str">
            <v>B341</v>
          </cell>
          <cell r="O635" t="str">
            <v>X</v>
          </cell>
        </row>
        <row r="636">
          <cell r="D636" t="str">
            <v>HT2</v>
          </cell>
          <cell r="G636" t="str">
            <v>P174</v>
          </cell>
          <cell r="I636" t="str">
            <v>B342</v>
          </cell>
          <cell r="O636" t="str">
            <v>X</v>
          </cell>
        </row>
        <row r="637">
          <cell r="D637" t="str">
            <v>HT2</v>
          </cell>
          <cell r="G637" t="str">
            <v>P174</v>
          </cell>
          <cell r="I637" t="str">
            <v>B1247</v>
          </cell>
          <cell r="O637" t="str">
            <v>X</v>
          </cell>
        </row>
        <row r="638">
          <cell r="D638" t="str">
            <v>HT2</v>
          </cell>
          <cell r="G638" t="str">
            <v>P174</v>
          </cell>
          <cell r="I638" t="str">
            <v>B2345</v>
          </cell>
          <cell r="O638" t="str">
            <v>X</v>
          </cell>
        </row>
        <row r="639">
          <cell r="D639" t="str">
            <v>HT2</v>
          </cell>
          <cell r="G639" t="str">
            <v>P175</v>
          </cell>
          <cell r="I639" t="str">
            <v>B209</v>
          </cell>
          <cell r="O639" t="str">
            <v>X</v>
          </cell>
        </row>
        <row r="640">
          <cell r="D640" t="str">
            <v>HT2</v>
          </cell>
          <cell r="G640" t="str">
            <v>P175</v>
          </cell>
          <cell r="I640" t="str">
            <v>B210</v>
          </cell>
          <cell r="O640" t="str">
            <v>X</v>
          </cell>
        </row>
        <row r="641">
          <cell r="D641" t="str">
            <v>HT2</v>
          </cell>
          <cell r="G641" t="str">
            <v>P175</v>
          </cell>
          <cell r="I641" t="str">
            <v>B211</v>
          </cell>
          <cell r="O641" t="str">
            <v>X</v>
          </cell>
        </row>
        <row r="642">
          <cell r="D642" t="str">
            <v>HT2</v>
          </cell>
          <cell r="G642" t="str">
            <v>P175</v>
          </cell>
          <cell r="I642" t="str">
            <v>B212</v>
          </cell>
          <cell r="O642" t="str">
            <v>X</v>
          </cell>
        </row>
        <row r="643">
          <cell r="D643" t="str">
            <v>HT2</v>
          </cell>
          <cell r="G643" t="str">
            <v>P175</v>
          </cell>
          <cell r="I643" t="str">
            <v>B214</v>
          </cell>
          <cell r="O643" t="str">
            <v>X</v>
          </cell>
        </row>
        <row r="644">
          <cell r="D644" t="str">
            <v>HT2</v>
          </cell>
          <cell r="G644" t="str">
            <v>P175</v>
          </cell>
          <cell r="I644" t="str">
            <v>B215</v>
          </cell>
          <cell r="O644" t="str">
            <v>X</v>
          </cell>
        </row>
        <row r="645">
          <cell r="D645" t="str">
            <v>HT2</v>
          </cell>
          <cell r="G645" t="str">
            <v>P175</v>
          </cell>
          <cell r="I645" t="str">
            <v>B2446</v>
          </cell>
          <cell r="O645" t="str">
            <v>X</v>
          </cell>
        </row>
        <row r="646">
          <cell r="D646" t="str">
            <v>HT2</v>
          </cell>
          <cell r="G646" t="str">
            <v>P175</v>
          </cell>
          <cell r="I646" t="str">
            <v>B2447</v>
          </cell>
          <cell r="O646" t="str">
            <v>X</v>
          </cell>
        </row>
        <row r="647">
          <cell r="D647" t="str">
            <v>HT2</v>
          </cell>
          <cell r="G647" t="str">
            <v>P175</v>
          </cell>
          <cell r="I647" t="str">
            <v>B2574</v>
          </cell>
          <cell r="O647" t="str">
            <v>X</v>
          </cell>
        </row>
        <row r="648">
          <cell r="D648" t="str">
            <v>T2_HCAS</v>
          </cell>
          <cell r="G648" t="str">
            <v>P176</v>
          </cell>
          <cell r="I648" t="str">
            <v>B895</v>
          </cell>
          <cell r="O648" t="str">
            <v>X</v>
          </cell>
        </row>
        <row r="649">
          <cell r="D649" t="str">
            <v>T2_CAS</v>
          </cell>
          <cell r="G649" t="str">
            <v>P176</v>
          </cell>
          <cell r="I649" t="str">
            <v>B894</v>
          </cell>
          <cell r="O649" t="str">
            <v>X</v>
          </cell>
        </row>
        <row r="650">
          <cell r="D650" t="str">
            <v>HT2</v>
          </cell>
          <cell r="G650" t="str">
            <v>P176</v>
          </cell>
          <cell r="I650" t="str">
            <v>B882</v>
          </cell>
          <cell r="O650" t="str">
            <v>X</v>
          </cell>
        </row>
        <row r="651">
          <cell r="D651" t="str">
            <v>HT2</v>
          </cell>
          <cell r="G651" t="str">
            <v>P176</v>
          </cell>
          <cell r="I651" t="str">
            <v>B883</v>
          </cell>
          <cell r="O651" t="str">
            <v>X</v>
          </cell>
        </row>
        <row r="652">
          <cell r="D652" t="str">
            <v>HT2</v>
          </cell>
          <cell r="G652" t="str">
            <v>P176</v>
          </cell>
          <cell r="I652" t="str">
            <v>B885</v>
          </cell>
          <cell r="O652" t="str">
            <v>X</v>
          </cell>
        </row>
        <row r="653">
          <cell r="D653" t="str">
            <v>HT2</v>
          </cell>
          <cell r="G653" t="str">
            <v>P176</v>
          </cell>
          <cell r="I653" t="str">
            <v>B887</v>
          </cell>
          <cell r="O653" t="str">
            <v>X</v>
          </cell>
        </row>
        <row r="654">
          <cell r="D654" t="str">
            <v>HT2</v>
          </cell>
          <cell r="G654" t="str">
            <v>P176</v>
          </cell>
          <cell r="I654" t="str">
            <v>B889</v>
          </cell>
          <cell r="O654" t="str">
            <v>X</v>
          </cell>
        </row>
        <row r="655">
          <cell r="D655" t="str">
            <v>HT2</v>
          </cell>
          <cell r="G655" t="str">
            <v>P176</v>
          </cell>
          <cell r="I655" t="str">
            <v>B893</v>
          </cell>
          <cell r="O655" t="str">
            <v>X</v>
          </cell>
        </row>
        <row r="656">
          <cell r="D656" t="str">
            <v>HT2</v>
          </cell>
          <cell r="G656" t="str">
            <v>P176</v>
          </cell>
          <cell r="I656" t="str">
            <v>B891</v>
          </cell>
          <cell r="O656" t="str">
            <v>X</v>
          </cell>
        </row>
        <row r="657">
          <cell r="D657" t="str">
            <v>HT2</v>
          </cell>
          <cell r="G657" t="str">
            <v>P176</v>
          </cell>
          <cell r="I657" t="str">
            <v>B884</v>
          </cell>
          <cell r="O657" t="str">
            <v>X</v>
          </cell>
        </row>
        <row r="658">
          <cell r="D658" t="str">
            <v>HT2</v>
          </cell>
          <cell r="G658" t="str">
            <v>P176</v>
          </cell>
          <cell r="I658" t="str">
            <v>B886</v>
          </cell>
          <cell r="O658" t="str">
            <v>X</v>
          </cell>
        </row>
        <row r="659">
          <cell r="D659" t="str">
            <v>HT2</v>
          </cell>
          <cell r="G659" t="str">
            <v>P176</v>
          </cell>
          <cell r="I659" t="str">
            <v>B888</v>
          </cell>
          <cell r="O659" t="str">
            <v>X</v>
          </cell>
        </row>
        <row r="660">
          <cell r="D660" t="str">
            <v>HT2</v>
          </cell>
          <cell r="G660" t="str">
            <v>P176</v>
          </cell>
          <cell r="I660" t="str">
            <v>B890</v>
          </cell>
          <cell r="O660" t="str">
            <v>X</v>
          </cell>
        </row>
        <row r="661">
          <cell r="D661" t="str">
            <v>HT2</v>
          </cell>
          <cell r="G661" t="str">
            <v>P176</v>
          </cell>
          <cell r="I661" t="str">
            <v>B892</v>
          </cell>
          <cell r="O661" t="str">
            <v>X</v>
          </cell>
        </row>
        <row r="662">
          <cell r="D662" t="str">
            <v>HT2</v>
          </cell>
          <cell r="G662" t="str">
            <v>P177</v>
          </cell>
          <cell r="I662" t="str">
            <v>B1043</v>
          </cell>
          <cell r="O662" t="str">
            <v>X</v>
          </cell>
        </row>
        <row r="663">
          <cell r="D663" t="str">
            <v>HT2</v>
          </cell>
          <cell r="G663" t="str">
            <v>P177</v>
          </cell>
          <cell r="I663" t="str">
            <v>B2732</v>
          </cell>
          <cell r="O663" t="str">
            <v>X</v>
          </cell>
        </row>
        <row r="664">
          <cell r="D664" t="str">
            <v>HT2</v>
          </cell>
          <cell r="G664" t="str">
            <v>P177</v>
          </cell>
          <cell r="I664" t="str">
            <v>B2733</v>
          </cell>
          <cell r="O664" t="str">
            <v>X</v>
          </cell>
        </row>
        <row r="665">
          <cell r="D665" t="str">
            <v>HT2</v>
          </cell>
          <cell r="G665" t="str">
            <v>P177</v>
          </cell>
          <cell r="I665" t="str">
            <v>B1039</v>
          </cell>
          <cell r="O665" t="str">
            <v>X</v>
          </cell>
        </row>
        <row r="666">
          <cell r="D666" t="str">
            <v>HT2</v>
          </cell>
          <cell r="G666" t="str">
            <v>P177</v>
          </cell>
          <cell r="I666" t="str">
            <v>B1040</v>
          </cell>
          <cell r="O666" t="str">
            <v>X</v>
          </cell>
        </row>
        <row r="667">
          <cell r="D667" t="str">
            <v>HT2</v>
          </cell>
          <cell r="G667" t="str">
            <v>P177</v>
          </cell>
          <cell r="I667" t="str">
            <v>B2346</v>
          </cell>
          <cell r="O667" t="str">
            <v>X</v>
          </cell>
        </row>
        <row r="668">
          <cell r="D668" t="str">
            <v>HT2</v>
          </cell>
          <cell r="G668" t="str">
            <v>P177</v>
          </cell>
          <cell r="I668" t="str">
            <v>B2347</v>
          </cell>
          <cell r="O668" t="str">
            <v>X</v>
          </cell>
        </row>
        <row r="669">
          <cell r="D669" t="str">
            <v>HT2</v>
          </cell>
          <cell r="G669" t="str">
            <v>P177</v>
          </cell>
          <cell r="I669" t="str">
            <v>B2734</v>
          </cell>
          <cell r="O669" t="str">
            <v>X</v>
          </cell>
        </row>
        <row r="670">
          <cell r="D670" t="str">
            <v>HT2</v>
          </cell>
          <cell r="G670" t="str">
            <v>P177</v>
          </cell>
          <cell r="I670" t="str">
            <v>B2735</v>
          </cell>
          <cell r="O670" t="str">
            <v>X</v>
          </cell>
        </row>
        <row r="671">
          <cell r="D671" t="str">
            <v>HT2</v>
          </cell>
          <cell r="G671" t="str">
            <v>P177</v>
          </cell>
          <cell r="I671" t="str">
            <v>B2129</v>
          </cell>
          <cell r="O671" t="str">
            <v>X</v>
          </cell>
        </row>
        <row r="672">
          <cell r="D672" t="str">
            <v>HT2</v>
          </cell>
          <cell r="G672" t="str">
            <v>P178</v>
          </cell>
          <cell r="I672" t="str">
            <v>B249</v>
          </cell>
          <cell r="O672" t="str">
            <v>X</v>
          </cell>
        </row>
        <row r="673">
          <cell r="D673" t="str">
            <v>HT2</v>
          </cell>
          <cell r="G673" t="str">
            <v>P178</v>
          </cell>
          <cell r="I673" t="str">
            <v>B251</v>
          </cell>
          <cell r="O673" t="str">
            <v>X</v>
          </cell>
        </row>
        <row r="674">
          <cell r="D674" t="str">
            <v>HT2</v>
          </cell>
          <cell r="G674" t="str">
            <v>P178</v>
          </cell>
          <cell r="I674" t="str">
            <v>B259</v>
          </cell>
          <cell r="O674" t="str">
            <v>X</v>
          </cell>
        </row>
        <row r="675">
          <cell r="D675" t="str">
            <v>HT2</v>
          </cell>
          <cell r="G675" t="str">
            <v>P178</v>
          </cell>
          <cell r="I675" t="str">
            <v>B2183</v>
          </cell>
          <cell r="O675" t="str">
            <v>X</v>
          </cell>
        </row>
        <row r="676">
          <cell r="D676" t="str">
            <v>HT2</v>
          </cell>
          <cell r="G676" t="str">
            <v>P178</v>
          </cell>
          <cell r="I676" t="str">
            <v>B2184</v>
          </cell>
          <cell r="O676" t="str">
            <v>X</v>
          </cell>
        </row>
        <row r="677">
          <cell r="D677" t="str">
            <v>HT2</v>
          </cell>
          <cell r="G677" t="str">
            <v>P178</v>
          </cell>
          <cell r="I677" t="str">
            <v>B2188</v>
          </cell>
          <cell r="O677" t="str">
            <v>X</v>
          </cell>
        </row>
        <row r="678">
          <cell r="D678" t="str">
            <v>HT2</v>
          </cell>
          <cell r="G678" t="str">
            <v>P178</v>
          </cell>
          <cell r="I678" t="str">
            <v>B2201</v>
          </cell>
          <cell r="O678" t="str">
            <v>X</v>
          </cell>
        </row>
        <row r="679">
          <cell r="D679" t="str">
            <v>HT2</v>
          </cell>
          <cell r="G679" t="str">
            <v>P178</v>
          </cell>
          <cell r="I679" t="str">
            <v>B2213</v>
          </cell>
          <cell r="O679" t="str">
            <v>X</v>
          </cell>
        </row>
        <row r="680">
          <cell r="D680" t="str">
            <v>HT2</v>
          </cell>
          <cell r="G680" t="str">
            <v>P178</v>
          </cell>
          <cell r="I680" t="str">
            <v>B2214</v>
          </cell>
          <cell r="O680" t="str">
            <v>X</v>
          </cell>
        </row>
        <row r="681">
          <cell r="D681" t="str">
            <v>HT2</v>
          </cell>
          <cell r="G681" t="str">
            <v>P178</v>
          </cell>
          <cell r="I681" t="str">
            <v>B2215</v>
          </cell>
          <cell r="O681" t="str">
            <v>X</v>
          </cell>
        </row>
        <row r="682">
          <cell r="D682" t="str">
            <v>HT2</v>
          </cell>
          <cell r="G682" t="str">
            <v>P178</v>
          </cell>
          <cell r="I682" t="str">
            <v>B2216</v>
          </cell>
          <cell r="O682" t="str">
            <v>X</v>
          </cell>
        </row>
        <row r="683">
          <cell r="D683" t="str">
            <v>HT2</v>
          </cell>
          <cell r="G683" t="str">
            <v>P178</v>
          </cell>
          <cell r="I683" t="str">
            <v>B2218</v>
          </cell>
          <cell r="O683" t="str">
            <v>X</v>
          </cell>
        </row>
        <row r="684">
          <cell r="D684" t="str">
            <v>HT2</v>
          </cell>
          <cell r="G684" t="str">
            <v>P178</v>
          </cell>
          <cell r="I684" t="str">
            <v>B2219</v>
          </cell>
          <cell r="O684" t="str">
            <v>X</v>
          </cell>
        </row>
        <row r="685">
          <cell r="D685" t="str">
            <v>HT2</v>
          </cell>
          <cell r="G685" t="str">
            <v>P178</v>
          </cell>
          <cell r="I685" t="str">
            <v>B2220</v>
          </cell>
          <cell r="O685" t="str">
            <v>X</v>
          </cell>
        </row>
        <row r="686">
          <cell r="D686" t="str">
            <v>HT2</v>
          </cell>
          <cell r="G686" t="str">
            <v>P178</v>
          </cell>
          <cell r="I686" t="str">
            <v>B2221</v>
          </cell>
          <cell r="O686" t="str">
            <v>X</v>
          </cell>
        </row>
        <row r="687">
          <cell r="D687" t="str">
            <v>HT2</v>
          </cell>
          <cell r="G687" t="str">
            <v>P178</v>
          </cell>
          <cell r="I687" t="str">
            <v>B2222</v>
          </cell>
          <cell r="O687" t="str">
            <v>X</v>
          </cell>
        </row>
        <row r="688">
          <cell r="D688" t="str">
            <v>HT2</v>
          </cell>
          <cell r="G688" t="str">
            <v>P178</v>
          </cell>
          <cell r="I688" t="str">
            <v>B2223</v>
          </cell>
          <cell r="O688" t="str">
            <v>X</v>
          </cell>
        </row>
        <row r="689">
          <cell r="D689" t="str">
            <v>HT2</v>
          </cell>
          <cell r="G689" t="str">
            <v>P178</v>
          </cell>
          <cell r="I689" t="str">
            <v>B2262</v>
          </cell>
          <cell r="O689" t="str">
            <v>X</v>
          </cell>
        </row>
        <row r="690">
          <cell r="D690" t="str">
            <v>HT2</v>
          </cell>
          <cell r="G690" t="str">
            <v>P178</v>
          </cell>
          <cell r="I690" t="str">
            <v>B2282</v>
          </cell>
          <cell r="O690" t="str">
            <v>X</v>
          </cell>
        </row>
        <row r="691">
          <cell r="D691" t="str">
            <v>HT2</v>
          </cell>
          <cell r="G691" t="str">
            <v>P178</v>
          </cell>
          <cell r="I691" t="str">
            <v>B2609</v>
          </cell>
          <cell r="O691" t="str">
            <v>X</v>
          </cell>
        </row>
        <row r="692">
          <cell r="D692" t="str">
            <v>HT2</v>
          </cell>
          <cell r="G692" t="str">
            <v>P180</v>
          </cell>
          <cell r="I692" t="str">
            <v>B689</v>
          </cell>
          <cell r="O692" t="str">
            <v>X</v>
          </cell>
        </row>
        <row r="693">
          <cell r="D693" t="str">
            <v>HT2</v>
          </cell>
          <cell r="G693" t="str">
            <v>P180</v>
          </cell>
          <cell r="I693" t="str">
            <v>B690</v>
          </cell>
          <cell r="O693" t="str">
            <v>X</v>
          </cell>
        </row>
        <row r="694">
          <cell r="D694" t="str">
            <v>HT2</v>
          </cell>
          <cell r="G694" t="str">
            <v>P180</v>
          </cell>
          <cell r="I694" t="str">
            <v>B1258</v>
          </cell>
          <cell r="O694" t="str">
            <v>X</v>
          </cell>
        </row>
        <row r="695">
          <cell r="D695" t="str">
            <v>HT2</v>
          </cell>
          <cell r="G695" t="str">
            <v>P180</v>
          </cell>
          <cell r="I695" t="str">
            <v>B1259</v>
          </cell>
          <cell r="O695" t="str">
            <v>X</v>
          </cell>
        </row>
        <row r="696">
          <cell r="D696" t="str">
            <v>HT2</v>
          </cell>
          <cell r="G696" t="str">
            <v>P180</v>
          </cell>
          <cell r="I696" t="str">
            <v>B1260</v>
          </cell>
          <cell r="O696" t="str">
            <v>X</v>
          </cell>
        </row>
        <row r="697">
          <cell r="D697" t="str">
            <v>HT2</v>
          </cell>
          <cell r="G697" t="str">
            <v>P180</v>
          </cell>
          <cell r="I697" t="str">
            <v>B2568</v>
          </cell>
          <cell r="O697" t="str">
            <v>X</v>
          </cell>
        </row>
        <row r="698">
          <cell r="D698" t="str">
            <v>HT2</v>
          </cell>
          <cell r="G698" t="str">
            <v>P180</v>
          </cell>
          <cell r="I698" t="str">
            <v>B696</v>
          </cell>
          <cell r="O698" t="str">
            <v>X</v>
          </cell>
        </row>
        <row r="699">
          <cell r="D699" t="str">
            <v>HT2</v>
          </cell>
          <cell r="G699" t="str">
            <v>P180</v>
          </cell>
          <cell r="I699" t="str">
            <v>B692</v>
          </cell>
          <cell r="O699" t="str">
            <v>X</v>
          </cell>
        </row>
        <row r="700">
          <cell r="D700" t="str">
            <v>HT2</v>
          </cell>
          <cell r="G700" t="str">
            <v>P180</v>
          </cell>
          <cell r="I700" t="str">
            <v>B3146</v>
          </cell>
          <cell r="O700" t="str">
            <v>X</v>
          </cell>
        </row>
        <row r="701">
          <cell r="D701" t="str">
            <v>T2_HCAS</v>
          </cell>
          <cell r="G701" t="str">
            <v>P181</v>
          </cell>
          <cell r="I701" t="str">
            <v>B355</v>
          </cell>
          <cell r="O701" t="str">
            <v>X</v>
          </cell>
        </row>
        <row r="702">
          <cell r="D702" t="str">
            <v>T2_CAS</v>
          </cell>
          <cell r="G702" t="str">
            <v>P181</v>
          </cell>
          <cell r="I702" t="str">
            <v>B354</v>
          </cell>
          <cell r="O702" t="str">
            <v>X</v>
          </cell>
        </row>
        <row r="703">
          <cell r="D703" t="str">
            <v>HT2</v>
          </cell>
          <cell r="G703" t="str">
            <v>P181</v>
          </cell>
          <cell r="I703" t="str">
            <v>B352</v>
          </cell>
          <cell r="O703" t="str">
            <v>X</v>
          </cell>
        </row>
        <row r="704">
          <cell r="D704" t="str">
            <v>HT2</v>
          </cell>
          <cell r="G704" t="str">
            <v>P181</v>
          </cell>
          <cell r="I704" t="str">
            <v>B353</v>
          </cell>
          <cell r="O704" t="str">
            <v>X</v>
          </cell>
        </row>
        <row r="705">
          <cell r="D705" t="str">
            <v>HT2</v>
          </cell>
          <cell r="G705" t="str">
            <v>P181</v>
          </cell>
          <cell r="I705" t="str">
            <v>B344</v>
          </cell>
          <cell r="O705" t="str">
            <v>X</v>
          </cell>
        </row>
        <row r="706">
          <cell r="D706" t="str">
            <v>HT2</v>
          </cell>
          <cell r="G706" t="str">
            <v>P181</v>
          </cell>
          <cell r="I706" t="str">
            <v>B345</v>
          </cell>
          <cell r="O706" t="str">
            <v>X</v>
          </cell>
        </row>
        <row r="707">
          <cell r="D707" t="str">
            <v>HT2</v>
          </cell>
          <cell r="G707" t="str">
            <v>P181</v>
          </cell>
          <cell r="I707" t="str">
            <v>B346</v>
          </cell>
          <cell r="O707" t="str">
            <v>X</v>
          </cell>
        </row>
        <row r="708">
          <cell r="D708" t="str">
            <v>HT2</v>
          </cell>
          <cell r="G708" t="str">
            <v>P181</v>
          </cell>
          <cell r="I708" t="str">
            <v>B347</v>
          </cell>
          <cell r="O708" t="str">
            <v>X</v>
          </cell>
        </row>
        <row r="709">
          <cell r="D709" t="str">
            <v>HT2</v>
          </cell>
          <cell r="G709" t="str">
            <v>P181</v>
          </cell>
          <cell r="I709" t="str">
            <v>B348</v>
          </cell>
          <cell r="O709" t="str">
            <v>X</v>
          </cell>
        </row>
        <row r="710">
          <cell r="D710" t="str">
            <v>HT2</v>
          </cell>
          <cell r="G710" t="str">
            <v>P181</v>
          </cell>
          <cell r="I710" t="str">
            <v>B351</v>
          </cell>
          <cell r="O710" t="str">
            <v>X</v>
          </cell>
        </row>
        <row r="711">
          <cell r="D711" t="str">
            <v>HT2</v>
          </cell>
          <cell r="G711" t="str">
            <v>P181</v>
          </cell>
          <cell r="I711" t="str">
            <v>B3042</v>
          </cell>
          <cell r="O711" t="str">
            <v>X</v>
          </cell>
        </row>
        <row r="712">
          <cell r="D712" t="str">
            <v>HT2</v>
          </cell>
          <cell r="G712" t="str">
            <v>P181</v>
          </cell>
          <cell r="I712" t="str">
            <v>B3102</v>
          </cell>
          <cell r="O712" t="str">
            <v>X</v>
          </cell>
        </row>
        <row r="713">
          <cell r="D713" t="str">
            <v>T2_HCAS</v>
          </cell>
          <cell r="G713" t="str">
            <v>P182</v>
          </cell>
          <cell r="I713" t="str">
            <v>B678</v>
          </cell>
          <cell r="O713" t="str">
            <v>X</v>
          </cell>
        </row>
        <row r="714">
          <cell r="D714" t="str">
            <v>T2_CAS</v>
          </cell>
          <cell r="G714" t="str">
            <v>P182</v>
          </cell>
          <cell r="I714" t="str">
            <v>B677</v>
          </cell>
          <cell r="O714" t="str">
            <v>X</v>
          </cell>
        </row>
        <row r="715">
          <cell r="D715" t="str">
            <v>HT2</v>
          </cell>
          <cell r="G715" t="str">
            <v>P182</v>
          </cell>
          <cell r="I715" t="str">
            <v>B673</v>
          </cell>
          <cell r="O715" t="str">
            <v>X</v>
          </cell>
        </row>
        <row r="716">
          <cell r="D716" t="str">
            <v>HT2</v>
          </cell>
          <cell r="G716" t="str">
            <v>P182</v>
          </cell>
          <cell r="I716" t="str">
            <v>B674</v>
          </cell>
          <cell r="O716" t="str">
            <v>X</v>
          </cell>
        </row>
        <row r="717">
          <cell r="D717" t="str">
            <v>HT2</v>
          </cell>
          <cell r="G717" t="str">
            <v>P182</v>
          </cell>
          <cell r="I717" t="str">
            <v>B676</v>
          </cell>
          <cell r="O717" t="str">
            <v>X</v>
          </cell>
        </row>
        <row r="718">
          <cell r="D718" t="str">
            <v>HT2</v>
          </cell>
          <cell r="G718" t="str">
            <v>P182</v>
          </cell>
          <cell r="I718" t="str">
            <v>B2427</v>
          </cell>
          <cell r="O718" t="str">
            <v>X</v>
          </cell>
        </row>
        <row r="719">
          <cell r="D719" t="str">
            <v>HT2</v>
          </cell>
          <cell r="G719" t="str">
            <v>P182</v>
          </cell>
          <cell r="I719" t="str">
            <v>B2428</v>
          </cell>
          <cell r="O719" t="str">
            <v>X</v>
          </cell>
        </row>
        <row r="720">
          <cell r="D720" t="str">
            <v>HT2</v>
          </cell>
          <cell r="G720" t="str">
            <v>P183</v>
          </cell>
          <cell r="I720" t="str">
            <v>B846</v>
          </cell>
          <cell r="O720" t="str">
            <v>X</v>
          </cell>
        </row>
        <row r="721">
          <cell r="D721" t="str">
            <v>HT2</v>
          </cell>
          <cell r="G721" t="str">
            <v>P183</v>
          </cell>
          <cell r="I721" t="str">
            <v>B848</v>
          </cell>
          <cell r="O721" t="str">
            <v>X</v>
          </cell>
        </row>
        <row r="722">
          <cell r="D722" t="str">
            <v>HT2</v>
          </cell>
          <cell r="G722" t="str">
            <v>P183</v>
          </cell>
          <cell r="I722" t="str">
            <v>B847</v>
          </cell>
          <cell r="O722" t="str">
            <v>X</v>
          </cell>
        </row>
        <row r="723">
          <cell r="D723" t="str">
            <v>HT2</v>
          </cell>
          <cell r="G723" t="str">
            <v>P183</v>
          </cell>
          <cell r="I723" t="str">
            <v>B849</v>
          </cell>
          <cell r="O723" t="str">
            <v>X</v>
          </cell>
        </row>
        <row r="724">
          <cell r="D724" t="str">
            <v>T2_HCAS</v>
          </cell>
          <cell r="G724" t="str">
            <v>P185</v>
          </cell>
          <cell r="I724" t="str">
            <v>B50</v>
          </cell>
          <cell r="O724" t="str">
            <v>X</v>
          </cell>
        </row>
        <row r="725">
          <cell r="D725" t="str">
            <v>T2_CAS</v>
          </cell>
          <cell r="G725" t="str">
            <v>P185</v>
          </cell>
          <cell r="I725" t="str">
            <v>B49</v>
          </cell>
          <cell r="O725" t="str">
            <v>X</v>
          </cell>
        </row>
        <row r="726">
          <cell r="D726" t="str">
            <v>HT2</v>
          </cell>
          <cell r="G726" t="str">
            <v>P185</v>
          </cell>
          <cell r="I726" t="str">
            <v>B36</v>
          </cell>
          <cell r="O726" t="str">
            <v>X</v>
          </cell>
        </row>
        <row r="727">
          <cell r="D727" t="str">
            <v>HT2</v>
          </cell>
          <cell r="G727" t="str">
            <v>P185</v>
          </cell>
          <cell r="I727" t="str">
            <v>B38</v>
          </cell>
          <cell r="O727" t="str">
            <v>X</v>
          </cell>
        </row>
        <row r="728">
          <cell r="D728" t="str">
            <v>HT2</v>
          </cell>
          <cell r="G728" t="str">
            <v>P185</v>
          </cell>
          <cell r="I728" t="str">
            <v>B39</v>
          </cell>
          <cell r="O728" t="str">
            <v>X</v>
          </cell>
        </row>
        <row r="729">
          <cell r="D729" t="str">
            <v>HT2</v>
          </cell>
          <cell r="G729" t="str">
            <v>P185</v>
          </cell>
          <cell r="I729" t="str">
            <v>B41</v>
          </cell>
          <cell r="O729" t="str">
            <v>X</v>
          </cell>
        </row>
        <row r="730">
          <cell r="D730" t="str">
            <v>HT2</v>
          </cell>
          <cell r="G730" t="str">
            <v>P185</v>
          </cell>
          <cell r="I730" t="str">
            <v>B42</v>
          </cell>
          <cell r="O730" t="str">
            <v>X</v>
          </cell>
        </row>
        <row r="731">
          <cell r="D731" t="str">
            <v>HT2</v>
          </cell>
          <cell r="G731" t="str">
            <v>P185</v>
          </cell>
          <cell r="I731" t="str">
            <v>B43</v>
          </cell>
          <cell r="O731" t="str">
            <v>X</v>
          </cell>
        </row>
        <row r="732">
          <cell r="D732" t="str">
            <v>HT2</v>
          </cell>
          <cell r="G732" t="str">
            <v>P185</v>
          </cell>
          <cell r="I732" t="str">
            <v>B466</v>
          </cell>
          <cell r="O732" t="str">
            <v>X</v>
          </cell>
        </row>
        <row r="733">
          <cell r="D733" t="str">
            <v>HT2</v>
          </cell>
          <cell r="G733" t="str">
            <v>P185</v>
          </cell>
          <cell r="I733" t="str">
            <v>B44</v>
          </cell>
          <cell r="O733" t="str">
            <v>X</v>
          </cell>
        </row>
        <row r="734">
          <cell r="D734" t="str">
            <v>HT2</v>
          </cell>
          <cell r="G734" t="str">
            <v>P185</v>
          </cell>
          <cell r="I734" t="str">
            <v>B45</v>
          </cell>
          <cell r="O734" t="str">
            <v>X</v>
          </cell>
        </row>
        <row r="735">
          <cell r="D735" t="str">
            <v>HT2</v>
          </cell>
          <cell r="G735" t="str">
            <v>P185</v>
          </cell>
          <cell r="I735" t="str">
            <v>B46</v>
          </cell>
          <cell r="O735" t="str">
            <v>X</v>
          </cell>
        </row>
        <row r="736">
          <cell r="D736" t="str">
            <v>HT2</v>
          </cell>
          <cell r="G736" t="str">
            <v>P185</v>
          </cell>
          <cell r="I736" t="str">
            <v>B47</v>
          </cell>
          <cell r="O736" t="str">
            <v>X</v>
          </cell>
        </row>
        <row r="737">
          <cell r="D737" t="str">
            <v>HT2</v>
          </cell>
          <cell r="G737" t="str">
            <v>P185</v>
          </cell>
          <cell r="I737" t="str">
            <v>B48</v>
          </cell>
          <cell r="O737" t="str">
            <v>X</v>
          </cell>
        </row>
        <row r="738">
          <cell r="D738" t="str">
            <v>HT2</v>
          </cell>
          <cell r="G738" t="str">
            <v>P190</v>
          </cell>
          <cell r="I738" t="str">
            <v>B786</v>
          </cell>
          <cell r="O738" t="str">
            <v>X</v>
          </cell>
        </row>
        <row r="739">
          <cell r="D739" t="str">
            <v>HT2</v>
          </cell>
          <cell r="G739" t="str">
            <v>P190</v>
          </cell>
          <cell r="I739" t="str">
            <v>B787</v>
          </cell>
          <cell r="O739" t="str">
            <v>X</v>
          </cell>
        </row>
        <row r="740">
          <cell r="D740" t="str">
            <v>HT2</v>
          </cell>
          <cell r="G740" t="str">
            <v>P190</v>
          </cell>
          <cell r="I740" t="str">
            <v>B2875</v>
          </cell>
          <cell r="O740" t="str">
            <v>X</v>
          </cell>
        </row>
        <row r="741">
          <cell r="D741" t="str">
            <v>HT2</v>
          </cell>
          <cell r="G741" t="str">
            <v>P190</v>
          </cell>
          <cell r="I741" t="str">
            <v>B788</v>
          </cell>
          <cell r="O741" t="str">
            <v>X</v>
          </cell>
        </row>
        <row r="742">
          <cell r="D742" t="str">
            <v>HT2</v>
          </cell>
          <cell r="G742" t="str">
            <v>P190</v>
          </cell>
          <cell r="I742" t="str">
            <v>B791</v>
          </cell>
          <cell r="O742" t="str">
            <v>X</v>
          </cell>
        </row>
        <row r="743">
          <cell r="D743" t="str">
            <v>HT2</v>
          </cell>
          <cell r="G743" t="str">
            <v>P190</v>
          </cell>
          <cell r="I743" t="str">
            <v>B790</v>
          </cell>
          <cell r="O743" t="str">
            <v>X</v>
          </cell>
        </row>
        <row r="744">
          <cell r="D744" t="str">
            <v>HT2</v>
          </cell>
          <cell r="G744" t="str">
            <v>P190</v>
          </cell>
          <cell r="I744" t="str">
            <v>B792</v>
          </cell>
          <cell r="O744" t="str">
            <v>X</v>
          </cell>
        </row>
        <row r="745">
          <cell r="D745" t="str">
            <v>HT2</v>
          </cell>
          <cell r="G745" t="str">
            <v>P190</v>
          </cell>
          <cell r="I745" t="str">
            <v>B796</v>
          </cell>
          <cell r="O745" t="str">
            <v>X</v>
          </cell>
        </row>
        <row r="746">
          <cell r="D746" t="str">
            <v>HT2</v>
          </cell>
          <cell r="G746" t="str">
            <v>P190</v>
          </cell>
          <cell r="I746" t="str">
            <v>B789</v>
          </cell>
          <cell r="O746" t="str">
            <v>X</v>
          </cell>
        </row>
        <row r="747">
          <cell r="D747" t="str">
            <v>HT2</v>
          </cell>
          <cell r="G747" t="str">
            <v>P190</v>
          </cell>
          <cell r="I747" t="str">
            <v>B784</v>
          </cell>
          <cell r="O747" t="str">
            <v>X</v>
          </cell>
        </row>
        <row r="748">
          <cell r="D748" t="str">
            <v>HT2</v>
          </cell>
          <cell r="G748" t="str">
            <v>P190</v>
          </cell>
          <cell r="I748" t="str">
            <v>B795</v>
          </cell>
          <cell r="O748" t="str">
            <v>X</v>
          </cell>
        </row>
        <row r="749">
          <cell r="D749" t="str">
            <v>HT2</v>
          </cell>
          <cell r="G749" t="str">
            <v>P190</v>
          </cell>
          <cell r="I749" t="str">
            <v>B794</v>
          </cell>
          <cell r="O749" t="str">
            <v>X</v>
          </cell>
        </row>
        <row r="750">
          <cell r="D750" t="str">
            <v>HT2</v>
          </cell>
          <cell r="G750" t="str">
            <v>P190</v>
          </cell>
          <cell r="I750" t="str">
            <v>B3287</v>
          </cell>
          <cell r="O750" t="str">
            <v>X</v>
          </cell>
        </row>
        <row r="751">
          <cell r="D751" t="str">
            <v>HT2</v>
          </cell>
          <cell r="G751" t="str">
            <v>P190</v>
          </cell>
          <cell r="I751" t="str">
            <v>B798</v>
          </cell>
          <cell r="O751" t="str">
            <v>X</v>
          </cell>
        </row>
        <row r="752">
          <cell r="D752" t="str">
            <v>HT2</v>
          </cell>
          <cell r="G752" t="str">
            <v>P190</v>
          </cell>
          <cell r="I752" t="str">
            <v>B3342</v>
          </cell>
          <cell r="O752" t="str">
            <v>X</v>
          </cell>
        </row>
        <row r="753">
          <cell r="D753" t="str">
            <v>HT2</v>
          </cell>
          <cell r="G753" t="str">
            <v>P191</v>
          </cell>
          <cell r="I753" t="str">
            <v>B742</v>
          </cell>
          <cell r="O753" t="str">
            <v>X</v>
          </cell>
        </row>
        <row r="754">
          <cell r="D754" t="str">
            <v>T2_HCAS</v>
          </cell>
          <cell r="G754" t="str">
            <v>P192</v>
          </cell>
          <cell r="I754" t="str">
            <v>B817</v>
          </cell>
          <cell r="O754" t="str">
            <v>X</v>
          </cell>
        </row>
        <row r="755">
          <cell r="D755" t="str">
            <v>T2_CAS</v>
          </cell>
          <cell r="G755" t="str">
            <v>P192</v>
          </cell>
          <cell r="I755" t="str">
            <v>B816</v>
          </cell>
          <cell r="O755" t="str">
            <v>X</v>
          </cell>
        </row>
        <row r="756">
          <cell r="D756" t="str">
            <v>HT2</v>
          </cell>
          <cell r="G756" t="str">
            <v>P192</v>
          </cell>
          <cell r="I756" t="str">
            <v>B2720</v>
          </cell>
          <cell r="O756" t="str">
            <v>X</v>
          </cell>
        </row>
        <row r="757">
          <cell r="D757" t="str">
            <v>HT2</v>
          </cell>
          <cell r="G757" t="str">
            <v>P192</v>
          </cell>
          <cell r="I757" t="str">
            <v>B2721</v>
          </cell>
          <cell r="O757" t="str">
            <v>X</v>
          </cell>
        </row>
        <row r="758">
          <cell r="D758" t="str">
            <v>HT2</v>
          </cell>
          <cell r="G758" t="str">
            <v>P192</v>
          </cell>
          <cell r="I758" t="str">
            <v>B2577</v>
          </cell>
          <cell r="O758" t="str">
            <v>X</v>
          </cell>
        </row>
        <row r="759">
          <cell r="D759" t="str">
            <v>HT2</v>
          </cell>
          <cell r="G759" t="str">
            <v>P192</v>
          </cell>
          <cell r="I759" t="str">
            <v>B802</v>
          </cell>
          <cell r="O759" t="str">
            <v>X</v>
          </cell>
        </row>
        <row r="760">
          <cell r="D760" t="str">
            <v>HT2</v>
          </cell>
          <cell r="G760" t="str">
            <v>P192</v>
          </cell>
          <cell r="I760" t="str">
            <v>B813</v>
          </cell>
          <cell r="O760" t="str">
            <v>X</v>
          </cell>
        </row>
        <row r="761">
          <cell r="D761" t="str">
            <v>HT2</v>
          </cell>
          <cell r="G761" t="str">
            <v>P192</v>
          </cell>
          <cell r="I761" t="str">
            <v>B2578</v>
          </cell>
          <cell r="O761" t="str">
            <v>X</v>
          </cell>
        </row>
        <row r="762">
          <cell r="D762" t="str">
            <v>HT2</v>
          </cell>
          <cell r="G762" t="str">
            <v>P192</v>
          </cell>
          <cell r="I762" t="str">
            <v>B3072</v>
          </cell>
          <cell r="O762" t="str">
            <v>X</v>
          </cell>
        </row>
        <row r="763">
          <cell r="D763" t="str">
            <v>HT2</v>
          </cell>
          <cell r="G763" t="str">
            <v>P192</v>
          </cell>
          <cell r="I763" t="str">
            <v>B801</v>
          </cell>
          <cell r="O763" t="str">
            <v>X</v>
          </cell>
        </row>
        <row r="764">
          <cell r="D764" t="str">
            <v>HT2</v>
          </cell>
          <cell r="G764" t="str">
            <v>P192</v>
          </cell>
          <cell r="I764" t="str">
            <v>B803</v>
          </cell>
          <cell r="O764" t="str">
            <v>X</v>
          </cell>
        </row>
        <row r="765">
          <cell r="D765" t="str">
            <v>HT2</v>
          </cell>
          <cell r="G765" t="str">
            <v>P192</v>
          </cell>
          <cell r="I765" t="str">
            <v>B806</v>
          </cell>
          <cell r="O765" t="str">
            <v>X</v>
          </cell>
        </row>
        <row r="766">
          <cell r="D766" t="str">
            <v>HT2</v>
          </cell>
          <cell r="G766" t="str">
            <v>P192</v>
          </cell>
          <cell r="I766" t="str">
            <v>B807</v>
          </cell>
          <cell r="O766" t="str">
            <v>X</v>
          </cell>
        </row>
        <row r="767">
          <cell r="D767" t="str">
            <v>HT2</v>
          </cell>
          <cell r="G767" t="str">
            <v>P192</v>
          </cell>
          <cell r="I767" t="str">
            <v>B814</v>
          </cell>
          <cell r="O767" t="str">
            <v>X</v>
          </cell>
        </row>
        <row r="768">
          <cell r="D768" t="str">
            <v>HT2</v>
          </cell>
          <cell r="G768" t="str">
            <v>P192</v>
          </cell>
          <cell r="I768" t="str">
            <v>B805</v>
          </cell>
          <cell r="O768" t="str">
            <v>X</v>
          </cell>
        </row>
        <row r="769">
          <cell r="D769" t="str">
            <v>HT2</v>
          </cell>
          <cell r="G769" t="str">
            <v>P192</v>
          </cell>
          <cell r="I769" t="str">
            <v>B808</v>
          </cell>
          <cell r="O769" t="str">
            <v>X</v>
          </cell>
        </row>
        <row r="770">
          <cell r="D770" t="str">
            <v>HT2</v>
          </cell>
          <cell r="G770" t="str">
            <v>P192</v>
          </cell>
          <cell r="I770" t="str">
            <v>B809</v>
          </cell>
          <cell r="O770" t="str">
            <v>X</v>
          </cell>
        </row>
        <row r="771">
          <cell r="D771" t="str">
            <v>HT2</v>
          </cell>
          <cell r="G771" t="str">
            <v>P192</v>
          </cell>
          <cell r="I771" t="str">
            <v>B3085</v>
          </cell>
          <cell r="O771" t="str">
            <v>X</v>
          </cell>
        </row>
        <row r="772">
          <cell r="D772" t="str">
            <v>HT2</v>
          </cell>
          <cell r="G772" t="str">
            <v>P192</v>
          </cell>
          <cell r="I772" t="str">
            <v>B810</v>
          </cell>
          <cell r="O772" t="str">
            <v>X</v>
          </cell>
        </row>
        <row r="773">
          <cell r="D773" t="str">
            <v>HT2</v>
          </cell>
          <cell r="G773" t="str">
            <v>P193</v>
          </cell>
          <cell r="I773" t="str">
            <v>B818</v>
          </cell>
          <cell r="O773" t="str">
            <v>X</v>
          </cell>
        </row>
        <row r="774">
          <cell r="D774" t="str">
            <v>HT2</v>
          </cell>
          <cell r="G774" t="str">
            <v>P193</v>
          </cell>
          <cell r="I774" t="str">
            <v>B819</v>
          </cell>
          <cell r="O774" t="str">
            <v>X</v>
          </cell>
        </row>
        <row r="775">
          <cell r="D775" t="str">
            <v>HT2</v>
          </cell>
          <cell r="G775" t="str">
            <v>P193</v>
          </cell>
          <cell r="I775" t="str">
            <v>B820</v>
          </cell>
          <cell r="O775" t="str">
            <v>X</v>
          </cell>
        </row>
        <row r="776">
          <cell r="D776" t="str">
            <v>HT2</v>
          </cell>
          <cell r="G776" t="str">
            <v>P195</v>
          </cell>
          <cell r="I776" t="str">
            <v>B826</v>
          </cell>
          <cell r="O776" t="str">
            <v>X</v>
          </cell>
        </row>
        <row r="777">
          <cell r="D777" t="str">
            <v>HT2</v>
          </cell>
          <cell r="G777" t="str">
            <v>P195</v>
          </cell>
          <cell r="I777" t="str">
            <v>B827</v>
          </cell>
          <cell r="O777" t="str">
            <v>X</v>
          </cell>
        </row>
        <row r="778">
          <cell r="D778" t="str">
            <v>HT2</v>
          </cell>
          <cell r="G778" t="str">
            <v>P195</v>
          </cell>
          <cell r="I778" t="str">
            <v>B2725</v>
          </cell>
          <cell r="O778" t="str">
            <v>X</v>
          </cell>
        </row>
        <row r="779">
          <cell r="D779" t="str">
            <v>HT2</v>
          </cell>
          <cell r="G779" t="str">
            <v>P197</v>
          </cell>
          <cell r="I779" t="str">
            <v>B829</v>
          </cell>
          <cell r="O779" t="str">
            <v>X</v>
          </cell>
        </row>
        <row r="780">
          <cell r="D780" t="str">
            <v>HT2</v>
          </cell>
          <cell r="G780" t="str">
            <v>P197</v>
          </cell>
          <cell r="I780" t="str">
            <v>B831</v>
          </cell>
          <cell r="O780" t="str">
            <v>X</v>
          </cell>
        </row>
        <row r="781">
          <cell r="D781" t="str">
            <v>HT2</v>
          </cell>
          <cell r="G781" t="str">
            <v>P197</v>
          </cell>
          <cell r="I781" t="str">
            <v>B830</v>
          </cell>
          <cell r="O781" t="str">
            <v>X</v>
          </cell>
        </row>
        <row r="782">
          <cell r="D782" t="str">
            <v>HT2</v>
          </cell>
          <cell r="G782" t="str">
            <v>P198</v>
          </cell>
          <cell r="I782" t="str">
            <v>B832</v>
          </cell>
          <cell r="O782" t="str">
            <v>X</v>
          </cell>
        </row>
        <row r="783">
          <cell r="D783" t="str">
            <v>HT2</v>
          </cell>
          <cell r="G783" t="str">
            <v>P198</v>
          </cell>
          <cell r="I783" t="str">
            <v>B833</v>
          </cell>
          <cell r="O783" t="str">
            <v>X</v>
          </cell>
        </row>
        <row r="784">
          <cell r="D784" t="str">
            <v>HT2</v>
          </cell>
          <cell r="G784" t="str">
            <v>P198</v>
          </cell>
          <cell r="I784" t="str">
            <v>B834</v>
          </cell>
          <cell r="O784" t="str">
            <v>X</v>
          </cell>
        </row>
        <row r="785">
          <cell r="D785" t="str">
            <v>HT2</v>
          </cell>
          <cell r="G785" t="str">
            <v>P198</v>
          </cell>
          <cell r="I785" t="str">
            <v>B835</v>
          </cell>
          <cell r="O785" t="str">
            <v>X</v>
          </cell>
        </row>
        <row r="786">
          <cell r="D786" t="str">
            <v>HT2</v>
          </cell>
          <cell r="G786" t="str">
            <v>P200</v>
          </cell>
          <cell r="I786" t="str">
            <v>B179</v>
          </cell>
          <cell r="O786" t="str">
            <v>X</v>
          </cell>
        </row>
        <row r="787">
          <cell r="D787" t="str">
            <v>HT2</v>
          </cell>
          <cell r="G787" t="str">
            <v>P201</v>
          </cell>
          <cell r="I787" t="str">
            <v>B180</v>
          </cell>
          <cell r="O787" t="str">
            <v>X</v>
          </cell>
        </row>
        <row r="788">
          <cell r="D788" t="str">
            <v>HT2</v>
          </cell>
          <cell r="G788" t="str">
            <v>P203</v>
          </cell>
          <cell r="I788" t="str">
            <v>B2546</v>
          </cell>
          <cell r="O788" t="str">
            <v>X</v>
          </cell>
        </row>
        <row r="789">
          <cell r="D789" t="str">
            <v>HT2</v>
          </cell>
          <cell r="G789" t="str">
            <v>P203</v>
          </cell>
          <cell r="I789" t="str">
            <v>B2547</v>
          </cell>
          <cell r="O789" t="str">
            <v>X</v>
          </cell>
        </row>
        <row r="790">
          <cell r="D790" t="str">
            <v>HT2</v>
          </cell>
          <cell r="G790" t="str">
            <v>P203</v>
          </cell>
          <cell r="I790" t="str">
            <v>B1255</v>
          </cell>
          <cell r="O790" t="str">
            <v>X</v>
          </cell>
        </row>
        <row r="791">
          <cell r="D791" t="str">
            <v>HT2</v>
          </cell>
          <cell r="G791" t="str">
            <v>P203</v>
          </cell>
          <cell r="I791" t="str">
            <v>B2788</v>
          </cell>
          <cell r="O791" t="str">
            <v>X</v>
          </cell>
        </row>
        <row r="792">
          <cell r="D792" t="str">
            <v>HT2</v>
          </cell>
          <cell r="G792" t="str">
            <v>P203</v>
          </cell>
          <cell r="I792" t="str">
            <v>B2548</v>
          </cell>
          <cell r="O792" t="str">
            <v>X</v>
          </cell>
        </row>
        <row r="793">
          <cell r="D793" t="str">
            <v>HT2</v>
          </cell>
          <cell r="G793" t="str">
            <v>P203</v>
          </cell>
          <cell r="I793" t="str">
            <v>B379</v>
          </cell>
          <cell r="O793" t="str">
            <v>X</v>
          </cell>
        </row>
        <row r="794">
          <cell r="D794" t="str">
            <v>HT2</v>
          </cell>
          <cell r="G794" t="str">
            <v>P203</v>
          </cell>
          <cell r="I794" t="str">
            <v>B380</v>
          </cell>
          <cell r="O794" t="str">
            <v>X</v>
          </cell>
        </row>
        <row r="795">
          <cell r="D795" t="str">
            <v>HT2</v>
          </cell>
          <cell r="G795" t="str">
            <v>P203</v>
          </cell>
          <cell r="I795" t="str">
            <v>B378</v>
          </cell>
          <cell r="O795" t="str">
            <v>X</v>
          </cell>
        </row>
        <row r="796">
          <cell r="D796" t="str">
            <v>HT2</v>
          </cell>
          <cell r="G796" t="str">
            <v>P203</v>
          </cell>
          <cell r="I796" t="str">
            <v>B2633</v>
          </cell>
          <cell r="O796" t="str">
            <v>X</v>
          </cell>
        </row>
        <row r="797">
          <cell r="D797" t="str">
            <v>HT2</v>
          </cell>
          <cell r="G797" t="str">
            <v>P203</v>
          </cell>
          <cell r="I797" t="str">
            <v>B2596</v>
          </cell>
          <cell r="O797" t="str">
            <v>X</v>
          </cell>
        </row>
        <row r="798">
          <cell r="D798" t="str">
            <v>HT2</v>
          </cell>
          <cell r="G798" t="str">
            <v>P203</v>
          </cell>
          <cell r="I798" t="str">
            <v>B360</v>
          </cell>
          <cell r="O798" t="str">
            <v>X</v>
          </cell>
        </row>
        <row r="799">
          <cell r="D799" t="str">
            <v>HT2</v>
          </cell>
          <cell r="G799" t="str">
            <v>P203</v>
          </cell>
          <cell r="I799" t="str">
            <v>B2594</v>
          </cell>
          <cell r="O799" t="str">
            <v>X</v>
          </cell>
        </row>
        <row r="800">
          <cell r="D800" t="str">
            <v>HT2</v>
          </cell>
          <cell r="G800" t="str">
            <v>P203</v>
          </cell>
          <cell r="I800" t="str">
            <v>B2595</v>
          </cell>
          <cell r="O800" t="str">
            <v>X</v>
          </cell>
        </row>
        <row r="801">
          <cell r="D801" t="str">
            <v>HT2</v>
          </cell>
          <cell r="G801" t="str">
            <v>P203</v>
          </cell>
          <cell r="I801" t="str">
            <v>B374</v>
          </cell>
          <cell r="O801" t="str">
            <v>X</v>
          </cell>
        </row>
        <row r="802">
          <cell r="D802" t="str">
            <v>HT2</v>
          </cell>
          <cell r="G802" t="str">
            <v>P203</v>
          </cell>
          <cell r="I802" t="str">
            <v>B2593</v>
          </cell>
          <cell r="O802" t="str">
            <v>X</v>
          </cell>
        </row>
        <row r="803">
          <cell r="D803" t="str">
            <v>HT2</v>
          </cell>
          <cell r="G803" t="str">
            <v>P203</v>
          </cell>
          <cell r="I803" t="str">
            <v>B2597</v>
          </cell>
          <cell r="O803" t="str">
            <v>X</v>
          </cell>
        </row>
        <row r="804">
          <cell r="D804" t="str">
            <v>HT2</v>
          </cell>
          <cell r="G804" t="str">
            <v>P203</v>
          </cell>
          <cell r="I804" t="str">
            <v>B3058</v>
          </cell>
          <cell r="O804" t="str">
            <v>X</v>
          </cell>
        </row>
        <row r="805">
          <cell r="D805" t="str">
            <v>HT2</v>
          </cell>
          <cell r="G805" t="str">
            <v>P203</v>
          </cell>
          <cell r="I805" t="str">
            <v>B3125</v>
          </cell>
          <cell r="O805" t="str">
            <v>X</v>
          </cell>
        </row>
        <row r="806">
          <cell r="D806" t="str">
            <v>HT2</v>
          </cell>
          <cell r="G806" t="str">
            <v>P203</v>
          </cell>
          <cell r="I806" t="str">
            <v>B3126</v>
          </cell>
          <cell r="O806" t="str">
            <v>X</v>
          </cell>
        </row>
        <row r="807">
          <cell r="D807" t="str">
            <v>HT2</v>
          </cell>
          <cell r="G807" t="str">
            <v>P203</v>
          </cell>
          <cell r="I807" t="str">
            <v>B3127</v>
          </cell>
          <cell r="O807" t="str">
            <v>X</v>
          </cell>
        </row>
        <row r="808">
          <cell r="D808" t="str">
            <v>T2_HCAS</v>
          </cell>
          <cell r="G808" t="str">
            <v>P204</v>
          </cell>
          <cell r="I808" t="str">
            <v>B2868</v>
          </cell>
          <cell r="O808" t="str">
            <v>X</v>
          </cell>
        </row>
        <row r="809">
          <cell r="D809" t="str">
            <v>T2_CAS</v>
          </cell>
          <cell r="G809" t="str">
            <v>P204</v>
          </cell>
          <cell r="I809" t="str">
            <v>B2869</v>
          </cell>
          <cell r="O809" t="str">
            <v>X</v>
          </cell>
        </row>
        <row r="810">
          <cell r="D810" t="str">
            <v>HT2</v>
          </cell>
          <cell r="G810" t="str">
            <v>P204</v>
          </cell>
          <cell r="I810" t="str">
            <v>B868</v>
          </cell>
          <cell r="O810" t="str">
            <v>X</v>
          </cell>
        </row>
        <row r="811">
          <cell r="D811" t="str">
            <v>HT2</v>
          </cell>
          <cell r="G811" t="str">
            <v>P204</v>
          </cell>
          <cell r="I811" t="str">
            <v>B859</v>
          </cell>
          <cell r="O811" t="str">
            <v>X</v>
          </cell>
        </row>
        <row r="812">
          <cell r="D812" t="str">
            <v>HT2</v>
          </cell>
          <cell r="G812" t="str">
            <v>P204</v>
          </cell>
          <cell r="I812" t="str">
            <v>B862</v>
          </cell>
          <cell r="O812" t="str">
            <v>X</v>
          </cell>
        </row>
        <row r="813">
          <cell r="D813" t="str">
            <v>HT2</v>
          </cell>
          <cell r="G813" t="str">
            <v>P204</v>
          </cell>
          <cell r="I813" t="str">
            <v>B853</v>
          </cell>
          <cell r="O813" t="str">
            <v>X</v>
          </cell>
        </row>
        <row r="814">
          <cell r="D814" t="str">
            <v>HT2</v>
          </cell>
          <cell r="G814" t="str">
            <v>P204</v>
          </cell>
          <cell r="I814" t="str">
            <v>B866</v>
          </cell>
          <cell r="O814" t="str">
            <v>X</v>
          </cell>
        </row>
        <row r="815">
          <cell r="D815" t="str">
            <v>HT2</v>
          </cell>
          <cell r="G815" t="str">
            <v>P204</v>
          </cell>
          <cell r="I815" t="str">
            <v>B712</v>
          </cell>
          <cell r="O815" t="str">
            <v>X</v>
          </cell>
        </row>
        <row r="816">
          <cell r="D816" t="str">
            <v>HT2</v>
          </cell>
          <cell r="G816" t="str">
            <v>P204</v>
          </cell>
          <cell r="I816" t="str">
            <v>B852</v>
          </cell>
          <cell r="O816" t="str">
            <v>X</v>
          </cell>
        </row>
        <row r="817">
          <cell r="D817" t="str">
            <v>HT2</v>
          </cell>
          <cell r="G817" t="str">
            <v>P204</v>
          </cell>
          <cell r="I817" t="str">
            <v>B858</v>
          </cell>
          <cell r="O817" t="str">
            <v>X</v>
          </cell>
        </row>
        <row r="818">
          <cell r="D818" t="str">
            <v>HT2</v>
          </cell>
          <cell r="G818" t="str">
            <v>P204</v>
          </cell>
          <cell r="I818" t="str">
            <v>B2638</v>
          </cell>
          <cell r="O818" t="str">
            <v>X</v>
          </cell>
        </row>
        <row r="819">
          <cell r="D819" t="str">
            <v>HT2</v>
          </cell>
          <cell r="G819" t="str">
            <v>P204</v>
          </cell>
          <cell r="I819" t="str">
            <v>B3343</v>
          </cell>
          <cell r="O819" t="str">
            <v>X</v>
          </cell>
        </row>
        <row r="820">
          <cell r="D820" t="str">
            <v>HT2</v>
          </cell>
          <cell r="G820" t="str">
            <v>P205</v>
          </cell>
          <cell r="I820" t="str">
            <v>B2625</v>
          </cell>
          <cell r="O820" t="str">
            <v>X</v>
          </cell>
        </row>
        <row r="821">
          <cell r="D821" t="str">
            <v>HT2</v>
          </cell>
          <cell r="G821" t="str">
            <v>P205</v>
          </cell>
          <cell r="I821" t="str">
            <v>B2627</v>
          </cell>
          <cell r="O821" t="str">
            <v>X</v>
          </cell>
        </row>
        <row r="822">
          <cell r="D822" t="str">
            <v>HT2</v>
          </cell>
          <cell r="G822" t="str">
            <v>P205</v>
          </cell>
          <cell r="I822" t="str">
            <v>B390</v>
          </cell>
          <cell r="O822" t="str">
            <v>X</v>
          </cell>
        </row>
        <row r="823">
          <cell r="D823" t="str">
            <v>HT2</v>
          </cell>
          <cell r="G823" t="str">
            <v>P205</v>
          </cell>
          <cell r="I823" t="str">
            <v>B2634</v>
          </cell>
          <cell r="O823" t="str">
            <v>X</v>
          </cell>
        </row>
        <row r="824">
          <cell r="D824" t="str">
            <v>HT2</v>
          </cell>
          <cell r="G824" t="str">
            <v>P205</v>
          </cell>
          <cell r="I824" t="str">
            <v>B2629</v>
          </cell>
          <cell r="O824" t="str">
            <v>X</v>
          </cell>
        </row>
        <row r="825">
          <cell r="D825" t="str">
            <v>T2_HCAS</v>
          </cell>
          <cell r="G825" t="str">
            <v>P206</v>
          </cell>
          <cell r="I825" t="str">
            <v>B1166</v>
          </cell>
          <cell r="O825" t="str">
            <v>X</v>
          </cell>
        </row>
        <row r="826">
          <cell r="D826" t="str">
            <v>T2_CAS</v>
          </cell>
          <cell r="G826" t="str">
            <v>P206</v>
          </cell>
          <cell r="I826" t="str">
            <v>B1165</v>
          </cell>
          <cell r="O826" t="str">
            <v>X</v>
          </cell>
        </row>
        <row r="827">
          <cell r="D827" t="str">
            <v>HT2</v>
          </cell>
          <cell r="G827" t="str">
            <v>P206</v>
          </cell>
          <cell r="I827" t="str">
            <v>B2314</v>
          </cell>
          <cell r="O827" t="str">
            <v>X</v>
          </cell>
        </row>
        <row r="828">
          <cell r="D828" t="str">
            <v>HT2</v>
          </cell>
          <cell r="G828" t="str">
            <v>P206</v>
          </cell>
          <cell r="I828" t="str">
            <v>B1135</v>
          </cell>
          <cell r="O828" t="str">
            <v>X</v>
          </cell>
        </row>
        <row r="829">
          <cell r="D829" t="str">
            <v>HT2</v>
          </cell>
          <cell r="G829" t="str">
            <v>P206</v>
          </cell>
          <cell r="I829" t="str">
            <v>B2315</v>
          </cell>
          <cell r="O829" t="str">
            <v>X</v>
          </cell>
        </row>
        <row r="830">
          <cell r="D830" t="str">
            <v>HT2</v>
          </cell>
          <cell r="G830" t="str">
            <v>P206</v>
          </cell>
          <cell r="I830" t="str">
            <v>B2316</v>
          </cell>
          <cell r="O830" t="str">
            <v>X</v>
          </cell>
        </row>
        <row r="831">
          <cell r="D831" t="str">
            <v>HT2</v>
          </cell>
          <cell r="G831" t="str">
            <v>P206</v>
          </cell>
          <cell r="I831" t="str">
            <v>B1134</v>
          </cell>
          <cell r="O831" t="str">
            <v>X</v>
          </cell>
        </row>
        <row r="832">
          <cell r="D832" t="str">
            <v>HT2</v>
          </cell>
          <cell r="G832" t="str">
            <v>P206</v>
          </cell>
          <cell r="I832" t="str">
            <v>B2543</v>
          </cell>
          <cell r="O832" t="str">
            <v>X</v>
          </cell>
        </row>
        <row r="833">
          <cell r="D833" t="str">
            <v>HT2</v>
          </cell>
          <cell r="G833" t="str">
            <v>P206</v>
          </cell>
          <cell r="I833" t="str">
            <v>B2544</v>
          </cell>
          <cell r="O833" t="str">
            <v>X</v>
          </cell>
        </row>
        <row r="834">
          <cell r="D834" t="str">
            <v>HT2</v>
          </cell>
          <cell r="G834" t="str">
            <v>P206</v>
          </cell>
          <cell r="I834" t="str">
            <v>B1137</v>
          </cell>
          <cell r="O834" t="str">
            <v>X</v>
          </cell>
        </row>
        <row r="835">
          <cell r="D835" t="str">
            <v>HT2</v>
          </cell>
          <cell r="G835" t="str">
            <v>P206</v>
          </cell>
          <cell r="I835" t="str">
            <v>B1141</v>
          </cell>
          <cell r="O835" t="str">
            <v>X</v>
          </cell>
        </row>
        <row r="836">
          <cell r="D836" t="str">
            <v>HT2</v>
          </cell>
          <cell r="G836" t="str">
            <v>P206</v>
          </cell>
          <cell r="I836" t="str">
            <v>B2318</v>
          </cell>
          <cell r="O836" t="str">
            <v>X</v>
          </cell>
        </row>
        <row r="837">
          <cell r="D837" t="str">
            <v>HT2</v>
          </cell>
          <cell r="G837" t="str">
            <v>P206</v>
          </cell>
          <cell r="I837" t="str">
            <v>B2319</v>
          </cell>
          <cell r="O837" t="str">
            <v>X</v>
          </cell>
        </row>
        <row r="838">
          <cell r="D838" t="str">
            <v>HT2</v>
          </cell>
          <cell r="G838" t="str">
            <v>P206</v>
          </cell>
          <cell r="I838" t="str">
            <v>B1144</v>
          </cell>
          <cell r="O838" t="str">
            <v>X</v>
          </cell>
        </row>
        <row r="839">
          <cell r="D839" t="str">
            <v>HT2</v>
          </cell>
          <cell r="G839" t="str">
            <v>P206</v>
          </cell>
          <cell r="I839" t="str">
            <v>B1145</v>
          </cell>
          <cell r="O839" t="str">
            <v>X</v>
          </cell>
        </row>
        <row r="840">
          <cell r="D840" t="str">
            <v>HT2</v>
          </cell>
          <cell r="G840" t="str">
            <v>P206</v>
          </cell>
          <cell r="I840" t="str">
            <v>B2320</v>
          </cell>
          <cell r="O840" t="str">
            <v>X</v>
          </cell>
        </row>
        <row r="841">
          <cell r="D841" t="str">
            <v>HT2</v>
          </cell>
          <cell r="G841" t="str">
            <v>P206</v>
          </cell>
          <cell r="I841" t="str">
            <v>B1149</v>
          </cell>
          <cell r="O841" t="str">
            <v>X</v>
          </cell>
        </row>
        <row r="842">
          <cell r="D842" t="str">
            <v>HT2</v>
          </cell>
          <cell r="G842" t="str">
            <v>P206</v>
          </cell>
          <cell r="I842" t="str">
            <v>B1151</v>
          </cell>
          <cell r="O842" t="str">
            <v>X</v>
          </cell>
        </row>
        <row r="843">
          <cell r="D843" t="str">
            <v>HT2</v>
          </cell>
          <cell r="G843" t="str">
            <v>P206</v>
          </cell>
          <cell r="I843" t="str">
            <v>B3012</v>
          </cell>
          <cell r="O843" t="str">
            <v>X</v>
          </cell>
        </row>
        <row r="844">
          <cell r="D844" t="str">
            <v>HT2</v>
          </cell>
          <cell r="G844" t="str">
            <v>P206</v>
          </cell>
          <cell r="I844" t="str">
            <v>B1152</v>
          </cell>
          <cell r="O844" t="str">
            <v>X</v>
          </cell>
        </row>
        <row r="845">
          <cell r="D845" t="str">
            <v>HT2</v>
          </cell>
          <cell r="G845" t="str">
            <v>P206</v>
          </cell>
          <cell r="I845" t="str">
            <v>B1153</v>
          </cell>
          <cell r="O845" t="str">
            <v>X</v>
          </cell>
        </row>
        <row r="846">
          <cell r="D846" t="str">
            <v>HT2</v>
          </cell>
          <cell r="G846" t="str">
            <v>P206</v>
          </cell>
          <cell r="I846" t="str">
            <v>B1154</v>
          </cell>
          <cell r="O846" t="str">
            <v>X</v>
          </cell>
        </row>
        <row r="847">
          <cell r="D847" t="str">
            <v>HT2</v>
          </cell>
          <cell r="G847" t="str">
            <v>P206</v>
          </cell>
          <cell r="I847" t="str">
            <v>B1155</v>
          </cell>
          <cell r="O847" t="str">
            <v>X</v>
          </cell>
        </row>
        <row r="848">
          <cell r="D848" t="str">
            <v>HT2</v>
          </cell>
          <cell r="G848" t="str">
            <v>P206</v>
          </cell>
          <cell r="I848" t="str">
            <v>B1150</v>
          </cell>
          <cell r="O848" t="str">
            <v>X</v>
          </cell>
        </row>
        <row r="849">
          <cell r="D849" t="str">
            <v>HT2</v>
          </cell>
          <cell r="G849" t="str">
            <v>P206</v>
          </cell>
          <cell r="I849" t="str">
            <v>B1146</v>
          </cell>
          <cell r="O849" t="str">
            <v>X</v>
          </cell>
        </row>
        <row r="850">
          <cell r="D850" t="str">
            <v>HT2</v>
          </cell>
          <cell r="G850" t="str">
            <v>P206</v>
          </cell>
          <cell r="I850" t="str">
            <v>B1156</v>
          </cell>
          <cell r="O850" t="str">
            <v>X</v>
          </cell>
        </row>
        <row r="851">
          <cell r="D851" t="str">
            <v>HT2</v>
          </cell>
          <cell r="G851" t="str">
            <v>P206</v>
          </cell>
          <cell r="I851" t="str">
            <v>B1158</v>
          </cell>
          <cell r="O851" t="str">
            <v>X</v>
          </cell>
        </row>
        <row r="852">
          <cell r="D852" t="str">
            <v>HT2</v>
          </cell>
          <cell r="G852" t="str">
            <v>P206</v>
          </cell>
          <cell r="I852" t="str">
            <v>B1162</v>
          </cell>
          <cell r="O852" t="str">
            <v>X</v>
          </cell>
        </row>
        <row r="853">
          <cell r="D853" t="str">
            <v>HT2</v>
          </cell>
          <cell r="G853" t="str">
            <v>P206</v>
          </cell>
          <cell r="I853" t="str">
            <v>B2321</v>
          </cell>
          <cell r="O853" t="str">
            <v>X</v>
          </cell>
        </row>
        <row r="854">
          <cell r="D854" t="str">
            <v>HT2</v>
          </cell>
          <cell r="G854" t="str">
            <v>P206</v>
          </cell>
          <cell r="I854" t="str">
            <v>B1621</v>
          </cell>
          <cell r="O854" t="str">
            <v>X</v>
          </cell>
        </row>
        <row r="855">
          <cell r="D855" t="str">
            <v>HT2</v>
          </cell>
          <cell r="G855" t="str">
            <v>P207</v>
          </cell>
          <cell r="I855" t="str">
            <v>B392</v>
          </cell>
          <cell r="O855" t="str">
            <v>X</v>
          </cell>
        </row>
        <row r="856">
          <cell r="D856" t="str">
            <v>HT2</v>
          </cell>
          <cell r="G856" t="str">
            <v>P207</v>
          </cell>
          <cell r="I856" t="str">
            <v>B393</v>
          </cell>
          <cell r="O856" t="str">
            <v>X</v>
          </cell>
        </row>
        <row r="857">
          <cell r="D857" t="str">
            <v>HT2</v>
          </cell>
          <cell r="G857" t="str">
            <v>P207</v>
          </cell>
          <cell r="I857" t="str">
            <v>B2369</v>
          </cell>
          <cell r="O857" t="str">
            <v>X</v>
          </cell>
        </row>
        <row r="858">
          <cell r="D858" t="str">
            <v>HT2</v>
          </cell>
          <cell r="G858" t="str">
            <v>P207</v>
          </cell>
          <cell r="I858" t="str">
            <v>B2370</v>
          </cell>
          <cell r="O858" t="str">
            <v>X</v>
          </cell>
        </row>
        <row r="859">
          <cell r="D859" t="str">
            <v>HT2</v>
          </cell>
          <cell r="G859" t="str">
            <v>P207</v>
          </cell>
          <cell r="I859" t="str">
            <v>B395</v>
          </cell>
          <cell r="O859" t="str">
            <v>X</v>
          </cell>
        </row>
        <row r="860">
          <cell r="D860" t="str">
            <v>HT2</v>
          </cell>
          <cell r="G860" t="str">
            <v>P207</v>
          </cell>
          <cell r="I860" t="str">
            <v>B396</v>
          </cell>
          <cell r="O860" t="str">
            <v>X</v>
          </cell>
        </row>
        <row r="861">
          <cell r="D861" t="str">
            <v>HT2</v>
          </cell>
          <cell r="G861" t="str">
            <v>P207</v>
          </cell>
          <cell r="I861" t="str">
            <v>B398</v>
          </cell>
          <cell r="O861" t="str">
            <v>X</v>
          </cell>
        </row>
        <row r="862">
          <cell r="D862" t="str">
            <v>HT2</v>
          </cell>
          <cell r="G862" t="str">
            <v>P207</v>
          </cell>
          <cell r="I862" t="str">
            <v>B397</v>
          </cell>
          <cell r="O862" t="str">
            <v>X</v>
          </cell>
        </row>
        <row r="863">
          <cell r="D863" t="str">
            <v>T2_HCAS</v>
          </cell>
          <cell r="G863" t="str">
            <v>P209</v>
          </cell>
          <cell r="I863" t="str">
            <v>B146</v>
          </cell>
          <cell r="O863" t="str">
            <v>X</v>
          </cell>
        </row>
        <row r="864">
          <cell r="D864" t="str">
            <v>T2_CAS</v>
          </cell>
          <cell r="G864" t="str">
            <v>P209</v>
          </cell>
          <cell r="I864" t="str">
            <v>B145</v>
          </cell>
          <cell r="O864" t="str">
            <v>X</v>
          </cell>
        </row>
        <row r="865">
          <cell r="D865" t="str">
            <v>HT2</v>
          </cell>
          <cell r="G865" t="str">
            <v>P209</v>
          </cell>
          <cell r="I865" t="str">
            <v>B123</v>
          </cell>
          <cell r="O865" t="str">
            <v>X</v>
          </cell>
        </row>
        <row r="866">
          <cell r="D866" t="str">
            <v>HT2</v>
          </cell>
          <cell r="G866" t="str">
            <v>P209</v>
          </cell>
          <cell r="I866" t="str">
            <v>B136</v>
          </cell>
          <cell r="O866" t="str">
            <v>X</v>
          </cell>
        </row>
        <row r="867">
          <cell r="D867" t="str">
            <v>HT2</v>
          </cell>
          <cell r="G867" t="str">
            <v>P209</v>
          </cell>
          <cell r="I867" t="str">
            <v>B137</v>
          </cell>
          <cell r="O867" t="str">
            <v>X</v>
          </cell>
        </row>
        <row r="868">
          <cell r="D868" t="str">
            <v>HT2</v>
          </cell>
          <cell r="G868" t="str">
            <v>P209</v>
          </cell>
          <cell r="I868" t="str">
            <v>B124</v>
          </cell>
          <cell r="O868" t="str">
            <v>X</v>
          </cell>
        </row>
        <row r="869">
          <cell r="D869" t="str">
            <v>HT2</v>
          </cell>
          <cell r="G869" t="str">
            <v>P209</v>
          </cell>
          <cell r="I869" t="str">
            <v>B130</v>
          </cell>
          <cell r="O869" t="str">
            <v>X</v>
          </cell>
        </row>
        <row r="870">
          <cell r="D870" t="str">
            <v>HT2</v>
          </cell>
          <cell r="G870" t="str">
            <v>P209</v>
          </cell>
          <cell r="I870" t="str">
            <v>B125</v>
          </cell>
          <cell r="O870" t="str">
            <v>X</v>
          </cell>
        </row>
        <row r="871">
          <cell r="D871" t="str">
            <v>HT2</v>
          </cell>
          <cell r="G871" t="str">
            <v>P209</v>
          </cell>
          <cell r="I871" t="str">
            <v>B127</v>
          </cell>
          <cell r="O871" t="str">
            <v>X</v>
          </cell>
        </row>
        <row r="872">
          <cell r="D872" t="str">
            <v>HT2</v>
          </cell>
          <cell r="G872" t="str">
            <v>P209</v>
          </cell>
          <cell r="I872" t="str">
            <v>B133</v>
          </cell>
          <cell r="O872" t="str">
            <v>X</v>
          </cell>
        </row>
        <row r="873">
          <cell r="D873" t="str">
            <v>HT2</v>
          </cell>
          <cell r="G873" t="str">
            <v>P209</v>
          </cell>
          <cell r="I873" t="str">
            <v>B135</v>
          </cell>
          <cell r="O873" t="str">
            <v>X</v>
          </cell>
        </row>
        <row r="874">
          <cell r="D874" t="str">
            <v>HT2</v>
          </cell>
          <cell r="G874" t="str">
            <v>P209</v>
          </cell>
          <cell r="I874" t="str">
            <v>B141</v>
          </cell>
          <cell r="O874" t="str">
            <v>X</v>
          </cell>
        </row>
        <row r="875">
          <cell r="D875" t="str">
            <v>HT2</v>
          </cell>
          <cell r="G875" t="str">
            <v>P209</v>
          </cell>
          <cell r="I875" t="str">
            <v>B139</v>
          </cell>
          <cell r="O875" t="str">
            <v>X</v>
          </cell>
        </row>
        <row r="876">
          <cell r="D876" t="str">
            <v>HT2</v>
          </cell>
          <cell r="G876" t="str">
            <v>P209</v>
          </cell>
          <cell r="I876" t="str">
            <v>B144</v>
          </cell>
          <cell r="O876" t="str">
            <v>X</v>
          </cell>
        </row>
        <row r="877">
          <cell r="D877" t="str">
            <v>T2_HCAS</v>
          </cell>
          <cell r="G877" t="str">
            <v>P212</v>
          </cell>
          <cell r="I877" t="str">
            <v>B2509</v>
          </cell>
          <cell r="O877" t="str">
            <v>X</v>
          </cell>
        </row>
        <row r="878">
          <cell r="D878" t="str">
            <v>T2_CAS</v>
          </cell>
          <cell r="G878" t="str">
            <v>P212</v>
          </cell>
          <cell r="I878" t="str">
            <v>B2510</v>
          </cell>
          <cell r="O878" t="str">
            <v>X</v>
          </cell>
        </row>
        <row r="879">
          <cell r="D879" t="str">
            <v>HT2</v>
          </cell>
          <cell r="G879" t="str">
            <v>P212</v>
          </cell>
          <cell r="I879" t="str">
            <v>B267</v>
          </cell>
          <cell r="O879" t="str">
            <v>X</v>
          </cell>
        </row>
        <row r="880">
          <cell r="D880" t="str">
            <v>HT2</v>
          </cell>
          <cell r="G880" t="str">
            <v>P212</v>
          </cell>
          <cell r="I880" t="str">
            <v>B273</v>
          </cell>
          <cell r="O880" t="str">
            <v>X</v>
          </cell>
        </row>
        <row r="881">
          <cell r="D881" t="str">
            <v>HT2</v>
          </cell>
          <cell r="G881" t="str">
            <v>P212</v>
          </cell>
          <cell r="I881" t="str">
            <v>B275</v>
          </cell>
          <cell r="O881" t="str">
            <v>X</v>
          </cell>
        </row>
        <row r="882">
          <cell r="D882" t="str">
            <v>HT2</v>
          </cell>
          <cell r="G882" t="str">
            <v>P212</v>
          </cell>
          <cell r="I882" t="str">
            <v>B2225</v>
          </cell>
          <cell r="O882" t="str">
            <v>X</v>
          </cell>
        </row>
        <row r="883">
          <cell r="D883" t="str">
            <v>HT2</v>
          </cell>
          <cell r="G883" t="str">
            <v>P212</v>
          </cell>
          <cell r="I883" t="str">
            <v>B2226</v>
          </cell>
          <cell r="O883" t="str">
            <v>X</v>
          </cell>
        </row>
        <row r="884">
          <cell r="D884" t="str">
            <v>HT2</v>
          </cell>
          <cell r="G884" t="str">
            <v>P212</v>
          </cell>
          <cell r="I884" t="str">
            <v>B2228</v>
          </cell>
          <cell r="O884" t="str">
            <v>X</v>
          </cell>
        </row>
        <row r="885">
          <cell r="D885" t="str">
            <v>HT2</v>
          </cell>
          <cell r="G885" t="str">
            <v>P212</v>
          </cell>
          <cell r="I885" t="str">
            <v>B2229</v>
          </cell>
          <cell r="O885" t="str">
            <v>X</v>
          </cell>
        </row>
        <row r="886">
          <cell r="D886" t="str">
            <v>HT2</v>
          </cell>
          <cell r="G886" t="str">
            <v>P212</v>
          </cell>
          <cell r="I886" t="str">
            <v>B2230</v>
          </cell>
          <cell r="O886" t="str">
            <v>X</v>
          </cell>
        </row>
        <row r="887">
          <cell r="D887" t="str">
            <v>HT2</v>
          </cell>
          <cell r="G887" t="str">
            <v>P212</v>
          </cell>
          <cell r="I887" t="str">
            <v>B2231</v>
          </cell>
          <cell r="O887" t="str">
            <v>X</v>
          </cell>
        </row>
        <row r="888">
          <cell r="D888" t="str">
            <v>HT2</v>
          </cell>
          <cell r="G888" t="str">
            <v>P212</v>
          </cell>
          <cell r="I888" t="str">
            <v>B2232</v>
          </cell>
          <cell r="O888" t="str">
            <v>X</v>
          </cell>
        </row>
        <row r="889">
          <cell r="D889" t="str">
            <v>HT2</v>
          </cell>
          <cell r="G889" t="str">
            <v>P212</v>
          </cell>
          <cell r="I889" t="str">
            <v>B2233</v>
          </cell>
          <cell r="O889" t="str">
            <v>X</v>
          </cell>
        </row>
        <row r="890">
          <cell r="D890" t="str">
            <v>HT2</v>
          </cell>
          <cell r="G890" t="str">
            <v>P212</v>
          </cell>
          <cell r="I890" t="str">
            <v>B2234</v>
          </cell>
          <cell r="O890" t="str">
            <v>X</v>
          </cell>
        </row>
        <row r="891">
          <cell r="D891" t="str">
            <v>HT2</v>
          </cell>
          <cell r="G891" t="str">
            <v>P212</v>
          </cell>
          <cell r="I891" t="str">
            <v>B2235</v>
          </cell>
          <cell r="O891" t="str">
            <v>X</v>
          </cell>
        </row>
        <row r="892">
          <cell r="D892" t="str">
            <v>HT2</v>
          </cell>
          <cell r="G892" t="str">
            <v>P212</v>
          </cell>
          <cell r="I892" t="str">
            <v>B2236</v>
          </cell>
          <cell r="O892" t="str">
            <v>X</v>
          </cell>
        </row>
        <row r="893">
          <cell r="D893" t="str">
            <v>HT2</v>
          </cell>
          <cell r="G893" t="str">
            <v>P212</v>
          </cell>
          <cell r="I893" t="str">
            <v>B2237</v>
          </cell>
          <cell r="O893" t="str">
            <v>X</v>
          </cell>
        </row>
        <row r="894">
          <cell r="D894" t="str">
            <v>HT2</v>
          </cell>
          <cell r="G894" t="str">
            <v>P212</v>
          </cell>
          <cell r="I894" t="str">
            <v>B2238</v>
          </cell>
          <cell r="O894" t="str">
            <v>X</v>
          </cell>
        </row>
        <row r="895">
          <cell r="D895" t="str">
            <v>HT2</v>
          </cell>
          <cell r="G895" t="str">
            <v>P212</v>
          </cell>
          <cell r="I895" t="str">
            <v>B2239</v>
          </cell>
          <cell r="O895" t="str">
            <v>X</v>
          </cell>
        </row>
        <row r="896">
          <cell r="D896" t="str">
            <v>HT2</v>
          </cell>
          <cell r="G896" t="str">
            <v>P212</v>
          </cell>
          <cell r="I896" t="str">
            <v>B2240</v>
          </cell>
          <cell r="O896" t="str">
            <v>X</v>
          </cell>
        </row>
        <row r="897">
          <cell r="D897" t="str">
            <v>HT2</v>
          </cell>
          <cell r="G897" t="str">
            <v>P212</v>
          </cell>
          <cell r="I897" t="str">
            <v>B2241</v>
          </cell>
          <cell r="O897" t="str">
            <v>X</v>
          </cell>
        </row>
        <row r="898">
          <cell r="D898" t="str">
            <v>HT2</v>
          </cell>
          <cell r="G898" t="str">
            <v>P212</v>
          </cell>
          <cell r="I898" t="str">
            <v>B2242</v>
          </cell>
          <cell r="O898" t="str">
            <v>X</v>
          </cell>
        </row>
        <row r="899">
          <cell r="D899" t="str">
            <v>HT2</v>
          </cell>
          <cell r="G899" t="str">
            <v>P212</v>
          </cell>
          <cell r="I899" t="str">
            <v>B2243</v>
          </cell>
          <cell r="O899" t="str">
            <v>X</v>
          </cell>
        </row>
        <row r="900">
          <cell r="D900" t="str">
            <v>HT2</v>
          </cell>
          <cell r="G900" t="str">
            <v>P212</v>
          </cell>
          <cell r="I900" t="str">
            <v>B2244</v>
          </cell>
          <cell r="O900" t="str">
            <v>X</v>
          </cell>
        </row>
        <row r="901">
          <cell r="D901" t="str">
            <v>HT2</v>
          </cell>
          <cell r="G901" t="str">
            <v>P212</v>
          </cell>
          <cell r="I901" t="str">
            <v>B2348</v>
          </cell>
          <cell r="O901" t="str">
            <v>X</v>
          </cell>
        </row>
        <row r="902">
          <cell r="D902" t="str">
            <v>T2_HCAS</v>
          </cell>
          <cell r="G902" t="str">
            <v>P214</v>
          </cell>
          <cell r="I902" t="str">
            <v>B555</v>
          </cell>
          <cell r="O902" t="str">
            <v>X</v>
          </cell>
        </row>
        <row r="903">
          <cell r="D903" t="str">
            <v>T2_CAS</v>
          </cell>
          <cell r="G903" t="str">
            <v>P214</v>
          </cell>
          <cell r="I903" t="str">
            <v>B554</v>
          </cell>
          <cell r="O903" t="str">
            <v>X</v>
          </cell>
        </row>
        <row r="904">
          <cell r="D904" t="str">
            <v>HT2</v>
          </cell>
          <cell r="G904" t="str">
            <v>P214</v>
          </cell>
          <cell r="I904" t="str">
            <v>B537</v>
          </cell>
          <cell r="O904" t="str">
            <v>X</v>
          </cell>
        </row>
        <row r="905">
          <cell r="D905" t="str">
            <v>HT2</v>
          </cell>
          <cell r="G905" t="str">
            <v>P214</v>
          </cell>
          <cell r="I905" t="str">
            <v>B2383</v>
          </cell>
          <cell r="O905" t="str">
            <v>X</v>
          </cell>
        </row>
        <row r="906">
          <cell r="D906" t="str">
            <v>HT2</v>
          </cell>
          <cell r="G906" t="str">
            <v>P214</v>
          </cell>
          <cell r="I906" t="str">
            <v>B538</v>
          </cell>
          <cell r="O906" t="str">
            <v>X</v>
          </cell>
        </row>
        <row r="907">
          <cell r="D907" t="str">
            <v>HT2</v>
          </cell>
          <cell r="G907" t="str">
            <v>P214</v>
          </cell>
          <cell r="I907" t="str">
            <v>B539</v>
          </cell>
          <cell r="O907" t="str">
            <v>X</v>
          </cell>
        </row>
        <row r="908">
          <cell r="D908" t="str">
            <v>HT2</v>
          </cell>
          <cell r="G908" t="str">
            <v>P214</v>
          </cell>
          <cell r="I908" t="str">
            <v>B540</v>
          </cell>
          <cell r="O908" t="str">
            <v>X</v>
          </cell>
        </row>
        <row r="909">
          <cell r="D909" t="str">
            <v>HT2</v>
          </cell>
          <cell r="G909" t="str">
            <v>P214</v>
          </cell>
          <cell r="I909" t="str">
            <v>B541</v>
          </cell>
          <cell r="O909" t="str">
            <v>X</v>
          </cell>
        </row>
        <row r="910">
          <cell r="D910" t="str">
            <v>HT2</v>
          </cell>
          <cell r="G910" t="str">
            <v>P214</v>
          </cell>
          <cell r="I910" t="str">
            <v>B542</v>
          </cell>
          <cell r="O910" t="str">
            <v>X</v>
          </cell>
        </row>
        <row r="911">
          <cell r="D911" t="str">
            <v>HT2</v>
          </cell>
          <cell r="G911" t="str">
            <v>P214</v>
          </cell>
          <cell r="I911" t="str">
            <v>B543</v>
          </cell>
          <cell r="O911" t="str">
            <v>X</v>
          </cell>
        </row>
        <row r="912">
          <cell r="D912" t="str">
            <v>HT2</v>
          </cell>
          <cell r="G912" t="str">
            <v>P214</v>
          </cell>
          <cell r="I912" t="str">
            <v>B544</v>
          </cell>
          <cell r="O912" t="str">
            <v>X</v>
          </cell>
        </row>
        <row r="913">
          <cell r="D913" t="str">
            <v>HT2</v>
          </cell>
          <cell r="G913" t="str">
            <v>P214</v>
          </cell>
          <cell r="I913" t="str">
            <v>B545</v>
          </cell>
          <cell r="O913" t="str">
            <v>X</v>
          </cell>
        </row>
        <row r="914">
          <cell r="D914" t="str">
            <v>HT2</v>
          </cell>
          <cell r="G914" t="str">
            <v>P214</v>
          </cell>
          <cell r="I914" t="str">
            <v>B547</v>
          </cell>
          <cell r="O914" t="str">
            <v>X</v>
          </cell>
        </row>
        <row r="915">
          <cell r="D915" t="str">
            <v>HT2</v>
          </cell>
          <cell r="G915" t="str">
            <v>P214</v>
          </cell>
          <cell r="I915" t="str">
            <v>B549</v>
          </cell>
          <cell r="O915" t="str">
            <v>X</v>
          </cell>
        </row>
        <row r="916">
          <cell r="D916" t="str">
            <v>HT2</v>
          </cell>
          <cell r="G916" t="str">
            <v>P214</v>
          </cell>
          <cell r="I916" t="str">
            <v>B550</v>
          </cell>
          <cell r="O916" t="str">
            <v>X</v>
          </cell>
        </row>
        <row r="917">
          <cell r="D917" t="str">
            <v>HT2</v>
          </cell>
          <cell r="G917" t="str">
            <v>P214</v>
          </cell>
          <cell r="I917" t="str">
            <v>B551</v>
          </cell>
          <cell r="O917" t="str">
            <v>X</v>
          </cell>
        </row>
        <row r="918">
          <cell r="D918" t="str">
            <v>HT2</v>
          </cell>
          <cell r="G918" t="str">
            <v>P214</v>
          </cell>
          <cell r="I918" t="str">
            <v>B553</v>
          </cell>
          <cell r="O918" t="str">
            <v>X</v>
          </cell>
        </row>
        <row r="919">
          <cell r="D919" t="str">
            <v>T2_HCAS</v>
          </cell>
          <cell r="G919" t="str">
            <v>P215</v>
          </cell>
          <cell r="I919" t="str">
            <v>B1190</v>
          </cell>
          <cell r="O919" t="str">
            <v>X</v>
          </cell>
        </row>
        <row r="920">
          <cell r="D920" t="str">
            <v>T2_CAS</v>
          </cell>
          <cell r="G920" t="str">
            <v>P215</v>
          </cell>
          <cell r="I920" t="str">
            <v>B1189</v>
          </cell>
          <cell r="O920" t="str">
            <v>X</v>
          </cell>
        </row>
        <row r="921">
          <cell r="D921" t="str">
            <v>HT2</v>
          </cell>
          <cell r="G921" t="str">
            <v>P215</v>
          </cell>
          <cell r="I921" t="str">
            <v>B1167</v>
          </cell>
          <cell r="O921" t="str">
            <v>X</v>
          </cell>
        </row>
        <row r="922">
          <cell r="D922" t="str">
            <v>HT2</v>
          </cell>
          <cell r="G922" t="str">
            <v>P215</v>
          </cell>
          <cell r="I922" t="str">
            <v>B1168</v>
          </cell>
          <cell r="O922" t="str">
            <v>X</v>
          </cell>
        </row>
        <row r="923">
          <cell r="D923" t="str">
            <v>HT2</v>
          </cell>
          <cell r="G923" t="str">
            <v>P215</v>
          </cell>
          <cell r="I923" t="str">
            <v>B1171</v>
          </cell>
          <cell r="O923" t="str">
            <v>X</v>
          </cell>
        </row>
        <row r="924">
          <cell r="D924" t="str">
            <v>HT2</v>
          </cell>
          <cell r="G924" t="str">
            <v>P215</v>
          </cell>
          <cell r="I924" t="str">
            <v>B1172</v>
          </cell>
          <cell r="O924" t="str">
            <v>X</v>
          </cell>
        </row>
        <row r="925">
          <cell r="D925" t="str">
            <v>HT2</v>
          </cell>
          <cell r="G925" t="str">
            <v>P215</v>
          </cell>
          <cell r="I925" t="str">
            <v>B1173</v>
          </cell>
          <cell r="O925" t="str">
            <v>X</v>
          </cell>
        </row>
        <row r="926">
          <cell r="D926" t="str">
            <v>HT2</v>
          </cell>
          <cell r="G926" t="str">
            <v>P215</v>
          </cell>
          <cell r="I926" t="str">
            <v>B1174</v>
          </cell>
          <cell r="O926" t="str">
            <v>X</v>
          </cell>
        </row>
        <row r="927">
          <cell r="D927" t="str">
            <v>HT2</v>
          </cell>
          <cell r="G927" t="str">
            <v>P215</v>
          </cell>
          <cell r="I927" t="str">
            <v>B1175</v>
          </cell>
          <cell r="O927" t="str">
            <v>X</v>
          </cell>
        </row>
        <row r="928">
          <cell r="D928" t="str">
            <v>HT2</v>
          </cell>
          <cell r="G928" t="str">
            <v>P215</v>
          </cell>
          <cell r="I928" t="str">
            <v>B1176</v>
          </cell>
          <cell r="O928" t="str">
            <v>X</v>
          </cell>
        </row>
        <row r="929">
          <cell r="D929" t="str">
            <v>HT2</v>
          </cell>
          <cell r="G929" t="str">
            <v>P215</v>
          </cell>
          <cell r="I929" t="str">
            <v>B1178</v>
          </cell>
          <cell r="O929" t="str">
            <v>X</v>
          </cell>
        </row>
        <row r="930">
          <cell r="D930" t="str">
            <v>HT2</v>
          </cell>
          <cell r="G930" t="str">
            <v>P215</v>
          </cell>
          <cell r="I930" t="str">
            <v>B1179</v>
          </cell>
          <cell r="O930" t="str">
            <v>X</v>
          </cell>
        </row>
        <row r="931">
          <cell r="D931" t="str">
            <v>HT2</v>
          </cell>
          <cell r="G931" t="str">
            <v>P215</v>
          </cell>
          <cell r="I931" t="str">
            <v>B1180</v>
          </cell>
          <cell r="O931" t="str">
            <v>X</v>
          </cell>
        </row>
        <row r="932">
          <cell r="D932" t="str">
            <v>HT2</v>
          </cell>
          <cell r="G932" t="str">
            <v>P215</v>
          </cell>
          <cell r="I932" t="str">
            <v>B1181</v>
          </cell>
          <cell r="O932" t="str">
            <v>X</v>
          </cell>
        </row>
        <row r="933">
          <cell r="D933" t="str">
            <v>HT2</v>
          </cell>
          <cell r="G933" t="str">
            <v>P215</v>
          </cell>
          <cell r="I933" t="str">
            <v>B1185</v>
          </cell>
          <cell r="O933" t="str">
            <v>X</v>
          </cell>
        </row>
        <row r="934">
          <cell r="D934" t="str">
            <v>HT2</v>
          </cell>
          <cell r="G934" t="str">
            <v>P215</v>
          </cell>
          <cell r="I934" t="str">
            <v>B1186</v>
          </cell>
          <cell r="O934" t="str">
            <v>X</v>
          </cell>
        </row>
        <row r="935">
          <cell r="D935" t="str">
            <v>HT2</v>
          </cell>
          <cell r="G935" t="str">
            <v>P215</v>
          </cell>
          <cell r="I935" t="str">
            <v>B3026</v>
          </cell>
          <cell r="O935" t="str">
            <v>X</v>
          </cell>
        </row>
        <row r="936">
          <cell r="D936" t="str">
            <v>HT2</v>
          </cell>
          <cell r="G936" t="str">
            <v>P215</v>
          </cell>
          <cell r="I936" t="str">
            <v>B1187</v>
          </cell>
          <cell r="O936" t="str">
            <v>X</v>
          </cell>
        </row>
        <row r="937">
          <cell r="D937" t="str">
            <v>HT2</v>
          </cell>
          <cell r="G937" t="str">
            <v>P215</v>
          </cell>
          <cell r="I937" t="str">
            <v>B1188</v>
          </cell>
          <cell r="O937" t="str">
            <v>X</v>
          </cell>
        </row>
        <row r="938">
          <cell r="D938" t="str">
            <v>HT2</v>
          </cell>
          <cell r="G938" t="str">
            <v>P215</v>
          </cell>
          <cell r="I938" t="str">
            <v>B2376</v>
          </cell>
          <cell r="O938" t="str">
            <v>X</v>
          </cell>
        </row>
        <row r="939">
          <cell r="D939" t="str">
            <v>HT2</v>
          </cell>
          <cell r="G939" t="str">
            <v>P215</v>
          </cell>
          <cell r="I939" t="str">
            <v>B2624</v>
          </cell>
          <cell r="O939" t="str">
            <v>X</v>
          </cell>
        </row>
        <row r="940">
          <cell r="D940" t="str">
            <v>HT2</v>
          </cell>
          <cell r="G940" t="str">
            <v>P215</v>
          </cell>
          <cell r="I940" t="str">
            <v>B3027</v>
          </cell>
          <cell r="O940" t="str">
            <v>X</v>
          </cell>
        </row>
        <row r="941">
          <cell r="D941" t="str">
            <v>HT2</v>
          </cell>
          <cell r="G941" t="str">
            <v>P215</v>
          </cell>
          <cell r="I941" t="str">
            <v>B3028</v>
          </cell>
          <cell r="O941" t="str">
            <v>X</v>
          </cell>
        </row>
        <row r="942">
          <cell r="D942" t="str">
            <v>HT2</v>
          </cell>
          <cell r="G942" t="str">
            <v>P215</v>
          </cell>
          <cell r="I942" t="str">
            <v>B3029</v>
          </cell>
          <cell r="O942" t="str">
            <v>X</v>
          </cell>
        </row>
        <row r="943">
          <cell r="D943" t="str">
            <v>T2_HCAS</v>
          </cell>
          <cell r="G943" t="str">
            <v>P216</v>
          </cell>
          <cell r="I943" t="str">
            <v>B2534</v>
          </cell>
          <cell r="O943" t="str">
            <v>X</v>
          </cell>
        </row>
        <row r="944">
          <cell r="D944" t="str">
            <v>T2_CAS</v>
          </cell>
          <cell r="G944" t="str">
            <v>P216</v>
          </cell>
          <cell r="I944" t="str">
            <v>B2533</v>
          </cell>
          <cell r="O944" t="str">
            <v>X</v>
          </cell>
        </row>
        <row r="945">
          <cell r="D945" t="str">
            <v>HT2</v>
          </cell>
          <cell r="G945" t="str">
            <v>P216</v>
          </cell>
          <cell r="I945" t="str">
            <v>B57</v>
          </cell>
          <cell r="O945" t="str">
            <v>X</v>
          </cell>
        </row>
        <row r="946">
          <cell r="D946" t="str">
            <v>HT2</v>
          </cell>
          <cell r="G946" t="str">
            <v>P216</v>
          </cell>
          <cell r="I946" t="str">
            <v>B59</v>
          </cell>
          <cell r="O946" t="str">
            <v>X</v>
          </cell>
        </row>
        <row r="947">
          <cell r="D947" t="str">
            <v>HT2</v>
          </cell>
          <cell r="G947" t="str">
            <v>P216</v>
          </cell>
          <cell r="I947" t="str">
            <v>B60</v>
          </cell>
          <cell r="O947" t="str">
            <v>X</v>
          </cell>
        </row>
        <row r="948">
          <cell r="D948" t="str">
            <v>HT2</v>
          </cell>
          <cell r="G948" t="str">
            <v>P216</v>
          </cell>
          <cell r="I948" t="str">
            <v>B61</v>
          </cell>
          <cell r="O948" t="str">
            <v>X</v>
          </cell>
        </row>
        <row r="949">
          <cell r="D949" t="str">
            <v>HT2</v>
          </cell>
          <cell r="G949" t="str">
            <v>P216</v>
          </cell>
          <cell r="I949" t="str">
            <v>B62</v>
          </cell>
          <cell r="O949" t="str">
            <v>X</v>
          </cell>
        </row>
        <row r="950">
          <cell r="D950" t="str">
            <v>HT2</v>
          </cell>
          <cell r="G950" t="str">
            <v>P216</v>
          </cell>
          <cell r="I950" t="str">
            <v>B63</v>
          </cell>
          <cell r="O950" t="str">
            <v>X</v>
          </cell>
        </row>
        <row r="951">
          <cell r="D951" t="str">
            <v>HT2</v>
          </cell>
          <cell r="G951" t="str">
            <v>P216</v>
          </cell>
          <cell r="I951" t="str">
            <v>B64</v>
          </cell>
          <cell r="O951" t="str">
            <v>X</v>
          </cell>
        </row>
        <row r="952">
          <cell r="D952" t="str">
            <v>HT2</v>
          </cell>
          <cell r="G952" t="str">
            <v>P216</v>
          </cell>
          <cell r="I952" t="str">
            <v>B65</v>
          </cell>
          <cell r="O952" t="str">
            <v>X</v>
          </cell>
        </row>
        <row r="953">
          <cell r="D953" t="str">
            <v>HT2</v>
          </cell>
          <cell r="G953" t="str">
            <v>P216</v>
          </cell>
          <cell r="I953" t="str">
            <v>B2112</v>
          </cell>
          <cell r="O953" t="str">
            <v>X</v>
          </cell>
        </row>
        <row r="954">
          <cell r="D954" t="str">
            <v>HT2</v>
          </cell>
          <cell r="G954" t="str">
            <v>P216</v>
          </cell>
          <cell r="I954" t="str">
            <v>B2576</v>
          </cell>
          <cell r="O954" t="str">
            <v>X</v>
          </cell>
        </row>
        <row r="955">
          <cell r="D955" t="str">
            <v>T2_HCAS</v>
          </cell>
          <cell r="G955" t="str">
            <v>P217</v>
          </cell>
          <cell r="I955" t="str">
            <v>B2121</v>
          </cell>
          <cell r="O955" t="str">
            <v>X</v>
          </cell>
        </row>
        <row r="956">
          <cell r="D956" t="str">
            <v>T2_CAS</v>
          </cell>
          <cell r="G956" t="str">
            <v>P217</v>
          </cell>
          <cell r="I956" t="str">
            <v>B2119</v>
          </cell>
          <cell r="O956" t="str">
            <v>X</v>
          </cell>
        </row>
        <row r="957">
          <cell r="D957" t="str">
            <v>HT2</v>
          </cell>
          <cell r="G957" t="str">
            <v>P217</v>
          </cell>
          <cell r="I957" t="str">
            <v>B399</v>
          </cell>
          <cell r="O957" t="str">
            <v>X</v>
          </cell>
        </row>
        <row r="958">
          <cell r="D958" t="str">
            <v>HT2</v>
          </cell>
          <cell r="G958" t="str">
            <v>P217</v>
          </cell>
          <cell r="I958" t="str">
            <v>B400</v>
          </cell>
          <cell r="O958" t="str">
            <v>X</v>
          </cell>
        </row>
        <row r="959">
          <cell r="D959" t="str">
            <v>HT2</v>
          </cell>
          <cell r="G959" t="str">
            <v>P217</v>
          </cell>
          <cell r="I959" t="str">
            <v>B402</v>
          </cell>
          <cell r="O959" t="str">
            <v>X</v>
          </cell>
        </row>
        <row r="960">
          <cell r="D960" t="str">
            <v>HT2</v>
          </cell>
          <cell r="G960" t="str">
            <v>P217</v>
          </cell>
          <cell r="I960" t="str">
            <v>B403</v>
          </cell>
          <cell r="O960" t="str">
            <v>X</v>
          </cell>
        </row>
        <row r="961">
          <cell r="D961" t="str">
            <v>HT2</v>
          </cell>
          <cell r="G961" t="str">
            <v>P217</v>
          </cell>
          <cell r="I961" t="str">
            <v>B2474</v>
          </cell>
          <cell r="O961" t="str">
            <v>X</v>
          </cell>
        </row>
        <row r="962">
          <cell r="D962" t="str">
            <v>HT2</v>
          </cell>
          <cell r="G962" t="str">
            <v>P217</v>
          </cell>
          <cell r="I962" t="str">
            <v>B2475</v>
          </cell>
          <cell r="O962" t="str">
            <v>X</v>
          </cell>
        </row>
        <row r="963">
          <cell r="D963" t="str">
            <v>T2_HCAS</v>
          </cell>
          <cell r="G963" t="str">
            <v>P218</v>
          </cell>
          <cell r="I963" t="str">
            <v>B2539</v>
          </cell>
          <cell r="O963" t="str">
            <v>X</v>
          </cell>
        </row>
        <row r="964">
          <cell r="D964" t="str">
            <v>T2_CAS</v>
          </cell>
          <cell r="G964" t="str">
            <v>P218</v>
          </cell>
          <cell r="I964" t="str">
            <v>B2540</v>
          </cell>
          <cell r="O964" t="str">
            <v>X</v>
          </cell>
        </row>
        <row r="965">
          <cell r="D965" t="str">
            <v>HT2</v>
          </cell>
          <cell r="G965" t="str">
            <v>P218</v>
          </cell>
          <cell r="I965" t="str">
            <v>B2588</v>
          </cell>
          <cell r="O965" t="str">
            <v>X</v>
          </cell>
        </row>
        <row r="966">
          <cell r="D966" t="str">
            <v>HT2</v>
          </cell>
          <cell r="G966" t="str">
            <v>P218</v>
          </cell>
          <cell r="I966" t="str">
            <v>B601</v>
          </cell>
          <cell r="O966" t="str">
            <v>X</v>
          </cell>
        </row>
        <row r="967">
          <cell r="D967" t="str">
            <v>HT2</v>
          </cell>
          <cell r="G967" t="str">
            <v>P218</v>
          </cell>
          <cell r="I967" t="str">
            <v>B2448</v>
          </cell>
          <cell r="O967" t="str">
            <v>X</v>
          </cell>
        </row>
        <row r="968">
          <cell r="D968" t="str">
            <v>HT2</v>
          </cell>
          <cell r="G968" t="str">
            <v>P218</v>
          </cell>
          <cell r="I968" t="str">
            <v>B3016</v>
          </cell>
          <cell r="O968" t="str">
            <v>X</v>
          </cell>
        </row>
        <row r="969">
          <cell r="D969" t="str">
            <v>HT2</v>
          </cell>
          <cell r="G969" t="str">
            <v>P218</v>
          </cell>
          <cell r="I969" t="str">
            <v>B3013</v>
          </cell>
          <cell r="O969" t="str">
            <v>X</v>
          </cell>
        </row>
        <row r="970">
          <cell r="D970" t="str">
            <v>HT2</v>
          </cell>
          <cell r="G970" t="str">
            <v>P218</v>
          </cell>
          <cell r="I970" t="str">
            <v>B595</v>
          </cell>
          <cell r="O970" t="str">
            <v>X</v>
          </cell>
        </row>
        <row r="971">
          <cell r="D971" t="str">
            <v>HT2</v>
          </cell>
          <cell r="G971" t="str">
            <v>P218</v>
          </cell>
          <cell r="I971" t="str">
            <v>B596</v>
          </cell>
          <cell r="O971" t="str">
            <v>X</v>
          </cell>
        </row>
        <row r="972">
          <cell r="D972" t="str">
            <v>HT2</v>
          </cell>
          <cell r="G972" t="str">
            <v>P218</v>
          </cell>
          <cell r="I972" t="str">
            <v>B3038</v>
          </cell>
          <cell r="O972" t="str">
            <v>X</v>
          </cell>
        </row>
        <row r="973">
          <cell r="D973" t="str">
            <v>HT2</v>
          </cell>
          <cell r="G973" t="str">
            <v>P218</v>
          </cell>
          <cell r="I973" t="str">
            <v>B2840</v>
          </cell>
          <cell r="O973" t="str">
            <v>X</v>
          </cell>
        </row>
        <row r="974">
          <cell r="D974" t="str">
            <v>HT2</v>
          </cell>
          <cell r="G974" t="str">
            <v>P218</v>
          </cell>
          <cell r="I974" t="str">
            <v>B2841</v>
          </cell>
          <cell r="O974" t="str">
            <v>X</v>
          </cell>
        </row>
        <row r="975">
          <cell r="D975" t="str">
            <v>T2_HCAS</v>
          </cell>
          <cell r="G975" t="str">
            <v>P219</v>
          </cell>
          <cell r="I975" t="str">
            <v>B2878</v>
          </cell>
          <cell r="O975" t="str">
            <v>X</v>
          </cell>
        </row>
        <row r="976">
          <cell r="D976" t="str">
            <v>T2_CAS</v>
          </cell>
          <cell r="G976" t="str">
            <v>P219</v>
          </cell>
          <cell r="I976" t="str">
            <v>B2879</v>
          </cell>
          <cell r="O976" t="str">
            <v>X</v>
          </cell>
        </row>
        <row r="977">
          <cell r="D977" t="str">
            <v>HT2</v>
          </cell>
          <cell r="G977" t="str">
            <v>P219</v>
          </cell>
          <cell r="I977" t="str">
            <v>B2298</v>
          </cell>
          <cell r="O977" t="str">
            <v>X</v>
          </cell>
        </row>
        <row r="978">
          <cell r="D978" t="str">
            <v>HT2</v>
          </cell>
          <cell r="G978" t="str">
            <v>P219</v>
          </cell>
          <cell r="I978" t="str">
            <v>B2299</v>
          </cell>
          <cell r="O978" t="str">
            <v>X</v>
          </cell>
        </row>
        <row r="979">
          <cell r="D979" t="str">
            <v>HT2</v>
          </cell>
          <cell r="G979" t="str">
            <v>P219</v>
          </cell>
          <cell r="I979" t="str">
            <v>B2300</v>
          </cell>
          <cell r="O979" t="str">
            <v>X</v>
          </cell>
        </row>
        <row r="980">
          <cell r="D980" t="str">
            <v>HT2</v>
          </cell>
          <cell r="G980" t="str">
            <v>P219</v>
          </cell>
          <cell r="I980" t="str">
            <v>B2301</v>
          </cell>
          <cell r="O980" t="str">
            <v>X</v>
          </cell>
        </row>
        <row r="981">
          <cell r="D981" t="str">
            <v>HT2</v>
          </cell>
          <cell r="G981" t="str">
            <v>P219</v>
          </cell>
          <cell r="I981" t="str">
            <v>B2302</v>
          </cell>
          <cell r="O981" t="str">
            <v>X</v>
          </cell>
        </row>
        <row r="982">
          <cell r="D982" t="str">
            <v>HT2</v>
          </cell>
          <cell r="G982" t="str">
            <v>P219</v>
          </cell>
          <cell r="I982" t="str">
            <v>B2303</v>
          </cell>
          <cell r="O982" t="str">
            <v>X</v>
          </cell>
        </row>
        <row r="983">
          <cell r="D983" t="str">
            <v>HT2</v>
          </cell>
          <cell r="G983" t="str">
            <v>P219</v>
          </cell>
          <cell r="I983" t="str">
            <v>B2304</v>
          </cell>
          <cell r="O983" t="str">
            <v>X</v>
          </cell>
        </row>
        <row r="984">
          <cell r="D984" t="str">
            <v>HT2</v>
          </cell>
          <cell r="G984" t="str">
            <v>P219</v>
          </cell>
          <cell r="I984" t="str">
            <v>B2305</v>
          </cell>
          <cell r="O984" t="str">
            <v>X</v>
          </cell>
        </row>
        <row r="985">
          <cell r="D985" t="str">
            <v>HT2</v>
          </cell>
          <cell r="G985" t="str">
            <v>P219</v>
          </cell>
          <cell r="I985" t="str">
            <v>B2306</v>
          </cell>
          <cell r="O985" t="str">
            <v>X</v>
          </cell>
        </row>
        <row r="986">
          <cell r="D986" t="str">
            <v>HT2</v>
          </cell>
          <cell r="G986" t="str">
            <v>P219</v>
          </cell>
          <cell r="I986" t="str">
            <v>B2307</v>
          </cell>
          <cell r="O986" t="str">
            <v>X</v>
          </cell>
        </row>
        <row r="987">
          <cell r="D987" t="str">
            <v>HT2</v>
          </cell>
          <cell r="G987" t="str">
            <v>P219</v>
          </cell>
          <cell r="I987" t="str">
            <v>B2394</v>
          </cell>
          <cell r="O987" t="str">
            <v>X</v>
          </cell>
        </row>
        <row r="988">
          <cell r="D988" t="str">
            <v>HT2</v>
          </cell>
          <cell r="G988" t="str">
            <v>P219</v>
          </cell>
          <cell r="I988" t="str">
            <v>B2310</v>
          </cell>
          <cell r="O988" t="str">
            <v>X</v>
          </cell>
        </row>
        <row r="989">
          <cell r="D989" t="str">
            <v>HT2</v>
          </cell>
          <cell r="G989" t="str">
            <v>P219</v>
          </cell>
          <cell r="I989" t="str">
            <v>B2877</v>
          </cell>
          <cell r="O989" t="str">
            <v>X</v>
          </cell>
        </row>
        <row r="990">
          <cell r="D990" t="str">
            <v>HT2</v>
          </cell>
          <cell r="G990" t="str">
            <v>P219</v>
          </cell>
          <cell r="I990" t="str">
            <v>B2311</v>
          </cell>
          <cell r="O990" t="str">
            <v>X</v>
          </cell>
        </row>
        <row r="991">
          <cell r="D991" t="str">
            <v>HT2</v>
          </cell>
          <cell r="G991" t="str">
            <v>P219</v>
          </cell>
          <cell r="I991" t="str">
            <v>B2312</v>
          </cell>
          <cell r="O991" t="str">
            <v>X</v>
          </cell>
        </row>
        <row r="992">
          <cell r="D992" t="str">
            <v>T2_HCAS</v>
          </cell>
          <cell r="G992" t="str">
            <v>P220</v>
          </cell>
          <cell r="I992" t="str">
            <v>B464</v>
          </cell>
          <cell r="O992" t="str">
            <v>X</v>
          </cell>
        </row>
        <row r="993">
          <cell r="D993" t="str">
            <v>T2_CAS</v>
          </cell>
          <cell r="G993" t="str">
            <v>P220</v>
          </cell>
          <cell r="I993" t="str">
            <v>B463</v>
          </cell>
          <cell r="O993" t="str">
            <v>X</v>
          </cell>
        </row>
        <row r="994">
          <cell r="D994" t="str">
            <v>HT2</v>
          </cell>
          <cell r="G994" t="str">
            <v>P220</v>
          </cell>
          <cell r="I994" t="str">
            <v>B456</v>
          </cell>
          <cell r="O994" t="str">
            <v>X</v>
          </cell>
        </row>
        <row r="995">
          <cell r="D995" t="str">
            <v>HT2</v>
          </cell>
          <cell r="G995" t="str">
            <v>P220</v>
          </cell>
          <cell r="I995" t="str">
            <v>B3120</v>
          </cell>
          <cell r="O995" t="str">
            <v>X</v>
          </cell>
        </row>
        <row r="996">
          <cell r="D996" t="str">
            <v>HT2</v>
          </cell>
          <cell r="G996" t="str">
            <v>P220</v>
          </cell>
          <cell r="I996" t="str">
            <v>B3121</v>
          </cell>
          <cell r="O996" t="str">
            <v>X</v>
          </cell>
        </row>
        <row r="997">
          <cell r="D997" t="str">
            <v>HT2</v>
          </cell>
          <cell r="G997" t="str">
            <v>P220</v>
          </cell>
          <cell r="I997" t="str">
            <v>B457</v>
          </cell>
          <cell r="O997" t="str">
            <v>X</v>
          </cell>
        </row>
        <row r="998">
          <cell r="D998" t="str">
            <v>HT2</v>
          </cell>
          <cell r="G998" t="str">
            <v>P220</v>
          </cell>
          <cell r="I998" t="str">
            <v>B461</v>
          </cell>
          <cell r="O998" t="str">
            <v>X</v>
          </cell>
        </row>
        <row r="999">
          <cell r="D999" t="str">
            <v>HT2</v>
          </cell>
          <cell r="G999" t="str">
            <v>P220</v>
          </cell>
          <cell r="I999" t="str">
            <v>B2392</v>
          </cell>
          <cell r="O999" t="str">
            <v>X</v>
          </cell>
        </row>
        <row r="1000">
          <cell r="D1000" t="str">
            <v>HT2</v>
          </cell>
          <cell r="G1000" t="str">
            <v>P220</v>
          </cell>
          <cell r="I1000" t="str">
            <v>B462</v>
          </cell>
          <cell r="O1000" t="str">
            <v>X</v>
          </cell>
        </row>
        <row r="1001">
          <cell r="D1001" t="str">
            <v>T2_HCAS</v>
          </cell>
          <cell r="G1001" t="str">
            <v>P224</v>
          </cell>
          <cell r="I1001" t="str">
            <v>B223</v>
          </cell>
          <cell r="O1001" t="str">
            <v>X</v>
          </cell>
        </row>
        <row r="1002">
          <cell r="D1002" t="str">
            <v>T2_CAS</v>
          </cell>
          <cell r="G1002" t="str">
            <v>P224</v>
          </cell>
          <cell r="I1002" t="str">
            <v>B222</v>
          </cell>
          <cell r="O1002" t="str">
            <v>X</v>
          </cell>
        </row>
        <row r="1003">
          <cell r="D1003" t="str">
            <v>HT2</v>
          </cell>
          <cell r="G1003" t="str">
            <v>P224</v>
          </cell>
          <cell r="I1003" t="str">
            <v>B218</v>
          </cell>
          <cell r="O1003" t="str">
            <v>X</v>
          </cell>
        </row>
        <row r="1004">
          <cell r="D1004" t="str">
            <v>HT2</v>
          </cell>
          <cell r="G1004" t="str">
            <v>P224</v>
          </cell>
          <cell r="I1004" t="str">
            <v>B3144</v>
          </cell>
          <cell r="O1004" t="str">
            <v>X</v>
          </cell>
        </row>
        <row r="1005">
          <cell r="D1005" t="str">
            <v>HT2</v>
          </cell>
          <cell r="G1005" t="str">
            <v>P224</v>
          </cell>
          <cell r="I1005" t="str">
            <v>B2458</v>
          </cell>
          <cell r="O1005" t="str">
            <v>X</v>
          </cell>
        </row>
        <row r="1006">
          <cell r="D1006" t="str">
            <v>HT2</v>
          </cell>
          <cell r="G1006" t="str">
            <v>P224</v>
          </cell>
          <cell r="I1006" t="str">
            <v>B2459</v>
          </cell>
          <cell r="O1006" t="str">
            <v>X</v>
          </cell>
        </row>
        <row r="1007">
          <cell r="D1007" t="str">
            <v>HT2</v>
          </cell>
          <cell r="G1007" t="str">
            <v>P224</v>
          </cell>
          <cell r="I1007" t="str">
            <v>B2460</v>
          </cell>
          <cell r="O1007" t="str">
            <v>X</v>
          </cell>
        </row>
        <row r="1008">
          <cell r="D1008" t="str">
            <v>HT2</v>
          </cell>
          <cell r="G1008" t="str">
            <v>P224</v>
          </cell>
          <cell r="I1008" t="str">
            <v>B2461</v>
          </cell>
          <cell r="O1008" t="str">
            <v>X</v>
          </cell>
        </row>
        <row r="1009">
          <cell r="D1009" t="str">
            <v>T2_HCAS</v>
          </cell>
          <cell r="G1009" t="str">
            <v>P230</v>
          </cell>
          <cell r="I1009" t="str">
            <v>B571</v>
          </cell>
          <cell r="O1009" t="str">
            <v>X</v>
          </cell>
        </row>
        <row r="1010">
          <cell r="D1010" t="str">
            <v>T2_CAS</v>
          </cell>
          <cell r="G1010" t="str">
            <v>P230</v>
          </cell>
          <cell r="I1010" t="str">
            <v>B570</v>
          </cell>
          <cell r="O1010" t="str">
            <v>X</v>
          </cell>
        </row>
        <row r="1011">
          <cell r="D1011" t="str">
            <v>HT2</v>
          </cell>
          <cell r="G1011" t="str">
            <v>P230</v>
          </cell>
          <cell r="I1011" t="str">
            <v>B556</v>
          </cell>
          <cell r="O1011" t="str">
            <v>X</v>
          </cell>
        </row>
        <row r="1012">
          <cell r="D1012" t="str">
            <v>HT2</v>
          </cell>
          <cell r="G1012" t="str">
            <v>P230</v>
          </cell>
          <cell r="I1012" t="str">
            <v>B557</v>
          </cell>
          <cell r="O1012" t="str">
            <v>X</v>
          </cell>
        </row>
        <row r="1013">
          <cell r="D1013" t="str">
            <v>HT2</v>
          </cell>
          <cell r="G1013" t="str">
            <v>P230</v>
          </cell>
          <cell r="I1013" t="str">
            <v>B558</v>
          </cell>
          <cell r="O1013" t="str">
            <v>X</v>
          </cell>
        </row>
        <row r="1014">
          <cell r="D1014" t="str">
            <v>HT2</v>
          </cell>
          <cell r="G1014" t="str">
            <v>P230</v>
          </cell>
          <cell r="I1014" t="str">
            <v>B559</v>
          </cell>
          <cell r="O1014" t="str">
            <v>X</v>
          </cell>
        </row>
        <row r="1015">
          <cell r="D1015" t="str">
            <v>HT2</v>
          </cell>
          <cell r="G1015" t="str">
            <v>P230</v>
          </cell>
          <cell r="I1015" t="str">
            <v>B560</v>
          </cell>
          <cell r="O1015" t="str">
            <v>X</v>
          </cell>
        </row>
        <row r="1016">
          <cell r="D1016" t="str">
            <v>HT2</v>
          </cell>
          <cell r="G1016" t="str">
            <v>P230</v>
          </cell>
          <cell r="I1016" t="str">
            <v>B561</v>
          </cell>
          <cell r="O1016" t="str">
            <v>X</v>
          </cell>
        </row>
        <row r="1017">
          <cell r="D1017" t="str">
            <v>HT2</v>
          </cell>
          <cell r="G1017" t="str">
            <v>P230</v>
          </cell>
          <cell r="I1017" t="str">
            <v>B563</v>
          </cell>
          <cell r="O1017" t="str">
            <v>X</v>
          </cell>
        </row>
        <row r="1018">
          <cell r="D1018" t="str">
            <v>HT2</v>
          </cell>
          <cell r="G1018" t="str">
            <v>P230</v>
          </cell>
          <cell r="I1018" t="str">
            <v>B2874</v>
          </cell>
          <cell r="O1018" t="str">
            <v>X</v>
          </cell>
        </row>
        <row r="1019">
          <cell r="D1019" t="str">
            <v>HT2</v>
          </cell>
          <cell r="G1019" t="str">
            <v>P230</v>
          </cell>
          <cell r="I1019" t="str">
            <v>B3143</v>
          </cell>
          <cell r="O1019" t="str">
            <v>X</v>
          </cell>
        </row>
        <row r="1020">
          <cell r="D1020" t="str">
            <v>HT2</v>
          </cell>
          <cell r="G1020" t="str">
            <v>P230</v>
          </cell>
          <cell r="I1020" t="str">
            <v>B2777</v>
          </cell>
          <cell r="O1020" t="str">
            <v>X</v>
          </cell>
        </row>
        <row r="1021">
          <cell r="D1021" t="str">
            <v>HT2</v>
          </cell>
          <cell r="G1021" t="str">
            <v>P230</v>
          </cell>
          <cell r="I1021" t="str">
            <v>B2778</v>
          </cell>
          <cell r="O1021" t="str">
            <v>X</v>
          </cell>
        </row>
        <row r="1022">
          <cell r="D1022" t="str">
            <v>HT2</v>
          </cell>
          <cell r="G1022" t="str">
            <v>P230</v>
          </cell>
          <cell r="I1022" t="str">
            <v>B565</v>
          </cell>
          <cell r="O1022" t="str">
            <v>X</v>
          </cell>
        </row>
        <row r="1023">
          <cell r="D1023" t="str">
            <v>HT2</v>
          </cell>
          <cell r="G1023" t="str">
            <v>P230</v>
          </cell>
          <cell r="I1023" t="str">
            <v>B566</v>
          </cell>
          <cell r="O1023" t="str">
            <v>X</v>
          </cell>
        </row>
        <row r="1024">
          <cell r="D1024" t="str">
            <v>HT2</v>
          </cell>
          <cell r="G1024" t="str">
            <v>P230</v>
          </cell>
          <cell r="I1024" t="str">
            <v>B567</v>
          </cell>
          <cell r="O1024" t="str">
            <v>X</v>
          </cell>
        </row>
        <row r="1025">
          <cell r="D1025" t="str">
            <v>HT2</v>
          </cell>
          <cell r="G1025" t="str">
            <v>P230</v>
          </cell>
          <cell r="I1025" t="str">
            <v>B568</v>
          </cell>
          <cell r="O1025" t="str">
            <v>X</v>
          </cell>
        </row>
        <row r="1026">
          <cell r="D1026" t="str">
            <v>HT2</v>
          </cell>
          <cell r="G1026" t="str">
            <v>P230</v>
          </cell>
          <cell r="I1026" t="str">
            <v>B2779</v>
          </cell>
          <cell r="O1026" t="str">
            <v>X</v>
          </cell>
        </row>
        <row r="1027">
          <cell r="D1027" t="str">
            <v>HT2</v>
          </cell>
          <cell r="G1027" t="str">
            <v>P230</v>
          </cell>
          <cell r="I1027" t="str">
            <v>B569</v>
          </cell>
          <cell r="O1027" t="str">
            <v>X</v>
          </cell>
        </row>
        <row r="1028">
          <cell r="D1028" t="str">
            <v>HT2</v>
          </cell>
          <cell r="G1028" t="str">
            <v>P231</v>
          </cell>
          <cell r="I1028" t="str">
            <v>B825</v>
          </cell>
          <cell r="O1028" t="str">
            <v>X</v>
          </cell>
        </row>
        <row r="1029">
          <cell r="D1029" t="str">
            <v>HT2</v>
          </cell>
          <cell r="G1029" t="str">
            <v>P231</v>
          </cell>
          <cell r="I1029" t="str">
            <v>B824</v>
          </cell>
          <cell r="O1029" t="str">
            <v>X</v>
          </cell>
        </row>
        <row r="1030">
          <cell r="D1030" t="str">
            <v>HT2</v>
          </cell>
          <cell r="G1030" t="str">
            <v>P231</v>
          </cell>
          <cell r="I1030" t="str">
            <v>B821</v>
          </cell>
          <cell r="O1030" t="str">
            <v>X</v>
          </cell>
        </row>
        <row r="1031">
          <cell r="D1031" t="str">
            <v>HT2</v>
          </cell>
          <cell r="G1031" t="str">
            <v>P231</v>
          </cell>
          <cell r="I1031" t="str">
            <v>B822</v>
          </cell>
          <cell r="O1031" t="str">
            <v>X</v>
          </cell>
        </row>
        <row r="1032">
          <cell r="D1032" t="str">
            <v>HT2</v>
          </cell>
          <cell r="G1032" t="str">
            <v>P231</v>
          </cell>
          <cell r="I1032" t="str">
            <v>B823</v>
          </cell>
          <cell r="O1032" t="str">
            <v>X</v>
          </cell>
        </row>
        <row r="1033">
          <cell r="D1033" t="str">
            <v>HT2</v>
          </cell>
          <cell r="G1033" t="str">
            <v>P231</v>
          </cell>
          <cell r="I1033" t="str">
            <v>B3341</v>
          </cell>
          <cell r="O1033" t="str">
            <v>X</v>
          </cell>
        </row>
        <row r="1034">
          <cell r="D1034" t="str">
            <v>T2_HCAS</v>
          </cell>
          <cell r="G1034" t="str">
            <v>P232</v>
          </cell>
          <cell r="I1034" t="str">
            <v>B76</v>
          </cell>
          <cell r="O1034" t="str">
            <v>X</v>
          </cell>
        </row>
        <row r="1035">
          <cell r="D1035" t="str">
            <v>T2_CAS</v>
          </cell>
          <cell r="G1035" t="str">
            <v>P232</v>
          </cell>
          <cell r="I1035" t="str">
            <v>B75</v>
          </cell>
          <cell r="O1035" t="str">
            <v>X</v>
          </cell>
        </row>
        <row r="1036">
          <cell r="D1036" t="str">
            <v>HT2</v>
          </cell>
          <cell r="G1036" t="str">
            <v>P232</v>
          </cell>
          <cell r="I1036" t="str">
            <v>B68</v>
          </cell>
          <cell r="O1036" t="str">
            <v>X</v>
          </cell>
        </row>
        <row r="1037">
          <cell r="D1037" t="str">
            <v>HT2</v>
          </cell>
          <cell r="G1037" t="str">
            <v>P232</v>
          </cell>
          <cell r="I1037" t="str">
            <v>B74</v>
          </cell>
          <cell r="O1037" t="str">
            <v>X</v>
          </cell>
        </row>
        <row r="1038">
          <cell r="D1038" t="str">
            <v>HT2</v>
          </cell>
          <cell r="G1038" t="str">
            <v>P232</v>
          </cell>
          <cell r="I1038" t="str">
            <v>B73</v>
          </cell>
          <cell r="O1038" t="str">
            <v>X</v>
          </cell>
        </row>
        <row r="1039">
          <cell r="D1039" t="str">
            <v>HT2</v>
          </cell>
          <cell r="G1039" t="str">
            <v>P232</v>
          </cell>
          <cell r="I1039" t="str">
            <v>B71</v>
          </cell>
          <cell r="O1039" t="str">
            <v>X</v>
          </cell>
        </row>
        <row r="1040">
          <cell r="D1040" t="str">
            <v>HT2</v>
          </cell>
          <cell r="G1040" t="str">
            <v>P232</v>
          </cell>
          <cell r="I1040" t="str">
            <v>B70</v>
          </cell>
          <cell r="O1040" t="str">
            <v>X</v>
          </cell>
        </row>
        <row r="1041">
          <cell r="D1041" t="str">
            <v>HT2</v>
          </cell>
          <cell r="G1041" t="str">
            <v>P232</v>
          </cell>
          <cell r="I1041" t="str">
            <v>B2365</v>
          </cell>
          <cell r="O1041" t="str">
            <v>X</v>
          </cell>
        </row>
        <row r="1042">
          <cell r="D1042" t="str">
            <v>HT2</v>
          </cell>
          <cell r="G1042" t="str">
            <v>P232</v>
          </cell>
          <cell r="I1042" t="str">
            <v>B2366</v>
          </cell>
          <cell r="O1042" t="str">
            <v>X</v>
          </cell>
        </row>
        <row r="1043">
          <cell r="D1043" t="str">
            <v>HT2</v>
          </cell>
          <cell r="G1043" t="str">
            <v>P232</v>
          </cell>
          <cell r="I1043" t="str">
            <v>B72</v>
          </cell>
          <cell r="O1043" t="str">
            <v>X</v>
          </cell>
        </row>
        <row r="1044">
          <cell r="D1044" t="str">
            <v>T2_HCAS</v>
          </cell>
          <cell r="G1044" t="str">
            <v>P302</v>
          </cell>
          <cell r="I1044" t="str">
            <v>B624</v>
          </cell>
          <cell r="O1044" t="str">
            <v>X</v>
          </cell>
        </row>
        <row r="1045">
          <cell r="D1045" t="str">
            <v>T2_CAS</v>
          </cell>
          <cell r="G1045" t="str">
            <v>P302</v>
          </cell>
          <cell r="I1045" t="str">
            <v>B623</v>
          </cell>
          <cell r="O1045" t="str">
            <v>X</v>
          </cell>
        </row>
        <row r="1046">
          <cell r="D1046" t="str">
            <v>HT2</v>
          </cell>
          <cell r="G1046" t="str">
            <v>P302</v>
          </cell>
          <cell r="I1046" t="str">
            <v>B2641</v>
          </cell>
          <cell r="O1046" t="str">
            <v>X</v>
          </cell>
        </row>
        <row r="1047">
          <cell r="D1047" t="str">
            <v>HT2</v>
          </cell>
          <cell r="G1047" t="str">
            <v>P302</v>
          </cell>
          <cell r="I1047" t="str">
            <v>B2642</v>
          </cell>
          <cell r="O1047" t="str">
            <v>X</v>
          </cell>
        </row>
        <row r="1048">
          <cell r="D1048" t="str">
            <v>HT2</v>
          </cell>
          <cell r="G1048" t="str">
            <v>P302</v>
          </cell>
          <cell r="I1048" t="str">
            <v>B2643</v>
          </cell>
          <cell r="O1048" t="str">
            <v>X</v>
          </cell>
        </row>
        <row r="1049">
          <cell r="D1049" t="str">
            <v>HT2</v>
          </cell>
          <cell r="G1049" t="str">
            <v>P302</v>
          </cell>
          <cell r="I1049" t="str">
            <v>B2585</v>
          </cell>
          <cell r="O1049" t="str">
            <v>X</v>
          </cell>
        </row>
        <row r="1050">
          <cell r="D1050" t="str">
            <v>HT2</v>
          </cell>
          <cell r="G1050" t="str">
            <v>P302</v>
          </cell>
          <cell r="I1050" t="str">
            <v>B2449</v>
          </cell>
          <cell r="O1050" t="str">
            <v>X</v>
          </cell>
        </row>
        <row r="1051">
          <cell r="D1051" t="str">
            <v>HT2</v>
          </cell>
          <cell r="G1051" t="str">
            <v>P302</v>
          </cell>
          <cell r="I1051" t="str">
            <v>B619</v>
          </cell>
          <cell r="O1051" t="str">
            <v>X</v>
          </cell>
        </row>
        <row r="1052">
          <cell r="D1052" t="str">
            <v>HT2</v>
          </cell>
          <cell r="G1052" t="str">
            <v>P302</v>
          </cell>
          <cell r="I1052" t="str">
            <v>B3308</v>
          </cell>
          <cell r="O1052" t="str">
            <v>X</v>
          </cell>
        </row>
        <row r="1053">
          <cell r="D1053" t="str">
            <v>HT2</v>
          </cell>
          <cell r="G1053" t="str">
            <v>P303</v>
          </cell>
          <cell r="I1053" t="str">
            <v>B1245</v>
          </cell>
          <cell r="O1053" t="str">
            <v>X</v>
          </cell>
        </row>
        <row r="1054">
          <cell r="D1054" t="str">
            <v>HT2</v>
          </cell>
          <cell r="G1054" t="str">
            <v>P303</v>
          </cell>
          <cell r="I1054" t="str">
            <v>B636</v>
          </cell>
          <cell r="O1054" t="str">
            <v>X</v>
          </cell>
        </row>
        <row r="1055">
          <cell r="D1055" t="str">
            <v>HT2</v>
          </cell>
          <cell r="G1055" t="str">
            <v>P303</v>
          </cell>
          <cell r="I1055" t="str">
            <v>B639</v>
          </cell>
          <cell r="O1055" t="str">
            <v>X</v>
          </cell>
        </row>
        <row r="1056">
          <cell r="D1056" t="str">
            <v>HT2</v>
          </cell>
          <cell r="G1056" t="str">
            <v>P303</v>
          </cell>
          <cell r="I1056" t="str">
            <v>B2754</v>
          </cell>
          <cell r="O1056" t="str">
            <v>X</v>
          </cell>
        </row>
        <row r="1057">
          <cell r="D1057" t="str">
            <v>HT2</v>
          </cell>
          <cell r="G1057" t="str">
            <v>P303</v>
          </cell>
          <cell r="I1057" t="str">
            <v>B2755</v>
          </cell>
          <cell r="O1057" t="str">
            <v>X</v>
          </cell>
        </row>
        <row r="1058">
          <cell r="D1058" t="str">
            <v>HT2</v>
          </cell>
          <cell r="G1058" t="str">
            <v>P303</v>
          </cell>
          <cell r="I1058" t="str">
            <v>B643</v>
          </cell>
          <cell r="O1058" t="str">
            <v>X</v>
          </cell>
        </row>
        <row r="1059">
          <cell r="D1059" t="str">
            <v>HT2</v>
          </cell>
          <cell r="G1059" t="str">
            <v>P303</v>
          </cell>
          <cell r="I1059" t="str">
            <v>B645</v>
          </cell>
          <cell r="O1059" t="str">
            <v>X</v>
          </cell>
        </row>
        <row r="1060">
          <cell r="D1060" t="str">
            <v>HT2</v>
          </cell>
          <cell r="G1060" t="str">
            <v>P303</v>
          </cell>
          <cell r="I1060" t="str">
            <v>B642</v>
          </cell>
          <cell r="O1060" t="str">
            <v>X</v>
          </cell>
        </row>
        <row r="1061">
          <cell r="D1061" t="str">
            <v>HT2</v>
          </cell>
          <cell r="G1061" t="str">
            <v>P303</v>
          </cell>
          <cell r="I1061" t="str">
            <v>B634</v>
          </cell>
          <cell r="O1061" t="str">
            <v>X</v>
          </cell>
        </row>
        <row r="1062">
          <cell r="D1062" t="str">
            <v>HT2</v>
          </cell>
          <cell r="G1062" t="str">
            <v>P303</v>
          </cell>
          <cell r="I1062" t="str">
            <v>B638</v>
          </cell>
          <cell r="O1062" t="str">
            <v>X</v>
          </cell>
        </row>
        <row r="1063">
          <cell r="D1063" t="str">
            <v>HT2</v>
          </cell>
          <cell r="G1063" t="str">
            <v>P303</v>
          </cell>
          <cell r="I1063" t="str">
            <v>B640</v>
          </cell>
          <cell r="O1063" t="str">
            <v>X</v>
          </cell>
        </row>
        <row r="1064">
          <cell r="D1064" t="str">
            <v>HT2</v>
          </cell>
          <cell r="G1064" t="str">
            <v>P303</v>
          </cell>
          <cell r="I1064" t="str">
            <v>B641</v>
          </cell>
          <cell r="O1064" t="str">
            <v>X</v>
          </cell>
        </row>
        <row r="1065">
          <cell r="D1065" t="str">
            <v>HT2</v>
          </cell>
          <cell r="G1065" t="str">
            <v>P303</v>
          </cell>
          <cell r="I1065" t="str">
            <v>B633</v>
          </cell>
          <cell r="O1065" t="str">
            <v>X</v>
          </cell>
        </row>
        <row r="1066">
          <cell r="D1066" t="str">
            <v>HT2</v>
          </cell>
          <cell r="G1066" t="str">
            <v>P303</v>
          </cell>
          <cell r="I1066" t="str">
            <v>B637</v>
          </cell>
          <cell r="O1066" t="str">
            <v>X</v>
          </cell>
        </row>
        <row r="1067">
          <cell r="D1067" t="str">
            <v>T2_HCAS</v>
          </cell>
          <cell r="G1067" t="str">
            <v>P304</v>
          </cell>
          <cell r="I1067" t="str">
            <v>B2852</v>
          </cell>
          <cell r="O1067" t="str">
            <v>X</v>
          </cell>
        </row>
        <row r="1068">
          <cell r="D1068" t="str">
            <v>T2_CAS</v>
          </cell>
          <cell r="G1068" t="str">
            <v>P304</v>
          </cell>
          <cell r="I1068" t="str">
            <v>B2853</v>
          </cell>
          <cell r="O1068" t="str">
            <v>X</v>
          </cell>
        </row>
        <row r="1069">
          <cell r="D1069" t="str">
            <v>HT2</v>
          </cell>
          <cell r="G1069" t="str">
            <v>P304</v>
          </cell>
          <cell r="I1069" t="str">
            <v>B2599</v>
          </cell>
          <cell r="O1069" t="str">
            <v>X</v>
          </cell>
        </row>
        <row r="1070">
          <cell r="D1070" t="str">
            <v>HT2</v>
          </cell>
          <cell r="G1070" t="str">
            <v>P304</v>
          </cell>
          <cell r="I1070" t="str">
            <v>B2741</v>
          </cell>
          <cell r="O1070" t="str">
            <v>X</v>
          </cell>
        </row>
        <row r="1071">
          <cell r="D1071" t="str">
            <v>HT2</v>
          </cell>
          <cell r="G1071" t="str">
            <v>P304</v>
          </cell>
          <cell r="I1071" t="str">
            <v>B2740</v>
          </cell>
          <cell r="O1071" t="str">
            <v>X</v>
          </cell>
        </row>
        <row r="1072">
          <cell r="D1072" t="str">
            <v>HT2</v>
          </cell>
          <cell r="G1072" t="str">
            <v>P304</v>
          </cell>
          <cell r="I1072" t="str">
            <v>B2855</v>
          </cell>
          <cell r="O1072" t="str">
            <v>X</v>
          </cell>
        </row>
        <row r="1073">
          <cell r="D1073" t="str">
            <v>HT2</v>
          </cell>
          <cell r="G1073" t="str">
            <v>P304</v>
          </cell>
          <cell r="I1073" t="str">
            <v>B2131</v>
          </cell>
          <cell r="O1073" t="str">
            <v>X</v>
          </cell>
        </row>
        <row r="1074">
          <cell r="D1074" t="str">
            <v>HT2</v>
          </cell>
          <cell r="G1074" t="str">
            <v>P304</v>
          </cell>
          <cell r="I1074" t="str">
            <v>B2736</v>
          </cell>
          <cell r="O1074" t="str">
            <v>X</v>
          </cell>
        </row>
        <row r="1075">
          <cell r="D1075" t="str">
            <v>HT2</v>
          </cell>
          <cell r="G1075" t="str">
            <v>P304</v>
          </cell>
          <cell r="I1075" t="str">
            <v>B2737</v>
          </cell>
          <cell r="O1075" t="str">
            <v>X</v>
          </cell>
        </row>
        <row r="1076">
          <cell r="D1076" t="str">
            <v>HT2</v>
          </cell>
          <cell r="G1076" t="str">
            <v>P304</v>
          </cell>
          <cell r="I1076" t="str">
            <v>B2738</v>
          </cell>
          <cell r="O1076" t="str">
            <v>X</v>
          </cell>
        </row>
        <row r="1077">
          <cell r="D1077" t="str">
            <v>HT2</v>
          </cell>
          <cell r="G1077" t="str">
            <v>P304</v>
          </cell>
          <cell r="I1077" t="str">
            <v>B2739</v>
          </cell>
          <cell r="O1077" t="str">
            <v>X</v>
          </cell>
        </row>
        <row r="1078">
          <cell r="D1078" t="str">
            <v>HT2</v>
          </cell>
          <cell r="G1078" t="str">
            <v>P304</v>
          </cell>
          <cell r="I1078" t="str">
            <v>B2128</v>
          </cell>
          <cell r="O1078" t="str">
            <v>X</v>
          </cell>
        </row>
        <row r="1079">
          <cell r="D1079" t="str">
            <v>HT2</v>
          </cell>
          <cell r="G1079" t="str">
            <v>P304</v>
          </cell>
          <cell r="I1079" t="str">
            <v>B913</v>
          </cell>
          <cell r="O1079" t="str">
            <v>X</v>
          </cell>
        </row>
        <row r="1080">
          <cell r="D1080" t="str">
            <v>HT2</v>
          </cell>
          <cell r="G1080" t="str">
            <v>P304</v>
          </cell>
          <cell r="I1080" t="str">
            <v>B910</v>
          </cell>
          <cell r="O1080" t="str">
            <v>X</v>
          </cell>
        </row>
        <row r="1081">
          <cell r="D1081" t="str">
            <v>HT2</v>
          </cell>
          <cell r="G1081" t="str">
            <v>P304</v>
          </cell>
          <cell r="I1081" t="str">
            <v>B2742</v>
          </cell>
          <cell r="O1081" t="str">
            <v>X</v>
          </cell>
        </row>
        <row r="1082">
          <cell r="D1082" t="str">
            <v>HT2</v>
          </cell>
          <cell r="G1082" t="str">
            <v>P304</v>
          </cell>
          <cell r="I1082" t="str">
            <v>B2663</v>
          </cell>
          <cell r="O1082" t="str">
            <v>X</v>
          </cell>
        </row>
        <row r="1083">
          <cell r="D1083" t="str">
            <v>HT2</v>
          </cell>
          <cell r="G1083" t="str">
            <v>P304</v>
          </cell>
          <cell r="I1083" t="str">
            <v>B2743</v>
          </cell>
          <cell r="O1083" t="str">
            <v>X</v>
          </cell>
        </row>
        <row r="1084">
          <cell r="D1084" t="str">
            <v>HT2</v>
          </cell>
          <cell r="G1084" t="str">
            <v>P304</v>
          </cell>
          <cell r="I1084" t="str">
            <v>B2582</v>
          </cell>
          <cell r="O1084" t="str">
            <v>X</v>
          </cell>
        </row>
        <row r="1085">
          <cell r="D1085" t="str">
            <v>HT2</v>
          </cell>
          <cell r="G1085" t="str">
            <v>P304</v>
          </cell>
          <cell r="I1085" t="str">
            <v>B2854</v>
          </cell>
          <cell r="O1085" t="str">
            <v>X</v>
          </cell>
        </row>
        <row r="1086">
          <cell r="D1086" t="str">
            <v>HT2</v>
          </cell>
          <cell r="G1086" t="str">
            <v>P304</v>
          </cell>
          <cell r="I1086" t="str">
            <v>B3039</v>
          </cell>
          <cell r="O1086" t="str">
            <v>X</v>
          </cell>
        </row>
        <row r="1087">
          <cell r="D1087" t="str">
            <v>T2_HCAS</v>
          </cell>
          <cell r="G1087" t="str">
            <v>P305</v>
          </cell>
          <cell r="I1087" t="str">
            <v>B486</v>
          </cell>
          <cell r="O1087" t="str">
            <v>X</v>
          </cell>
        </row>
        <row r="1088">
          <cell r="D1088" t="str">
            <v>T2_CAS</v>
          </cell>
          <cell r="G1088" t="str">
            <v>P305</v>
          </cell>
          <cell r="I1088" t="str">
            <v>B485</v>
          </cell>
          <cell r="O1088" t="str">
            <v>X</v>
          </cell>
        </row>
        <row r="1089">
          <cell r="D1089" t="str">
            <v>HT2</v>
          </cell>
          <cell r="G1089" t="str">
            <v>P305</v>
          </cell>
          <cell r="I1089" t="str">
            <v>B478</v>
          </cell>
          <cell r="O1089" t="str">
            <v>X</v>
          </cell>
        </row>
        <row r="1090">
          <cell r="D1090" t="str">
            <v>HT2</v>
          </cell>
          <cell r="G1090" t="str">
            <v>P305</v>
          </cell>
          <cell r="I1090" t="str">
            <v>B479</v>
          </cell>
          <cell r="O1090" t="str">
            <v>X</v>
          </cell>
        </row>
        <row r="1091">
          <cell r="D1091" t="str">
            <v>HT2</v>
          </cell>
          <cell r="G1091" t="str">
            <v>P305</v>
          </cell>
          <cell r="I1091" t="str">
            <v>B2631</v>
          </cell>
          <cell r="O1091" t="str">
            <v>X</v>
          </cell>
        </row>
        <row r="1092">
          <cell r="D1092" t="str">
            <v>HT2</v>
          </cell>
          <cell r="G1092" t="str">
            <v>P305</v>
          </cell>
          <cell r="I1092" t="str">
            <v>B2630</v>
          </cell>
          <cell r="O1092" t="str">
            <v>X</v>
          </cell>
        </row>
        <row r="1093">
          <cell r="D1093" t="str">
            <v>HT2</v>
          </cell>
          <cell r="G1093" t="str">
            <v>P305</v>
          </cell>
          <cell r="I1093" t="str">
            <v>B484</v>
          </cell>
          <cell r="O1093" t="str">
            <v>X</v>
          </cell>
        </row>
        <row r="1094">
          <cell r="D1094" t="str">
            <v>HT2</v>
          </cell>
          <cell r="G1094" t="str">
            <v>P305</v>
          </cell>
          <cell r="I1094" t="str">
            <v>B2387</v>
          </cell>
          <cell r="O1094" t="str">
            <v>X</v>
          </cell>
        </row>
        <row r="1095">
          <cell r="D1095" t="str">
            <v>HT2</v>
          </cell>
          <cell r="G1095" t="str">
            <v>P305</v>
          </cell>
          <cell r="I1095" t="str">
            <v>B2787</v>
          </cell>
          <cell r="O1095" t="str">
            <v>X</v>
          </cell>
        </row>
        <row r="1096">
          <cell r="D1096" t="str">
            <v>T2_HCAS</v>
          </cell>
          <cell r="G1096" t="str">
            <v>P308</v>
          </cell>
          <cell r="I1096" t="str">
            <v>B315</v>
          </cell>
          <cell r="O1096" t="str">
            <v>X</v>
          </cell>
        </row>
        <row r="1097">
          <cell r="D1097" t="str">
            <v>T2_CAS</v>
          </cell>
          <cell r="G1097" t="str">
            <v>P308</v>
          </cell>
          <cell r="I1097" t="str">
            <v>B314</v>
          </cell>
          <cell r="O1097" t="str">
            <v>X</v>
          </cell>
        </row>
        <row r="1098">
          <cell r="D1098" t="str">
            <v>HT2</v>
          </cell>
          <cell r="G1098" t="str">
            <v>P308</v>
          </cell>
          <cell r="I1098" t="str">
            <v>B2558</v>
          </cell>
          <cell r="O1098" t="str">
            <v>X</v>
          </cell>
        </row>
        <row r="1099">
          <cell r="D1099" t="str">
            <v>HT2</v>
          </cell>
          <cell r="G1099" t="str">
            <v>P308</v>
          </cell>
          <cell r="I1099" t="str">
            <v>B2559</v>
          </cell>
          <cell r="O1099" t="str">
            <v>X</v>
          </cell>
        </row>
        <row r="1100">
          <cell r="D1100" t="str">
            <v>HT2</v>
          </cell>
          <cell r="G1100" t="str">
            <v>P308</v>
          </cell>
          <cell r="I1100" t="str">
            <v>B2560</v>
          </cell>
          <cell r="O1100" t="str">
            <v>X</v>
          </cell>
        </row>
        <row r="1101">
          <cell r="D1101" t="str">
            <v>HT2</v>
          </cell>
          <cell r="G1101" t="str">
            <v>P308</v>
          </cell>
          <cell r="I1101" t="str">
            <v>B2561</v>
          </cell>
          <cell r="O1101" t="str">
            <v>X</v>
          </cell>
        </row>
        <row r="1102">
          <cell r="D1102" t="str">
            <v>HT2</v>
          </cell>
          <cell r="G1102" t="str">
            <v>P308</v>
          </cell>
          <cell r="I1102" t="str">
            <v>B2552</v>
          </cell>
          <cell r="O1102" t="str">
            <v>X</v>
          </cell>
        </row>
        <row r="1103">
          <cell r="D1103" t="str">
            <v>HT2</v>
          </cell>
          <cell r="G1103" t="str">
            <v>P308</v>
          </cell>
          <cell r="I1103" t="str">
            <v>B2425</v>
          </cell>
          <cell r="O1103" t="str">
            <v>X</v>
          </cell>
        </row>
        <row r="1104">
          <cell r="D1104" t="str">
            <v>HT2</v>
          </cell>
          <cell r="G1104" t="str">
            <v>P308</v>
          </cell>
          <cell r="I1104" t="str">
            <v>B2611</v>
          </cell>
          <cell r="O1104" t="str">
            <v>X</v>
          </cell>
        </row>
        <row r="1105">
          <cell r="D1105" t="str">
            <v>T2_HCAS</v>
          </cell>
          <cell r="G1105" t="str">
            <v>P310</v>
          </cell>
          <cell r="I1105" t="str">
            <v>B685</v>
          </cell>
          <cell r="O1105" t="str">
            <v>X</v>
          </cell>
        </row>
        <row r="1106">
          <cell r="D1106" t="str">
            <v>T2_CAS</v>
          </cell>
          <cell r="G1106" t="str">
            <v>P310</v>
          </cell>
          <cell r="I1106" t="str">
            <v>B684</v>
          </cell>
          <cell r="O1106" t="str">
            <v>X</v>
          </cell>
        </row>
        <row r="1107">
          <cell r="D1107" t="str">
            <v>HT2</v>
          </cell>
          <cell r="G1107" t="str">
            <v>P310</v>
          </cell>
          <cell r="I1107" t="str">
            <v>B679</v>
          </cell>
          <cell r="O1107" t="str">
            <v>X</v>
          </cell>
        </row>
        <row r="1108">
          <cell r="D1108" t="str">
            <v>HT2</v>
          </cell>
          <cell r="G1108" t="str">
            <v>P310</v>
          </cell>
          <cell r="I1108" t="str">
            <v>B681</v>
          </cell>
          <cell r="O1108" t="str">
            <v>X</v>
          </cell>
        </row>
        <row r="1109">
          <cell r="D1109" t="str">
            <v>HT2</v>
          </cell>
          <cell r="G1109" t="str">
            <v>P310</v>
          </cell>
          <cell r="I1109" t="str">
            <v>B682</v>
          </cell>
          <cell r="O1109" t="str">
            <v>X</v>
          </cell>
        </row>
        <row r="1110">
          <cell r="D1110" t="str">
            <v>HT2</v>
          </cell>
          <cell r="G1110" t="str">
            <v>P310</v>
          </cell>
          <cell r="I1110" t="str">
            <v>B683</v>
          </cell>
          <cell r="O1110" t="str">
            <v>X</v>
          </cell>
        </row>
        <row r="1111">
          <cell r="D1111" t="str">
            <v>HT2</v>
          </cell>
          <cell r="G1111" t="str">
            <v>P310</v>
          </cell>
          <cell r="I1111" t="str">
            <v>B2384</v>
          </cell>
          <cell r="O1111" t="str">
            <v>X</v>
          </cell>
        </row>
        <row r="1112">
          <cell r="D1112" t="str">
            <v>HT2</v>
          </cell>
          <cell r="G1112" t="str">
            <v>P310</v>
          </cell>
          <cell r="I1112" t="str">
            <v>B2385</v>
          </cell>
          <cell r="O1112" t="str">
            <v>X</v>
          </cell>
        </row>
        <row r="1113">
          <cell r="D1113" t="str">
            <v>HT2</v>
          </cell>
          <cell r="G1113" t="str">
            <v>P310</v>
          </cell>
          <cell r="I1113" t="str">
            <v>B2386</v>
          </cell>
          <cell r="O1113" t="str">
            <v>X</v>
          </cell>
        </row>
        <row r="1114">
          <cell r="D1114" t="str">
            <v>HT2</v>
          </cell>
          <cell r="G1114" t="str">
            <v>P334</v>
          </cell>
          <cell r="I1114" t="str">
            <v>B698</v>
          </cell>
          <cell r="O1114" t="str">
            <v>X</v>
          </cell>
        </row>
        <row r="1115">
          <cell r="D1115" t="str">
            <v>HT2</v>
          </cell>
          <cell r="G1115" t="str">
            <v>P334</v>
          </cell>
          <cell r="I1115" t="str">
            <v>B704</v>
          </cell>
          <cell r="O1115" t="str">
            <v>X</v>
          </cell>
        </row>
        <row r="1116">
          <cell r="D1116" t="str">
            <v>HT2</v>
          </cell>
          <cell r="G1116" t="str">
            <v>P334</v>
          </cell>
          <cell r="I1116" t="str">
            <v>B701</v>
          </cell>
          <cell r="O1116" t="str">
            <v>X</v>
          </cell>
        </row>
        <row r="1117">
          <cell r="D1117" t="str">
            <v>HT2</v>
          </cell>
          <cell r="G1117" t="str">
            <v>P334</v>
          </cell>
          <cell r="I1117" t="str">
            <v>B699</v>
          </cell>
          <cell r="O1117" t="str">
            <v>X</v>
          </cell>
        </row>
        <row r="1118">
          <cell r="D1118" t="str">
            <v>HT2</v>
          </cell>
          <cell r="G1118" t="str">
            <v>P334</v>
          </cell>
          <cell r="I1118" t="str">
            <v>B2758</v>
          </cell>
          <cell r="O1118" t="str">
            <v>X</v>
          </cell>
        </row>
        <row r="1119">
          <cell r="D1119" t="str">
            <v>HT2</v>
          </cell>
          <cell r="G1119" t="str">
            <v>P334</v>
          </cell>
          <cell r="I1119" t="str">
            <v>B2757</v>
          </cell>
          <cell r="O1119" t="str">
            <v>X</v>
          </cell>
        </row>
        <row r="1120">
          <cell r="D1120" t="str">
            <v>HT2</v>
          </cell>
          <cell r="G1120" t="str">
            <v>P334</v>
          </cell>
          <cell r="I1120" t="str">
            <v>B702</v>
          </cell>
          <cell r="O1120" t="str">
            <v>X</v>
          </cell>
        </row>
        <row r="1121">
          <cell r="D1121" t="str">
            <v>HT2</v>
          </cell>
          <cell r="G1121" t="str">
            <v>P334</v>
          </cell>
          <cell r="I1121" t="str">
            <v>B1264</v>
          </cell>
          <cell r="O1121" t="str">
            <v>X</v>
          </cell>
        </row>
        <row r="1122">
          <cell r="D1122" t="str">
            <v>HT2</v>
          </cell>
          <cell r="G1122" t="str">
            <v>P334</v>
          </cell>
          <cell r="I1122" t="str">
            <v>B2863</v>
          </cell>
          <cell r="O1122" t="str">
            <v>X</v>
          </cell>
        </row>
        <row r="1123">
          <cell r="D1123" t="str">
            <v>HT2</v>
          </cell>
          <cell r="G1123" t="str">
            <v>P334</v>
          </cell>
          <cell r="I1123" t="str">
            <v>B3034</v>
          </cell>
          <cell r="O1123" t="str">
            <v>X</v>
          </cell>
        </row>
        <row r="1124">
          <cell r="D1124" t="str">
            <v>T2_HCAS</v>
          </cell>
          <cell r="G1124" t="str">
            <v>P335</v>
          </cell>
          <cell r="I1124" t="str">
            <v>B688</v>
          </cell>
          <cell r="O1124" t="str">
            <v>X</v>
          </cell>
        </row>
        <row r="1125">
          <cell r="D1125" t="str">
            <v>T2_CAS</v>
          </cell>
          <cell r="G1125" t="str">
            <v>P335</v>
          </cell>
          <cell r="I1125" t="str">
            <v>B687</v>
          </cell>
          <cell r="O1125" t="str">
            <v>X</v>
          </cell>
        </row>
        <row r="1126">
          <cell r="D1126" t="str">
            <v>HT2</v>
          </cell>
          <cell r="G1126" t="str">
            <v>P335</v>
          </cell>
          <cell r="I1126" t="str">
            <v>B686</v>
          </cell>
          <cell r="O1126" t="str">
            <v>X</v>
          </cell>
        </row>
        <row r="1127">
          <cell r="D1127" t="str">
            <v>HT2</v>
          </cell>
          <cell r="G1127" t="str">
            <v>P336</v>
          </cell>
          <cell r="I1127" t="str">
            <v>B1252</v>
          </cell>
          <cell r="O1127" t="str">
            <v>X</v>
          </cell>
        </row>
        <row r="1128">
          <cell r="D1128" t="str">
            <v>HT2</v>
          </cell>
          <cell r="G1128" t="str">
            <v>P338</v>
          </cell>
          <cell r="I1128" t="str">
            <v>B2090</v>
          </cell>
          <cell r="O1128" t="str">
            <v>X</v>
          </cell>
        </row>
        <row r="1129">
          <cell r="D1129" t="str">
            <v>T2_HCAS</v>
          </cell>
          <cell r="G1129" t="str">
            <v>P340</v>
          </cell>
          <cell r="I1129" t="str">
            <v>B2285</v>
          </cell>
          <cell r="O1129" t="str">
            <v>X</v>
          </cell>
        </row>
        <row r="1130">
          <cell r="D1130" t="str">
            <v>T2_CAS</v>
          </cell>
          <cell r="G1130" t="str">
            <v>P340</v>
          </cell>
          <cell r="I1130" t="str">
            <v>B2284</v>
          </cell>
          <cell r="O1130" t="str">
            <v>X</v>
          </cell>
        </row>
        <row r="1131">
          <cell r="D1131" t="str">
            <v>HT2</v>
          </cell>
          <cell r="G1131" t="str">
            <v>P340</v>
          </cell>
          <cell r="I1131" t="str">
            <v>B2286</v>
          </cell>
          <cell r="O1131" t="str">
            <v>X</v>
          </cell>
        </row>
        <row r="1132">
          <cell r="D1132" t="str">
            <v>HT2</v>
          </cell>
          <cell r="G1132" t="str">
            <v>P343</v>
          </cell>
          <cell r="I1132" t="str">
            <v>B2566</v>
          </cell>
          <cell r="O1132" t="str">
            <v>X</v>
          </cell>
        </row>
        <row r="1133">
          <cell r="D1133" t="str">
            <v>HT2</v>
          </cell>
          <cell r="G1133" t="str">
            <v>P344</v>
          </cell>
          <cell r="I1133" t="str">
            <v>B2297</v>
          </cell>
          <cell r="O1133" t="str">
            <v>X</v>
          </cell>
        </row>
        <row r="1134">
          <cell r="D1134" t="str">
            <v>HT2</v>
          </cell>
          <cell r="G1134" t="str">
            <v>P345</v>
          </cell>
          <cell r="I1134" t="str">
            <v>B2612</v>
          </cell>
          <cell r="O1134" t="str">
            <v>X</v>
          </cell>
        </row>
        <row r="1135">
          <cell r="D1135" t="str">
            <v>HT2</v>
          </cell>
          <cell r="G1135" t="str">
            <v>P345</v>
          </cell>
          <cell r="I1135" t="str">
            <v>B2613</v>
          </cell>
          <cell r="O1135" t="str">
            <v>X</v>
          </cell>
        </row>
        <row r="1136">
          <cell r="D1136" t="str">
            <v>HT2</v>
          </cell>
          <cell r="G1136" t="str">
            <v>P345</v>
          </cell>
          <cell r="I1136" t="str">
            <v>B2614</v>
          </cell>
          <cell r="O1136" t="str">
            <v>X</v>
          </cell>
        </row>
        <row r="1137">
          <cell r="D1137" t="str">
            <v>HT2</v>
          </cell>
          <cell r="G1137" t="str">
            <v>P345</v>
          </cell>
          <cell r="I1137" t="str">
            <v>B3134</v>
          </cell>
          <cell r="O1137" t="str">
            <v>X</v>
          </cell>
        </row>
        <row r="1138">
          <cell r="D1138" t="str">
            <v>HT2</v>
          </cell>
          <cell r="G1138" t="str">
            <v>P345</v>
          </cell>
          <cell r="I1138" t="str">
            <v>B3135</v>
          </cell>
          <cell r="O1138" t="str">
            <v>X</v>
          </cell>
        </row>
        <row r="1139">
          <cell r="D1139" t="str">
            <v>HT2</v>
          </cell>
          <cell r="G1139" t="str">
            <v>P345</v>
          </cell>
          <cell r="I1139" t="str">
            <v>B2618</v>
          </cell>
          <cell r="O1139" t="str">
            <v>X</v>
          </cell>
        </row>
        <row r="1140">
          <cell r="D1140" t="str">
            <v>HT2</v>
          </cell>
          <cell r="G1140" t="str">
            <v>P345</v>
          </cell>
          <cell r="I1140" t="str">
            <v>B2619</v>
          </cell>
          <cell r="O1140" t="str">
            <v>X</v>
          </cell>
        </row>
        <row r="1141">
          <cell r="D1141" t="str">
            <v>HT2</v>
          </cell>
          <cell r="G1141" t="str">
            <v>P345</v>
          </cell>
          <cell r="I1141" t="str">
            <v>B2620</v>
          </cell>
          <cell r="O1141" t="str">
            <v>X</v>
          </cell>
        </row>
        <row r="1142">
          <cell r="D1142" t="str">
            <v>HT2</v>
          </cell>
          <cell r="G1142" t="str">
            <v>P348</v>
          </cell>
          <cell r="I1142" t="str">
            <v>B2830</v>
          </cell>
          <cell r="O1142" t="str">
            <v>X</v>
          </cell>
        </row>
        <row r="1143">
          <cell r="D1143" t="str">
            <v>HT2</v>
          </cell>
          <cell r="G1143" t="str">
            <v>P348</v>
          </cell>
          <cell r="I1143" t="str">
            <v>B2831</v>
          </cell>
          <cell r="O1143" t="str">
            <v>X</v>
          </cell>
        </row>
        <row r="1144">
          <cell r="D1144" t="str">
            <v>HT2</v>
          </cell>
          <cell r="G1144" t="str">
            <v>P349</v>
          </cell>
          <cell r="I1144" t="str">
            <v>B2802</v>
          </cell>
          <cell r="O1144" t="str">
            <v>X</v>
          </cell>
        </row>
        <row r="1145">
          <cell r="D1145" t="str">
            <v>HT2</v>
          </cell>
          <cell r="G1145" t="str">
            <v>P349</v>
          </cell>
          <cell r="I1145" t="str">
            <v>B2803</v>
          </cell>
          <cell r="O1145" t="str">
            <v>X</v>
          </cell>
        </row>
        <row r="1146">
          <cell r="D1146" t="str">
            <v>HT2</v>
          </cell>
          <cell r="G1146" t="str">
            <v>P349</v>
          </cell>
          <cell r="I1146" t="str">
            <v>B2804</v>
          </cell>
          <cell r="O1146" t="str">
            <v>X</v>
          </cell>
        </row>
        <row r="1147">
          <cell r="D1147" t="str">
            <v>T2_HCAS</v>
          </cell>
          <cell r="G1147" t="str">
            <v>P349</v>
          </cell>
          <cell r="I1147" t="str">
            <v>B2851</v>
          </cell>
          <cell r="O1147" t="str">
            <v>X</v>
          </cell>
        </row>
        <row r="1148">
          <cell r="D1148" t="str">
            <v>HT2</v>
          </cell>
          <cell r="G1148" t="str">
            <v>P350</v>
          </cell>
          <cell r="I1148" t="str">
            <v>B2843</v>
          </cell>
          <cell r="O1148" t="str">
            <v>X</v>
          </cell>
        </row>
        <row r="1149">
          <cell r="D1149" t="str">
            <v>HT2</v>
          </cell>
          <cell r="G1149" t="str">
            <v>P350</v>
          </cell>
          <cell r="I1149" t="str">
            <v>B2844</v>
          </cell>
          <cell r="O1149" t="str">
            <v>X</v>
          </cell>
        </row>
        <row r="1150">
          <cell r="D1150" t="str">
            <v>HT2</v>
          </cell>
          <cell r="G1150" t="str">
            <v>P350</v>
          </cell>
          <cell r="I1150" t="str">
            <v>B2845</v>
          </cell>
          <cell r="O1150" t="str">
            <v>X</v>
          </cell>
        </row>
        <row r="1151">
          <cell r="D1151" t="str">
            <v>HT2</v>
          </cell>
          <cell r="G1151" t="str">
            <v>P350</v>
          </cell>
          <cell r="I1151" t="str">
            <v>B2846</v>
          </cell>
          <cell r="O1151" t="str">
            <v>X</v>
          </cell>
        </row>
        <row r="1152">
          <cell r="D1152" t="str">
            <v>HT2</v>
          </cell>
          <cell r="G1152" t="str">
            <v>P350</v>
          </cell>
          <cell r="I1152" t="str">
            <v>B3141</v>
          </cell>
          <cell r="O1152" t="str">
            <v>X</v>
          </cell>
        </row>
        <row r="1153">
          <cell r="D1153" t="str">
            <v>T2_HCAS</v>
          </cell>
          <cell r="G1153" t="str">
            <v>P351</v>
          </cell>
          <cell r="I1153" t="str">
            <v>B2859</v>
          </cell>
          <cell r="O1153" t="str">
            <v>X</v>
          </cell>
        </row>
        <row r="1154">
          <cell r="D1154" t="str">
            <v>HT2</v>
          </cell>
          <cell r="G1154" t="str">
            <v>P351</v>
          </cell>
          <cell r="I1154" t="str">
            <v>B2860</v>
          </cell>
          <cell r="O1154" t="str">
            <v>X</v>
          </cell>
        </row>
        <row r="1155">
          <cell r="D1155" t="str">
            <v>HT2</v>
          </cell>
          <cell r="G1155" t="str">
            <v>P352</v>
          </cell>
          <cell r="I1155" t="str">
            <v>B2873</v>
          </cell>
          <cell r="O1155" t="str">
            <v>X</v>
          </cell>
        </row>
        <row r="1156">
          <cell r="D1156" t="str">
            <v>T2_HCAS</v>
          </cell>
          <cell r="G1156" t="str">
            <v>P352</v>
          </cell>
          <cell r="I1156" t="str">
            <v>B3065</v>
          </cell>
          <cell r="O1156" t="str">
            <v>X</v>
          </cell>
        </row>
        <row r="1157">
          <cell r="D1157" t="str">
            <v>HT2</v>
          </cell>
          <cell r="G1157" t="str">
            <v>P352</v>
          </cell>
          <cell r="I1157" t="str">
            <v>B3271</v>
          </cell>
          <cell r="O1157" t="str">
            <v>X</v>
          </cell>
        </row>
        <row r="1158">
          <cell r="D1158" t="str">
            <v>T2_HCAS</v>
          </cell>
          <cell r="G1158" t="str">
            <v>P354</v>
          </cell>
          <cell r="I1158" t="str">
            <v>B3017</v>
          </cell>
          <cell r="O1158" t="str">
            <v>X</v>
          </cell>
        </row>
        <row r="1159">
          <cell r="D1159" t="str">
            <v>T2_CAS</v>
          </cell>
          <cell r="G1159" t="str">
            <v>P354</v>
          </cell>
          <cell r="I1159" t="str">
            <v>B3018</v>
          </cell>
          <cell r="O1159" t="str">
            <v>X</v>
          </cell>
        </row>
        <row r="1160">
          <cell r="D1160" t="str">
            <v>HT2</v>
          </cell>
          <cell r="G1160" t="str">
            <v>P354</v>
          </cell>
          <cell r="I1160" t="str">
            <v>B3019</v>
          </cell>
          <cell r="O1160" t="str">
            <v>X</v>
          </cell>
        </row>
        <row r="1161">
          <cell r="D1161" t="str">
            <v>HT2</v>
          </cell>
          <cell r="G1161" t="str">
            <v>P354</v>
          </cell>
          <cell r="I1161" t="str">
            <v>B3020</v>
          </cell>
          <cell r="O1161" t="str">
            <v>X</v>
          </cell>
        </row>
        <row r="1162">
          <cell r="D1162" t="str">
            <v>HT2</v>
          </cell>
          <cell r="G1162" t="str">
            <v>P354</v>
          </cell>
          <cell r="I1162" t="str">
            <v>B80</v>
          </cell>
          <cell r="O1162" t="str">
            <v>X</v>
          </cell>
        </row>
        <row r="1163">
          <cell r="D1163" t="str">
            <v>HT2</v>
          </cell>
          <cell r="G1163" t="str">
            <v>P354</v>
          </cell>
          <cell r="I1163" t="str">
            <v>B77</v>
          </cell>
          <cell r="O1163" t="str">
            <v>X</v>
          </cell>
        </row>
        <row r="1164">
          <cell r="D1164" t="str">
            <v>HT2</v>
          </cell>
          <cell r="G1164" t="str">
            <v>P354</v>
          </cell>
          <cell r="I1164" t="str">
            <v>B83</v>
          </cell>
          <cell r="O1164" t="str">
            <v>X</v>
          </cell>
        </row>
        <row r="1165">
          <cell r="D1165" t="str">
            <v>HT2</v>
          </cell>
          <cell r="G1165" t="str">
            <v>P355</v>
          </cell>
          <cell r="I1165" t="str">
            <v>B3022</v>
          </cell>
          <cell r="O1165" t="str">
            <v>X</v>
          </cell>
        </row>
        <row r="1166">
          <cell r="D1166" t="str">
            <v>HT2</v>
          </cell>
          <cell r="G1166" t="str">
            <v>P356</v>
          </cell>
          <cell r="I1166" t="str">
            <v>B3073</v>
          </cell>
          <cell r="O1166" t="str">
            <v>X</v>
          </cell>
        </row>
        <row r="1167">
          <cell r="D1167" t="str">
            <v>HT2</v>
          </cell>
          <cell r="G1167" t="str">
            <v>P356</v>
          </cell>
          <cell r="I1167" t="str">
            <v>B3307</v>
          </cell>
          <cell r="O1167" t="str">
            <v>X</v>
          </cell>
        </row>
        <row r="1168">
          <cell r="D1168" t="str">
            <v>HT2</v>
          </cell>
          <cell r="G1168" t="str">
            <v>P356</v>
          </cell>
          <cell r="I1168" t="str">
            <v>B3309</v>
          </cell>
          <cell r="O1168" t="str">
            <v>X</v>
          </cell>
        </row>
        <row r="1169">
          <cell r="D1169" t="str">
            <v>HT2</v>
          </cell>
          <cell r="G1169" t="str">
            <v>P357</v>
          </cell>
          <cell r="I1169" t="str">
            <v>B3074</v>
          </cell>
          <cell r="O1169" t="str">
            <v>X</v>
          </cell>
        </row>
        <row r="1170">
          <cell r="D1170" t="str">
            <v>HT2</v>
          </cell>
          <cell r="G1170" t="str">
            <v>P357</v>
          </cell>
          <cell r="I1170" t="str">
            <v>B3075</v>
          </cell>
          <cell r="O1170" t="str">
            <v>X</v>
          </cell>
        </row>
        <row r="1171">
          <cell r="D1171" t="str">
            <v>HT2</v>
          </cell>
          <cell r="G1171" t="str">
            <v>P357</v>
          </cell>
          <cell r="I1171" t="str">
            <v>B3076</v>
          </cell>
          <cell r="O1171" t="str">
            <v>X</v>
          </cell>
        </row>
        <row r="1172">
          <cell r="D1172" t="str">
            <v>HT2</v>
          </cell>
          <cell r="G1172" t="str">
            <v>P357</v>
          </cell>
          <cell r="I1172" t="str">
            <v>B3313</v>
          </cell>
          <cell r="O1172" t="str">
            <v>X</v>
          </cell>
        </row>
        <row r="1173">
          <cell r="D1173" t="str">
            <v>HT2</v>
          </cell>
          <cell r="G1173" t="str">
            <v>P357</v>
          </cell>
          <cell r="I1173" t="str">
            <v>B3314</v>
          </cell>
          <cell r="O1173" t="str">
            <v>X</v>
          </cell>
        </row>
        <row r="1174">
          <cell r="D1174" t="str">
            <v>HT2</v>
          </cell>
          <cell r="G1174" t="str">
            <v>P358</v>
          </cell>
          <cell r="I1174" t="str">
            <v>B3079</v>
          </cell>
          <cell r="O1174" t="str">
            <v>X</v>
          </cell>
        </row>
        <row r="1175">
          <cell r="D1175" t="str">
            <v>HT2</v>
          </cell>
          <cell r="G1175" t="str">
            <v>P358</v>
          </cell>
          <cell r="I1175" t="str">
            <v>B3340</v>
          </cell>
          <cell r="O1175" t="str">
            <v>X</v>
          </cell>
        </row>
        <row r="1176">
          <cell r="D1176" t="str">
            <v>HT2</v>
          </cell>
          <cell r="G1176" t="str">
            <v>P359</v>
          </cell>
          <cell r="I1176" t="str">
            <v>B3320</v>
          </cell>
          <cell r="O1176" t="str">
            <v>X</v>
          </cell>
        </row>
        <row r="1177">
          <cell r="D1177" t="str">
            <v>HT2</v>
          </cell>
          <cell r="G1177" t="str">
            <v>P359</v>
          </cell>
          <cell r="I1177" t="str">
            <v>B3321</v>
          </cell>
          <cell r="O1177" t="str">
            <v>X</v>
          </cell>
        </row>
        <row r="1178">
          <cell r="D1178" t="str">
            <v>HT2</v>
          </cell>
          <cell r="G1178" t="str">
            <v>P359</v>
          </cell>
          <cell r="I1178" t="str">
            <v>B3322</v>
          </cell>
          <cell r="O1178" t="str">
            <v>X</v>
          </cell>
        </row>
        <row r="1179">
          <cell r="D1179" t="str">
            <v>HT2</v>
          </cell>
          <cell r="G1179" t="str">
            <v>P361</v>
          </cell>
          <cell r="I1179" t="str">
            <v>B217</v>
          </cell>
          <cell r="O1179" t="str">
            <v>X</v>
          </cell>
        </row>
        <row r="1180">
          <cell r="D1180" t="str">
            <v>HT2</v>
          </cell>
          <cell r="G1180" t="str">
            <v>P361</v>
          </cell>
          <cell r="I1180" t="str">
            <v>B220</v>
          </cell>
          <cell r="O1180" t="str">
            <v>X</v>
          </cell>
        </row>
        <row r="1181">
          <cell r="D1181" t="str">
            <v>HT2</v>
          </cell>
          <cell r="G1181" t="str">
            <v>P361</v>
          </cell>
          <cell r="I1181" t="str">
            <v>B221</v>
          </cell>
          <cell r="O1181" t="str">
            <v>X</v>
          </cell>
        </row>
        <row r="1182">
          <cell r="D1182" t="str">
            <v>HT2</v>
          </cell>
          <cell r="G1182" t="str">
            <v>P361</v>
          </cell>
          <cell r="I1182" t="str">
            <v>B774</v>
          </cell>
          <cell r="O1182" t="str">
            <v>X</v>
          </cell>
        </row>
        <row r="1183">
          <cell r="D1183" t="str">
            <v>HT2</v>
          </cell>
          <cell r="G1183" t="str">
            <v>P361</v>
          </cell>
          <cell r="I1183" t="str">
            <v>B776</v>
          </cell>
          <cell r="O1183" t="str">
            <v>X</v>
          </cell>
        </row>
        <row r="1184">
          <cell r="D1184" t="str">
            <v>HT2</v>
          </cell>
          <cell r="G1184" t="str">
            <v>P361</v>
          </cell>
          <cell r="I1184" t="str">
            <v>B3033</v>
          </cell>
          <cell r="O1184" t="str">
            <v>X</v>
          </cell>
        </row>
        <row r="1185">
          <cell r="D1185" t="str">
            <v>HT2</v>
          </cell>
          <cell r="G1185" t="str">
            <v>P361</v>
          </cell>
          <cell r="I1185" t="str">
            <v>B3142</v>
          </cell>
          <cell r="O1185" t="str">
            <v>X</v>
          </cell>
        </row>
        <row r="1186">
          <cell r="D1186" t="str">
            <v>HT2</v>
          </cell>
          <cell r="G1186" t="str">
            <v>P361</v>
          </cell>
          <cell r="I1186" t="str">
            <v>B3153</v>
          </cell>
          <cell r="O1186" t="str">
            <v>X</v>
          </cell>
        </row>
        <row r="1187">
          <cell r="D1187" t="str">
            <v>HT2</v>
          </cell>
          <cell r="G1187" t="str">
            <v>P362</v>
          </cell>
          <cell r="I1187" t="str">
            <v>B3154</v>
          </cell>
          <cell r="O1187" t="str">
            <v>X</v>
          </cell>
        </row>
        <row r="1188">
          <cell r="D1188" t="str">
            <v>HT2</v>
          </cell>
          <cell r="G1188" t="str">
            <v>P362</v>
          </cell>
          <cell r="I1188" t="str">
            <v>B3155</v>
          </cell>
          <cell r="O1188" t="str">
            <v>X</v>
          </cell>
        </row>
        <row r="1189">
          <cell r="D1189" t="str">
            <v>HT2</v>
          </cell>
          <cell r="G1189" t="str">
            <v>P362</v>
          </cell>
          <cell r="I1189" t="str">
            <v>B3156</v>
          </cell>
          <cell r="O1189" t="str">
            <v>X</v>
          </cell>
        </row>
        <row r="1190">
          <cell r="D1190" t="str">
            <v>HT2</v>
          </cell>
          <cell r="G1190" t="str">
            <v>P362</v>
          </cell>
          <cell r="I1190" t="str">
            <v>B3157</v>
          </cell>
          <cell r="O1190" t="str">
            <v>X</v>
          </cell>
        </row>
        <row r="1191">
          <cell r="D1191" t="str">
            <v>HT2</v>
          </cell>
          <cell r="G1191" t="str">
            <v>P362</v>
          </cell>
          <cell r="I1191" t="str">
            <v>B3158</v>
          </cell>
          <cell r="O1191" t="str">
            <v>X</v>
          </cell>
        </row>
        <row r="1192">
          <cell r="D1192" t="str">
            <v>HT2</v>
          </cell>
          <cell r="G1192" t="str">
            <v>P362</v>
          </cell>
          <cell r="I1192" t="str">
            <v>B3159</v>
          </cell>
          <cell r="O1192" t="str">
            <v>X</v>
          </cell>
        </row>
        <row r="1193">
          <cell r="D1193" t="str">
            <v>HT2</v>
          </cell>
          <cell r="G1193" t="str">
            <v>P362</v>
          </cell>
          <cell r="I1193" t="str">
            <v>B3160</v>
          </cell>
          <cell r="O1193" t="str">
            <v>X</v>
          </cell>
        </row>
        <row r="1194">
          <cell r="D1194" t="str">
            <v>HT2</v>
          </cell>
          <cell r="G1194" t="str">
            <v>P362</v>
          </cell>
          <cell r="I1194" t="str">
            <v>B3161</v>
          </cell>
          <cell r="O1194" t="str">
            <v>X</v>
          </cell>
        </row>
        <row r="1195">
          <cell r="D1195" t="str">
            <v>HT2</v>
          </cell>
          <cell r="G1195" t="str">
            <v>P362</v>
          </cell>
          <cell r="I1195" t="str">
            <v>B3162</v>
          </cell>
          <cell r="O1195" t="str">
            <v>X</v>
          </cell>
        </row>
        <row r="1196">
          <cell r="D1196" t="str">
            <v>HT2</v>
          </cell>
          <cell r="G1196" t="str">
            <v>P362</v>
          </cell>
          <cell r="I1196" t="str">
            <v>B3163</v>
          </cell>
          <cell r="O1196" t="str">
            <v>X</v>
          </cell>
        </row>
        <row r="1197">
          <cell r="D1197" t="str">
            <v>HT2</v>
          </cell>
          <cell r="G1197" t="str">
            <v>P362</v>
          </cell>
          <cell r="I1197" t="str">
            <v>B3164</v>
          </cell>
          <cell r="O1197" t="str">
            <v>X</v>
          </cell>
        </row>
        <row r="1198">
          <cell r="D1198" t="str">
            <v>HT2</v>
          </cell>
          <cell r="G1198" t="str">
            <v>P362</v>
          </cell>
          <cell r="I1198" t="str">
            <v>B3165</v>
          </cell>
          <cell r="O1198" t="str">
            <v>X</v>
          </cell>
        </row>
        <row r="1199">
          <cell r="D1199" t="str">
            <v>HT2</v>
          </cell>
          <cell r="G1199" t="str">
            <v>P362</v>
          </cell>
          <cell r="I1199" t="str">
            <v>B3166</v>
          </cell>
          <cell r="O1199" t="str">
            <v>X</v>
          </cell>
        </row>
        <row r="1200">
          <cell r="D1200" t="str">
            <v>HT2</v>
          </cell>
          <cell r="G1200" t="str">
            <v>P362</v>
          </cell>
          <cell r="I1200" t="str">
            <v>B3167</v>
          </cell>
          <cell r="O1200" t="str">
            <v>X</v>
          </cell>
        </row>
        <row r="1201">
          <cell r="D1201" t="str">
            <v>HT2</v>
          </cell>
          <cell r="G1201" t="str">
            <v>P362</v>
          </cell>
          <cell r="I1201" t="str">
            <v>B3168</v>
          </cell>
          <cell r="O1201" t="str">
            <v>X</v>
          </cell>
        </row>
        <row r="1202">
          <cell r="D1202" t="str">
            <v>HT2</v>
          </cell>
          <cell r="G1202" t="str">
            <v>P362</v>
          </cell>
          <cell r="I1202" t="str">
            <v>B3169</v>
          </cell>
          <cell r="O1202" t="str">
            <v>X</v>
          </cell>
        </row>
        <row r="1203">
          <cell r="D1203" t="str">
            <v>HT2</v>
          </cell>
          <cell r="G1203" t="str">
            <v>P362</v>
          </cell>
          <cell r="I1203" t="str">
            <v>B3170</v>
          </cell>
          <cell r="O1203" t="str">
            <v>X</v>
          </cell>
        </row>
        <row r="1204">
          <cell r="D1204" t="str">
            <v>HT2</v>
          </cell>
          <cell r="G1204" t="str">
            <v>P362</v>
          </cell>
          <cell r="I1204" t="str">
            <v>B3171</v>
          </cell>
          <cell r="O1204" t="str">
            <v>X</v>
          </cell>
        </row>
        <row r="1205">
          <cell r="D1205" t="str">
            <v>HT2</v>
          </cell>
          <cell r="G1205" t="str">
            <v>P362</v>
          </cell>
          <cell r="I1205" t="str">
            <v>B3172</v>
          </cell>
          <cell r="O1205" t="str">
            <v>X</v>
          </cell>
        </row>
        <row r="1206">
          <cell r="D1206" t="str">
            <v>HT2</v>
          </cell>
          <cell r="G1206" t="str">
            <v>P362</v>
          </cell>
          <cell r="I1206" t="str">
            <v>B3173</v>
          </cell>
          <cell r="O1206" t="str">
            <v>X</v>
          </cell>
        </row>
        <row r="1207">
          <cell r="D1207" t="str">
            <v>HT2</v>
          </cell>
          <cell r="G1207" t="str">
            <v>P362</v>
          </cell>
          <cell r="I1207" t="str">
            <v>B3174</v>
          </cell>
          <cell r="O1207" t="str">
            <v>X</v>
          </cell>
        </row>
        <row r="1208">
          <cell r="D1208" t="str">
            <v>HT2</v>
          </cell>
          <cell r="G1208" t="str">
            <v>P362</v>
          </cell>
          <cell r="I1208" t="str">
            <v>B3175</v>
          </cell>
          <cell r="O1208" t="str">
            <v>X</v>
          </cell>
        </row>
        <row r="1209">
          <cell r="D1209" t="str">
            <v>HT2</v>
          </cell>
          <cell r="G1209" t="str">
            <v>P362</v>
          </cell>
          <cell r="I1209" t="str">
            <v>B3176</v>
          </cell>
          <cell r="O1209" t="str">
            <v>X</v>
          </cell>
        </row>
        <row r="1210">
          <cell r="D1210" t="str">
            <v>HT2</v>
          </cell>
          <cell r="G1210" t="str">
            <v>P362</v>
          </cell>
          <cell r="I1210" t="str">
            <v>B3177</v>
          </cell>
          <cell r="O1210" t="str">
            <v>X</v>
          </cell>
        </row>
        <row r="1211">
          <cell r="D1211" t="str">
            <v>HT2</v>
          </cell>
          <cell r="G1211" t="str">
            <v>P362</v>
          </cell>
          <cell r="I1211" t="str">
            <v>B3178</v>
          </cell>
          <cell r="O1211" t="str">
            <v>X</v>
          </cell>
        </row>
        <row r="1212">
          <cell r="D1212" t="str">
            <v>HT2</v>
          </cell>
          <cell r="G1212" t="str">
            <v>P362</v>
          </cell>
          <cell r="I1212" t="str">
            <v>B3179</v>
          </cell>
          <cell r="O1212" t="str">
            <v>X</v>
          </cell>
        </row>
        <row r="1213">
          <cell r="D1213" t="str">
            <v>HT2</v>
          </cell>
          <cell r="G1213" t="str">
            <v>P362</v>
          </cell>
          <cell r="I1213" t="str">
            <v>B3180</v>
          </cell>
          <cell r="O1213" t="str">
            <v>X</v>
          </cell>
        </row>
        <row r="1214">
          <cell r="D1214" t="str">
            <v>HT2</v>
          </cell>
          <cell r="G1214" t="str">
            <v>P362</v>
          </cell>
          <cell r="I1214" t="str">
            <v>B3181</v>
          </cell>
          <cell r="O1214" t="str">
            <v>X</v>
          </cell>
        </row>
        <row r="1215">
          <cell r="D1215" t="str">
            <v>HT2</v>
          </cell>
          <cell r="G1215" t="str">
            <v>P362</v>
          </cell>
          <cell r="I1215" t="str">
            <v>B3182</v>
          </cell>
          <cell r="O1215" t="str">
            <v>X</v>
          </cell>
        </row>
        <row r="1216">
          <cell r="D1216" t="str">
            <v>HT2</v>
          </cell>
          <cell r="G1216" t="str">
            <v>P362</v>
          </cell>
          <cell r="I1216" t="str">
            <v>B3183</v>
          </cell>
          <cell r="O1216" t="str">
            <v>X</v>
          </cell>
        </row>
        <row r="1217">
          <cell r="D1217" t="str">
            <v>HT2</v>
          </cell>
          <cell r="G1217" t="str">
            <v>P362</v>
          </cell>
          <cell r="I1217" t="str">
            <v>B3184</v>
          </cell>
          <cell r="O1217" t="str">
            <v>X</v>
          </cell>
        </row>
        <row r="1218">
          <cell r="D1218" t="str">
            <v>HT2</v>
          </cell>
          <cell r="G1218" t="str">
            <v>P362</v>
          </cell>
          <cell r="I1218" t="str">
            <v>B3185</v>
          </cell>
          <cell r="O1218" t="str">
            <v>X</v>
          </cell>
        </row>
        <row r="1219">
          <cell r="D1219" t="str">
            <v>HT2</v>
          </cell>
          <cell r="G1219" t="str">
            <v>P362</v>
          </cell>
          <cell r="I1219" t="str">
            <v>B3186</v>
          </cell>
          <cell r="O1219" t="str">
            <v>X</v>
          </cell>
        </row>
        <row r="1220">
          <cell r="D1220" t="str">
            <v>HT2</v>
          </cell>
          <cell r="G1220" t="str">
            <v>P362</v>
          </cell>
          <cell r="I1220" t="str">
            <v>B3187</v>
          </cell>
          <cell r="O1220" t="str">
            <v>X</v>
          </cell>
        </row>
        <row r="1221">
          <cell r="D1221" t="str">
            <v>HT2</v>
          </cell>
          <cell r="G1221" t="str">
            <v>P362</v>
          </cell>
          <cell r="I1221" t="str">
            <v>B3188</v>
          </cell>
          <cell r="O1221" t="str">
            <v>X</v>
          </cell>
        </row>
        <row r="1222">
          <cell r="D1222" t="str">
            <v>HT2</v>
          </cell>
          <cell r="G1222" t="str">
            <v>P362</v>
          </cell>
          <cell r="I1222" t="str">
            <v>B3189</v>
          </cell>
          <cell r="O1222" t="str">
            <v>X</v>
          </cell>
        </row>
        <row r="1223">
          <cell r="D1223" t="str">
            <v>HT2</v>
          </cell>
          <cell r="G1223" t="str">
            <v>P362</v>
          </cell>
          <cell r="I1223" t="str">
            <v>B3190</v>
          </cell>
          <cell r="O1223" t="str">
            <v>X</v>
          </cell>
        </row>
        <row r="1224">
          <cell r="D1224" t="str">
            <v>HT2</v>
          </cell>
          <cell r="G1224" t="str">
            <v>P362</v>
          </cell>
          <cell r="I1224" t="str">
            <v>B3191</v>
          </cell>
          <cell r="O1224" t="str">
            <v>X</v>
          </cell>
        </row>
        <row r="1225">
          <cell r="D1225" t="str">
            <v>HT2</v>
          </cell>
          <cell r="G1225" t="str">
            <v>P362</v>
          </cell>
          <cell r="I1225" t="str">
            <v>B3192</v>
          </cell>
          <cell r="O1225" t="str">
            <v>X</v>
          </cell>
        </row>
        <row r="1226">
          <cell r="D1226" t="str">
            <v>HT2</v>
          </cell>
          <cell r="G1226" t="str">
            <v>P362</v>
          </cell>
          <cell r="I1226" t="str">
            <v>B3193</v>
          </cell>
          <cell r="O1226" t="str">
            <v>X</v>
          </cell>
        </row>
        <row r="1227">
          <cell r="D1227" t="str">
            <v>HT2</v>
          </cell>
          <cell r="G1227" t="str">
            <v>P362</v>
          </cell>
          <cell r="I1227" t="str">
            <v>B3194</v>
          </cell>
          <cell r="O1227" t="str">
            <v>X</v>
          </cell>
        </row>
        <row r="1228">
          <cell r="D1228" t="str">
            <v>HT2</v>
          </cell>
          <cell r="G1228" t="str">
            <v>P362</v>
          </cell>
          <cell r="I1228" t="str">
            <v>B3195</v>
          </cell>
          <cell r="O1228" t="str">
            <v>X</v>
          </cell>
        </row>
        <row r="1229">
          <cell r="D1229" t="str">
            <v>HT2</v>
          </cell>
          <cell r="G1229" t="str">
            <v>P362</v>
          </cell>
          <cell r="I1229" t="str">
            <v>B3269</v>
          </cell>
          <cell r="O1229" t="str">
            <v>X</v>
          </cell>
        </row>
        <row r="1230">
          <cell r="D1230" t="str">
            <v>HT2</v>
          </cell>
          <cell r="G1230" t="str">
            <v>P362</v>
          </cell>
          <cell r="I1230" t="str">
            <v>B3305</v>
          </cell>
          <cell r="O1230" t="str">
            <v>X</v>
          </cell>
        </row>
        <row r="1231">
          <cell r="D1231" t="str">
            <v>HT2</v>
          </cell>
          <cell r="G1231" t="str">
            <v>P362</v>
          </cell>
          <cell r="I1231" t="str">
            <v>B3311</v>
          </cell>
          <cell r="O1231" t="str">
            <v>X</v>
          </cell>
        </row>
        <row r="1232">
          <cell r="D1232" t="str">
            <v>HT2</v>
          </cell>
          <cell r="G1232" t="str">
            <v>P363</v>
          </cell>
          <cell r="I1232" t="str">
            <v>B3196</v>
          </cell>
          <cell r="O1232" t="str">
            <v>X</v>
          </cell>
        </row>
        <row r="1233">
          <cell r="D1233" t="str">
            <v>HT2</v>
          </cell>
          <cell r="G1233" t="str">
            <v>P363</v>
          </cell>
          <cell r="I1233" t="str">
            <v>B3197</v>
          </cell>
          <cell r="O1233" t="str">
            <v>X</v>
          </cell>
        </row>
        <row r="1234">
          <cell r="D1234" t="str">
            <v>HT2</v>
          </cell>
          <cell r="G1234" t="str">
            <v>P363</v>
          </cell>
          <cell r="I1234" t="str">
            <v>B3198</v>
          </cell>
          <cell r="O1234" t="str">
            <v>X</v>
          </cell>
        </row>
        <row r="1235">
          <cell r="D1235" t="str">
            <v>HT2</v>
          </cell>
          <cell r="G1235" t="str">
            <v>P363</v>
          </cell>
          <cell r="I1235" t="str">
            <v>B3199</v>
          </cell>
          <cell r="O1235" t="str">
            <v>X</v>
          </cell>
        </row>
        <row r="1236">
          <cell r="D1236" t="str">
            <v>HT2</v>
          </cell>
          <cell r="G1236" t="str">
            <v>P363</v>
          </cell>
          <cell r="I1236" t="str">
            <v>B3200</v>
          </cell>
          <cell r="O1236" t="str">
            <v>X</v>
          </cell>
        </row>
        <row r="1237">
          <cell r="D1237" t="str">
            <v>HT2</v>
          </cell>
          <cell r="G1237" t="str">
            <v>P363</v>
          </cell>
          <cell r="I1237" t="str">
            <v>B3201</v>
          </cell>
          <cell r="O1237" t="str">
            <v>X</v>
          </cell>
        </row>
        <row r="1238">
          <cell r="D1238" t="str">
            <v>HT2</v>
          </cell>
          <cell r="G1238" t="str">
            <v>P363</v>
          </cell>
          <cell r="I1238" t="str">
            <v>B3202</v>
          </cell>
          <cell r="O1238" t="str">
            <v>X</v>
          </cell>
        </row>
        <row r="1239">
          <cell r="D1239" t="str">
            <v>HT2</v>
          </cell>
          <cell r="G1239" t="str">
            <v>P363</v>
          </cell>
          <cell r="I1239" t="str">
            <v>B3203</v>
          </cell>
          <cell r="O1239" t="str">
            <v>X</v>
          </cell>
        </row>
        <row r="1240">
          <cell r="D1240" t="str">
            <v>HT2</v>
          </cell>
          <cell r="G1240" t="str">
            <v>P363</v>
          </cell>
          <cell r="I1240" t="str">
            <v>B3204</v>
          </cell>
          <cell r="O1240" t="str">
            <v>X</v>
          </cell>
        </row>
        <row r="1241">
          <cell r="D1241" t="str">
            <v>HT2</v>
          </cell>
          <cell r="G1241" t="str">
            <v>P363</v>
          </cell>
          <cell r="I1241" t="str">
            <v>B3205</v>
          </cell>
          <cell r="O1241" t="str">
            <v>X</v>
          </cell>
        </row>
        <row r="1242">
          <cell r="D1242" t="str">
            <v>HT2</v>
          </cell>
          <cell r="G1242" t="str">
            <v>P363</v>
          </cell>
          <cell r="I1242" t="str">
            <v>B3206</v>
          </cell>
          <cell r="O1242" t="str">
            <v>X</v>
          </cell>
        </row>
        <row r="1243">
          <cell r="D1243" t="str">
            <v>HT2</v>
          </cell>
          <cell r="G1243" t="str">
            <v>P363</v>
          </cell>
          <cell r="I1243" t="str">
            <v>B3207</v>
          </cell>
          <cell r="O1243" t="str">
            <v>X</v>
          </cell>
        </row>
        <row r="1244">
          <cell r="D1244" t="str">
            <v>HT2</v>
          </cell>
          <cell r="G1244" t="str">
            <v>P363</v>
          </cell>
          <cell r="I1244" t="str">
            <v>B3208</v>
          </cell>
          <cell r="O1244" t="str">
            <v>X</v>
          </cell>
        </row>
        <row r="1245">
          <cell r="D1245" t="str">
            <v>HT2</v>
          </cell>
          <cell r="G1245" t="str">
            <v>P363</v>
          </cell>
          <cell r="I1245" t="str">
            <v>B3209</v>
          </cell>
          <cell r="O1245" t="str">
            <v>X</v>
          </cell>
        </row>
        <row r="1246">
          <cell r="D1246" t="str">
            <v>HT2</v>
          </cell>
          <cell r="G1246" t="str">
            <v>P363</v>
          </cell>
          <cell r="I1246" t="str">
            <v>B3210</v>
          </cell>
          <cell r="O1246" t="str">
            <v>X</v>
          </cell>
        </row>
        <row r="1247">
          <cell r="D1247" t="str">
            <v>HT2</v>
          </cell>
          <cell r="G1247" t="str">
            <v>P363</v>
          </cell>
          <cell r="I1247" t="str">
            <v>B3211</v>
          </cell>
          <cell r="O1247" t="str">
            <v>X</v>
          </cell>
        </row>
        <row r="1248">
          <cell r="D1248" t="str">
            <v>HT2</v>
          </cell>
          <cell r="G1248" t="str">
            <v>P363</v>
          </cell>
          <cell r="I1248" t="str">
            <v>B3212</v>
          </cell>
          <cell r="O1248" t="str">
            <v>X</v>
          </cell>
        </row>
        <row r="1249">
          <cell r="D1249" t="str">
            <v>HT2</v>
          </cell>
          <cell r="G1249" t="str">
            <v>P363</v>
          </cell>
          <cell r="I1249" t="str">
            <v>B3213</v>
          </cell>
          <cell r="O1249" t="str">
            <v>X</v>
          </cell>
        </row>
        <row r="1250">
          <cell r="D1250" t="str">
            <v>HT2</v>
          </cell>
          <cell r="G1250" t="str">
            <v>P363</v>
          </cell>
          <cell r="I1250" t="str">
            <v>B3214</v>
          </cell>
          <cell r="O1250" t="str">
            <v>X</v>
          </cell>
        </row>
        <row r="1251">
          <cell r="D1251" t="str">
            <v>HT2</v>
          </cell>
          <cell r="G1251" t="str">
            <v>P363</v>
          </cell>
          <cell r="I1251" t="str">
            <v>B3215</v>
          </cell>
          <cell r="O1251" t="str">
            <v>X</v>
          </cell>
        </row>
        <row r="1252">
          <cell r="D1252" t="str">
            <v>HT2</v>
          </cell>
          <cell r="G1252" t="str">
            <v>P363</v>
          </cell>
          <cell r="I1252" t="str">
            <v>B3216</v>
          </cell>
          <cell r="O1252" t="str">
            <v>X</v>
          </cell>
        </row>
        <row r="1253">
          <cell r="D1253" t="str">
            <v>HT2</v>
          </cell>
          <cell r="G1253" t="str">
            <v>P363</v>
          </cell>
          <cell r="I1253" t="str">
            <v>B3217</v>
          </cell>
          <cell r="O1253" t="str">
            <v>X</v>
          </cell>
        </row>
        <row r="1254">
          <cell r="D1254" t="str">
            <v>HT2</v>
          </cell>
          <cell r="G1254" t="str">
            <v>P363</v>
          </cell>
          <cell r="I1254" t="str">
            <v>B3218</v>
          </cell>
          <cell r="O1254" t="str">
            <v>X</v>
          </cell>
        </row>
        <row r="1255">
          <cell r="D1255" t="str">
            <v>HT2</v>
          </cell>
          <cell r="G1255" t="str">
            <v>P363</v>
          </cell>
          <cell r="I1255" t="str">
            <v>B3219</v>
          </cell>
          <cell r="O1255" t="str">
            <v>X</v>
          </cell>
        </row>
        <row r="1256">
          <cell r="D1256" t="str">
            <v>HT2</v>
          </cell>
          <cell r="G1256" t="str">
            <v>P363</v>
          </cell>
          <cell r="I1256" t="str">
            <v>B3220</v>
          </cell>
          <cell r="O1256" t="str">
            <v>X</v>
          </cell>
        </row>
        <row r="1257">
          <cell r="D1257" t="str">
            <v>HT2</v>
          </cell>
          <cell r="G1257" t="str">
            <v>P363</v>
          </cell>
          <cell r="I1257" t="str">
            <v>B3221</v>
          </cell>
          <cell r="O1257" t="str">
            <v>X</v>
          </cell>
        </row>
        <row r="1258">
          <cell r="D1258" t="str">
            <v>HT2</v>
          </cell>
          <cell r="G1258" t="str">
            <v>P363</v>
          </cell>
          <cell r="I1258" t="str">
            <v>B3222</v>
          </cell>
          <cell r="O1258" t="str">
            <v>X</v>
          </cell>
        </row>
        <row r="1259">
          <cell r="D1259" t="str">
            <v>HT2</v>
          </cell>
          <cell r="G1259" t="str">
            <v>P363</v>
          </cell>
          <cell r="I1259" t="str">
            <v>B3223</v>
          </cell>
          <cell r="O1259" t="str">
            <v>X</v>
          </cell>
        </row>
        <row r="1260">
          <cell r="D1260" t="str">
            <v>HT2</v>
          </cell>
          <cell r="G1260" t="str">
            <v>P363</v>
          </cell>
          <cell r="I1260" t="str">
            <v>B3224</v>
          </cell>
          <cell r="O1260" t="str">
            <v>X</v>
          </cell>
        </row>
        <row r="1261">
          <cell r="D1261" t="str">
            <v>HT2</v>
          </cell>
          <cell r="G1261" t="str">
            <v>P363</v>
          </cell>
          <cell r="I1261" t="str">
            <v>B3225</v>
          </cell>
          <cell r="O1261" t="str">
            <v>X</v>
          </cell>
        </row>
        <row r="1262">
          <cell r="D1262" t="str">
            <v>HT2</v>
          </cell>
          <cell r="G1262" t="str">
            <v>P363</v>
          </cell>
          <cell r="I1262" t="str">
            <v>B3226</v>
          </cell>
          <cell r="O1262" t="str">
            <v>X</v>
          </cell>
        </row>
        <row r="1263">
          <cell r="D1263" t="str">
            <v>HT2</v>
          </cell>
          <cell r="G1263" t="str">
            <v>P363</v>
          </cell>
          <cell r="I1263" t="str">
            <v>B3227</v>
          </cell>
          <cell r="O1263" t="str">
            <v>X</v>
          </cell>
        </row>
        <row r="1264">
          <cell r="D1264" t="str">
            <v>HT2</v>
          </cell>
          <cell r="G1264" t="str">
            <v>P363</v>
          </cell>
          <cell r="I1264" t="str">
            <v>B3228</v>
          </cell>
          <cell r="O1264" t="str">
            <v>X</v>
          </cell>
        </row>
        <row r="1265">
          <cell r="D1265" t="str">
            <v>HT2</v>
          </cell>
          <cell r="G1265" t="str">
            <v>P363</v>
          </cell>
          <cell r="I1265" t="str">
            <v>B3229</v>
          </cell>
          <cell r="O1265" t="str">
            <v>X</v>
          </cell>
        </row>
        <row r="1266">
          <cell r="D1266" t="str">
            <v>HT2</v>
          </cell>
          <cell r="G1266" t="str">
            <v>P363</v>
          </cell>
          <cell r="I1266" t="str">
            <v>B3291</v>
          </cell>
          <cell r="O1266" t="str">
            <v>X</v>
          </cell>
        </row>
        <row r="1267">
          <cell r="D1267" t="str">
            <v>HT2</v>
          </cell>
          <cell r="G1267" t="str">
            <v>P363</v>
          </cell>
          <cell r="I1267" t="str">
            <v>B3230</v>
          </cell>
          <cell r="O1267" t="str">
            <v>X</v>
          </cell>
        </row>
        <row r="1268">
          <cell r="D1268" t="str">
            <v>HT2</v>
          </cell>
          <cell r="G1268" t="str">
            <v>P363</v>
          </cell>
          <cell r="I1268" t="str">
            <v>B3231</v>
          </cell>
          <cell r="O1268" t="str">
            <v>X</v>
          </cell>
        </row>
        <row r="1269">
          <cell r="D1269" t="str">
            <v>HT2</v>
          </cell>
          <cell r="G1269" t="str">
            <v>P363</v>
          </cell>
          <cell r="I1269" t="str">
            <v>B3232</v>
          </cell>
          <cell r="O1269" t="str">
            <v>X</v>
          </cell>
        </row>
        <row r="1270">
          <cell r="D1270" t="str">
            <v>HT2</v>
          </cell>
          <cell r="G1270" t="str">
            <v>P363</v>
          </cell>
          <cell r="I1270" t="str">
            <v>B3233</v>
          </cell>
          <cell r="O1270" t="str">
            <v>X</v>
          </cell>
        </row>
        <row r="1271">
          <cell r="D1271" t="str">
            <v>HT2</v>
          </cell>
          <cell r="G1271" t="str">
            <v>P363</v>
          </cell>
          <cell r="I1271" t="str">
            <v>B3234</v>
          </cell>
          <cell r="O1271" t="str">
            <v>X</v>
          </cell>
        </row>
        <row r="1272">
          <cell r="D1272" t="str">
            <v>HT2</v>
          </cell>
          <cell r="G1272" t="str">
            <v>P363</v>
          </cell>
          <cell r="I1272" t="str">
            <v>B3235</v>
          </cell>
          <cell r="O1272" t="str">
            <v>X</v>
          </cell>
        </row>
        <row r="1273">
          <cell r="D1273" t="str">
            <v>HT2</v>
          </cell>
          <cell r="G1273" t="str">
            <v>P363</v>
          </cell>
          <cell r="I1273" t="str">
            <v>B3236</v>
          </cell>
          <cell r="O1273" t="str">
            <v>X</v>
          </cell>
        </row>
        <row r="1274">
          <cell r="D1274" t="str">
            <v>HT2</v>
          </cell>
          <cell r="G1274" t="str">
            <v>P363</v>
          </cell>
          <cell r="I1274" t="str">
            <v>B3237</v>
          </cell>
          <cell r="O1274" t="str">
            <v>X</v>
          </cell>
        </row>
        <row r="1275">
          <cell r="D1275" t="str">
            <v>HT2</v>
          </cell>
          <cell r="G1275" t="str">
            <v>P363</v>
          </cell>
          <cell r="I1275" t="str">
            <v>B3316</v>
          </cell>
          <cell r="O1275" t="str">
            <v>X</v>
          </cell>
        </row>
        <row r="1276">
          <cell r="D1276" t="str">
            <v>HT2</v>
          </cell>
          <cell r="G1276" t="str">
            <v>P363</v>
          </cell>
          <cell r="I1276" t="str">
            <v>B3317</v>
          </cell>
          <cell r="O1276" t="str">
            <v>X</v>
          </cell>
        </row>
        <row r="1277">
          <cell r="D1277" t="str">
            <v>HT2</v>
          </cell>
          <cell r="G1277" t="str">
            <v>P364</v>
          </cell>
          <cell r="I1277" t="str">
            <v>B3238</v>
          </cell>
          <cell r="O1277" t="str">
            <v>X</v>
          </cell>
        </row>
        <row r="1278">
          <cell r="D1278" t="str">
            <v>HT2</v>
          </cell>
          <cell r="G1278" t="str">
            <v>P364</v>
          </cell>
          <cell r="I1278" t="str">
            <v>B3239</v>
          </cell>
          <cell r="O1278" t="str">
            <v>X</v>
          </cell>
        </row>
        <row r="1279">
          <cell r="D1279" t="str">
            <v>HT2</v>
          </cell>
          <cell r="G1279" t="str">
            <v>P364</v>
          </cell>
          <cell r="I1279" t="str">
            <v>B3240</v>
          </cell>
          <cell r="O1279" t="str">
            <v>X</v>
          </cell>
        </row>
        <row r="1280">
          <cell r="D1280" t="str">
            <v>HT2</v>
          </cell>
          <cell r="G1280" t="str">
            <v>P364</v>
          </cell>
          <cell r="I1280" t="str">
            <v>B3241</v>
          </cell>
          <cell r="O1280" t="str">
            <v>X</v>
          </cell>
        </row>
        <row r="1281">
          <cell r="D1281" t="str">
            <v>HT2</v>
          </cell>
          <cell r="G1281" t="str">
            <v>P364</v>
          </cell>
          <cell r="I1281" t="str">
            <v>B3242</v>
          </cell>
          <cell r="O1281" t="str">
            <v>X</v>
          </cell>
        </row>
        <row r="1282">
          <cell r="D1282" t="str">
            <v>HT2</v>
          </cell>
          <cell r="G1282" t="str">
            <v>P364</v>
          </cell>
          <cell r="I1282" t="str">
            <v>B3243</v>
          </cell>
          <cell r="O1282" t="str">
            <v>X</v>
          </cell>
        </row>
        <row r="1283">
          <cell r="D1283" t="str">
            <v>HT2</v>
          </cell>
          <cell r="G1283" t="str">
            <v>P364</v>
          </cell>
          <cell r="I1283" t="str">
            <v>B3244</v>
          </cell>
          <cell r="O1283" t="str">
            <v>X</v>
          </cell>
        </row>
        <row r="1284">
          <cell r="D1284" t="str">
            <v>HT2</v>
          </cell>
          <cell r="G1284" t="str">
            <v>P364</v>
          </cell>
          <cell r="I1284" t="str">
            <v>B3245</v>
          </cell>
          <cell r="O1284" t="str">
            <v>X</v>
          </cell>
        </row>
        <row r="1285">
          <cell r="D1285" t="str">
            <v>T2_HCAS</v>
          </cell>
          <cell r="G1285" t="str">
            <v>P364</v>
          </cell>
          <cell r="I1285" t="str">
            <v>B3246</v>
          </cell>
          <cell r="O1285" t="str">
            <v>X</v>
          </cell>
        </row>
        <row r="1286">
          <cell r="D1286" t="str">
            <v>HT2</v>
          </cell>
          <cell r="G1286" t="str">
            <v>P364</v>
          </cell>
          <cell r="I1286" t="str">
            <v>B3247</v>
          </cell>
          <cell r="O1286" t="str">
            <v>X</v>
          </cell>
        </row>
        <row r="1287">
          <cell r="D1287" t="str">
            <v>HT2</v>
          </cell>
          <cell r="G1287" t="str">
            <v>P364</v>
          </cell>
          <cell r="I1287" t="str">
            <v>B3248</v>
          </cell>
          <cell r="O1287" t="str">
            <v>X</v>
          </cell>
        </row>
        <row r="1288">
          <cell r="D1288" t="str">
            <v>HT2</v>
          </cell>
          <cell r="G1288" t="str">
            <v>P364</v>
          </cell>
          <cell r="I1288" t="str">
            <v>B3249</v>
          </cell>
          <cell r="O1288" t="str">
            <v>X</v>
          </cell>
        </row>
        <row r="1289">
          <cell r="D1289" t="str">
            <v>HT2</v>
          </cell>
          <cell r="G1289" t="str">
            <v>P364</v>
          </cell>
          <cell r="I1289" t="str">
            <v>B3250</v>
          </cell>
          <cell r="O1289" t="str">
            <v>X</v>
          </cell>
        </row>
        <row r="1290">
          <cell r="D1290" t="str">
            <v>HT2</v>
          </cell>
          <cell r="G1290" t="str">
            <v>P364</v>
          </cell>
          <cell r="I1290" t="str">
            <v>B3251</v>
          </cell>
          <cell r="O1290" t="str">
            <v>X</v>
          </cell>
        </row>
        <row r="1291">
          <cell r="D1291" t="str">
            <v>HT2</v>
          </cell>
          <cell r="G1291" t="str">
            <v>P364</v>
          </cell>
          <cell r="I1291" t="str">
            <v>B3252</v>
          </cell>
          <cell r="O1291" t="str">
            <v>X</v>
          </cell>
        </row>
        <row r="1292">
          <cell r="D1292" t="str">
            <v>HT2</v>
          </cell>
          <cell r="G1292" t="str">
            <v>P364</v>
          </cell>
          <cell r="I1292" t="str">
            <v>B3253</v>
          </cell>
          <cell r="O1292" t="str">
            <v>X</v>
          </cell>
        </row>
        <row r="1293">
          <cell r="D1293" t="str">
            <v>HT2</v>
          </cell>
          <cell r="G1293" t="str">
            <v>P364</v>
          </cell>
          <cell r="I1293" t="str">
            <v>B3254</v>
          </cell>
          <cell r="O1293" t="str">
            <v>X</v>
          </cell>
        </row>
        <row r="1294">
          <cell r="D1294" t="str">
            <v>HT2</v>
          </cell>
          <cell r="G1294" t="str">
            <v>P364</v>
          </cell>
          <cell r="I1294" t="str">
            <v>B3255</v>
          </cell>
          <cell r="O1294" t="str">
            <v>X</v>
          </cell>
        </row>
        <row r="1295">
          <cell r="D1295" t="str">
            <v>HT2</v>
          </cell>
          <cell r="G1295" t="str">
            <v>P364</v>
          </cell>
          <cell r="I1295" t="str">
            <v>B3256</v>
          </cell>
          <cell r="O1295" t="str">
            <v>X</v>
          </cell>
        </row>
        <row r="1296">
          <cell r="D1296" t="str">
            <v>HT2</v>
          </cell>
          <cell r="G1296" t="str">
            <v>P364</v>
          </cell>
          <cell r="I1296" t="str">
            <v>B3257</v>
          </cell>
          <cell r="O1296" t="str">
            <v>X</v>
          </cell>
        </row>
        <row r="1297">
          <cell r="D1297" t="str">
            <v>HT2</v>
          </cell>
          <cell r="G1297" t="str">
            <v>P364</v>
          </cell>
          <cell r="I1297" t="str">
            <v>B3258</v>
          </cell>
          <cell r="O1297" t="str">
            <v>X</v>
          </cell>
        </row>
        <row r="1298">
          <cell r="D1298" t="str">
            <v>HT2</v>
          </cell>
          <cell r="G1298" t="str">
            <v>P364</v>
          </cell>
          <cell r="I1298" t="str">
            <v>B3259</v>
          </cell>
          <cell r="O1298" t="str">
            <v>X</v>
          </cell>
        </row>
        <row r="1299">
          <cell r="D1299" t="str">
            <v>HT2</v>
          </cell>
          <cell r="G1299" t="str">
            <v>P364</v>
          </cell>
          <cell r="I1299" t="str">
            <v>B3260</v>
          </cell>
          <cell r="O1299" t="str">
            <v>X</v>
          </cell>
        </row>
        <row r="1300">
          <cell r="D1300" t="str">
            <v>HT2</v>
          </cell>
          <cell r="G1300" t="str">
            <v>P364</v>
          </cell>
          <cell r="I1300" t="str">
            <v>B3261</v>
          </cell>
          <cell r="O1300" t="str">
            <v>X</v>
          </cell>
        </row>
        <row r="1301">
          <cell r="D1301" t="str">
            <v>HT2</v>
          </cell>
          <cell r="G1301" t="str">
            <v>P364</v>
          </cell>
          <cell r="I1301" t="str">
            <v>B3262</v>
          </cell>
          <cell r="O1301" t="str">
            <v>X</v>
          </cell>
        </row>
        <row r="1302">
          <cell r="D1302" t="str">
            <v>HT2</v>
          </cell>
          <cell r="G1302" t="str">
            <v>P364</v>
          </cell>
          <cell r="I1302" t="str">
            <v>B3263</v>
          </cell>
          <cell r="O1302" t="str">
            <v>X</v>
          </cell>
        </row>
        <row r="1303">
          <cell r="D1303" t="str">
            <v>HT2</v>
          </cell>
          <cell r="G1303" t="str">
            <v>P364</v>
          </cell>
          <cell r="I1303" t="str">
            <v>B3264</v>
          </cell>
          <cell r="O1303" t="str">
            <v>X</v>
          </cell>
        </row>
        <row r="1304">
          <cell r="D1304" t="str">
            <v>HT2</v>
          </cell>
          <cell r="G1304" t="str">
            <v>P364</v>
          </cell>
          <cell r="I1304" t="str">
            <v>B3265</v>
          </cell>
          <cell r="O1304" t="str">
            <v>X</v>
          </cell>
        </row>
        <row r="1305">
          <cell r="D1305" t="str">
            <v>HT2</v>
          </cell>
          <cell r="G1305" t="str">
            <v>P364</v>
          </cell>
          <cell r="I1305" t="str">
            <v>B3266</v>
          </cell>
          <cell r="O1305" t="str">
            <v>X</v>
          </cell>
        </row>
        <row r="1306">
          <cell r="D1306" t="str">
            <v>HT2</v>
          </cell>
          <cell r="G1306" t="str">
            <v>P364</v>
          </cell>
          <cell r="I1306" t="str">
            <v>B3267</v>
          </cell>
          <cell r="O1306" t="str">
            <v>X</v>
          </cell>
        </row>
        <row r="1307">
          <cell r="D1307" t="str">
            <v>HT2</v>
          </cell>
          <cell r="G1307" t="str">
            <v>P364</v>
          </cell>
          <cell r="I1307" t="str">
            <v>B3268</v>
          </cell>
          <cell r="O1307" t="str">
            <v>X</v>
          </cell>
        </row>
        <row r="1308">
          <cell r="D1308" t="str">
            <v>HT2</v>
          </cell>
          <cell r="G1308" t="str">
            <v>P364</v>
          </cell>
          <cell r="I1308" t="str">
            <v>B3288</v>
          </cell>
          <cell r="O1308" t="str">
            <v>X</v>
          </cell>
        </row>
        <row r="1309">
          <cell r="D1309" t="str">
            <v>HT2</v>
          </cell>
          <cell r="G1309" t="str">
            <v>P364</v>
          </cell>
          <cell r="I1309" t="str">
            <v>B3289</v>
          </cell>
          <cell r="O1309" t="str">
            <v>X</v>
          </cell>
        </row>
        <row r="1310">
          <cell r="D1310" t="str">
            <v>HT2</v>
          </cell>
          <cell r="G1310" t="str">
            <v>P365</v>
          </cell>
          <cell r="I1310" t="str">
            <v>B3283</v>
          </cell>
          <cell r="O1310" t="str">
            <v>X</v>
          </cell>
        </row>
        <row r="1311">
          <cell r="D1311" t="str">
            <v>HT2</v>
          </cell>
          <cell r="G1311" t="str">
            <v>P366</v>
          </cell>
          <cell r="I1311" t="str">
            <v>B3302</v>
          </cell>
          <cell r="O1311" t="str">
            <v>X</v>
          </cell>
        </row>
        <row r="1312">
          <cell r="D1312" t="str">
            <v>HT2</v>
          </cell>
          <cell r="G1312" t="str">
            <v>P366</v>
          </cell>
          <cell r="I1312" t="str">
            <v>B3323</v>
          </cell>
          <cell r="O1312" t="str">
            <v>X</v>
          </cell>
        </row>
        <row r="1313">
          <cell r="D1313" t="str">
            <v>HT2</v>
          </cell>
          <cell r="G1313" t="str">
            <v>P421</v>
          </cell>
          <cell r="I1313" t="str">
            <v>B2805</v>
          </cell>
          <cell r="O1313" t="str">
            <v>X</v>
          </cell>
        </row>
        <row r="1314">
          <cell r="D1314" t="str">
            <v>HT2</v>
          </cell>
          <cell r="G1314" t="str">
            <v>P421</v>
          </cell>
          <cell r="I1314" t="str">
            <v>B2806</v>
          </cell>
          <cell r="O1314" t="str">
            <v>X</v>
          </cell>
        </row>
        <row r="1315">
          <cell r="D1315" t="str">
            <v>HT2</v>
          </cell>
          <cell r="G1315" t="str">
            <v>P421</v>
          </cell>
          <cell r="I1315" t="str">
            <v>B2850</v>
          </cell>
          <cell r="O1315" t="str">
            <v>X</v>
          </cell>
        </row>
        <row r="1316">
          <cell r="D1316" t="str">
            <v>HT2</v>
          </cell>
          <cell r="G1316" t="str">
            <v>P421</v>
          </cell>
          <cell r="I1316" t="str">
            <v>B2807</v>
          </cell>
          <cell r="O1316" t="str">
            <v>X</v>
          </cell>
        </row>
        <row r="1317">
          <cell r="D1317" t="str">
            <v>HT2</v>
          </cell>
          <cell r="G1317" t="str">
            <v>P421</v>
          </cell>
          <cell r="I1317" t="str">
            <v>B2808</v>
          </cell>
          <cell r="O1317" t="str">
            <v>X</v>
          </cell>
        </row>
        <row r="1318">
          <cell r="D1318" t="str">
            <v>HT2</v>
          </cell>
          <cell r="G1318" t="str">
            <v>P421</v>
          </cell>
          <cell r="I1318" t="str">
            <v>B2809</v>
          </cell>
          <cell r="O1318" t="str">
            <v>X</v>
          </cell>
        </row>
        <row r="1319">
          <cell r="D1319" t="str">
            <v>HT2</v>
          </cell>
          <cell r="G1319" t="str">
            <v>P421</v>
          </cell>
          <cell r="I1319" t="str">
            <v>B2810</v>
          </cell>
          <cell r="O1319" t="str">
            <v>X</v>
          </cell>
        </row>
        <row r="1320">
          <cell r="D1320" t="str">
            <v>HT2</v>
          </cell>
          <cell r="G1320" t="str">
            <v>P422</v>
          </cell>
          <cell r="I1320" t="str">
            <v>B2811</v>
          </cell>
          <cell r="O1320" t="str">
            <v>X</v>
          </cell>
        </row>
        <row r="1321">
          <cell r="D1321" t="str">
            <v>HT2</v>
          </cell>
          <cell r="G1321" t="str">
            <v>P422</v>
          </cell>
          <cell r="I1321" t="str">
            <v>B2812</v>
          </cell>
          <cell r="O1321" t="str">
            <v>X</v>
          </cell>
        </row>
        <row r="1322">
          <cell r="D1322" t="str">
            <v>HT2</v>
          </cell>
          <cell r="G1322" t="str">
            <v>P422</v>
          </cell>
          <cell r="I1322" t="str">
            <v>B2813</v>
          </cell>
          <cell r="O1322" t="str">
            <v>X</v>
          </cell>
        </row>
        <row r="1323">
          <cell r="D1323" t="str">
            <v>HT2</v>
          </cell>
          <cell r="G1323" t="str">
            <v>P422</v>
          </cell>
          <cell r="I1323" t="str">
            <v>B2814</v>
          </cell>
          <cell r="O1323" t="str">
            <v>X</v>
          </cell>
        </row>
        <row r="1324">
          <cell r="D1324" t="str">
            <v>HT2</v>
          </cell>
          <cell r="G1324" t="str">
            <v>P422</v>
          </cell>
          <cell r="I1324" t="str">
            <v>B2815</v>
          </cell>
          <cell r="O1324" t="str">
            <v>X</v>
          </cell>
        </row>
        <row r="1325">
          <cell r="D1325" t="str">
            <v>HT2</v>
          </cell>
          <cell r="G1325" t="str">
            <v>P422</v>
          </cell>
          <cell r="I1325" t="str">
            <v>B2816</v>
          </cell>
          <cell r="O1325" t="str">
            <v>X</v>
          </cell>
        </row>
        <row r="1326">
          <cell r="D1326" t="str">
            <v>HT2</v>
          </cell>
          <cell r="G1326" t="str">
            <v>P422</v>
          </cell>
          <cell r="I1326" t="str">
            <v>B2817</v>
          </cell>
          <cell r="O1326" t="str">
            <v>X</v>
          </cell>
        </row>
        <row r="1327">
          <cell r="D1327" t="str">
            <v>HT2</v>
          </cell>
          <cell r="G1327" t="str">
            <v>P422</v>
          </cell>
          <cell r="I1327" t="str">
            <v>B2818</v>
          </cell>
          <cell r="O1327" t="str">
            <v>X</v>
          </cell>
        </row>
        <row r="1328">
          <cell r="D1328" t="str">
            <v>HT2</v>
          </cell>
          <cell r="G1328" t="str">
            <v>P422</v>
          </cell>
          <cell r="I1328" t="str">
            <v>B2819</v>
          </cell>
          <cell r="O1328" t="str">
            <v>X</v>
          </cell>
        </row>
        <row r="1329">
          <cell r="D1329" t="str">
            <v>HT2</v>
          </cell>
          <cell r="G1329" t="str">
            <v>P423</v>
          </cell>
          <cell r="I1329" t="str">
            <v>B2820</v>
          </cell>
          <cell r="O1329" t="str">
            <v>X</v>
          </cell>
        </row>
        <row r="1330">
          <cell r="D1330" t="str">
            <v>HT2</v>
          </cell>
          <cell r="G1330" t="str">
            <v>P423</v>
          </cell>
          <cell r="I1330" t="str">
            <v>B2821</v>
          </cell>
          <cell r="O1330" t="str">
            <v>X</v>
          </cell>
        </row>
        <row r="1331">
          <cell r="D1331" t="str">
            <v>HT2</v>
          </cell>
          <cell r="G1331" t="str">
            <v>P423</v>
          </cell>
          <cell r="I1331" t="str">
            <v>B2822</v>
          </cell>
          <cell r="O1331" t="str">
            <v>X</v>
          </cell>
        </row>
        <row r="1332">
          <cell r="D1332" t="str">
            <v>HT2</v>
          </cell>
          <cell r="G1332" t="str">
            <v>P423</v>
          </cell>
          <cell r="I1332" t="str">
            <v>B2823</v>
          </cell>
          <cell r="O1332" t="str">
            <v>X</v>
          </cell>
        </row>
        <row r="1333">
          <cell r="D1333" t="str">
            <v>HT2</v>
          </cell>
          <cell r="G1333" t="str">
            <v>P423</v>
          </cell>
          <cell r="I1333" t="str">
            <v>B2824</v>
          </cell>
          <cell r="O1333" t="str">
            <v>X</v>
          </cell>
        </row>
        <row r="1334">
          <cell r="D1334" t="str">
            <v>HT2</v>
          </cell>
          <cell r="G1334" t="str">
            <v>P423</v>
          </cell>
          <cell r="I1334" t="str">
            <v>B2825</v>
          </cell>
          <cell r="O1334" t="str">
            <v>X</v>
          </cell>
        </row>
        <row r="1335">
          <cell r="D1335" t="str">
            <v>HT2</v>
          </cell>
          <cell r="G1335" t="str">
            <v>P423</v>
          </cell>
          <cell r="I1335" t="str">
            <v>B2826</v>
          </cell>
          <cell r="O1335" t="str">
            <v>X</v>
          </cell>
        </row>
        <row r="1336">
          <cell r="D1336" t="str">
            <v>HT2</v>
          </cell>
          <cell r="G1336" t="str">
            <v>P423</v>
          </cell>
          <cell r="I1336" t="str">
            <v>B2827</v>
          </cell>
          <cell r="O1336" t="str">
            <v>X</v>
          </cell>
        </row>
        <row r="1337">
          <cell r="D1337" t="str">
            <v>HT2</v>
          </cell>
          <cell r="G1337" t="str">
            <v>P423</v>
          </cell>
          <cell r="I1337" t="str">
            <v>B2828</v>
          </cell>
          <cell r="O1337" t="str">
            <v>X</v>
          </cell>
        </row>
        <row r="1338">
          <cell r="D1338" t="str">
            <v>HT2</v>
          </cell>
          <cell r="G1338" t="str">
            <v>P423</v>
          </cell>
          <cell r="I1338" t="str">
            <v>B2829</v>
          </cell>
          <cell r="O1338" t="str">
            <v>X</v>
          </cell>
        </row>
        <row r="1339">
          <cell r="D1339" t="str">
            <v>HT2</v>
          </cell>
          <cell r="G1339" t="str">
            <v>P424</v>
          </cell>
          <cell r="I1339" t="str">
            <v>B3273</v>
          </cell>
          <cell r="O1339" t="str">
            <v>X</v>
          </cell>
        </row>
        <row r="1340">
          <cell r="D1340" t="str">
            <v>HT2</v>
          </cell>
          <cell r="G1340" t="str">
            <v>P424</v>
          </cell>
          <cell r="I1340" t="str">
            <v>B3274</v>
          </cell>
          <cell r="O1340" t="str">
            <v>X</v>
          </cell>
        </row>
        <row r="1341">
          <cell r="D1341" t="str">
            <v>HT2</v>
          </cell>
          <cell r="G1341" t="str">
            <v>P424</v>
          </cell>
          <cell r="I1341" t="str">
            <v>B3275</v>
          </cell>
          <cell r="O1341" t="str">
            <v>X</v>
          </cell>
        </row>
        <row r="1342">
          <cell r="D1342" t="str">
            <v>HT2</v>
          </cell>
          <cell r="G1342" t="str">
            <v>P424</v>
          </cell>
          <cell r="I1342" t="str">
            <v>B3276</v>
          </cell>
          <cell r="O1342" t="str">
            <v>X</v>
          </cell>
        </row>
        <row r="1343">
          <cell r="D1343" t="str">
            <v>HT2</v>
          </cell>
          <cell r="G1343" t="str">
            <v>P424</v>
          </cell>
          <cell r="I1343" t="str">
            <v>B3277</v>
          </cell>
          <cell r="O1343" t="str">
            <v>X</v>
          </cell>
        </row>
        <row r="1344">
          <cell r="D1344" t="str">
            <v>HT2</v>
          </cell>
          <cell r="G1344" t="str">
            <v>P424</v>
          </cell>
          <cell r="I1344" t="str">
            <v>B3344</v>
          </cell>
          <cell r="O1344" t="str">
            <v>X</v>
          </cell>
        </row>
        <row r="1345">
          <cell r="D1345" t="str">
            <v>HT2</v>
          </cell>
          <cell r="G1345" t="str">
            <v>P424</v>
          </cell>
          <cell r="I1345" t="str">
            <v>B3345</v>
          </cell>
          <cell r="O1345" t="str">
            <v>X</v>
          </cell>
        </row>
        <row r="1346">
          <cell r="D1346" t="str">
            <v>HT2</v>
          </cell>
          <cell r="G1346" t="str">
            <v>P424</v>
          </cell>
          <cell r="I1346" t="str">
            <v>B3346</v>
          </cell>
          <cell r="O1346" t="str">
            <v>X</v>
          </cell>
        </row>
        <row r="1347">
          <cell r="D1347" t="str">
            <v>HT2</v>
          </cell>
          <cell r="G1347" t="str">
            <v>P425</v>
          </cell>
          <cell r="I1347" t="str">
            <v>B3278</v>
          </cell>
          <cell r="O1347" t="str">
            <v>X</v>
          </cell>
        </row>
        <row r="1348">
          <cell r="D1348" t="str">
            <v>HT2</v>
          </cell>
          <cell r="G1348" t="str">
            <v>P425</v>
          </cell>
          <cell r="I1348" t="str">
            <v>B3279</v>
          </cell>
          <cell r="O1348" t="str">
            <v>X</v>
          </cell>
        </row>
        <row r="1349">
          <cell r="D1349" t="str">
            <v>HT2</v>
          </cell>
          <cell r="G1349" t="str">
            <v>P425</v>
          </cell>
          <cell r="I1349" t="str">
            <v>B3349</v>
          </cell>
          <cell r="O1349" t="str">
            <v>X</v>
          </cell>
        </row>
        <row r="1350">
          <cell r="D1350" t="str">
            <v>HT2</v>
          </cell>
          <cell r="G1350" t="str">
            <v>P425</v>
          </cell>
          <cell r="I1350" t="str">
            <v>B3350</v>
          </cell>
          <cell r="O1350" t="str">
            <v>X</v>
          </cell>
        </row>
        <row r="1351">
          <cell r="D1351" t="str">
            <v>HT2</v>
          </cell>
          <cell r="G1351" t="str">
            <v>P501</v>
          </cell>
          <cell r="I1351" t="str">
            <v>B743</v>
          </cell>
          <cell r="O1351" t="str">
            <v>X</v>
          </cell>
        </row>
        <row r="1352">
          <cell r="D1352" t="str">
            <v>HT2</v>
          </cell>
          <cell r="G1352" t="str">
            <v>P511</v>
          </cell>
          <cell r="I1352" t="str">
            <v>B744</v>
          </cell>
          <cell r="O1352" t="str">
            <v>X</v>
          </cell>
        </row>
        <row r="1353">
          <cell r="D1353" t="str">
            <v>HT2</v>
          </cell>
          <cell r="G1353" t="str">
            <v>P521</v>
          </cell>
          <cell r="I1353" t="str">
            <v>B745</v>
          </cell>
          <cell r="O1353" t="str">
            <v>X</v>
          </cell>
        </row>
        <row r="1354">
          <cell r="D1354" t="str">
            <v>HT2</v>
          </cell>
          <cell r="G1354" t="str">
            <v>P531</v>
          </cell>
          <cell r="I1354" t="str">
            <v>B746</v>
          </cell>
          <cell r="O1354" t="str">
            <v>X</v>
          </cell>
        </row>
        <row r="1355">
          <cell r="D1355" t="str">
            <v>HT2</v>
          </cell>
          <cell r="G1355" t="str">
            <v>P532</v>
          </cell>
          <cell r="I1355" t="str">
            <v>B747</v>
          </cell>
          <cell r="O1355" t="str">
            <v>X</v>
          </cell>
        </row>
        <row r="1356">
          <cell r="D1356" t="str">
            <v>HT2</v>
          </cell>
          <cell r="G1356" t="str">
            <v>P533</v>
          </cell>
          <cell r="I1356" t="str">
            <v>B748</v>
          </cell>
          <cell r="O1356" t="str">
            <v>X</v>
          </cell>
        </row>
        <row r="1357">
          <cell r="D1357" t="str">
            <v>HT2</v>
          </cell>
          <cell r="G1357" t="str">
            <v>P541</v>
          </cell>
          <cell r="I1357" t="str">
            <v>B749</v>
          </cell>
          <cell r="O1357" t="str">
            <v>X</v>
          </cell>
        </row>
        <row r="1358">
          <cell r="D1358" t="str">
            <v>HT2</v>
          </cell>
          <cell r="G1358" t="str">
            <v>P542</v>
          </cell>
          <cell r="I1358" t="str">
            <v>B750</v>
          </cell>
          <cell r="O1358" t="str">
            <v>X</v>
          </cell>
        </row>
        <row r="1359">
          <cell r="D1359" t="str">
            <v>T2_HCAS</v>
          </cell>
          <cell r="G1359" t="str">
            <v>P551</v>
          </cell>
          <cell r="I1359" t="str">
            <v>B751</v>
          </cell>
          <cell r="O1359" t="str">
            <v>X</v>
          </cell>
        </row>
        <row r="1360">
          <cell r="D1360" t="str">
            <v>HT2</v>
          </cell>
          <cell r="G1360" t="str">
            <v>P552</v>
          </cell>
          <cell r="I1360" t="str">
            <v>B752</v>
          </cell>
          <cell r="O1360" t="str">
            <v>X</v>
          </cell>
        </row>
        <row r="1361">
          <cell r="D1361" t="str">
            <v>Recettes</v>
          </cell>
          <cell r="G1361" t="str">
            <v>Recettes</v>
          </cell>
          <cell r="I1361" t="str">
            <v>Recettes</v>
          </cell>
          <cell r="O1361" t="str">
            <v>X</v>
          </cell>
          <cell r="R1361">
            <v>0</v>
          </cell>
        </row>
        <row r="1362">
          <cell r="D1362" t="str">
            <v>HT2</v>
          </cell>
          <cell r="G1362" t="str">
            <v>P612</v>
          </cell>
          <cell r="I1362" t="str">
            <v>B1521</v>
          </cell>
          <cell r="O1362" t="str">
            <v>X</v>
          </cell>
        </row>
        <row r="1363">
          <cell r="D1363" t="str">
            <v>HT2</v>
          </cell>
          <cell r="G1363" t="str">
            <v>P612</v>
          </cell>
          <cell r="I1363" t="str">
            <v>B1523</v>
          </cell>
          <cell r="O1363" t="str">
            <v>X</v>
          </cell>
        </row>
        <row r="1364">
          <cell r="D1364" t="str">
            <v>HT2</v>
          </cell>
          <cell r="G1364" t="str">
            <v>P612</v>
          </cell>
          <cell r="I1364" t="str">
            <v>B1520</v>
          </cell>
          <cell r="O1364" t="str">
            <v>X</v>
          </cell>
        </row>
        <row r="1365">
          <cell r="D1365" t="str">
            <v>HT2</v>
          </cell>
          <cell r="G1365" t="str">
            <v>P612</v>
          </cell>
          <cell r="I1365" t="str">
            <v>B1522</v>
          </cell>
          <cell r="O1365" t="str">
            <v>X</v>
          </cell>
        </row>
        <row r="1366">
          <cell r="D1366" t="str">
            <v>HT2</v>
          </cell>
          <cell r="G1366" t="str">
            <v>P612</v>
          </cell>
          <cell r="I1366" t="str">
            <v>B1518</v>
          </cell>
          <cell r="O1366" t="str">
            <v>X</v>
          </cell>
        </row>
        <row r="1367">
          <cell r="D1367" t="str">
            <v>HT2</v>
          </cell>
          <cell r="G1367" t="str">
            <v>P612</v>
          </cell>
          <cell r="I1367" t="str">
            <v>B1519</v>
          </cell>
          <cell r="O1367" t="str">
            <v>X</v>
          </cell>
        </row>
        <row r="1368">
          <cell r="D1368" t="str">
            <v>T2_HCAS</v>
          </cell>
          <cell r="G1368" t="str">
            <v>P613</v>
          </cell>
          <cell r="I1368" t="str">
            <v>B1524</v>
          </cell>
          <cell r="O1368" t="str">
            <v>X</v>
          </cell>
        </row>
        <row r="1369">
          <cell r="D1369" t="str">
            <v>T2_CAS</v>
          </cell>
          <cell r="G1369" t="str">
            <v>P613</v>
          </cell>
          <cell r="I1369" t="str">
            <v>B1525</v>
          </cell>
          <cell r="O1369" t="str">
            <v>X</v>
          </cell>
        </row>
        <row r="1370">
          <cell r="D1370" t="str">
            <v>HT2</v>
          </cell>
          <cell r="G1370" t="str">
            <v>P613</v>
          </cell>
          <cell r="I1370" t="str">
            <v>B1529</v>
          </cell>
          <cell r="O1370" t="str">
            <v>X</v>
          </cell>
        </row>
        <row r="1371">
          <cell r="D1371" t="str">
            <v>HT2</v>
          </cell>
          <cell r="G1371" t="str">
            <v>P613</v>
          </cell>
          <cell r="I1371" t="str">
            <v>B1531</v>
          </cell>
          <cell r="O1371" t="str">
            <v>X</v>
          </cell>
        </row>
        <row r="1372">
          <cell r="D1372" t="str">
            <v>HT2</v>
          </cell>
          <cell r="G1372" t="str">
            <v>P613</v>
          </cell>
          <cell r="I1372" t="str">
            <v>B1527</v>
          </cell>
          <cell r="O1372" t="str">
            <v>X</v>
          </cell>
        </row>
        <row r="1373">
          <cell r="D1373" t="str">
            <v>HT2</v>
          </cell>
          <cell r="G1373" t="str">
            <v>P613</v>
          </cell>
          <cell r="I1373" t="str">
            <v>B1528</v>
          </cell>
          <cell r="O1373" t="str">
            <v>X</v>
          </cell>
        </row>
        <row r="1374">
          <cell r="D1374" t="str">
            <v>HT2</v>
          </cell>
          <cell r="G1374" t="str">
            <v>P613</v>
          </cell>
          <cell r="I1374" t="str">
            <v>B1526</v>
          </cell>
          <cell r="O1374" t="str">
            <v>X</v>
          </cell>
        </row>
        <row r="1375">
          <cell r="D1375" t="str">
            <v>HT2</v>
          </cell>
          <cell r="G1375" t="str">
            <v>P613</v>
          </cell>
          <cell r="I1375" t="str">
            <v>B1530</v>
          </cell>
          <cell r="O1375" t="str">
            <v>X</v>
          </cell>
        </row>
        <row r="1376">
          <cell r="D1376" t="str">
            <v>HT2</v>
          </cell>
          <cell r="G1376" t="str">
            <v>P613</v>
          </cell>
          <cell r="I1376" t="str">
            <v>B1515</v>
          </cell>
          <cell r="O1376" t="str">
            <v>X</v>
          </cell>
        </row>
        <row r="1377">
          <cell r="D1377" t="str">
            <v>HT2</v>
          </cell>
          <cell r="G1377" t="str">
            <v>P614</v>
          </cell>
          <cell r="I1377" t="str">
            <v>B2099</v>
          </cell>
          <cell r="O1377" t="str">
            <v>X</v>
          </cell>
        </row>
        <row r="1378">
          <cell r="D1378" t="str">
            <v>HT2</v>
          </cell>
          <cell r="G1378" t="str">
            <v>P614</v>
          </cell>
          <cell r="I1378" t="str">
            <v>B1534</v>
          </cell>
          <cell r="O1378" t="str">
            <v>X</v>
          </cell>
        </row>
        <row r="1379">
          <cell r="D1379" t="str">
            <v>HT2</v>
          </cell>
          <cell r="G1379" t="str">
            <v>P614</v>
          </cell>
          <cell r="I1379" t="str">
            <v>B1533</v>
          </cell>
          <cell r="O1379" t="str">
            <v>X</v>
          </cell>
        </row>
        <row r="1380">
          <cell r="D1380" t="str">
            <v>HT2</v>
          </cell>
          <cell r="G1380" t="str">
            <v>P614</v>
          </cell>
          <cell r="I1380" t="str">
            <v>B1611</v>
          </cell>
          <cell r="O1380" t="str">
            <v>X</v>
          </cell>
        </row>
        <row r="1381">
          <cell r="D1381" t="str">
            <v>HT2</v>
          </cell>
          <cell r="G1381" t="str">
            <v>P614</v>
          </cell>
          <cell r="I1381" t="str">
            <v>B2100</v>
          </cell>
          <cell r="O1381" t="str">
            <v>X</v>
          </cell>
        </row>
        <row r="1382">
          <cell r="D1382" t="str">
            <v>Recettes</v>
          </cell>
          <cell r="G1382" t="str">
            <v>Recettes</v>
          </cell>
          <cell r="I1382" t="str">
            <v>Recettes</v>
          </cell>
          <cell r="O1382" t="str">
            <v>X</v>
          </cell>
          <cell r="R1382">
            <v>0</v>
          </cell>
        </row>
        <row r="1383">
          <cell r="D1383" t="str">
            <v>HT2</v>
          </cell>
          <cell r="G1383" t="str">
            <v>P623</v>
          </cell>
          <cell r="I1383" t="str">
            <v>B1555</v>
          </cell>
          <cell r="O1383" t="str">
            <v>X</v>
          </cell>
        </row>
        <row r="1384">
          <cell r="D1384" t="str">
            <v>HT2</v>
          </cell>
          <cell r="G1384" t="str">
            <v>P623</v>
          </cell>
          <cell r="I1384" t="str">
            <v>B1554</v>
          </cell>
          <cell r="O1384" t="str">
            <v>X</v>
          </cell>
        </row>
        <row r="1385">
          <cell r="D1385" t="str">
            <v>HT2</v>
          </cell>
          <cell r="G1385" t="str">
            <v>P623</v>
          </cell>
          <cell r="I1385" t="str">
            <v>B1557</v>
          </cell>
          <cell r="O1385" t="str">
            <v>X</v>
          </cell>
        </row>
        <row r="1386">
          <cell r="D1386" t="str">
            <v>T2_HCAS</v>
          </cell>
          <cell r="G1386" t="str">
            <v>P624</v>
          </cell>
          <cell r="I1386" t="str">
            <v>B2526</v>
          </cell>
          <cell r="O1386" t="str">
            <v>X</v>
          </cell>
        </row>
        <row r="1387">
          <cell r="D1387" t="str">
            <v>T2_CAS</v>
          </cell>
          <cell r="G1387" t="str">
            <v>P624</v>
          </cell>
          <cell r="I1387" t="str">
            <v>B2527</v>
          </cell>
          <cell r="O1387" t="str">
            <v>X</v>
          </cell>
        </row>
        <row r="1388">
          <cell r="D1388" t="str">
            <v>HT2</v>
          </cell>
          <cell r="G1388" t="str">
            <v>P624</v>
          </cell>
          <cell r="I1388" t="str">
            <v>B1560</v>
          </cell>
          <cell r="O1388" t="str">
            <v>X</v>
          </cell>
        </row>
        <row r="1389">
          <cell r="D1389" t="str">
            <v>HT2</v>
          </cell>
          <cell r="G1389" t="str">
            <v>P624</v>
          </cell>
          <cell r="I1389" t="str">
            <v>B2529</v>
          </cell>
          <cell r="O1389" t="str">
            <v>X</v>
          </cell>
        </row>
        <row r="1390">
          <cell r="D1390" t="str">
            <v>Recettes</v>
          </cell>
          <cell r="G1390" t="str">
            <v>Recettes</v>
          </cell>
          <cell r="I1390" t="str">
            <v>Recettes</v>
          </cell>
          <cell r="O1390" t="str">
            <v>X</v>
          </cell>
          <cell r="R1390">
            <v>0</v>
          </cell>
        </row>
        <row r="1391">
          <cell r="D1391" t="str">
            <v>HT2</v>
          </cell>
          <cell r="G1391" t="str">
            <v>P901</v>
          </cell>
          <cell r="I1391" t="str">
            <v>901-1-01</v>
          </cell>
          <cell r="O1391" t="str">
            <v>X</v>
          </cell>
        </row>
        <row r="1392">
          <cell r="D1392" t="str">
            <v>HT2</v>
          </cell>
          <cell r="G1392" t="str">
            <v>P901</v>
          </cell>
          <cell r="I1392" t="str">
            <v>901-2-02</v>
          </cell>
          <cell r="O1392" t="str">
            <v>X</v>
          </cell>
        </row>
        <row r="1393">
          <cell r="D1393" t="str">
            <v>HT2</v>
          </cell>
          <cell r="G1393" t="str">
            <v>P901</v>
          </cell>
          <cell r="I1393" t="str">
            <v>901-3-03</v>
          </cell>
          <cell r="O1393" t="str">
            <v>X</v>
          </cell>
        </row>
        <row r="1394">
          <cell r="D1394" t="str">
            <v>HT2</v>
          </cell>
          <cell r="G1394" t="str">
            <v>P901</v>
          </cell>
          <cell r="I1394" t="str">
            <v>901-4-04</v>
          </cell>
          <cell r="O1394" t="str">
            <v>X</v>
          </cell>
        </row>
        <row r="1395">
          <cell r="D1395" t="str">
            <v>HT2</v>
          </cell>
          <cell r="G1395" t="str">
            <v>P901</v>
          </cell>
          <cell r="I1395" t="str">
            <v>901-5-05</v>
          </cell>
          <cell r="O1395" t="str">
            <v>X</v>
          </cell>
        </row>
        <row r="1396">
          <cell r="D1396" t="str">
            <v>HT2</v>
          </cell>
          <cell r="G1396" t="str">
            <v>P901</v>
          </cell>
          <cell r="I1396" t="str">
            <v>901-6-06</v>
          </cell>
          <cell r="O1396" t="str">
            <v>X</v>
          </cell>
        </row>
        <row r="1397">
          <cell r="D1397" t="str">
            <v>HT2</v>
          </cell>
          <cell r="G1397" t="str">
            <v>P901</v>
          </cell>
          <cell r="I1397" t="str">
            <v>901-7-07</v>
          </cell>
          <cell r="O1397" t="str">
            <v>X</v>
          </cell>
        </row>
        <row r="1398">
          <cell r="D1398" t="str">
            <v>Recettes</v>
          </cell>
          <cell r="G1398" t="str">
            <v>Recettes</v>
          </cell>
          <cell r="I1398" t="str">
            <v>Recettes</v>
          </cell>
          <cell r="O1398" t="str">
            <v>X</v>
          </cell>
          <cell r="R1398">
            <v>0</v>
          </cell>
        </row>
        <row r="1399">
          <cell r="D1399" t="str">
            <v>HT2</v>
          </cell>
          <cell r="G1399" t="str">
            <v>P902</v>
          </cell>
          <cell r="I1399" t="str">
            <v>902-0-31</v>
          </cell>
          <cell r="O1399" t="str">
            <v>X</v>
          </cell>
        </row>
        <row r="1400">
          <cell r="D1400" t="str">
            <v>HT2</v>
          </cell>
          <cell r="G1400" t="str">
            <v>P902</v>
          </cell>
          <cell r="I1400" t="str">
            <v>902-0-32</v>
          </cell>
          <cell r="O1400" t="str">
            <v>X</v>
          </cell>
        </row>
        <row r="1401">
          <cell r="D1401" t="str">
            <v>HT2</v>
          </cell>
          <cell r="G1401" t="str">
            <v>P902</v>
          </cell>
          <cell r="I1401" t="str">
            <v>902-0-33</v>
          </cell>
          <cell r="O1401" t="str">
            <v>X</v>
          </cell>
        </row>
        <row r="1402">
          <cell r="D1402" t="str">
            <v>HT2</v>
          </cell>
          <cell r="G1402" t="str">
            <v>P902</v>
          </cell>
          <cell r="I1402" t="str">
            <v>902-0-34</v>
          </cell>
          <cell r="O1402" t="str">
            <v>X</v>
          </cell>
        </row>
        <row r="1403">
          <cell r="D1403" t="str">
            <v>HT2</v>
          </cell>
          <cell r="G1403" t="str">
            <v>P902</v>
          </cell>
          <cell r="I1403" t="str">
            <v>902-0-35</v>
          </cell>
          <cell r="O1403" t="str">
            <v>X</v>
          </cell>
        </row>
        <row r="1404">
          <cell r="D1404" t="str">
            <v>HT2</v>
          </cell>
          <cell r="G1404" t="str">
            <v>P902</v>
          </cell>
          <cell r="I1404" t="str">
            <v>902-0-36</v>
          </cell>
          <cell r="O1404" t="str">
            <v>X</v>
          </cell>
        </row>
        <row r="1405">
          <cell r="D1405" t="str">
            <v>HT2</v>
          </cell>
          <cell r="G1405" t="str">
            <v>P902</v>
          </cell>
          <cell r="I1405" t="str">
            <v>902-0-37</v>
          </cell>
          <cell r="O1405" t="str">
            <v>X</v>
          </cell>
        </row>
        <row r="1406">
          <cell r="D1406" t="str">
            <v>HT2</v>
          </cell>
          <cell r="G1406" t="str">
            <v>P902</v>
          </cell>
          <cell r="I1406" t="str">
            <v>902-0-39</v>
          </cell>
          <cell r="O1406" t="str">
            <v>X</v>
          </cell>
        </row>
        <row r="1407">
          <cell r="D1407" t="str">
            <v>Recettes</v>
          </cell>
          <cell r="G1407" t="str">
            <v>Recettes</v>
          </cell>
          <cell r="I1407" t="str">
            <v>Recettes</v>
          </cell>
          <cell r="O1407" t="str">
            <v>X</v>
          </cell>
          <cell r="R1407">
            <v>0</v>
          </cell>
        </row>
        <row r="1408">
          <cell r="D1408" t="str">
            <v>HT2</v>
          </cell>
          <cell r="G1408" t="str">
            <v>P903</v>
          </cell>
          <cell r="I1408" t="str">
            <v>903-1-53</v>
          </cell>
          <cell r="O1408" t="str">
            <v>X</v>
          </cell>
        </row>
        <row r="1409">
          <cell r="D1409" t="str">
            <v>HT2</v>
          </cell>
          <cell r="G1409" t="str">
            <v>P903</v>
          </cell>
          <cell r="I1409" t="str">
            <v>903-1-54</v>
          </cell>
          <cell r="O1409" t="str">
            <v>X</v>
          </cell>
        </row>
        <row r="1410">
          <cell r="D1410" t="str">
            <v>HT2</v>
          </cell>
          <cell r="G1410" t="str">
            <v>P903</v>
          </cell>
          <cell r="I1410" t="str">
            <v>903-1-55</v>
          </cell>
          <cell r="O1410" t="str">
            <v>X</v>
          </cell>
        </row>
        <row r="1411">
          <cell r="D1411" t="str">
            <v>HT2</v>
          </cell>
          <cell r="G1411" t="str">
            <v>P903</v>
          </cell>
          <cell r="I1411" t="str">
            <v>903-1-56</v>
          </cell>
          <cell r="O1411" t="str">
            <v>X</v>
          </cell>
        </row>
        <row r="1412">
          <cell r="D1412" t="str">
            <v>HT2</v>
          </cell>
          <cell r="G1412" t="str">
            <v>P903</v>
          </cell>
          <cell r="I1412" t="str">
            <v>903-1-57</v>
          </cell>
          <cell r="O1412" t="str">
            <v>X</v>
          </cell>
        </row>
        <row r="1413">
          <cell r="D1413" t="str">
            <v>HT2</v>
          </cell>
          <cell r="G1413" t="str">
            <v>P903</v>
          </cell>
          <cell r="I1413" t="str">
            <v>903-1-60</v>
          </cell>
          <cell r="O1413" t="str">
            <v>X</v>
          </cell>
        </row>
        <row r="1414">
          <cell r="D1414" t="str">
            <v>HT2</v>
          </cell>
          <cell r="G1414" t="str">
            <v>P903</v>
          </cell>
          <cell r="I1414" t="str">
            <v>903-1-71</v>
          </cell>
          <cell r="O1414" t="str">
            <v>X</v>
          </cell>
        </row>
        <row r="1415">
          <cell r="D1415" t="str">
            <v>HT2</v>
          </cell>
          <cell r="G1415" t="str">
            <v>P903</v>
          </cell>
          <cell r="I1415" t="str">
            <v>903-1-72</v>
          </cell>
          <cell r="O1415" t="str">
            <v>X</v>
          </cell>
        </row>
        <row r="1416">
          <cell r="D1416" t="str">
            <v>HT2</v>
          </cell>
          <cell r="G1416" t="str">
            <v>P903</v>
          </cell>
          <cell r="I1416" t="str">
            <v>903-1-73</v>
          </cell>
          <cell r="O1416" t="str">
            <v>X</v>
          </cell>
        </row>
        <row r="1417">
          <cell r="D1417" t="str">
            <v>HT2</v>
          </cell>
          <cell r="G1417" t="str">
            <v>P903</v>
          </cell>
          <cell r="I1417" t="str">
            <v>903-1-74</v>
          </cell>
          <cell r="O1417" t="str">
            <v>X</v>
          </cell>
        </row>
        <row r="1418">
          <cell r="D1418" t="str">
            <v>HT2</v>
          </cell>
          <cell r="G1418" t="str">
            <v>P903</v>
          </cell>
          <cell r="I1418" t="str">
            <v>903-2-91</v>
          </cell>
          <cell r="O1418" t="str">
            <v>X</v>
          </cell>
        </row>
        <row r="1419">
          <cell r="D1419" t="str">
            <v>Recettes</v>
          </cell>
          <cell r="G1419" t="str">
            <v>Recettes</v>
          </cell>
          <cell r="I1419" t="str">
            <v>Recettes</v>
          </cell>
          <cell r="O1419" t="str">
            <v>X</v>
          </cell>
          <cell r="R1419">
            <v>0</v>
          </cell>
        </row>
        <row r="1420">
          <cell r="D1420" t="str">
            <v>HT2</v>
          </cell>
          <cell r="G1420" t="str">
            <v>P904</v>
          </cell>
          <cell r="I1420" t="str">
            <v>904-0-30</v>
          </cell>
          <cell r="O1420" t="str">
            <v>X</v>
          </cell>
        </row>
        <row r="1421">
          <cell r="D1421" t="str">
            <v>Recettes</v>
          </cell>
          <cell r="G1421" t="str">
            <v>Recettes</v>
          </cell>
          <cell r="I1421" t="str">
            <v>Recettes</v>
          </cell>
          <cell r="O1421" t="str">
            <v>X</v>
          </cell>
          <cell r="R1421">
            <v>0</v>
          </cell>
        </row>
        <row r="1422">
          <cell r="D1422" t="str">
            <v>HT2</v>
          </cell>
          <cell r="G1422" t="str">
            <v>P907</v>
          </cell>
          <cell r="I1422" t="str">
            <v>907-0-31</v>
          </cell>
          <cell r="O1422" t="str">
            <v>X</v>
          </cell>
        </row>
        <row r="1423">
          <cell r="D1423" t="str">
            <v>HT2</v>
          </cell>
          <cell r="G1423" t="str">
            <v>P907</v>
          </cell>
          <cell r="I1423" t="str">
            <v>907-0-36</v>
          </cell>
          <cell r="O1423" t="str">
            <v>X</v>
          </cell>
        </row>
        <row r="1424">
          <cell r="D1424" t="str">
            <v>HT2</v>
          </cell>
          <cell r="G1424" t="str">
            <v>P907</v>
          </cell>
          <cell r="I1424" t="str">
            <v>907-0-38</v>
          </cell>
          <cell r="O1424" t="str">
            <v>X</v>
          </cell>
        </row>
        <row r="1425">
          <cell r="D1425" t="str">
            <v>HT2</v>
          </cell>
          <cell r="G1425" t="str">
            <v>P907</v>
          </cell>
          <cell r="I1425" t="str">
            <v>907-0-39</v>
          </cell>
          <cell r="O1425" t="str">
            <v>X</v>
          </cell>
        </row>
        <row r="1426">
          <cell r="D1426" t="str">
            <v>Recettes</v>
          </cell>
          <cell r="G1426" t="str">
            <v>Recettes</v>
          </cell>
          <cell r="I1426" t="str">
            <v>Recettes</v>
          </cell>
          <cell r="O1426" t="str">
            <v>X</v>
          </cell>
          <cell r="R1426">
            <v>0</v>
          </cell>
        </row>
        <row r="1427">
          <cell r="D1427" t="str">
            <v>HT2</v>
          </cell>
          <cell r="G1427" t="str">
            <v>P909</v>
          </cell>
          <cell r="I1427" t="str">
            <v>909-0-31</v>
          </cell>
          <cell r="O1427" t="str">
            <v>X</v>
          </cell>
        </row>
        <row r="1428">
          <cell r="D1428" t="str">
            <v>HT2</v>
          </cell>
          <cell r="G1428" t="str">
            <v>P909</v>
          </cell>
          <cell r="I1428" t="str">
            <v>909-0-32</v>
          </cell>
          <cell r="O1428" t="str">
            <v>X</v>
          </cell>
        </row>
        <row r="1429">
          <cell r="D1429" t="str">
            <v>HT2</v>
          </cell>
          <cell r="G1429" t="str">
            <v>P909</v>
          </cell>
          <cell r="I1429" t="str">
            <v>909-0-33</v>
          </cell>
          <cell r="O1429" t="str">
            <v>X</v>
          </cell>
        </row>
        <row r="1430">
          <cell r="D1430" t="str">
            <v>HT2</v>
          </cell>
          <cell r="G1430" t="str">
            <v>P909</v>
          </cell>
          <cell r="I1430" t="str">
            <v>909-0-34</v>
          </cell>
          <cell r="O1430" t="str">
            <v>X</v>
          </cell>
        </row>
        <row r="1431">
          <cell r="D1431" t="str">
            <v>HT2</v>
          </cell>
          <cell r="G1431" t="str">
            <v>P909</v>
          </cell>
          <cell r="I1431" t="str">
            <v>909-0-35</v>
          </cell>
          <cell r="O1431" t="str">
            <v>X</v>
          </cell>
        </row>
        <row r="1432">
          <cell r="D1432" t="str">
            <v>HT2</v>
          </cell>
          <cell r="G1432" t="str">
            <v>P909</v>
          </cell>
          <cell r="I1432" t="str">
            <v>909-0-36</v>
          </cell>
          <cell r="O1432" t="str">
            <v>X</v>
          </cell>
        </row>
        <row r="1433">
          <cell r="D1433" t="str">
            <v>HT2</v>
          </cell>
          <cell r="G1433" t="str">
            <v>P909</v>
          </cell>
          <cell r="I1433" t="str">
            <v>909-0-37</v>
          </cell>
          <cell r="O1433" t="str">
            <v>X</v>
          </cell>
        </row>
        <row r="1434">
          <cell r="D1434" t="str">
            <v>Recettes</v>
          </cell>
          <cell r="G1434" t="str">
            <v>Recettes</v>
          </cell>
          <cell r="I1434" t="str">
            <v>Recettes</v>
          </cell>
          <cell r="O1434" t="str">
            <v>X</v>
          </cell>
          <cell r="R1434">
            <v>0</v>
          </cell>
        </row>
        <row r="1435">
          <cell r="D1435" t="str">
            <v>HT2</v>
          </cell>
          <cell r="G1435" t="str">
            <v>P910</v>
          </cell>
          <cell r="I1435" t="str">
            <v>910-0-31</v>
          </cell>
          <cell r="O1435" t="str">
            <v>X</v>
          </cell>
        </row>
        <row r="1436">
          <cell r="D1436" t="str">
            <v>HT2</v>
          </cell>
          <cell r="G1436" t="str">
            <v>P910</v>
          </cell>
          <cell r="I1436" t="str">
            <v>910-0-34</v>
          </cell>
          <cell r="O1436" t="str">
            <v>X</v>
          </cell>
        </row>
        <row r="1437">
          <cell r="D1437" t="str">
            <v>Recettes</v>
          </cell>
          <cell r="G1437" t="str">
            <v>Recettes</v>
          </cell>
          <cell r="I1437" t="str">
            <v>Recettes</v>
          </cell>
          <cell r="O1437" t="str">
            <v>X</v>
          </cell>
          <cell r="R1437">
            <v>0</v>
          </cell>
        </row>
        <row r="1438">
          <cell r="D1438" t="str">
            <v>HT2</v>
          </cell>
          <cell r="G1438" t="str">
            <v>P912</v>
          </cell>
          <cell r="I1438" t="str">
            <v>912-1-51</v>
          </cell>
          <cell r="O1438" t="str">
            <v>X</v>
          </cell>
        </row>
        <row r="1439">
          <cell r="D1439" t="str">
            <v>HT2</v>
          </cell>
          <cell r="G1439" t="str">
            <v>P912</v>
          </cell>
          <cell r="I1439" t="str">
            <v>912-1-52</v>
          </cell>
          <cell r="O1439" t="str">
            <v>X</v>
          </cell>
        </row>
        <row r="1440">
          <cell r="D1440" t="str">
            <v>HT2</v>
          </cell>
          <cell r="G1440" t="str">
            <v>P912</v>
          </cell>
          <cell r="I1440" t="str">
            <v>912-2-61</v>
          </cell>
          <cell r="O1440" t="str">
            <v>X</v>
          </cell>
        </row>
        <row r="1441">
          <cell r="D1441" t="str">
            <v>HT2</v>
          </cell>
          <cell r="G1441" t="str">
            <v>P912</v>
          </cell>
          <cell r="I1441" t="str">
            <v>912-2-62</v>
          </cell>
          <cell r="O1441" t="str">
            <v>X</v>
          </cell>
        </row>
        <row r="1442">
          <cell r="D1442" t="str">
            <v>Recettes</v>
          </cell>
          <cell r="G1442" t="str">
            <v>Recettes</v>
          </cell>
          <cell r="I1442" t="str">
            <v>Recettes</v>
          </cell>
          <cell r="O1442" t="str">
            <v>X</v>
          </cell>
          <cell r="R1442">
            <v>0</v>
          </cell>
        </row>
        <row r="1443">
          <cell r="D1443" t="str">
            <v>HT2</v>
          </cell>
          <cell r="G1443" t="str">
            <v>P914</v>
          </cell>
          <cell r="I1443" t="str">
            <v>914-0-31</v>
          </cell>
          <cell r="O1443" t="str">
            <v>X</v>
          </cell>
        </row>
        <row r="1444">
          <cell r="D1444" t="str">
            <v>Recettes</v>
          </cell>
          <cell r="G1444" t="str">
            <v>Recettes</v>
          </cell>
          <cell r="I1444" t="str">
            <v>Recettes</v>
          </cell>
          <cell r="O1444" t="str">
            <v>X</v>
          </cell>
          <cell r="R1444">
            <v>0</v>
          </cell>
        </row>
        <row r="1445">
          <cell r="D1445" t="str">
            <v>HT2</v>
          </cell>
          <cell r="G1445" t="str">
            <v>P915</v>
          </cell>
          <cell r="I1445" t="str">
            <v>915-1-12</v>
          </cell>
          <cell r="O1445" t="str">
            <v>X</v>
          </cell>
        </row>
        <row r="1446">
          <cell r="D1446" t="str">
            <v>HT2</v>
          </cell>
          <cell r="G1446" t="str">
            <v>P915</v>
          </cell>
          <cell r="I1446" t="str">
            <v>915-2-22</v>
          </cell>
          <cell r="O1446" t="str">
            <v>X</v>
          </cell>
        </row>
        <row r="1447">
          <cell r="D1447" t="str">
            <v>HT2</v>
          </cell>
          <cell r="G1447" t="str">
            <v>P915</v>
          </cell>
          <cell r="I1447" t="str">
            <v>915-3-32</v>
          </cell>
          <cell r="O1447" t="str">
            <v>X</v>
          </cell>
        </row>
        <row r="1448">
          <cell r="D1448" t="str">
            <v>HT2</v>
          </cell>
          <cell r="G1448" t="str">
            <v>P915</v>
          </cell>
          <cell r="I1448" t="str">
            <v>915-3-33</v>
          </cell>
          <cell r="O1448" t="str">
            <v>X</v>
          </cell>
        </row>
        <row r="1449">
          <cell r="D1449" t="str">
            <v>HT2</v>
          </cell>
          <cell r="G1449" t="str">
            <v>P915</v>
          </cell>
          <cell r="I1449" t="str">
            <v>915-5-52</v>
          </cell>
          <cell r="O1449" t="str">
            <v>X</v>
          </cell>
        </row>
        <row r="1450">
          <cell r="D1450" t="str">
            <v>HT2</v>
          </cell>
          <cell r="G1450" t="str">
            <v>P915</v>
          </cell>
          <cell r="I1450" t="str">
            <v>915-7-72</v>
          </cell>
          <cell r="O1450" t="str">
            <v>X</v>
          </cell>
        </row>
        <row r="1451">
          <cell r="D1451" t="str">
            <v>Recettes</v>
          </cell>
          <cell r="G1451" t="str">
            <v>Recettes</v>
          </cell>
          <cell r="I1451" t="str">
            <v>Recettes</v>
          </cell>
          <cell r="O1451" t="str">
            <v>X</v>
          </cell>
          <cell r="R1451">
            <v>0</v>
          </cell>
        </row>
        <row r="1452">
          <cell r="D1452" t="str">
            <v>HT2</v>
          </cell>
          <cell r="G1452" t="str">
            <v>P951</v>
          </cell>
          <cell r="I1452" t="str">
            <v>951-0-30</v>
          </cell>
          <cell r="O1452" t="str">
            <v>X</v>
          </cell>
        </row>
        <row r="1453">
          <cell r="D1453" t="str">
            <v>Recettes</v>
          </cell>
          <cell r="G1453" t="str">
            <v>Recettes</v>
          </cell>
          <cell r="I1453" t="str">
            <v>Recettes</v>
          </cell>
          <cell r="O1453" t="str">
            <v>X</v>
          </cell>
          <cell r="R1453">
            <v>0</v>
          </cell>
        </row>
        <row r="1454">
          <cell r="D1454" t="str">
            <v>HT2</v>
          </cell>
          <cell r="G1454" t="str">
            <v>P953</v>
          </cell>
          <cell r="I1454" t="str">
            <v>953-0-30</v>
          </cell>
          <cell r="O1454" t="str">
            <v>X</v>
          </cell>
        </row>
        <row r="1455">
          <cell r="D1455" t="str">
            <v>Recettes</v>
          </cell>
          <cell r="G1455" t="str">
            <v>Recettes</v>
          </cell>
          <cell r="I1455" t="str">
            <v>Recettes</v>
          </cell>
          <cell r="O1455" t="str">
            <v>X</v>
          </cell>
          <cell r="R1455">
            <v>0</v>
          </cell>
        </row>
        <row r="1456">
          <cell r="D1456" t="str">
            <v>HT2</v>
          </cell>
          <cell r="G1456" t="str">
            <v>P723</v>
          </cell>
          <cell r="I1456" t="str">
            <v>B2781</v>
          </cell>
          <cell r="O1456" t="str">
            <v>X</v>
          </cell>
        </row>
        <row r="1457">
          <cell r="D1457" t="str">
            <v>HT2</v>
          </cell>
          <cell r="G1457" t="str">
            <v>P723</v>
          </cell>
          <cell r="I1457" t="str">
            <v>B2783</v>
          </cell>
          <cell r="O1457" t="str">
            <v>X</v>
          </cell>
        </row>
        <row r="1458">
          <cell r="D1458" t="str">
            <v>Recettes</v>
          </cell>
          <cell r="G1458" t="str">
            <v>Recettes</v>
          </cell>
          <cell r="I1458" t="str">
            <v>Recettes</v>
          </cell>
          <cell r="O1458" t="str">
            <v>X</v>
          </cell>
          <cell r="R1458">
            <v>0</v>
          </cell>
        </row>
        <row r="1459">
          <cell r="D1459" t="str">
            <v>HT2</v>
          </cell>
          <cell r="G1459" t="str">
            <v>P731</v>
          </cell>
          <cell r="I1459" t="str">
            <v>B1505</v>
          </cell>
          <cell r="O1459" t="str">
            <v>X</v>
          </cell>
        </row>
        <row r="1460">
          <cell r="D1460" t="str">
            <v>HT2</v>
          </cell>
          <cell r="G1460" t="str">
            <v>P732</v>
          </cell>
          <cell r="I1460" t="str">
            <v>B1506</v>
          </cell>
          <cell r="O1460" t="str">
            <v>X</v>
          </cell>
        </row>
        <row r="1461">
          <cell r="D1461" t="str">
            <v>Recettes</v>
          </cell>
          <cell r="G1461" t="str">
            <v>Recettes</v>
          </cell>
          <cell r="I1461" t="str">
            <v>Recettes</v>
          </cell>
          <cell r="O1461" t="str">
            <v>X</v>
          </cell>
          <cell r="R1461">
            <v>0</v>
          </cell>
        </row>
        <row r="1462">
          <cell r="D1462" t="str">
            <v>T2_HCAS</v>
          </cell>
          <cell r="G1462" t="str">
            <v>P741</v>
          </cell>
          <cell r="I1462" t="str">
            <v>B2134</v>
          </cell>
          <cell r="O1462" t="str">
            <v>X</v>
          </cell>
        </row>
        <row r="1463">
          <cell r="D1463" t="str">
            <v>HT2</v>
          </cell>
          <cell r="G1463" t="str">
            <v>P741</v>
          </cell>
          <cell r="I1463" t="str">
            <v>B2133</v>
          </cell>
          <cell r="O1463" t="str">
            <v>X</v>
          </cell>
        </row>
        <row r="1464">
          <cell r="D1464" t="str">
            <v>T2_HCAS</v>
          </cell>
          <cell r="G1464" t="str">
            <v>P742</v>
          </cell>
          <cell r="I1464" t="str">
            <v>B1606</v>
          </cell>
          <cell r="O1464" t="str">
            <v>X</v>
          </cell>
        </row>
        <row r="1465">
          <cell r="D1465" t="str">
            <v>HT2</v>
          </cell>
          <cell r="G1465" t="str">
            <v>P742</v>
          </cell>
          <cell r="I1465" t="str">
            <v>B1607</v>
          </cell>
          <cell r="O1465" t="str">
            <v>X</v>
          </cell>
        </row>
        <row r="1466">
          <cell r="D1466" t="str">
            <v>HT2</v>
          </cell>
          <cell r="G1466" t="str">
            <v>P743</v>
          </cell>
          <cell r="I1466" t="str">
            <v>B1608</v>
          </cell>
          <cell r="O1466" t="str">
            <v>X</v>
          </cell>
        </row>
        <row r="1467">
          <cell r="D1467" t="str">
            <v>T2_HCAS</v>
          </cell>
          <cell r="G1467" t="str">
            <v>P743</v>
          </cell>
          <cell r="I1467" t="str">
            <v>B1609</v>
          </cell>
          <cell r="O1467" t="str">
            <v>X</v>
          </cell>
        </row>
        <row r="1468">
          <cell r="D1468" t="str">
            <v>Recettes</v>
          </cell>
          <cell r="G1468" t="str">
            <v>Recettes</v>
          </cell>
          <cell r="I1468" t="str">
            <v>Recettes</v>
          </cell>
          <cell r="O1468" t="str">
            <v>X</v>
          </cell>
          <cell r="R1468">
            <v>0</v>
          </cell>
        </row>
        <row r="1469">
          <cell r="D1469" t="str">
            <v>HT2</v>
          </cell>
          <cell r="G1469" t="str">
            <v>P751</v>
          </cell>
          <cell r="I1469" t="str">
            <v>B2083</v>
          </cell>
          <cell r="O1469" t="str">
            <v>X</v>
          </cell>
        </row>
        <row r="1470">
          <cell r="D1470" t="str">
            <v>HT2</v>
          </cell>
          <cell r="G1470" t="str">
            <v>P751</v>
          </cell>
          <cell r="I1470" t="str">
            <v>B2084</v>
          </cell>
          <cell r="O1470" t="str">
            <v>X</v>
          </cell>
        </row>
        <row r="1471">
          <cell r="D1471" t="str">
            <v>HT2</v>
          </cell>
          <cell r="G1471" t="str">
            <v>P751</v>
          </cell>
          <cell r="I1471" t="str">
            <v>B1535</v>
          </cell>
          <cell r="O1471" t="str">
            <v>X</v>
          </cell>
        </row>
        <row r="1472">
          <cell r="D1472" t="str">
            <v>HT2</v>
          </cell>
          <cell r="G1472" t="str">
            <v>P751</v>
          </cell>
          <cell r="I1472" t="str">
            <v>B2583</v>
          </cell>
          <cell r="O1472" t="str">
            <v>X</v>
          </cell>
        </row>
        <row r="1473">
          <cell r="D1473" t="str">
            <v>HT2</v>
          </cell>
          <cell r="G1473" t="str">
            <v>P751</v>
          </cell>
          <cell r="I1473" t="str">
            <v>B2294</v>
          </cell>
          <cell r="O1473" t="str">
            <v>X</v>
          </cell>
        </row>
        <row r="1474">
          <cell r="D1474" t="str">
            <v>HT2</v>
          </cell>
          <cell r="G1474" t="str">
            <v>P751</v>
          </cell>
          <cell r="I1474" t="str">
            <v>B1540</v>
          </cell>
          <cell r="O1474" t="str">
            <v>X</v>
          </cell>
        </row>
        <row r="1475">
          <cell r="D1475" t="str">
            <v>HT2</v>
          </cell>
          <cell r="G1475" t="str">
            <v>P751</v>
          </cell>
          <cell r="I1475" t="str">
            <v>B1538</v>
          </cell>
          <cell r="O1475" t="str">
            <v>X</v>
          </cell>
        </row>
        <row r="1476">
          <cell r="D1476" t="str">
            <v>HT2</v>
          </cell>
          <cell r="G1476" t="str">
            <v>P751</v>
          </cell>
          <cell r="I1476" t="str">
            <v>B2584</v>
          </cell>
          <cell r="O1476" t="str">
            <v>X</v>
          </cell>
        </row>
        <row r="1477">
          <cell r="D1477" t="str">
            <v>HT2</v>
          </cell>
          <cell r="G1477" t="str">
            <v>P751</v>
          </cell>
          <cell r="I1477" t="str">
            <v>B2792</v>
          </cell>
          <cell r="O1477" t="str">
            <v>X</v>
          </cell>
        </row>
        <row r="1478">
          <cell r="D1478" t="str">
            <v>HT2</v>
          </cell>
          <cell r="G1478" t="str">
            <v>P751</v>
          </cell>
          <cell r="I1478" t="str">
            <v>B2793</v>
          </cell>
          <cell r="O1478" t="str">
            <v>X</v>
          </cell>
        </row>
        <row r="1479">
          <cell r="D1479" t="str">
            <v>HT2</v>
          </cell>
          <cell r="G1479" t="str">
            <v>P753</v>
          </cell>
          <cell r="I1479" t="str">
            <v>B1544</v>
          </cell>
          <cell r="O1479" t="str">
            <v>X</v>
          </cell>
        </row>
        <row r="1480">
          <cell r="D1480" t="str">
            <v>HT2</v>
          </cell>
          <cell r="G1480" t="str">
            <v>P754</v>
          </cell>
          <cell r="I1480" t="str">
            <v>B1545</v>
          </cell>
          <cell r="O1480" t="str">
            <v>X</v>
          </cell>
        </row>
        <row r="1481">
          <cell r="D1481" t="str">
            <v>HT2</v>
          </cell>
          <cell r="G1481" t="str">
            <v>P755</v>
          </cell>
          <cell r="I1481" t="str">
            <v>B1548</v>
          </cell>
          <cell r="O1481" t="str">
            <v>X</v>
          </cell>
        </row>
        <row r="1482">
          <cell r="D1482" t="str">
            <v>Recettes</v>
          </cell>
          <cell r="G1482" t="str">
            <v>Recettes</v>
          </cell>
          <cell r="I1482" t="str">
            <v>Recettes</v>
          </cell>
          <cell r="O1482" t="str">
            <v>X</v>
          </cell>
          <cell r="R1482">
            <v>0</v>
          </cell>
        </row>
        <row r="1483">
          <cell r="D1483" t="str">
            <v>HT2</v>
          </cell>
          <cell r="G1483" t="str">
            <v>P775</v>
          </cell>
          <cell r="I1483" t="str">
            <v>B2476</v>
          </cell>
          <cell r="O1483" t="str">
            <v>X</v>
          </cell>
        </row>
        <row r="1484">
          <cell r="D1484" t="str">
            <v>HT2</v>
          </cell>
          <cell r="G1484" t="str">
            <v>P776</v>
          </cell>
          <cell r="I1484" t="str">
            <v>B2477</v>
          </cell>
          <cell r="O1484" t="str">
            <v>X</v>
          </cell>
        </row>
        <row r="1485">
          <cell r="D1485" t="str">
            <v>Recettes</v>
          </cell>
          <cell r="G1485" t="str">
            <v>Recettes</v>
          </cell>
          <cell r="I1485" t="str">
            <v>Recettes</v>
          </cell>
          <cell r="O1485" t="str">
            <v>X</v>
          </cell>
          <cell r="R1485">
            <v>0</v>
          </cell>
        </row>
        <row r="1486">
          <cell r="D1486" t="str">
            <v>HT2</v>
          </cell>
          <cell r="G1486" t="str">
            <v>P793</v>
          </cell>
          <cell r="I1486" t="str">
            <v>B1624</v>
          </cell>
          <cell r="O1486" t="str">
            <v>X</v>
          </cell>
        </row>
        <row r="1487">
          <cell r="D1487" t="str">
            <v>HT2</v>
          </cell>
          <cell r="G1487" t="str">
            <v>P794</v>
          </cell>
          <cell r="I1487" t="str">
            <v>B1614</v>
          </cell>
          <cell r="O1487" t="str">
            <v>X</v>
          </cell>
        </row>
        <row r="1488">
          <cell r="D1488" t="str">
            <v>Recettes</v>
          </cell>
          <cell r="G1488" t="str">
            <v>Recettes</v>
          </cell>
          <cell r="I1488" t="str">
            <v>Recettes</v>
          </cell>
          <cell r="O1488" t="str">
            <v>X</v>
          </cell>
          <cell r="R1488">
            <v>0</v>
          </cell>
        </row>
        <row r="1489">
          <cell r="D1489" t="str">
            <v>HT2</v>
          </cell>
          <cell r="G1489" t="str">
            <v>P795</v>
          </cell>
          <cell r="I1489" t="str">
            <v>B2252</v>
          </cell>
          <cell r="O1489" t="str">
            <v>X</v>
          </cell>
        </row>
        <row r="1490">
          <cell r="D1490" t="str">
            <v>Recettes</v>
          </cell>
          <cell r="G1490" t="str">
            <v>Recettes</v>
          </cell>
          <cell r="I1490" t="str">
            <v>Recettes</v>
          </cell>
          <cell r="O1490" t="str">
            <v>X</v>
          </cell>
          <cell r="R1490">
            <v>0</v>
          </cell>
        </row>
        <row r="1491">
          <cell r="D1491" t="str">
            <v>HT2</v>
          </cell>
          <cell r="G1491" t="str">
            <v>P821</v>
          </cell>
          <cell r="I1491" t="str">
            <v>B1502</v>
          </cell>
          <cell r="O1491" t="str">
            <v>X</v>
          </cell>
        </row>
        <row r="1492">
          <cell r="D1492" t="str">
            <v>HT2</v>
          </cell>
          <cell r="G1492" t="str">
            <v>P823</v>
          </cell>
          <cell r="I1492" t="str">
            <v>B1503</v>
          </cell>
          <cell r="O1492" t="str">
            <v>X</v>
          </cell>
        </row>
        <row r="1493">
          <cell r="D1493" t="str">
            <v>HT2</v>
          </cell>
          <cell r="G1493" t="str">
            <v>P824</v>
          </cell>
          <cell r="I1493" t="str">
            <v>B1504</v>
          </cell>
          <cell r="O1493" t="str">
            <v>X</v>
          </cell>
        </row>
        <row r="1494">
          <cell r="D1494" t="str">
            <v>HT2</v>
          </cell>
          <cell r="G1494" t="str">
            <v>P825</v>
          </cell>
          <cell r="I1494" t="str">
            <v>B2253</v>
          </cell>
          <cell r="O1494" t="str">
            <v>X</v>
          </cell>
        </row>
        <row r="1495">
          <cell r="D1495" t="str">
            <v>HT2</v>
          </cell>
          <cell r="G1495" t="str">
            <v>P826</v>
          </cell>
          <cell r="I1495" t="str">
            <v>B3110</v>
          </cell>
          <cell r="O1495" t="str">
            <v>X</v>
          </cell>
        </row>
        <row r="1496">
          <cell r="D1496" t="str">
            <v>Recettes</v>
          </cell>
          <cell r="G1496" t="str">
            <v>Recettes</v>
          </cell>
          <cell r="I1496" t="str">
            <v>Recettes</v>
          </cell>
          <cell r="O1496" t="str">
            <v>X</v>
          </cell>
          <cell r="R1496">
            <v>0</v>
          </cell>
        </row>
        <row r="1497">
          <cell r="D1497" t="str">
            <v>HT2</v>
          </cell>
          <cell r="G1497" t="str">
            <v>P832</v>
          </cell>
          <cell r="I1497" t="str">
            <v>B1549</v>
          </cell>
          <cell r="O1497" t="str">
            <v>X</v>
          </cell>
        </row>
        <row r="1498">
          <cell r="D1498" t="str">
            <v>HT2</v>
          </cell>
          <cell r="G1498" t="str">
            <v>P834</v>
          </cell>
          <cell r="I1498" t="str">
            <v>B3338</v>
          </cell>
        </row>
        <row r="1499">
          <cell r="D1499" t="str">
            <v>HT2</v>
          </cell>
          <cell r="G1499" t="str">
            <v>P833</v>
          </cell>
          <cell r="I1499" t="str">
            <v>B1550</v>
          </cell>
          <cell r="O1499" t="str">
            <v>X</v>
          </cell>
        </row>
        <row r="1500">
          <cell r="D1500" t="str">
            <v>Recettes</v>
          </cell>
          <cell r="G1500" t="str">
            <v>Recettes</v>
          </cell>
          <cell r="I1500" t="str">
            <v>Recettes</v>
          </cell>
          <cell r="O1500" t="str">
            <v>X</v>
          </cell>
          <cell r="R1500">
            <v>0</v>
          </cell>
        </row>
        <row r="1501">
          <cell r="D1501" t="str">
            <v>HT2</v>
          </cell>
          <cell r="G1501" t="str">
            <v>P841</v>
          </cell>
          <cell r="I1501" t="str">
            <v>B1575</v>
          </cell>
          <cell r="O1501" t="str">
            <v>X</v>
          </cell>
        </row>
        <row r="1502">
          <cell r="D1502" t="str">
            <v>HT2</v>
          </cell>
          <cell r="G1502" t="str">
            <v>P842</v>
          </cell>
          <cell r="I1502" t="str">
            <v>B1576</v>
          </cell>
          <cell r="O1502" t="str">
            <v>X</v>
          </cell>
        </row>
        <row r="1503">
          <cell r="D1503" t="str">
            <v>HT2</v>
          </cell>
          <cell r="G1503" t="str">
            <v>P843</v>
          </cell>
          <cell r="I1503" t="str">
            <v>B1577</v>
          </cell>
          <cell r="O1503" t="str">
            <v>X</v>
          </cell>
        </row>
        <row r="1504">
          <cell r="D1504" t="str">
            <v>HT2</v>
          </cell>
          <cell r="G1504" t="str">
            <v>P844</v>
          </cell>
          <cell r="I1504" t="str">
            <v>B2538</v>
          </cell>
          <cell r="O1504" t="str">
            <v>X</v>
          </cell>
        </row>
        <row r="1505">
          <cell r="D1505" t="str">
            <v>HT2</v>
          </cell>
          <cell r="G1505" t="str">
            <v>P845</v>
          </cell>
          <cell r="I1505" t="str">
            <v>B1579</v>
          </cell>
          <cell r="O1505" t="str">
            <v>X</v>
          </cell>
        </row>
        <row r="1506">
          <cell r="D1506" t="str">
            <v>HT2</v>
          </cell>
          <cell r="G1506" t="str">
            <v>P847</v>
          </cell>
          <cell r="I1506" t="str">
            <v>B2536</v>
          </cell>
          <cell r="O1506" t="str">
            <v>X</v>
          </cell>
        </row>
        <row r="1507">
          <cell r="D1507" t="str">
            <v>Recettes</v>
          </cell>
          <cell r="G1507" t="str">
            <v>Recettes</v>
          </cell>
          <cell r="I1507" t="str">
            <v>Recettes</v>
          </cell>
          <cell r="O1507" t="str">
            <v>X</v>
          </cell>
          <cell r="R1507">
            <v>0</v>
          </cell>
        </row>
        <row r="1508">
          <cell r="D1508" t="str">
            <v>HT2</v>
          </cell>
          <cell r="G1508" t="str">
            <v>P851</v>
          </cell>
          <cell r="I1508" t="str">
            <v>B1580</v>
          </cell>
          <cell r="O1508" t="str">
            <v>X</v>
          </cell>
        </row>
        <row r="1509">
          <cell r="D1509" t="str">
            <v>HT2</v>
          </cell>
          <cell r="G1509" t="str">
            <v>P852</v>
          </cell>
          <cell r="I1509" t="str">
            <v>B1570</v>
          </cell>
          <cell r="O1509" t="str">
            <v>X</v>
          </cell>
        </row>
        <row r="1510">
          <cell r="D1510" t="str">
            <v>HT2</v>
          </cell>
          <cell r="G1510" t="str">
            <v>P853</v>
          </cell>
          <cell r="I1510" t="str">
            <v>B1571</v>
          </cell>
          <cell r="O1510" t="str">
            <v>X</v>
          </cell>
        </row>
        <row r="1511">
          <cell r="D1511" t="str">
            <v>Recettes</v>
          </cell>
          <cell r="G1511" t="str">
            <v>Recettes</v>
          </cell>
          <cell r="I1511" t="str">
            <v>Recettes</v>
          </cell>
          <cell r="O1511" t="str">
            <v>X</v>
          </cell>
          <cell r="R1511">
            <v>0</v>
          </cell>
        </row>
        <row r="1512">
          <cell r="D1512" t="str">
            <v>HT2</v>
          </cell>
          <cell r="G1512" t="str">
            <v>P861</v>
          </cell>
          <cell r="I1512" t="str">
            <v>B1507</v>
          </cell>
          <cell r="O1512" t="str">
            <v>X</v>
          </cell>
        </row>
        <row r="1513">
          <cell r="D1513" t="str">
            <v>HT2</v>
          </cell>
          <cell r="G1513" t="str">
            <v>P862</v>
          </cell>
          <cell r="I1513" t="str">
            <v>B1508</v>
          </cell>
          <cell r="O1513" t="str">
            <v>X</v>
          </cell>
        </row>
        <row r="1514">
          <cell r="D1514" t="str">
            <v>HT2</v>
          </cell>
          <cell r="G1514" t="str">
            <v>P869</v>
          </cell>
          <cell r="I1514" t="str">
            <v>B2848</v>
          </cell>
          <cell r="O1514" t="str">
            <v>X</v>
          </cell>
        </row>
        <row r="1515">
          <cell r="D1515" t="str">
            <v>HT2</v>
          </cell>
          <cell r="G1515" t="str">
            <v>P876</v>
          </cell>
          <cell r="I1515" t="str">
            <v>P876_BNA_HT2</v>
          </cell>
          <cell r="O1515" t="str">
            <v>X</v>
          </cell>
        </row>
        <row r="1516">
          <cell r="D1516" t="str">
            <v>HT2</v>
          </cell>
          <cell r="G1516" t="str">
            <v>P878</v>
          </cell>
          <cell r="I1516" t="str">
            <v>B3297</v>
          </cell>
          <cell r="O1516" t="str">
            <v>X</v>
          </cell>
        </row>
        <row r="1517">
          <cell r="D1517" t="str">
            <v>HT2</v>
          </cell>
          <cell r="G1517" t="str">
            <v>PSRCL</v>
          </cell>
          <cell r="I1517" t="str">
            <v>B1591</v>
          </cell>
          <cell r="O1517" t="str">
            <v>X</v>
          </cell>
        </row>
        <row r="1518">
          <cell r="D1518" t="str">
            <v>HT2</v>
          </cell>
          <cell r="G1518" t="str">
            <v>PSRCL</v>
          </cell>
          <cell r="I1518" t="str">
            <v>B1592</v>
          </cell>
          <cell r="O1518" t="str">
            <v>X</v>
          </cell>
        </row>
        <row r="1519">
          <cell r="D1519" t="str">
            <v>HT2</v>
          </cell>
          <cell r="G1519" t="str">
            <v>PSRCL</v>
          </cell>
          <cell r="I1519" t="str">
            <v>B1593</v>
          </cell>
          <cell r="O1519" t="str">
            <v>X</v>
          </cell>
        </row>
        <row r="1520">
          <cell r="D1520" t="str">
            <v>HT2</v>
          </cell>
          <cell r="G1520" t="str">
            <v>PSRCL</v>
          </cell>
          <cell r="I1520" t="str">
            <v>B1601</v>
          </cell>
          <cell r="O1520" t="str">
            <v>X</v>
          </cell>
        </row>
        <row r="1521">
          <cell r="D1521" t="str">
            <v>HT2</v>
          </cell>
          <cell r="G1521" t="str">
            <v>PSRCL</v>
          </cell>
          <cell r="I1521" t="str">
            <v>B2649</v>
          </cell>
          <cell r="O1521" t="str">
            <v>X</v>
          </cell>
        </row>
        <row r="1522">
          <cell r="D1522" t="str">
            <v>HT2</v>
          </cell>
          <cell r="G1522" t="str">
            <v>PSRCL</v>
          </cell>
          <cell r="I1522" t="str">
            <v>B2650</v>
          </cell>
          <cell r="O1522" t="str">
            <v>X</v>
          </cell>
        </row>
        <row r="1523">
          <cell r="D1523" t="str">
            <v>HT2</v>
          </cell>
          <cell r="G1523" t="str">
            <v>PSRCL</v>
          </cell>
          <cell r="I1523" t="str">
            <v>B2651</v>
          </cell>
          <cell r="O1523" t="str">
            <v>X</v>
          </cell>
        </row>
        <row r="1524">
          <cell r="D1524" t="str">
            <v>HT2</v>
          </cell>
          <cell r="G1524" t="str">
            <v>PSRCL</v>
          </cell>
          <cell r="I1524" t="str">
            <v>B1595</v>
          </cell>
          <cell r="O1524" t="str">
            <v>X</v>
          </cell>
        </row>
        <row r="1525">
          <cell r="D1525" t="str">
            <v>HT2</v>
          </cell>
          <cell r="G1525" t="str">
            <v>PSRCL</v>
          </cell>
          <cell r="I1525" t="str">
            <v>B1596</v>
          </cell>
          <cell r="O1525" t="str">
            <v>X</v>
          </cell>
        </row>
        <row r="1526">
          <cell r="D1526" t="str">
            <v>HT2</v>
          </cell>
          <cell r="G1526" t="str">
            <v>PSRCL</v>
          </cell>
          <cell r="I1526" t="str">
            <v>B1597</v>
          </cell>
          <cell r="O1526" t="str">
            <v>X</v>
          </cell>
        </row>
        <row r="1527">
          <cell r="D1527" t="str">
            <v>HT2</v>
          </cell>
          <cell r="G1527" t="str">
            <v>PSRCL</v>
          </cell>
          <cell r="I1527" t="str">
            <v>B2652</v>
          </cell>
          <cell r="O1527" t="str">
            <v>X</v>
          </cell>
        </row>
        <row r="1528">
          <cell r="D1528" t="str">
            <v>HT2</v>
          </cell>
          <cell r="G1528" t="str">
            <v>PSRCL</v>
          </cell>
          <cell r="I1528" t="str">
            <v>B2653</v>
          </cell>
          <cell r="O1528" t="str">
            <v>X</v>
          </cell>
        </row>
        <row r="1529">
          <cell r="D1529" t="str">
            <v>HT2</v>
          </cell>
          <cell r="G1529" t="str">
            <v>PSRCL</v>
          </cell>
          <cell r="I1529" t="str">
            <v>B2654</v>
          </cell>
          <cell r="O1529" t="str">
            <v>X</v>
          </cell>
        </row>
        <row r="1530">
          <cell r="D1530" t="str">
            <v>HT2</v>
          </cell>
          <cell r="G1530" t="str">
            <v>PSRCL</v>
          </cell>
          <cell r="I1530" t="str">
            <v>B2266</v>
          </cell>
          <cell r="O1530" t="str">
            <v>X</v>
          </cell>
        </row>
        <row r="1531">
          <cell r="D1531" t="str">
            <v>HT2</v>
          </cell>
          <cell r="G1531" t="str">
            <v>PSRCL</v>
          </cell>
          <cell r="I1531" t="str">
            <v>B2292</v>
          </cell>
          <cell r="O1531" t="str">
            <v>X</v>
          </cell>
        </row>
        <row r="1532">
          <cell r="D1532" t="str">
            <v>HT2</v>
          </cell>
          <cell r="G1532" t="str">
            <v>PSRCL</v>
          </cell>
          <cell r="I1532" t="str">
            <v>B1602</v>
          </cell>
          <cell r="O1532" t="str">
            <v>X</v>
          </cell>
        </row>
        <row r="1533">
          <cell r="D1533" t="str">
            <v>HT2</v>
          </cell>
          <cell r="G1533" t="str">
            <v>PSRCL</v>
          </cell>
          <cell r="I1533" t="str">
            <v>B2865</v>
          </cell>
          <cell r="O1533" t="str">
            <v>X</v>
          </cell>
        </row>
        <row r="1534">
          <cell r="D1534" t="str">
            <v>HT2</v>
          </cell>
          <cell r="G1534" t="str">
            <v>PSRCL</v>
          </cell>
          <cell r="I1534" t="str">
            <v>B2866</v>
          </cell>
          <cell r="O1534" t="str">
            <v>X</v>
          </cell>
        </row>
        <row r="1535">
          <cell r="D1535" t="str">
            <v>HT2</v>
          </cell>
          <cell r="G1535" t="str">
            <v>PSRCL</v>
          </cell>
          <cell r="I1535" t="str">
            <v>B2867</v>
          </cell>
          <cell r="O1535" t="str">
            <v>X</v>
          </cell>
        </row>
        <row r="1536">
          <cell r="D1536" t="str">
            <v>HT2</v>
          </cell>
          <cell r="G1536" t="str">
            <v>PSRCL</v>
          </cell>
          <cell r="I1536" t="str">
            <v>B2655</v>
          </cell>
          <cell r="O1536" t="str">
            <v>X</v>
          </cell>
        </row>
        <row r="1537">
          <cell r="D1537" t="str">
            <v>HT2</v>
          </cell>
          <cell r="G1537" t="str">
            <v>PSRCL</v>
          </cell>
          <cell r="I1537" t="str">
            <v>B2656</v>
          </cell>
          <cell r="O1537" t="str">
            <v>X</v>
          </cell>
        </row>
        <row r="1538">
          <cell r="D1538" t="str">
            <v>HT2</v>
          </cell>
          <cell r="G1538" t="str">
            <v>PSRCL</v>
          </cell>
          <cell r="I1538" t="str">
            <v>B2579</v>
          </cell>
          <cell r="O1538" t="str">
            <v>X</v>
          </cell>
        </row>
        <row r="1539">
          <cell r="D1539" t="str">
            <v>HT2</v>
          </cell>
          <cell r="G1539" t="str">
            <v>PSRCL</v>
          </cell>
          <cell r="I1539" t="str">
            <v>B2849</v>
          </cell>
          <cell r="O1539" t="str">
            <v>X</v>
          </cell>
        </row>
        <row r="1540">
          <cell r="D1540" t="str">
            <v>HT2</v>
          </cell>
          <cell r="G1540" t="str">
            <v>PSRCL</v>
          </cell>
          <cell r="I1540" t="str">
            <v>B3062</v>
          </cell>
          <cell r="O1540" t="str">
            <v>X</v>
          </cell>
        </row>
        <row r="1541">
          <cell r="D1541" t="str">
            <v>HT2</v>
          </cell>
          <cell r="G1541" t="str">
            <v>PSRCL</v>
          </cell>
          <cell r="I1541" t="str">
            <v>B3063</v>
          </cell>
          <cell r="O1541" t="str">
            <v>X</v>
          </cell>
        </row>
        <row r="1542">
          <cell r="D1542" t="str">
            <v>HT2</v>
          </cell>
          <cell r="G1542" t="str">
            <v>PSRCL</v>
          </cell>
          <cell r="I1542" t="str">
            <v>B3330</v>
          </cell>
          <cell r="O1542" t="str">
            <v>X</v>
          </cell>
        </row>
        <row r="1543">
          <cell r="D1543" t="str">
            <v>HT2</v>
          </cell>
          <cell r="G1543" t="str">
            <v>PSRCL</v>
          </cell>
          <cell r="I1543" t="str">
            <v>B3331</v>
          </cell>
          <cell r="O1543" t="str">
            <v>X</v>
          </cell>
        </row>
        <row r="1544">
          <cell r="D1544" t="str">
            <v>HT2</v>
          </cell>
          <cell r="G1544" t="str">
            <v>PSRCL</v>
          </cell>
          <cell r="I1544" t="str">
            <v>B3332</v>
          </cell>
          <cell r="O1544" t="str">
            <v>X</v>
          </cell>
        </row>
        <row r="1545">
          <cell r="D1545" t="str">
            <v>HT2</v>
          </cell>
          <cell r="G1545" t="str">
            <v>PSRCL</v>
          </cell>
          <cell r="I1545" t="str">
            <v>B3333</v>
          </cell>
          <cell r="O1545" t="str">
            <v>X</v>
          </cell>
        </row>
        <row r="1546">
          <cell r="D1546" t="str">
            <v>HT2</v>
          </cell>
          <cell r="G1546" t="str">
            <v>PSRCL</v>
          </cell>
          <cell r="I1546" t="str">
            <v>B3334</v>
          </cell>
          <cell r="O1546" t="str">
            <v>X</v>
          </cell>
        </row>
        <row r="1547">
          <cell r="D1547" t="str">
            <v>HT2</v>
          </cell>
          <cell r="G1547" t="str">
            <v>PSRCL</v>
          </cell>
          <cell r="I1547" t="str">
            <v>B3335</v>
          </cell>
          <cell r="O1547" t="str">
            <v>X</v>
          </cell>
        </row>
        <row r="1548">
          <cell r="D1548" t="str">
            <v>HT2</v>
          </cell>
          <cell r="G1548" t="str">
            <v>PSRCL</v>
          </cell>
          <cell r="I1548" t="str">
            <v>B3336</v>
          </cell>
          <cell r="O1548" t="str">
            <v>X</v>
          </cell>
        </row>
        <row r="1549">
          <cell r="D1549" t="str">
            <v>HT2</v>
          </cell>
          <cell r="G1549" t="str">
            <v>PSRCL</v>
          </cell>
          <cell r="I1549" t="str">
            <v>B3337</v>
          </cell>
          <cell r="O1549" t="str">
            <v>X</v>
          </cell>
        </row>
        <row r="1550">
          <cell r="D1550" t="str">
            <v>HT2</v>
          </cell>
          <cell r="G1550" t="str">
            <v>PSRCL</v>
          </cell>
          <cell r="I1550" t="str">
            <v>PSRCL_BNA</v>
          </cell>
          <cell r="O1550" t="str">
            <v>X</v>
          </cell>
        </row>
        <row r="1551">
          <cell r="D1551" t="str">
            <v>HT2</v>
          </cell>
          <cell r="G1551" t="str">
            <v>PSRUE</v>
          </cell>
          <cell r="I1551" t="str">
            <v>B1573</v>
          </cell>
          <cell r="O1551" t="str">
            <v>X</v>
          </cell>
        </row>
        <row r="1552">
          <cell r="D1552" t="str">
            <v>HT2</v>
          </cell>
          <cell r="G1552" t="str">
            <v>PTVA</v>
          </cell>
          <cell r="I1552" t="str">
            <v>TVA</v>
          </cell>
          <cell r="O1552" t="str">
            <v>X</v>
          </cell>
        </row>
        <row r="1553">
          <cell r="D1553" t="str">
            <v>HT2</v>
          </cell>
          <cell r="G1553" t="str">
            <v>PTVA</v>
          </cell>
          <cell r="I1553" t="str">
            <v>TVA_DEP</v>
          </cell>
          <cell r="O1553" t="str">
            <v>X</v>
          </cell>
        </row>
        <row r="1554">
          <cell r="D1554" t="str">
            <v>HT2</v>
          </cell>
          <cell r="G1554" t="str">
            <v>PTVA</v>
          </cell>
          <cell r="I1554" t="str">
            <v>PTVA_BNA</v>
          </cell>
          <cell r="O1554" t="str">
            <v>X</v>
          </cell>
        </row>
        <row r="1555">
          <cell r="D1555" t="str">
            <v>TA</v>
          </cell>
          <cell r="G1555" t="str">
            <v>P103</v>
          </cell>
          <cell r="I1555" t="str">
            <v>AFF189-TA265</v>
          </cell>
          <cell r="P1555" t="str">
            <v>X</v>
          </cell>
        </row>
        <row r="1556">
          <cell r="D1556" t="str">
            <v>TA</v>
          </cell>
          <cell r="G1556" t="str">
            <v>P109</v>
          </cell>
          <cell r="I1556" t="str">
            <v>AFF44-TA63</v>
          </cell>
          <cell r="O1556" t="str">
            <v>X</v>
          </cell>
        </row>
        <row r="1557">
          <cell r="D1557" t="str">
            <v>TA</v>
          </cell>
          <cell r="G1557" t="str">
            <v>P109</v>
          </cell>
          <cell r="I1557" t="str">
            <v>AFF44-TA21</v>
          </cell>
          <cell r="O1557" t="str">
            <v>X</v>
          </cell>
        </row>
        <row r="1558">
          <cell r="D1558" t="str">
            <v>TA</v>
          </cell>
          <cell r="G1558" t="str">
            <v>P110</v>
          </cell>
          <cell r="I1558" t="str">
            <v>AFF40-TA13</v>
          </cell>
          <cell r="O1558" t="str">
            <v>X</v>
          </cell>
        </row>
        <row r="1559">
          <cell r="D1559" t="str">
            <v>TA</v>
          </cell>
          <cell r="G1559" t="str">
            <v>P113</v>
          </cell>
          <cell r="I1559" t="str">
            <v>AFF23-TA31</v>
          </cell>
          <cell r="O1559" t="str">
            <v>X</v>
          </cell>
        </row>
        <row r="1560">
          <cell r="D1560" t="str">
            <v>TA</v>
          </cell>
          <cell r="G1560" t="str">
            <v>P113</v>
          </cell>
          <cell r="I1560" t="str">
            <v>AFF24-TA32</v>
          </cell>
          <cell r="O1560" t="str">
            <v>X</v>
          </cell>
        </row>
        <row r="1561">
          <cell r="D1561" t="str">
            <v>TA</v>
          </cell>
          <cell r="G1561" t="str">
            <v>P123</v>
          </cell>
          <cell r="I1561" t="str">
            <v>AFF49-TA20</v>
          </cell>
          <cell r="O1561" t="str">
            <v>X</v>
          </cell>
        </row>
        <row r="1562">
          <cell r="D1562" t="str">
            <v>TA</v>
          </cell>
          <cell r="G1562" t="str">
            <v>P123</v>
          </cell>
          <cell r="I1562" t="str">
            <v>AFF50-TA20</v>
          </cell>
          <cell r="O1562" t="str">
            <v>X</v>
          </cell>
        </row>
        <row r="1563">
          <cell r="D1563" t="str">
            <v>TA</v>
          </cell>
          <cell r="G1563" t="str">
            <v>P131</v>
          </cell>
          <cell r="I1563" t="str">
            <v>AFF12-TA17</v>
          </cell>
          <cell r="O1563" t="str">
            <v>X</v>
          </cell>
        </row>
        <row r="1564">
          <cell r="D1564" t="str">
            <v>TA</v>
          </cell>
          <cell r="G1564" t="str">
            <v>P134</v>
          </cell>
          <cell r="I1564" t="str">
            <v>AFF25-TA33</v>
          </cell>
          <cell r="O1564" t="str">
            <v>X</v>
          </cell>
        </row>
        <row r="1565">
          <cell r="D1565" t="str">
            <v>TA</v>
          </cell>
          <cell r="G1565" t="str">
            <v>P134</v>
          </cell>
          <cell r="I1565" t="str">
            <v>AFF31-TA40</v>
          </cell>
          <cell r="O1565" t="str">
            <v>X</v>
          </cell>
        </row>
        <row r="1566">
          <cell r="D1566" t="str">
            <v>TA</v>
          </cell>
          <cell r="G1566" t="str">
            <v>P134</v>
          </cell>
          <cell r="I1566" t="str">
            <v>AFF31-TA247</v>
          </cell>
          <cell r="O1566" t="str">
            <v>X</v>
          </cell>
        </row>
        <row r="1567">
          <cell r="D1567" t="str">
            <v>TA</v>
          </cell>
          <cell r="G1567" t="str">
            <v>P134</v>
          </cell>
          <cell r="I1567" t="str">
            <v>AFF32-TA41</v>
          </cell>
          <cell r="O1567" t="str">
            <v>X</v>
          </cell>
        </row>
        <row r="1568">
          <cell r="D1568" t="str">
            <v>TA</v>
          </cell>
          <cell r="G1568" t="str">
            <v>P134</v>
          </cell>
          <cell r="I1568" t="str">
            <v>AFF32-TA42</v>
          </cell>
          <cell r="O1568" t="str">
            <v>X</v>
          </cell>
        </row>
        <row r="1569">
          <cell r="D1569" t="str">
            <v>TA</v>
          </cell>
          <cell r="G1569" t="str">
            <v>P134</v>
          </cell>
          <cell r="I1569" t="str">
            <v>AFF172-TA231</v>
          </cell>
          <cell r="O1569" t="str">
            <v>X</v>
          </cell>
        </row>
        <row r="1570">
          <cell r="D1570" t="str">
            <v>TA</v>
          </cell>
          <cell r="G1570" t="str">
            <v>P134</v>
          </cell>
          <cell r="I1570" t="str">
            <v>AFF181-TA246</v>
          </cell>
          <cell r="O1570" t="str">
            <v>X</v>
          </cell>
        </row>
        <row r="1571">
          <cell r="D1571" t="str">
            <v>TA</v>
          </cell>
          <cell r="G1571" t="str">
            <v>P135</v>
          </cell>
          <cell r="I1571" t="str">
            <v>AFF46-TA65</v>
          </cell>
          <cell r="O1571" t="str">
            <v>X</v>
          </cell>
        </row>
        <row r="1572">
          <cell r="D1572" t="str">
            <v>TA</v>
          </cell>
          <cell r="G1572" t="str">
            <v>P135</v>
          </cell>
          <cell r="I1572" t="str">
            <v>AFF46-TA66</v>
          </cell>
          <cell r="O1572" t="str">
            <v>X</v>
          </cell>
        </row>
        <row r="1573">
          <cell r="D1573" t="str">
            <v>TA</v>
          </cell>
          <cell r="G1573" t="str">
            <v>P135</v>
          </cell>
          <cell r="I1573" t="str">
            <v>AFF47-TA67</v>
          </cell>
          <cell r="O1573" t="str">
            <v>X</v>
          </cell>
        </row>
        <row r="1574">
          <cell r="D1574" t="str">
            <v>TA</v>
          </cell>
          <cell r="G1574" t="str">
            <v>P135</v>
          </cell>
          <cell r="I1574" t="str">
            <v>AFF47-TA251</v>
          </cell>
          <cell r="O1574" t="str">
            <v>X</v>
          </cell>
        </row>
        <row r="1575">
          <cell r="D1575" t="str">
            <v>TA</v>
          </cell>
          <cell r="G1575" t="str">
            <v>P135</v>
          </cell>
          <cell r="I1575" t="str">
            <v>EPF-TA20</v>
          </cell>
          <cell r="O1575" t="str">
            <v>X</v>
          </cell>
        </row>
        <row r="1576">
          <cell r="D1576" t="str">
            <v>TA</v>
          </cell>
          <cell r="G1576" t="str">
            <v>P149</v>
          </cell>
          <cell r="I1576" t="str">
            <v>AFF2-TA3</v>
          </cell>
          <cell r="O1576" t="str">
            <v>X</v>
          </cell>
        </row>
        <row r="1577">
          <cell r="D1577" t="str">
            <v>TA</v>
          </cell>
          <cell r="G1577" t="str">
            <v>P149</v>
          </cell>
          <cell r="I1577" t="str">
            <v>AFF3-TA4</v>
          </cell>
          <cell r="O1577" t="str">
            <v>X</v>
          </cell>
        </row>
        <row r="1578">
          <cell r="D1578" t="str">
            <v>TA</v>
          </cell>
          <cell r="G1578" t="str">
            <v>P149</v>
          </cell>
          <cell r="I1578" t="str">
            <v>AFF3-TA5</v>
          </cell>
          <cell r="O1578" t="str">
            <v>X</v>
          </cell>
        </row>
        <row r="1579">
          <cell r="D1579" t="str">
            <v>TA</v>
          </cell>
          <cell r="G1579" t="str">
            <v>P149</v>
          </cell>
          <cell r="I1579" t="str">
            <v>AFF4-TA7</v>
          </cell>
          <cell r="O1579" t="str">
            <v>X</v>
          </cell>
        </row>
        <row r="1580">
          <cell r="D1580" t="str">
            <v>TA</v>
          </cell>
          <cell r="G1580" t="str">
            <v>P149</v>
          </cell>
          <cell r="I1580" t="str">
            <v>AFF5-TA8</v>
          </cell>
          <cell r="O1580" t="str">
            <v>X</v>
          </cell>
        </row>
        <row r="1581">
          <cell r="D1581" t="str">
            <v>TA</v>
          </cell>
          <cell r="G1581" t="str">
            <v>P149</v>
          </cell>
          <cell r="I1581" t="str">
            <v>AFF6-TA9</v>
          </cell>
          <cell r="P1581" t="str">
            <v>X</v>
          </cell>
        </row>
        <row r="1582">
          <cell r="D1582" t="str">
            <v>TA</v>
          </cell>
          <cell r="G1582" t="str">
            <v>P149</v>
          </cell>
          <cell r="I1582" t="str">
            <v>AFF7-TA10</v>
          </cell>
          <cell r="O1582" t="str">
            <v>X</v>
          </cell>
        </row>
        <row r="1583">
          <cell r="D1583" t="str">
            <v>TA</v>
          </cell>
          <cell r="G1583" t="str">
            <v>P149</v>
          </cell>
          <cell r="I1583" t="str">
            <v>AFF7-TA11</v>
          </cell>
          <cell r="O1583" t="str">
            <v>X</v>
          </cell>
        </row>
        <row r="1584">
          <cell r="D1584" t="str">
            <v>TA</v>
          </cell>
          <cell r="G1584" t="str">
            <v>P150</v>
          </cell>
          <cell r="I1584" t="str">
            <v>AFF182-TA252</v>
          </cell>
          <cell r="O1584" t="str">
            <v>X</v>
          </cell>
        </row>
        <row r="1585">
          <cell r="D1585" t="str">
            <v>TA</v>
          </cell>
          <cell r="G1585" t="str">
            <v>P166</v>
          </cell>
          <cell r="I1585" t="str">
            <v>AFF43-TA62</v>
          </cell>
          <cell r="O1585" t="str">
            <v>X</v>
          </cell>
        </row>
        <row r="1586">
          <cell r="D1586" t="str">
            <v>TA</v>
          </cell>
          <cell r="G1586" t="str">
            <v>P174</v>
          </cell>
          <cell r="I1586" t="str">
            <v>AFF21-TA29</v>
          </cell>
          <cell r="O1586" t="str">
            <v>X</v>
          </cell>
        </row>
        <row r="1587">
          <cell r="D1587" t="str">
            <v>TA</v>
          </cell>
          <cell r="G1587" t="str">
            <v>P181</v>
          </cell>
          <cell r="I1587" t="str">
            <v>AFF164-TA224</v>
          </cell>
          <cell r="O1587" t="str">
            <v>X</v>
          </cell>
        </row>
        <row r="1588">
          <cell r="D1588" t="str">
            <v>TA</v>
          </cell>
          <cell r="G1588" t="str">
            <v>P190</v>
          </cell>
          <cell r="I1588" t="str">
            <v>AFF19-TA202</v>
          </cell>
          <cell r="O1588" t="str">
            <v>X</v>
          </cell>
        </row>
        <row r="1589">
          <cell r="D1589" t="str">
            <v>TA</v>
          </cell>
          <cell r="G1589" t="str">
            <v>P203</v>
          </cell>
          <cell r="I1589" t="str">
            <v>AFF13-TA268</v>
          </cell>
          <cell r="O1589" t="str">
            <v>X</v>
          </cell>
        </row>
        <row r="1590">
          <cell r="D1590" t="str">
            <v>TA</v>
          </cell>
          <cell r="G1590" t="str">
            <v>P203</v>
          </cell>
          <cell r="I1590" t="str">
            <v>AFF14-TA84</v>
          </cell>
          <cell r="O1590" t="str">
            <v>X</v>
          </cell>
        </row>
        <row r="1591">
          <cell r="D1591" t="str">
            <v>TA</v>
          </cell>
          <cell r="G1591" t="str">
            <v>P203</v>
          </cell>
          <cell r="I1591" t="str">
            <v>AFF14-TA21</v>
          </cell>
          <cell r="O1591" t="str">
            <v>X</v>
          </cell>
        </row>
        <row r="1592">
          <cell r="D1592" t="str">
            <v>TA</v>
          </cell>
          <cell r="G1592" t="str">
            <v>P203</v>
          </cell>
          <cell r="I1592" t="str">
            <v>AFF14-TA22</v>
          </cell>
          <cell r="O1592" t="str">
            <v>X</v>
          </cell>
        </row>
        <row r="1593">
          <cell r="D1593" t="str">
            <v>TA</v>
          </cell>
          <cell r="G1593" t="str">
            <v>P203</v>
          </cell>
          <cell r="I1593" t="str">
            <v>AFF14-TA266</v>
          </cell>
          <cell r="O1593" t="str">
            <v>X</v>
          </cell>
        </row>
        <row r="1594">
          <cell r="D1594" t="str">
            <v>TA</v>
          </cell>
          <cell r="G1594" t="str">
            <v>P203</v>
          </cell>
          <cell r="I1594" t="str">
            <v>AFF14-TA267</v>
          </cell>
          <cell r="O1594" t="str">
            <v>X</v>
          </cell>
        </row>
        <row r="1595">
          <cell r="D1595" t="str">
            <v>TA</v>
          </cell>
          <cell r="G1595" t="str">
            <v>P203</v>
          </cell>
          <cell r="I1595" t="str">
            <v>AFF15-TA23</v>
          </cell>
          <cell r="O1595" t="str">
            <v>X</v>
          </cell>
        </row>
        <row r="1596">
          <cell r="D1596" t="str">
            <v>TA</v>
          </cell>
          <cell r="G1596" t="str">
            <v>P203</v>
          </cell>
          <cell r="I1596" t="str">
            <v>AFF16-TA24</v>
          </cell>
          <cell r="O1596" t="str">
            <v>X</v>
          </cell>
        </row>
        <row r="1597">
          <cell r="D1597" t="str">
            <v>TA</v>
          </cell>
          <cell r="G1597" t="str">
            <v>P203</v>
          </cell>
          <cell r="I1597" t="str">
            <v>AFF18-TA12</v>
          </cell>
          <cell r="O1597" t="str">
            <v>X</v>
          </cell>
        </row>
        <row r="1598">
          <cell r="D1598" t="str">
            <v>TA</v>
          </cell>
          <cell r="G1598" t="str">
            <v>P203</v>
          </cell>
          <cell r="I1598" t="str">
            <v>AFF18-TA26</v>
          </cell>
          <cell r="O1598" t="str">
            <v>X</v>
          </cell>
        </row>
        <row r="1599">
          <cell r="D1599" t="str">
            <v>TA</v>
          </cell>
          <cell r="G1599" t="str">
            <v>P203</v>
          </cell>
          <cell r="I1599" t="str">
            <v>AFF18-TA27</v>
          </cell>
          <cell r="O1599" t="str">
            <v>X</v>
          </cell>
        </row>
        <row r="1600">
          <cell r="D1600" t="str">
            <v>TA</v>
          </cell>
          <cell r="G1600" t="str">
            <v>P204</v>
          </cell>
          <cell r="I1600" t="str">
            <v>AFF92-TA14</v>
          </cell>
          <cell r="O1600" t="str">
            <v>X</v>
          </cell>
        </row>
        <row r="1601">
          <cell r="D1601" t="str">
            <v>TA</v>
          </cell>
          <cell r="G1601" t="str">
            <v>P205</v>
          </cell>
          <cell r="I1601" t="str">
            <v>AFF54-TA31</v>
          </cell>
          <cell r="O1601" t="str">
            <v>X</v>
          </cell>
        </row>
        <row r="1602">
          <cell r="D1602" t="str">
            <v>TA</v>
          </cell>
          <cell r="G1602" t="str">
            <v>P205</v>
          </cell>
          <cell r="I1602" t="str">
            <v>AFF54-TA245</v>
          </cell>
          <cell r="O1602" t="str">
            <v>X</v>
          </cell>
        </row>
        <row r="1603">
          <cell r="D1603" t="str">
            <v>TA</v>
          </cell>
          <cell r="G1603" t="str">
            <v>P206</v>
          </cell>
          <cell r="I1603" t="str">
            <v>AFF1-TA73</v>
          </cell>
          <cell r="O1603" t="str">
            <v>X</v>
          </cell>
        </row>
        <row r="1604">
          <cell r="D1604" t="str">
            <v>TA</v>
          </cell>
          <cell r="G1604" t="str">
            <v>P206</v>
          </cell>
          <cell r="I1604" t="str">
            <v>AFF1-TA74</v>
          </cell>
          <cell r="O1604" t="str">
            <v>X</v>
          </cell>
        </row>
        <row r="1605">
          <cell r="D1605" t="str">
            <v>TA</v>
          </cell>
          <cell r="G1605" t="str">
            <v>P206</v>
          </cell>
          <cell r="I1605" t="str">
            <v>AFF1-TA75</v>
          </cell>
          <cell r="O1605" t="str">
            <v>X</v>
          </cell>
        </row>
        <row r="1606">
          <cell r="D1606" t="str">
            <v>TA</v>
          </cell>
          <cell r="G1606" t="str">
            <v>P206</v>
          </cell>
          <cell r="I1606" t="str">
            <v>AFF1-TA79</v>
          </cell>
          <cell r="O1606" t="str">
            <v>X</v>
          </cell>
        </row>
        <row r="1607">
          <cell r="D1607" t="str">
            <v>TA</v>
          </cell>
          <cell r="G1607" t="str">
            <v>P209</v>
          </cell>
          <cell r="I1607" t="str">
            <v>AFF8-TA12</v>
          </cell>
          <cell r="O1607" t="str">
            <v>X</v>
          </cell>
        </row>
        <row r="1608">
          <cell r="D1608" t="str">
            <v>TA</v>
          </cell>
          <cell r="G1608" t="str">
            <v>P209</v>
          </cell>
          <cell r="I1608" t="str">
            <v>AFF8-TA13</v>
          </cell>
          <cell r="O1608" t="str">
            <v>X</v>
          </cell>
        </row>
        <row r="1609">
          <cell r="D1609" t="str">
            <v>TA</v>
          </cell>
          <cell r="G1609" t="str">
            <v>P219</v>
          </cell>
          <cell r="I1609" t="str">
            <v>AFF201-TA69</v>
          </cell>
          <cell r="O1609" t="str">
            <v>X</v>
          </cell>
        </row>
        <row r="1610">
          <cell r="D1610" t="str">
            <v>TA</v>
          </cell>
          <cell r="G1610" t="str">
            <v>P219</v>
          </cell>
          <cell r="I1610" t="str">
            <v>AFF201-TA70</v>
          </cell>
          <cell r="O1610" t="str">
            <v>X</v>
          </cell>
        </row>
        <row r="1611">
          <cell r="D1611" t="str">
            <v>TA</v>
          </cell>
          <cell r="G1611" t="str">
            <v>P219</v>
          </cell>
          <cell r="I1611" t="str">
            <v>AFF201-TA72</v>
          </cell>
          <cell r="O1611" t="str">
            <v>X</v>
          </cell>
        </row>
        <row r="1612">
          <cell r="D1612" t="str">
            <v>TA</v>
          </cell>
          <cell r="G1612" t="str">
            <v>P305</v>
          </cell>
          <cell r="I1612" t="str">
            <v>AFF38-TA48</v>
          </cell>
          <cell r="O1612" t="str">
            <v>X</v>
          </cell>
        </row>
        <row r="1613">
          <cell r="D1613" t="str">
            <v>TA</v>
          </cell>
          <cell r="G1613" t="str">
            <v>P305</v>
          </cell>
          <cell r="I1613" t="str">
            <v>AFF39-TA49</v>
          </cell>
          <cell r="O1613" t="str">
            <v>X</v>
          </cell>
        </row>
        <row r="1614">
          <cell r="D1614" t="str">
            <v>TA</v>
          </cell>
          <cell r="G1614" t="str">
            <v>P310</v>
          </cell>
          <cell r="I1614" t="str">
            <v>AFF170-TA39</v>
          </cell>
          <cell r="O1614" t="str">
            <v>X</v>
          </cell>
        </row>
        <row r="1615">
          <cell r="D1615" t="str">
            <v>TA</v>
          </cell>
          <cell r="G1615" t="str">
            <v>P334</v>
          </cell>
          <cell r="I1615" t="str">
            <v>AFF202-TA92</v>
          </cell>
          <cell r="O1615" t="str">
            <v>X</v>
          </cell>
        </row>
        <row r="1616">
          <cell r="D1616" t="str">
            <v>TA</v>
          </cell>
          <cell r="G1616" t="str">
            <v>P354</v>
          </cell>
          <cell r="I1616" t="str">
            <v>AFF41-TA51</v>
          </cell>
          <cell r="O1616" t="str">
            <v>X</v>
          </cell>
        </row>
        <row r="1617">
          <cell r="D1617" t="str">
            <v>TA</v>
          </cell>
          <cell r="G1617" t="str">
            <v>P354</v>
          </cell>
          <cell r="I1617" t="str">
            <v>AFF41-TA52</v>
          </cell>
          <cell r="O1617" t="str">
            <v>X</v>
          </cell>
        </row>
        <row r="1618">
          <cell r="D1618" t="str">
            <v>TA</v>
          </cell>
          <cell r="G1618" t="str">
            <v>P354</v>
          </cell>
          <cell r="I1618" t="str">
            <v>AFF41-TA53</v>
          </cell>
          <cell r="O1618" t="str">
            <v>X</v>
          </cell>
        </row>
        <row r="1619">
          <cell r="D1619" t="str">
            <v>TA</v>
          </cell>
          <cell r="G1619" t="str">
            <v>P354</v>
          </cell>
          <cell r="I1619" t="str">
            <v>AFF41-TA54</v>
          </cell>
          <cell r="O1619" t="str">
            <v>X</v>
          </cell>
        </row>
        <row r="1620">
          <cell r="D1620" t="str">
            <v>TA</v>
          </cell>
          <cell r="G1620" t="str">
            <v>P354</v>
          </cell>
          <cell r="I1620" t="str">
            <v>AFF41-TA55</v>
          </cell>
          <cell r="O1620" t="str">
            <v>X</v>
          </cell>
        </row>
        <row r="1621">
          <cell r="D1621" t="str">
            <v>TA</v>
          </cell>
          <cell r="G1621" t="str">
            <v>P180</v>
          </cell>
          <cell r="I1621" t="str">
            <v>AFF53-TA76</v>
          </cell>
          <cell r="O1621" t="str">
            <v>X</v>
          </cell>
        </row>
        <row r="1622">
          <cell r="D1622" t="str">
            <v>TA</v>
          </cell>
          <cell r="I1622" t="str">
            <v>Ajout plafond</v>
          </cell>
          <cell r="K1622" t="str">
            <v>Ajout plafond 1</v>
          </cell>
          <cell r="O1622" t="str">
            <v>X</v>
          </cell>
        </row>
        <row r="1623">
          <cell r="D1623" t="str">
            <v>TA</v>
          </cell>
          <cell r="I1623" t="str">
            <v>Ajout plafond</v>
          </cell>
          <cell r="K1623" t="str">
            <v>Ajout plafond 2</v>
          </cell>
          <cell r="O1623" t="str">
            <v>X</v>
          </cell>
        </row>
        <row r="1624">
          <cell r="D1624" t="str">
            <v>TA</v>
          </cell>
          <cell r="I1624" t="str">
            <v>Ajout plafond</v>
          </cell>
          <cell r="K1624" t="str">
            <v>Ajout plafond 3</v>
          </cell>
          <cell r="O1624" t="str">
            <v>X</v>
          </cell>
        </row>
        <row r="1625">
          <cell r="D1625" t="str">
            <v>TA</v>
          </cell>
          <cell r="I1625" t="str">
            <v>Ajout plafond</v>
          </cell>
          <cell r="K1625" t="str">
            <v>Ajout plafond 4</v>
          </cell>
          <cell r="O1625" t="str">
            <v>X</v>
          </cell>
        </row>
        <row r="1626">
          <cell r="D1626" t="str">
            <v>TA</v>
          </cell>
          <cell r="I1626" t="str">
            <v>Ajout plafond</v>
          </cell>
          <cell r="K1626" t="str">
            <v>Ajout plafond 5</v>
          </cell>
          <cell r="O1626" t="str">
            <v>X</v>
          </cell>
        </row>
        <row r="1627">
          <cell r="D1627" t="str">
            <v>TA</v>
          </cell>
          <cell r="I1627" t="str">
            <v>Ajout plafond</v>
          </cell>
          <cell r="K1627" t="str">
            <v>Ajout plafond 6</v>
          </cell>
          <cell r="O1627" t="str">
            <v>X</v>
          </cell>
        </row>
        <row r="1628">
          <cell r="D1628" t="str">
            <v>TA</v>
          </cell>
          <cell r="I1628" t="str">
            <v>Ajout plafond</v>
          </cell>
          <cell r="K1628" t="str">
            <v>Ajout plafond 7</v>
          </cell>
          <cell r="O1628" t="str">
            <v>X</v>
          </cell>
        </row>
        <row r="1629">
          <cell r="D1629" t="str">
            <v>TA</v>
          </cell>
          <cell r="I1629" t="str">
            <v>Ajout plafond</v>
          </cell>
          <cell r="K1629" t="str">
            <v>Ajout plafond 8</v>
          </cell>
          <cell r="O1629" t="str">
            <v>X</v>
          </cell>
        </row>
        <row r="1630">
          <cell r="D1630" t="str">
            <v>TA</v>
          </cell>
          <cell r="I1630" t="str">
            <v>Ajout plafond</v>
          </cell>
          <cell r="K1630" t="str">
            <v>Ajout plafond 9</v>
          </cell>
          <cell r="O1630" t="str">
            <v>X</v>
          </cell>
        </row>
        <row r="1631">
          <cell r="D1631" t="str">
            <v>TA</v>
          </cell>
          <cell r="I1631" t="str">
            <v>Ajout plafond</v>
          </cell>
          <cell r="K1631" t="str">
            <v>Ajout plafond 10</v>
          </cell>
          <cell r="O1631" t="str">
            <v>X</v>
          </cell>
        </row>
        <row r="1632">
          <cell r="D1632" t="str">
            <v>TA</v>
          </cell>
          <cell r="I1632" t="str">
            <v>Nouvelle affectation</v>
          </cell>
          <cell r="K1632" t="str">
            <v>Nouvelle affectation 1</v>
          </cell>
          <cell r="O1632" t="str">
            <v>X</v>
          </cell>
        </row>
        <row r="1633">
          <cell r="D1633" t="str">
            <v>TA</v>
          </cell>
          <cell r="I1633" t="str">
            <v>Nouvelle affectation</v>
          </cell>
          <cell r="K1633" t="str">
            <v>Nouvelle affectation 2</v>
          </cell>
          <cell r="O1633" t="str">
            <v>X</v>
          </cell>
        </row>
        <row r="1634">
          <cell r="D1634" t="str">
            <v>TA</v>
          </cell>
          <cell r="I1634" t="str">
            <v>Nouvelle affectation</v>
          </cell>
          <cell r="K1634" t="str">
            <v>Nouvelle affectation 3</v>
          </cell>
          <cell r="O1634" t="str">
            <v>X</v>
          </cell>
        </row>
        <row r="1635">
          <cell r="D1635" t="str">
            <v>TA</v>
          </cell>
          <cell r="I1635" t="str">
            <v>Nouvelle affectation</v>
          </cell>
          <cell r="K1635" t="str">
            <v>Nouvelle affectation 4</v>
          </cell>
          <cell r="O1635" t="str">
            <v>X</v>
          </cell>
        </row>
        <row r="1636">
          <cell r="D1636" t="str">
            <v>TA</v>
          </cell>
          <cell r="I1636" t="str">
            <v>Nouvelle affectation</v>
          </cell>
          <cell r="K1636" t="str">
            <v>Nouvelle affectation 5</v>
          </cell>
          <cell r="O1636" t="str">
            <v>X</v>
          </cell>
        </row>
        <row r="1637">
          <cell r="D1637" t="str">
            <v>TA</v>
          </cell>
          <cell r="I1637" t="str">
            <v>Nouvelle affectation</v>
          </cell>
          <cell r="K1637" t="str">
            <v>Nouvelle affectation 6</v>
          </cell>
          <cell r="O1637" t="str">
            <v>X</v>
          </cell>
        </row>
        <row r="1638">
          <cell r="D1638" t="str">
            <v>TA</v>
          </cell>
          <cell r="I1638" t="str">
            <v>Nouvelle affectation</v>
          </cell>
          <cell r="K1638" t="str">
            <v>Nouvelle affectation 7</v>
          </cell>
          <cell r="O1638" t="str">
            <v>X</v>
          </cell>
        </row>
        <row r="1639">
          <cell r="D1639" t="str">
            <v>TA</v>
          </cell>
          <cell r="I1639" t="str">
            <v>Nouvelle affectation</v>
          </cell>
          <cell r="K1639" t="str">
            <v>Nouvelle affectation 8</v>
          </cell>
          <cell r="O1639" t="str">
            <v>X</v>
          </cell>
        </row>
        <row r="1640">
          <cell r="D1640" t="str">
            <v>TA</v>
          </cell>
          <cell r="I1640" t="str">
            <v>Nouvelle affectation</v>
          </cell>
          <cell r="K1640" t="str">
            <v>Nouvelle affectation 9</v>
          </cell>
          <cell r="O1640" t="str">
            <v>X</v>
          </cell>
        </row>
        <row r="1641">
          <cell r="D1641" t="str">
            <v>TA</v>
          </cell>
          <cell r="I1641" t="str">
            <v>Nouvelle affectation</v>
          </cell>
          <cell r="K1641" t="str">
            <v>Nouvelle affectation 10</v>
          </cell>
          <cell r="O1641" t="str">
            <v>X</v>
          </cell>
        </row>
      </sheetData>
      <sheetData sheetId="3"/>
      <sheetData sheetId="4"/>
      <sheetData sheetId="5">
        <row r="6">
          <cell r="M6">
            <v>2017</v>
          </cell>
          <cell r="O6">
            <v>2018</v>
          </cell>
          <cell r="Q6">
            <v>2019</v>
          </cell>
          <cell r="S6">
            <v>2020</v>
          </cell>
          <cell r="U6">
            <v>2021</v>
          </cell>
        </row>
        <row r="8">
          <cell r="M8" t="str">
            <v>EXÉCUTION</v>
          </cell>
          <cell r="O8" t="str">
            <v>EXÉCUTION</v>
          </cell>
          <cell r="Q8" t="str">
            <v>EXÉCUTION</v>
          </cell>
          <cell r="S8" t="str">
            <v>EXÉCUTION</v>
          </cell>
          <cell r="U8" t="str">
            <v>LFI</v>
          </cell>
        </row>
        <row r="9">
          <cell r="M9" t="str">
            <v>Format 2021</v>
          </cell>
          <cell r="O9" t="str">
            <v>Format 2021</v>
          </cell>
          <cell r="Q9" t="str">
            <v>Format 2021</v>
          </cell>
          <cell r="S9" t="str">
            <v>Format 2021</v>
          </cell>
          <cell r="U9" t="str">
            <v xml:space="preserve">Année référence </v>
          </cell>
          <cell r="AD9" t="str">
            <v>ECART / LFI 2021</v>
          </cell>
          <cell r="AG9" t="str">
            <v>TOTAL CREDITS DEMANDES</v>
          </cell>
          <cell r="AM9" t="str">
            <v>ECART / LFI</v>
          </cell>
          <cell r="AP9" t="str">
            <v>TOTAL CREDITS DEMANDES</v>
          </cell>
          <cell r="AV9" t="str">
            <v>ECART / LFI</v>
          </cell>
          <cell r="AY9" t="str">
            <v>TOTAL CREDITS DEMANDES</v>
          </cell>
        </row>
        <row r="10">
          <cell r="U10" t="str">
            <v xml:space="preserve">a </v>
          </cell>
          <cell r="AD10" t="str">
            <v>= b + c</v>
          </cell>
          <cell r="AG10" t="str">
            <v>=a+b+c</v>
          </cell>
          <cell r="AM10" t="str">
            <v>= b + c'</v>
          </cell>
          <cell r="AP10" t="str">
            <v>=a+b+c'</v>
          </cell>
          <cell r="AV10" t="str">
            <v>= b + c''</v>
          </cell>
          <cell r="AY10" t="str">
            <v>=a+b+c''</v>
          </cell>
        </row>
        <row r="11">
          <cell r="A11" t="str">
            <v>CLASSEUR</v>
          </cell>
          <cell r="B11" t="str">
            <v>PÉRIMÈTRE</v>
          </cell>
          <cell r="C11" t="str">
            <v>TYPE</v>
          </cell>
          <cell r="D11" t="str">
            <v>HT2/T2</v>
          </cell>
          <cell r="E11" t="str">
            <v>MINISTÈRE</v>
          </cell>
          <cell r="F11" t="str">
            <v>Mission</v>
          </cell>
          <cell r="M11" t="str">
            <v>CP</v>
          </cell>
          <cell r="O11" t="str">
            <v>CP</v>
          </cell>
          <cell r="Q11" t="str">
            <v>CP</v>
          </cell>
          <cell r="S11" t="str">
            <v>CP</v>
          </cell>
          <cell r="U11" t="str">
            <v>AE</v>
          </cell>
          <cell r="V11" t="str">
            <v>CP</v>
          </cell>
          <cell r="AD11" t="str">
            <v>AE</v>
          </cell>
          <cell r="AE11" t="str">
            <v>CP</v>
          </cell>
          <cell r="AG11" t="str">
            <v>AE</v>
          </cell>
          <cell r="AH11" t="str">
            <v>CP</v>
          </cell>
          <cell r="AM11" t="str">
            <v>AE</v>
          </cell>
          <cell r="AN11" t="str">
            <v>CP</v>
          </cell>
          <cell r="AP11" t="str">
            <v>AE</v>
          </cell>
          <cell r="AQ11" t="str">
            <v>CP</v>
          </cell>
          <cell r="AV11" t="str">
            <v>AE</v>
          </cell>
          <cell r="AW11" t="str">
            <v>CP</v>
          </cell>
          <cell r="AY11" t="str">
            <v>AE</v>
          </cell>
          <cell r="AZ11" t="str">
            <v>CP</v>
          </cell>
        </row>
        <row r="12">
          <cell r="A12" t="str">
            <v>MAA</v>
          </cell>
          <cell r="B12" t="str">
            <v>SO</v>
          </cell>
          <cell r="C12" t="str">
            <v>M</v>
          </cell>
          <cell r="D12" t="str">
            <v>SO</v>
          </cell>
          <cell r="E12" t="str">
            <v>Agriculture et alimentation</v>
          </cell>
          <cell r="F12" t="str">
            <v>Agriculture, alimentation, forêt et affaires rurales</v>
          </cell>
          <cell r="M12">
            <v>3988357002</v>
          </cell>
          <cell r="O12">
            <v>3125866828</v>
          </cell>
          <cell r="Q12">
            <v>2888656143</v>
          </cell>
          <cell r="S12">
            <v>2862684789</v>
          </cell>
          <cell r="U12">
            <v>3025437128</v>
          </cell>
          <cell r="V12">
            <v>3039256128</v>
          </cell>
          <cell r="AD12">
            <v>0</v>
          </cell>
          <cell r="AE12">
            <v>0</v>
          </cell>
          <cell r="AG12">
            <v>3025437128</v>
          </cell>
          <cell r="AH12">
            <v>3039256128</v>
          </cell>
          <cell r="AM12">
            <v>0</v>
          </cell>
          <cell r="AN12">
            <v>0</v>
          </cell>
          <cell r="AP12">
            <v>3025437128</v>
          </cell>
          <cell r="AQ12">
            <v>3039256128</v>
          </cell>
          <cell r="AV12">
            <v>0</v>
          </cell>
          <cell r="AW12">
            <v>0</v>
          </cell>
          <cell r="AY12">
            <v>3025437128</v>
          </cell>
          <cell r="AZ12">
            <v>3039256128</v>
          </cell>
        </row>
        <row r="13">
          <cell r="A13" t="str">
            <v>MAA</v>
          </cell>
          <cell r="B13" t="str">
            <v>NDP</v>
          </cell>
          <cell r="C13" t="str">
            <v>P</v>
          </cell>
          <cell r="D13" t="str">
            <v>SO</v>
          </cell>
          <cell r="E13" t="str">
            <v>Agriculture et alimentation</v>
          </cell>
          <cell r="F13" t="str">
            <v>Agriculture, alimentation, forêt et affaires rurales</v>
          </cell>
          <cell r="M13">
            <v>2799722663</v>
          </cell>
          <cell r="O13">
            <v>1987850787</v>
          </cell>
          <cell r="Q13">
            <v>1760532624</v>
          </cell>
          <cell r="S13">
            <v>1710340640</v>
          </cell>
          <cell r="U13">
            <v>1792630790</v>
          </cell>
          <cell r="V13">
            <v>1810976038</v>
          </cell>
          <cell r="AD13">
            <v>0</v>
          </cell>
          <cell r="AE13">
            <v>0</v>
          </cell>
          <cell r="AG13">
            <v>1792630790</v>
          </cell>
          <cell r="AH13">
            <v>1810976038</v>
          </cell>
          <cell r="AM13">
            <v>0</v>
          </cell>
          <cell r="AN13">
            <v>0</v>
          </cell>
          <cell r="AP13">
            <v>1792630790</v>
          </cell>
          <cell r="AQ13">
            <v>1810976038</v>
          </cell>
          <cell r="AV13">
            <v>0</v>
          </cell>
          <cell r="AW13">
            <v>0</v>
          </cell>
          <cell r="AY13">
            <v>1792630790</v>
          </cell>
          <cell r="AZ13">
            <v>1810976038</v>
          </cell>
        </row>
        <row r="14">
          <cell r="A14" t="str">
            <v>MAA</v>
          </cell>
          <cell r="B14" t="str">
            <v>NDP</v>
          </cell>
          <cell r="C14" t="str">
            <v>STP</v>
          </cell>
          <cell r="D14" t="str">
            <v>HT2</v>
          </cell>
          <cell r="E14" t="str">
            <v>Agriculture et alimentation</v>
          </cell>
          <cell r="F14" t="str">
            <v>Agriculture, alimentation, forêt et affaires rurales</v>
          </cell>
          <cell r="M14">
            <v>2799722663</v>
          </cell>
          <cell r="O14">
            <v>1987850787</v>
          </cell>
          <cell r="Q14">
            <v>1760532624</v>
          </cell>
          <cell r="S14">
            <v>1710340640</v>
          </cell>
          <cell r="U14">
            <v>1792630790</v>
          </cell>
          <cell r="V14">
            <v>1810976038</v>
          </cell>
          <cell r="AD14">
            <v>0</v>
          </cell>
          <cell r="AE14">
            <v>0</v>
          </cell>
          <cell r="AG14">
            <v>1792630790</v>
          </cell>
          <cell r="AH14">
            <v>1810976038</v>
          </cell>
          <cell r="AM14">
            <v>0</v>
          </cell>
          <cell r="AN14">
            <v>0</v>
          </cell>
          <cell r="AP14">
            <v>1792630790</v>
          </cell>
          <cell r="AQ14">
            <v>1810976038</v>
          </cell>
          <cell r="AV14">
            <v>0</v>
          </cell>
          <cell r="AW14">
            <v>0</v>
          </cell>
          <cell r="AY14">
            <v>1792630790</v>
          </cell>
          <cell r="AZ14">
            <v>1810976038</v>
          </cell>
        </row>
        <row r="15">
          <cell r="A15" t="str">
            <v>MAA</v>
          </cell>
          <cell r="B15" t="str">
            <v>NDP</v>
          </cell>
          <cell r="C15" t="str">
            <v>B</v>
          </cell>
          <cell r="D15" t="str">
            <v>HT2</v>
          </cell>
          <cell r="E15" t="str">
            <v>Agriculture et alimentation</v>
          </cell>
          <cell r="F15" t="str">
            <v>Agriculture, alimentation, forêt et affaires rurales</v>
          </cell>
          <cell r="U15">
            <v>3528042</v>
          </cell>
          <cell r="V15">
            <v>3528042</v>
          </cell>
          <cell r="AD15">
            <v>0</v>
          </cell>
          <cell r="AE15">
            <v>0</v>
          </cell>
          <cell r="AG15">
            <v>3528042</v>
          </cell>
          <cell r="AH15">
            <v>3528042</v>
          </cell>
          <cell r="AM15">
            <v>0</v>
          </cell>
          <cell r="AN15">
            <v>0</v>
          </cell>
          <cell r="AP15">
            <v>3528042</v>
          </cell>
          <cell r="AQ15">
            <v>3528042</v>
          </cell>
          <cell r="AV15">
            <v>0</v>
          </cell>
          <cell r="AW15">
            <v>0</v>
          </cell>
          <cell r="AY15">
            <v>3528042</v>
          </cell>
          <cell r="AZ15">
            <v>3528042</v>
          </cell>
        </row>
        <row r="16">
          <cell r="A16" t="str">
            <v>MAA</v>
          </cell>
          <cell r="B16" t="str">
            <v>NDP</v>
          </cell>
          <cell r="C16" t="str">
            <v>B</v>
          </cell>
          <cell r="D16" t="str">
            <v>HT2</v>
          </cell>
          <cell r="E16" t="str">
            <v>Agriculture et alimentation</v>
          </cell>
          <cell r="F16" t="str">
            <v>Agriculture, alimentation, forêt et affaires rurales</v>
          </cell>
          <cell r="U16">
            <v>124400000</v>
          </cell>
          <cell r="V16">
            <v>124400000</v>
          </cell>
          <cell r="AD16">
            <v>0</v>
          </cell>
          <cell r="AE16">
            <v>0</v>
          </cell>
          <cell r="AG16">
            <v>124400000</v>
          </cell>
          <cell r="AH16">
            <v>124400000</v>
          </cell>
          <cell r="AM16">
            <v>0</v>
          </cell>
          <cell r="AN16">
            <v>0</v>
          </cell>
          <cell r="AP16">
            <v>124400000</v>
          </cell>
          <cell r="AQ16">
            <v>124400000</v>
          </cell>
          <cell r="AV16">
            <v>0</v>
          </cell>
          <cell r="AW16">
            <v>0</v>
          </cell>
          <cell r="AY16">
            <v>124400000</v>
          </cell>
          <cell r="AZ16">
            <v>124400000</v>
          </cell>
        </row>
        <row r="17">
          <cell r="A17" t="str">
            <v>MAA</v>
          </cell>
          <cell r="B17" t="str">
            <v>NDP</v>
          </cell>
          <cell r="C17" t="str">
            <v>B</v>
          </cell>
          <cell r="D17" t="str">
            <v>HT2</v>
          </cell>
          <cell r="E17" t="str">
            <v>Agriculture et alimentation</v>
          </cell>
          <cell r="F17" t="str">
            <v>Agriculture, alimentation, forêt et affaires rurales</v>
          </cell>
          <cell r="U17">
            <v>10320000</v>
          </cell>
          <cell r="V17">
            <v>10320000</v>
          </cell>
          <cell r="AD17">
            <v>0</v>
          </cell>
          <cell r="AE17">
            <v>0</v>
          </cell>
          <cell r="AG17">
            <v>10320000</v>
          </cell>
          <cell r="AH17">
            <v>10320000</v>
          </cell>
          <cell r="AM17">
            <v>0</v>
          </cell>
          <cell r="AN17">
            <v>0</v>
          </cell>
          <cell r="AP17">
            <v>10320000</v>
          </cell>
          <cell r="AQ17">
            <v>10320000</v>
          </cell>
          <cell r="AV17">
            <v>0</v>
          </cell>
          <cell r="AW17">
            <v>0</v>
          </cell>
          <cell r="AY17">
            <v>10320000</v>
          </cell>
          <cell r="AZ17">
            <v>10320000</v>
          </cell>
        </row>
        <row r="18">
          <cell r="A18" t="str">
            <v>MAA</v>
          </cell>
          <cell r="B18" t="str">
            <v>NDP</v>
          </cell>
          <cell r="C18" t="str">
            <v>B</v>
          </cell>
          <cell r="D18" t="str">
            <v>HT2</v>
          </cell>
          <cell r="E18" t="str">
            <v>Agriculture et alimentation</v>
          </cell>
          <cell r="F18" t="str">
            <v>Agriculture, alimentation, forêt et affaires rurales</v>
          </cell>
          <cell r="U18">
            <v>8000000</v>
          </cell>
          <cell r="V18">
            <v>8000000</v>
          </cell>
          <cell r="AD18">
            <v>0</v>
          </cell>
          <cell r="AE18">
            <v>0</v>
          </cell>
          <cell r="AG18">
            <v>8000000</v>
          </cell>
          <cell r="AH18">
            <v>8000000</v>
          </cell>
          <cell r="AM18">
            <v>0</v>
          </cell>
          <cell r="AN18">
            <v>0</v>
          </cell>
          <cell r="AP18">
            <v>8000000</v>
          </cell>
          <cell r="AQ18">
            <v>8000000</v>
          </cell>
          <cell r="AV18">
            <v>0</v>
          </cell>
          <cell r="AW18">
            <v>0</v>
          </cell>
          <cell r="AY18">
            <v>8000000</v>
          </cell>
          <cell r="AZ18">
            <v>8000000</v>
          </cell>
        </row>
        <row r="19">
          <cell r="A19" t="str">
            <v>MAA</v>
          </cell>
          <cell r="B19" t="str">
            <v>NDP</v>
          </cell>
          <cell r="C19" t="str">
            <v>B</v>
          </cell>
          <cell r="D19" t="str">
            <v>HT2</v>
          </cell>
          <cell r="E19" t="str">
            <v>Agriculture et alimentation</v>
          </cell>
          <cell r="F19" t="str">
            <v>Agriculture, alimentation, forêt et affaires rurales</v>
          </cell>
          <cell r="U19">
            <v>71684012</v>
          </cell>
          <cell r="V19">
            <v>71684012</v>
          </cell>
          <cell r="AD19">
            <v>0</v>
          </cell>
          <cell r="AE19">
            <v>0</v>
          </cell>
          <cell r="AG19">
            <v>71684012</v>
          </cell>
          <cell r="AH19">
            <v>71684012</v>
          </cell>
          <cell r="AM19">
            <v>0</v>
          </cell>
          <cell r="AN19">
            <v>0</v>
          </cell>
          <cell r="AP19">
            <v>71684012</v>
          </cell>
          <cell r="AQ19">
            <v>71684012</v>
          </cell>
          <cell r="AV19">
            <v>0</v>
          </cell>
          <cell r="AW19">
            <v>0</v>
          </cell>
          <cell r="AY19">
            <v>71684012</v>
          </cell>
          <cell r="AZ19">
            <v>71684012</v>
          </cell>
        </row>
        <row r="20">
          <cell r="A20" t="str">
            <v>MAA</v>
          </cell>
          <cell r="B20" t="str">
            <v>NDP</v>
          </cell>
          <cell r="C20" t="str">
            <v>B</v>
          </cell>
          <cell r="D20" t="str">
            <v>HT2</v>
          </cell>
          <cell r="E20" t="str">
            <v>Agriculture et alimentation</v>
          </cell>
          <cell r="F20" t="str">
            <v>Agriculture, alimentation, forêt et affaires rurales</v>
          </cell>
          <cell r="U20">
            <v>0</v>
          </cell>
          <cell r="V20">
            <v>0</v>
          </cell>
          <cell r="AD20">
            <v>0</v>
          </cell>
          <cell r="AE20">
            <v>0</v>
          </cell>
          <cell r="AG20">
            <v>0</v>
          </cell>
          <cell r="AH20">
            <v>0</v>
          </cell>
          <cell r="AM20">
            <v>0</v>
          </cell>
          <cell r="AN20">
            <v>0</v>
          </cell>
          <cell r="AP20">
            <v>0</v>
          </cell>
          <cell r="AQ20">
            <v>0</v>
          </cell>
          <cell r="AV20">
            <v>0</v>
          </cell>
          <cell r="AW20">
            <v>0</v>
          </cell>
          <cell r="AY20">
            <v>0</v>
          </cell>
          <cell r="AZ20">
            <v>0</v>
          </cell>
        </row>
        <row r="21">
          <cell r="A21" t="str">
            <v>MAA</v>
          </cell>
          <cell r="B21" t="str">
            <v>NDP</v>
          </cell>
          <cell r="C21" t="str">
            <v>B</v>
          </cell>
          <cell r="D21" t="str">
            <v>HT2</v>
          </cell>
          <cell r="E21" t="str">
            <v>Agriculture et alimentation</v>
          </cell>
          <cell r="F21" t="str">
            <v>Agriculture, alimentation, forêt et affaires rurales</v>
          </cell>
          <cell r="U21">
            <v>1741364</v>
          </cell>
          <cell r="V21">
            <v>1741364</v>
          </cell>
          <cell r="AD21">
            <v>0</v>
          </cell>
          <cell r="AE21">
            <v>0</v>
          </cell>
          <cell r="AG21">
            <v>1741364</v>
          </cell>
          <cell r="AH21">
            <v>1741364</v>
          </cell>
          <cell r="AM21">
            <v>0</v>
          </cell>
          <cell r="AN21">
            <v>0</v>
          </cell>
          <cell r="AP21">
            <v>1741364</v>
          </cell>
          <cell r="AQ21">
            <v>1741364</v>
          </cell>
          <cell r="AV21">
            <v>0</v>
          </cell>
          <cell r="AW21">
            <v>0</v>
          </cell>
          <cell r="AY21">
            <v>1741364</v>
          </cell>
          <cell r="AZ21">
            <v>1741364</v>
          </cell>
        </row>
        <row r="22">
          <cell r="A22" t="str">
            <v>MAA</v>
          </cell>
          <cell r="B22" t="str">
            <v>NDP</v>
          </cell>
          <cell r="C22" t="str">
            <v>B</v>
          </cell>
          <cell r="D22" t="str">
            <v>HT2</v>
          </cell>
          <cell r="E22" t="str">
            <v>Agriculture et alimentation</v>
          </cell>
          <cell r="F22" t="str">
            <v>Agriculture, alimentation, forêt et affaires rurales</v>
          </cell>
          <cell r="U22">
            <v>0</v>
          </cell>
          <cell r="V22">
            <v>0</v>
          </cell>
          <cell r="AD22">
            <v>0</v>
          </cell>
          <cell r="AE22">
            <v>0</v>
          </cell>
          <cell r="AG22">
            <v>0</v>
          </cell>
          <cell r="AH22">
            <v>0</v>
          </cell>
          <cell r="AM22">
            <v>0</v>
          </cell>
          <cell r="AN22">
            <v>0</v>
          </cell>
          <cell r="AP22">
            <v>0</v>
          </cell>
          <cell r="AQ22">
            <v>0</v>
          </cell>
          <cell r="AV22">
            <v>0</v>
          </cell>
          <cell r="AW22">
            <v>0</v>
          </cell>
          <cell r="AY22">
            <v>0</v>
          </cell>
          <cell r="AZ22">
            <v>0</v>
          </cell>
        </row>
        <row r="23">
          <cell r="A23" t="str">
            <v>MAA</v>
          </cell>
          <cell r="B23" t="str">
            <v>NDP</v>
          </cell>
          <cell r="C23" t="str">
            <v>B</v>
          </cell>
          <cell r="D23" t="str">
            <v>HT2</v>
          </cell>
          <cell r="E23" t="str">
            <v>Agriculture et alimentation</v>
          </cell>
          <cell r="F23" t="str">
            <v>Agriculture, alimentation, forêt et affaires rurales</v>
          </cell>
          <cell r="U23">
            <v>3345435</v>
          </cell>
          <cell r="V23">
            <v>3345435</v>
          </cell>
          <cell r="AD23">
            <v>0</v>
          </cell>
          <cell r="AE23">
            <v>0</v>
          </cell>
          <cell r="AG23">
            <v>3345435</v>
          </cell>
          <cell r="AH23">
            <v>3345435</v>
          </cell>
          <cell r="AM23">
            <v>0</v>
          </cell>
          <cell r="AN23">
            <v>0</v>
          </cell>
          <cell r="AP23">
            <v>3345435</v>
          </cell>
          <cell r="AQ23">
            <v>3345435</v>
          </cell>
          <cell r="AV23">
            <v>0</v>
          </cell>
          <cell r="AW23">
            <v>0</v>
          </cell>
          <cell r="AY23">
            <v>3345435</v>
          </cell>
          <cell r="AZ23">
            <v>3345435</v>
          </cell>
        </row>
        <row r="24">
          <cell r="A24" t="str">
            <v>MAA</v>
          </cell>
          <cell r="B24" t="str">
            <v>NDP</v>
          </cell>
          <cell r="C24" t="str">
            <v>B</v>
          </cell>
          <cell r="D24" t="str">
            <v>HT2</v>
          </cell>
          <cell r="E24" t="str">
            <v>Agriculture et alimentation</v>
          </cell>
          <cell r="F24" t="str">
            <v>Agriculture, alimentation, forêt et affaires rurales</v>
          </cell>
          <cell r="U24">
            <v>0</v>
          </cell>
          <cell r="V24">
            <v>0</v>
          </cell>
          <cell r="AD24">
            <v>0</v>
          </cell>
          <cell r="AE24">
            <v>0</v>
          </cell>
          <cell r="AG24">
            <v>0</v>
          </cell>
          <cell r="AH24">
            <v>0</v>
          </cell>
          <cell r="AM24">
            <v>0</v>
          </cell>
          <cell r="AN24">
            <v>0</v>
          </cell>
          <cell r="AP24">
            <v>0</v>
          </cell>
          <cell r="AQ24">
            <v>0</v>
          </cell>
          <cell r="AV24">
            <v>0</v>
          </cell>
          <cell r="AW24">
            <v>0</v>
          </cell>
          <cell r="AY24">
            <v>0</v>
          </cell>
          <cell r="AZ24">
            <v>0</v>
          </cell>
        </row>
        <row r="25">
          <cell r="A25" t="str">
            <v>MAA</v>
          </cell>
          <cell r="B25" t="str">
            <v>NDP</v>
          </cell>
          <cell r="C25" t="str">
            <v>B</v>
          </cell>
          <cell r="D25" t="str">
            <v>HT2</v>
          </cell>
          <cell r="E25" t="str">
            <v>Agriculture et alimentation</v>
          </cell>
          <cell r="F25" t="str">
            <v>Agriculture, alimentation, forêt et affaires rurales</v>
          </cell>
          <cell r="U25">
            <v>0</v>
          </cell>
          <cell r="V25">
            <v>0</v>
          </cell>
          <cell r="AD25">
            <v>0</v>
          </cell>
          <cell r="AE25">
            <v>0</v>
          </cell>
          <cell r="AG25">
            <v>0</v>
          </cell>
          <cell r="AH25">
            <v>0</v>
          </cell>
          <cell r="AM25">
            <v>0</v>
          </cell>
          <cell r="AN25">
            <v>0</v>
          </cell>
          <cell r="AP25">
            <v>0</v>
          </cell>
          <cell r="AQ25">
            <v>0</v>
          </cell>
          <cell r="AV25">
            <v>0</v>
          </cell>
          <cell r="AW25">
            <v>0</v>
          </cell>
          <cell r="AY25">
            <v>0</v>
          </cell>
          <cell r="AZ25">
            <v>0</v>
          </cell>
        </row>
        <row r="26">
          <cell r="A26" t="str">
            <v>MAA</v>
          </cell>
          <cell r="B26" t="str">
            <v>NDP</v>
          </cell>
          <cell r="C26" t="str">
            <v>B</v>
          </cell>
          <cell r="D26" t="str">
            <v>HT2</v>
          </cell>
          <cell r="E26" t="str">
            <v>Agriculture et alimentation</v>
          </cell>
          <cell r="F26" t="str">
            <v>Agriculture, alimentation, forêt et affaires rurales</v>
          </cell>
          <cell r="U26">
            <v>1138138</v>
          </cell>
          <cell r="V26">
            <v>1138138</v>
          </cell>
          <cell r="AD26">
            <v>0</v>
          </cell>
          <cell r="AE26">
            <v>0</v>
          </cell>
          <cell r="AG26">
            <v>1138138</v>
          </cell>
          <cell r="AH26">
            <v>1138138</v>
          </cell>
          <cell r="AM26">
            <v>0</v>
          </cell>
          <cell r="AN26">
            <v>0</v>
          </cell>
          <cell r="AP26">
            <v>1138138</v>
          </cell>
          <cell r="AQ26">
            <v>1138138</v>
          </cell>
          <cell r="AV26">
            <v>0</v>
          </cell>
          <cell r="AW26">
            <v>0</v>
          </cell>
          <cell r="AY26">
            <v>1138138</v>
          </cell>
          <cell r="AZ26">
            <v>1138138</v>
          </cell>
        </row>
        <row r="27">
          <cell r="A27" t="str">
            <v>MAA</v>
          </cell>
          <cell r="B27" t="str">
            <v>NDP</v>
          </cell>
          <cell r="C27" t="str">
            <v>B</v>
          </cell>
          <cell r="D27" t="str">
            <v>HT2</v>
          </cell>
          <cell r="E27" t="str">
            <v>Agriculture et alimentation</v>
          </cell>
          <cell r="F27" t="str">
            <v>Agriculture, alimentation, forêt et affaires rurales</v>
          </cell>
          <cell r="U27">
            <v>2366227</v>
          </cell>
          <cell r="V27">
            <v>2366227</v>
          </cell>
          <cell r="AD27">
            <v>0</v>
          </cell>
          <cell r="AE27">
            <v>0</v>
          </cell>
          <cell r="AG27">
            <v>2366227</v>
          </cell>
          <cell r="AH27">
            <v>2366227</v>
          </cell>
          <cell r="AM27">
            <v>0</v>
          </cell>
          <cell r="AN27">
            <v>0</v>
          </cell>
          <cell r="AP27">
            <v>2366227</v>
          </cell>
          <cell r="AQ27">
            <v>2366227</v>
          </cell>
          <cell r="AV27">
            <v>0</v>
          </cell>
          <cell r="AW27">
            <v>0</v>
          </cell>
          <cell r="AY27">
            <v>2366227</v>
          </cell>
          <cell r="AZ27">
            <v>2366227</v>
          </cell>
        </row>
        <row r="28">
          <cell r="A28" t="str">
            <v>MAA</v>
          </cell>
          <cell r="B28" t="str">
            <v>NDP</v>
          </cell>
          <cell r="C28" t="str">
            <v>B</v>
          </cell>
          <cell r="D28" t="str">
            <v>HT2</v>
          </cell>
          <cell r="E28" t="str">
            <v>Agriculture et alimentation</v>
          </cell>
          <cell r="F28" t="str">
            <v>Agriculture, alimentation, forêt et affaires rurales</v>
          </cell>
          <cell r="U28">
            <v>16500000</v>
          </cell>
          <cell r="V28">
            <v>16500000</v>
          </cell>
          <cell r="AD28">
            <v>0</v>
          </cell>
          <cell r="AE28">
            <v>0</v>
          </cell>
          <cell r="AG28">
            <v>16500000</v>
          </cell>
          <cell r="AH28">
            <v>16500000</v>
          </cell>
          <cell r="AM28">
            <v>0</v>
          </cell>
          <cell r="AN28">
            <v>0</v>
          </cell>
          <cell r="AP28">
            <v>16500000</v>
          </cell>
          <cell r="AQ28">
            <v>16500000</v>
          </cell>
          <cell r="AV28">
            <v>0</v>
          </cell>
          <cell r="AW28">
            <v>0</v>
          </cell>
          <cell r="AY28">
            <v>16500000</v>
          </cell>
          <cell r="AZ28">
            <v>16500000</v>
          </cell>
        </row>
        <row r="29">
          <cell r="A29" t="str">
            <v>MAA</v>
          </cell>
          <cell r="B29" t="str">
            <v>NDP</v>
          </cell>
          <cell r="C29" t="str">
            <v>B</v>
          </cell>
          <cell r="D29" t="str">
            <v>HT2</v>
          </cell>
          <cell r="E29" t="str">
            <v>Agriculture et alimentation</v>
          </cell>
          <cell r="F29" t="str">
            <v>Agriculture, alimentation, forêt et affaires rurales</v>
          </cell>
          <cell r="U29">
            <v>1534076</v>
          </cell>
          <cell r="V29">
            <v>1534076</v>
          </cell>
          <cell r="AD29">
            <v>0</v>
          </cell>
          <cell r="AE29">
            <v>0</v>
          </cell>
          <cell r="AG29">
            <v>1534076</v>
          </cell>
          <cell r="AH29">
            <v>1534076</v>
          </cell>
          <cell r="AM29">
            <v>0</v>
          </cell>
          <cell r="AN29">
            <v>0</v>
          </cell>
          <cell r="AP29">
            <v>1534076</v>
          </cell>
          <cell r="AQ29">
            <v>1534076</v>
          </cell>
          <cell r="AV29">
            <v>0</v>
          </cell>
          <cell r="AW29">
            <v>0</v>
          </cell>
          <cell r="AY29">
            <v>1534076</v>
          </cell>
          <cell r="AZ29">
            <v>1534076</v>
          </cell>
        </row>
        <row r="30">
          <cell r="A30" t="str">
            <v>MAA</v>
          </cell>
          <cell r="B30" t="str">
            <v>NDP</v>
          </cell>
          <cell r="C30" t="str">
            <v>B</v>
          </cell>
          <cell r="D30" t="str">
            <v>HT2</v>
          </cell>
          <cell r="E30" t="str">
            <v>Agriculture et alimentation</v>
          </cell>
          <cell r="F30" t="str">
            <v>Agriculture, alimentation, forêt et affaires rurales</v>
          </cell>
          <cell r="U30">
            <v>35167465</v>
          </cell>
          <cell r="V30">
            <v>47511808</v>
          </cell>
          <cell r="AD30">
            <v>0</v>
          </cell>
          <cell r="AE30">
            <v>0</v>
          </cell>
          <cell r="AG30">
            <v>35167465</v>
          </cell>
          <cell r="AH30">
            <v>47511808</v>
          </cell>
          <cell r="AM30">
            <v>0</v>
          </cell>
          <cell r="AN30">
            <v>0</v>
          </cell>
          <cell r="AP30">
            <v>35167465</v>
          </cell>
          <cell r="AQ30">
            <v>47511808</v>
          </cell>
          <cell r="AV30">
            <v>0</v>
          </cell>
          <cell r="AW30">
            <v>0</v>
          </cell>
          <cell r="AY30">
            <v>35167465</v>
          </cell>
          <cell r="AZ30">
            <v>47511808</v>
          </cell>
        </row>
        <row r="31">
          <cell r="A31" t="str">
            <v>MAA</v>
          </cell>
          <cell r="B31" t="str">
            <v>NDP</v>
          </cell>
          <cell r="C31" t="str">
            <v>B</v>
          </cell>
          <cell r="D31" t="str">
            <v>HT2</v>
          </cell>
          <cell r="E31" t="str">
            <v>Agriculture et alimentation</v>
          </cell>
          <cell r="F31" t="str">
            <v>Agriculture, alimentation, forêt et affaires rurales</v>
          </cell>
          <cell r="U31">
            <v>0</v>
          </cell>
          <cell r="V31">
            <v>0</v>
          </cell>
          <cell r="AD31">
            <v>0</v>
          </cell>
          <cell r="AE31">
            <v>0</v>
          </cell>
          <cell r="AG31">
            <v>0</v>
          </cell>
          <cell r="AH31">
            <v>0</v>
          </cell>
          <cell r="AM31">
            <v>0</v>
          </cell>
          <cell r="AN31">
            <v>0</v>
          </cell>
          <cell r="AP31">
            <v>0</v>
          </cell>
          <cell r="AQ31">
            <v>0</v>
          </cell>
          <cell r="AV31">
            <v>0</v>
          </cell>
          <cell r="AW31">
            <v>0</v>
          </cell>
          <cell r="AY31">
            <v>0</v>
          </cell>
          <cell r="AZ31">
            <v>0</v>
          </cell>
        </row>
        <row r="32">
          <cell r="A32" t="str">
            <v>MAA</v>
          </cell>
          <cell r="B32" t="str">
            <v>NDP</v>
          </cell>
          <cell r="C32" t="str">
            <v>B</v>
          </cell>
          <cell r="D32" t="str">
            <v>HT2</v>
          </cell>
          <cell r="E32" t="str">
            <v>Agriculture et alimentation</v>
          </cell>
          <cell r="F32" t="str">
            <v>Agriculture, alimentation, forêt et affaires rurales</v>
          </cell>
          <cell r="U32">
            <v>53547468</v>
          </cell>
          <cell r="V32">
            <v>63972264</v>
          </cell>
          <cell r="AD32">
            <v>0</v>
          </cell>
          <cell r="AE32">
            <v>0</v>
          </cell>
          <cell r="AG32">
            <v>53547468</v>
          </cell>
          <cell r="AH32">
            <v>63972264</v>
          </cell>
          <cell r="AM32">
            <v>0</v>
          </cell>
          <cell r="AN32">
            <v>0</v>
          </cell>
          <cell r="AP32">
            <v>53547468</v>
          </cell>
          <cell r="AQ32">
            <v>63972264</v>
          </cell>
          <cell r="AV32">
            <v>0</v>
          </cell>
          <cell r="AW32">
            <v>0</v>
          </cell>
          <cell r="AY32">
            <v>53547468</v>
          </cell>
          <cell r="AZ32">
            <v>63972264</v>
          </cell>
        </row>
        <row r="33">
          <cell r="A33" t="str">
            <v>MAA</v>
          </cell>
          <cell r="B33" t="str">
            <v>NDP</v>
          </cell>
          <cell r="C33" t="str">
            <v>B</v>
          </cell>
          <cell r="D33" t="str">
            <v>HT2</v>
          </cell>
          <cell r="E33" t="str">
            <v>Agriculture et alimentation</v>
          </cell>
          <cell r="F33" t="str">
            <v>Agriculture, alimentation, forêt et affaires rurales</v>
          </cell>
          <cell r="U33">
            <v>0</v>
          </cell>
          <cell r="V33">
            <v>0</v>
          </cell>
          <cell r="AD33">
            <v>0</v>
          </cell>
          <cell r="AE33">
            <v>0</v>
          </cell>
          <cell r="AG33">
            <v>0</v>
          </cell>
          <cell r="AH33">
            <v>0</v>
          </cell>
          <cell r="AM33">
            <v>0</v>
          </cell>
          <cell r="AN33">
            <v>0</v>
          </cell>
          <cell r="AP33">
            <v>0</v>
          </cell>
          <cell r="AQ33">
            <v>0</v>
          </cell>
          <cell r="AV33">
            <v>0</v>
          </cell>
          <cell r="AW33">
            <v>0</v>
          </cell>
          <cell r="AY33">
            <v>0</v>
          </cell>
          <cell r="AZ33">
            <v>0</v>
          </cell>
        </row>
        <row r="34">
          <cell r="A34" t="str">
            <v>MAA</v>
          </cell>
          <cell r="B34" t="str">
            <v>NDP</v>
          </cell>
          <cell r="C34" t="str">
            <v>B</v>
          </cell>
          <cell r="D34" t="str">
            <v>HT2</v>
          </cell>
          <cell r="E34" t="str">
            <v>Agriculture et alimentation</v>
          </cell>
          <cell r="F34" t="str">
            <v>Agriculture, alimentation, forêt et affaires rurales</v>
          </cell>
          <cell r="U34">
            <v>1798331</v>
          </cell>
          <cell r="V34">
            <v>1798331</v>
          </cell>
          <cell r="AD34">
            <v>0</v>
          </cell>
          <cell r="AE34">
            <v>0</v>
          </cell>
          <cell r="AG34">
            <v>1798331</v>
          </cell>
          <cell r="AH34">
            <v>1798331</v>
          </cell>
          <cell r="AM34">
            <v>0</v>
          </cell>
          <cell r="AN34">
            <v>0</v>
          </cell>
          <cell r="AP34">
            <v>1798331</v>
          </cell>
          <cell r="AQ34">
            <v>1798331</v>
          </cell>
          <cell r="AV34">
            <v>0</v>
          </cell>
          <cell r="AW34">
            <v>0</v>
          </cell>
          <cell r="AY34">
            <v>1798331</v>
          </cell>
          <cell r="AZ34">
            <v>1798331</v>
          </cell>
        </row>
        <row r="35">
          <cell r="A35" t="str">
            <v>MAA</v>
          </cell>
          <cell r="B35" t="str">
            <v>NDP</v>
          </cell>
          <cell r="C35" t="str">
            <v>B</v>
          </cell>
          <cell r="D35" t="str">
            <v>HT2</v>
          </cell>
          <cell r="E35" t="str">
            <v>Agriculture et alimentation</v>
          </cell>
          <cell r="F35" t="str">
            <v>Agriculture, alimentation, forêt et affaires rurales</v>
          </cell>
          <cell r="U35">
            <v>4708000</v>
          </cell>
          <cell r="V35">
            <v>4708000</v>
          </cell>
          <cell r="AD35">
            <v>0</v>
          </cell>
          <cell r="AE35">
            <v>0</v>
          </cell>
          <cell r="AG35">
            <v>4708000</v>
          </cell>
          <cell r="AH35">
            <v>4708000</v>
          </cell>
          <cell r="AM35">
            <v>0</v>
          </cell>
          <cell r="AN35">
            <v>0</v>
          </cell>
          <cell r="AP35">
            <v>4708000</v>
          </cell>
          <cell r="AQ35">
            <v>4708000</v>
          </cell>
          <cell r="AV35">
            <v>0</v>
          </cell>
          <cell r="AW35">
            <v>0</v>
          </cell>
          <cell r="AY35">
            <v>4708000</v>
          </cell>
          <cell r="AZ35">
            <v>4708000</v>
          </cell>
        </row>
        <row r="36">
          <cell r="A36" t="str">
            <v>MAA</v>
          </cell>
          <cell r="B36" t="str">
            <v>NDP</v>
          </cell>
          <cell r="C36" t="str">
            <v>B</v>
          </cell>
          <cell r="D36" t="str">
            <v>HT2</v>
          </cell>
          <cell r="E36" t="str">
            <v>Agriculture et alimentation</v>
          </cell>
          <cell r="F36" t="str">
            <v>Agriculture, alimentation, forêt et affaires rurales</v>
          </cell>
          <cell r="U36">
            <v>1888005</v>
          </cell>
          <cell r="V36">
            <v>1888005</v>
          </cell>
          <cell r="AD36">
            <v>0</v>
          </cell>
          <cell r="AE36">
            <v>0</v>
          </cell>
          <cell r="AG36">
            <v>1888005</v>
          </cell>
          <cell r="AH36">
            <v>1888005</v>
          </cell>
          <cell r="AM36">
            <v>0</v>
          </cell>
          <cell r="AN36">
            <v>0</v>
          </cell>
          <cell r="AP36">
            <v>1888005</v>
          </cell>
          <cell r="AQ36">
            <v>1888005</v>
          </cell>
          <cell r="AV36">
            <v>0</v>
          </cell>
          <cell r="AW36">
            <v>0</v>
          </cell>
          <cell r="AY36">
            <v>1888005</v>
          </cell>
          <cell r="AZ36">
            <v>1888005</v>
          </cell>
        </row>
        <row r="37">
          <cell r="A37" t="str">
            <v>MAA</v>
          </cell>
          <cell r="B37" t="str">
            <v>NDP</v>
          </cell>
          <cell r="C37" t="str">
            <v>B</v>
          </cell>
          <cell r="D37" t="str">
            <v>HT2</v>
          </cell>
          <cell r="E37" t="str">
            <v>Agriculture et alimentation</v>
          </cell>
          <cell r="F37" t="str">
            <v>Agriculture, alimentation, forêt et affaires rurales</v>
          </cell>
          <cell r="U37">
            <v>4490886</v>
          </cell>
          <cell r="V37">
            <v>4490886</v>
          </cell>
          <cell r="AD37">
            <v>0</v>
          </cell>
          <cell r="AE37">
            <v>0</v>
          </cell>
          <cell r="AG37">
            <v>4490886</v>
          </cell>
          <cell r="AH37">
            <v>4490886</v>
          </cell>
          <cell r="AM37">
            <v>0</v>
          </cell>
          <cell r="AN37">
            <v>0</v>
          </cell>
          <cell r="AP37">
            <v>4490886</v>
          </cell>
          <cell r="AQ37">
            <v>4490886</v>
          </cell>
          <cell r="AV37">
            <v>0</v>
          </cell>
          <cell r="AW37">
            <v>0</v>
          </cell>
          <cell r="AY37">
            <v>4490886</v>
          </cell>
          <cell r="AZ37">
            <v>4490886</v>
          </cell>
        </row>
        <row r="38">
          <cell r="A38" t="str">
            <v>MAA</v>
          </cell>
          <cell r="B38" t="str">
            <v>NDP</v>
          </cell>
          <cell r="C38" t="str">
            <v>B</v>
          </cell>
          <cell r="D38" t="str">
            <v>HT2</v>
          </cell>
          <cell r="E38" t="str">
            <v>Agriculture et alimentation</v>
          </cell>
          <cell r="F38" t="str">
            <v>Agriculture, alimentation, forêt et affaires rurales</v>
          </cell>
          <cell r="U38">
            <v>2267700</v>
          </cell>
          <cell r="V38">
            <v>2267700</v>
          </cell>
          <cell r="AD38">
            <v>0</v>
          </cell>
          <cell r="AE38">
            <v>0</v>
          </cell>
          <cell r="AG38">
            <v>2267700</v>
          </cell>
          <cell r="AH38">
            <v>2267700</v>
          </cell>
          <cell r="AM38">
            <v>0</v>
          </cell>
          <cell r="AN38">
            <v>0</v>
          </cell>
          <cell r="AP38">
            <v>2267700</v>
          </cell>
          <cell r="AQ38">
            <v>2267700</v>
          </cell>
          <cell r="AV38">
            <v>0</v>
          </cell>
          <cell r="AW38">
            <v>0</v>
          </cell>
          <cell r="AY38">
            <v>2267700</v>
          </cell>
          <cell r="AZ38">
            <v>2267700</v>
          </cell>
        </row>
        <row r="39">
          <cell r="A39" t="str">
            <v>MAA</v>
          </cell>
          <cell r="B39" t="str">
            <v>NDP</v>
          </cell>
          <cell r="C39" t="str">
            <v>B</v>
          </cell>
          <cell r="D39" t="str">
            <v>HT2</v>
          </cell>
          <cell r="E39" t="str">
            <v>Agriculture et alimentation</v>
          </cell>
          <cell r="F39" t="str">
            <v>Agriculture, alimentation, forêt et affaires rurales</v>
          </cell>
          <cell r="U39">
            <v>0</v>
          </cell>
          <cell r="V39">
            <v>0</v>
          </cell>
          <cell r="AD39">
            <v>0</v>
          </cell>
          <cell r="AE39">
            <v>0</v>
          </cell>
          <cell r="AG39">
            <v>0</v>
          </cell>
          <cell r="AH39">
            <v>0</v>
          </cell>
          <cell r="AM39">
            <v>0</v>
          </cell>
          <cell r="AN39">
            <v>0</v>
          </cell>
          <cell r="AP39">
            <v>0</v>
          </cell>
          <cell r="AQ39">
            <v>0</v>
          </cell>
          <cell r="AV39">
            <v>0</v>
          </cell>
          <cell r="AW39">
            <v>0</v>
          </cell>
          <cell r="AY39">
            <v>0</v>
          </cell>
          <cell r="AZ39">
            <v>0</v>
          </cell>
        </row>
        <row r="40">
          <cell r="A40" t="str">
            <v>MAA</v>
          </cell>
          <cell r="B40" t="str">
            <v>NDP</v>
          </cell>
          <cell r="C40" t="str">
            <v>B</v>
          </cell>
          <cell r="D40" t="str">
            <v>HT2</v>
          </cell>
          <cell r="E40" t="str">
            <v>Agriculture et alimentation</v>
          </cell>
          <cell r="F40" t="str">
            <v>Agriculture, alimentation, forêt et affaires rurales</v>
          </cell>
          <cell r="U40">
            <v>277000000</v>
          </cell>
          <cell r="V40">
            <v>277000000</v>
          </cell>
          <cell r="AD40">
            <v>0</v>
          </cell>
          <cell r="AE40">
            <v>0</v>
          </cell>
          <cell r="AG40">
            <v>277000000</v>
          </cell>
          <cell r="AH40">
            <v>277000000</v>
          </cell>
          <cell r="AM40">
            <v>0</v>
          </cell>
          <cell r="AN40">
            <v>0</v>
          </cell>
          <cell r="AP40">
            <v>277000000</v>
          </cell>
          <cell r="AQ40">
            <v>277000000</v>
          </cell>
          <cell r="AV40">
            <v>0</v>
          </cell>
          <cell r="AW40">
            <v>0</v>
          </cell>
          <cell r="AY40">
            <v>277000000</v>
          </cell>
          <cell r="AZ40">
            <v>277000000</v>
          </cell>
        </row>
        <row r="41">
          <cell r="A41" t="str">
            <v>MAA</v>
          </cell>
          <cell r="B41" t="str">
            <v>NDP</v>
          </cell>
          <cell r="C41" t="str">
            <v>B</v>
          </cell>
          <cell r="D41" t="str">
            <v>HT2</v>
          </cell>
          <cell r="E41" t="str">
            <v>Agriculture et alimentation</v>
          </cell>
          <cell r="F41" t="str">
            <v>Agriculture, alimentation, forêt et affaires rurales</v>
          </cell>
          <cell r="U41">
            <v>123280000</v>
          </cell>
          <cell r="V41">
            <v>116000000</v>
          </cell>
          <cell r="AD41">
            <v>0</v>
          </cell>
          <cell r="AE41">
            <v>0</v>
          </cell>
          <cell r="AG41">
            <v>123280000</v>
          </cell>
          <cell r="AH41">
            <v>116000000</v>
          </cell>
          <cell r="AM41">
            <v>0</v>
          </cell>
          <cell r="AN41">
            <v>0</v>
          </cell>
          <cell r="AP41">
            <v>123280000</v>
          </cell>
          <cell r="AQ41">
            <v>116000000</v>
          </cell>
          <cell r="AV41">
            <v>0</v>
          </cell>
          <cell r="AW41">
            <v>0</v>
          </cell>
          <cell r="AY41">
            <v>123280000</v>
          </cell>
          <cell r="AZ41">
            <v>116000000</v>
          </cell>
        </row>
        <row r="42">
          <cell r="A42" t="str">
            <v>MAA</v>
          </cell>
          <cell r="B42" t="str">
            <v>NDP</v>
          </cell>
          <cell r="C42" t="str">
            <v>B</v>
          </cell>
          <cell r="D42" t="str">
            <v>HT2</v>
          </cell>
          <cell r="E42" t="str">
            <v>Agriculture et alimentation</v>
          </cell>
          <cell r="F42" t="str">
            <v>Agriculture, alimentation, forêt et affaires rurales</v>
          </cell>
          <cell r="U42">
            <v>0</v>
          </cell>
          <cell r="V42">
            <v>0</v>
          </cell>
          <cell r="AD42">
            <v>0</v>
          </cell>
          <cell r="AE42">
            <v>0</v>
          </cell>
          <cell r="AG42">
            <v>0</v>
          </cell>
          <cell r="AH42">
            <v>0</v>
          </cell>
          <cell r="AM42">
            <v>0</v>
          </cell>
          <cell r="AN42">
            <v>0</v>
          </cell>
          <cell r="AP42">
            <v>0</v>
          </cell>
          <cell r="AQ42">
            <v>0</v>
          </cell>
          <cell r="AV42">
            <v>0</v>
          </cell>
          <cell r="AW42">
            <v>0</v>
          </cell>
          <cell r="AY42">
            <v>0</v>
          </cell>
          <cell r="AZ42">
            <v>0</v>
          </cell>
        </row>
        <row r="43">
          <cell r="A43" t="str">
            <v>MAA</v>
          </cell>
          <cell r="B43" t="str">
            <v>NDP</v>
          </cell>
          <cell r="C43" t="str">
            <v>B</v>
          </cell>
          <cell r="D43" t="str">
            <v>HT2</v>
          </cell>
          <cell r="E43" t="str">
            <v>Agriculture et alimentation</v>
          </cell>
          <cell r="F43" t="str">
            <v>Agriculture, alimentation, forêt et affaires rurales</v>
          </cell>
          <cell r="U43">
            <v>0</v>
          </cell>
          <cell r="V43">
            <v>0</v>
          </cell>
          <cell r="AD43">
            <v>0</v>
          </cell>
          <cell r="AE43">
            <v>0</v>
          </cell>
          <cell r="AG43">
            <v>0</v>
          </cell>
          <cell r="AH43">
            <v>0</v>
          </cell>
          <cell r="AM43">
            <v>0</v>
          </cell>
          <cell r="AN43">
            <v>0</v>
          </cell>
          <cell r="AP43">
            <v>0</v>
          </cell>
          <cell r="AQ43">
            <v>0</v>
          </cell>
          <cell r="AV43">
            <v>0</v>
          </cell>
          <cell r="AW43">
            <v>0</v>
          </cell>
          <cell r="AY43">
            <v>0</v>
          </cell>
          <cell r="AZ43">
            <v>0</v>
          </cell>
        </row>
        <row r="44">
          <cell r="A44" t="str">
            <v>MAA</v>
          </cell>
          <cell r="B44" t="str">
            <v>NDP</v>
          </cell>
          <cell r="C44" t="str">
            <v>B</v>
          </cell>
          <cell r="D44" t="str">
            <v>HT2</v>
          </cell>
          <cell r="E44" t="str">
            <v>Agriculture et alimentation</v>
          </cell>
          <cell r="F44" t="str">
            <v>Agriculture, alimentation, forêt et affaires rurales</v>
          </cell>
          <cell r="U44">
            <v>21414009</v>
          </cell>
          <cell r="V44">
            <v>21414009</v>
          </cell>
          <cell r="AD44">
            <v>0</v>
          </cell>
          <cell r="AE44">
            <v>0</v>
          </cell>
          <cell r="AG44">
            <v>21414009</v>
          </cell>
          <cell r="AH44">
            <v>21414009</v>
          </cell>
          <cell r="AM44">
            <v>0</v>
          </cell>
          <cell r="AN44">
            <v>0</v>
          </cell>
          <cell r="AP44">
            <v>21414009</v>
          </cell>
          <cell r="AQ44">
            <v>21414009</v>
          </cell>
          <cell r="AV44">
            <v>0</v>
          </cell>
          <cell r="AW44">
            <v>0</v>
          </cell>
          <cell r="AY44">
            <v>21414009</v>
          </cell>
          <cell r="AZ44">
            <v>21414009</v>
          </cell>
        </row>
        <row r="45">
          <cell r="A45" t="str">
            <v>MAA</v>
          </cell>
          <cell r="B45" t="str">
            <v>NDP</v>
          </cell>
          <cell r="C45" t="str">
            <v>B</v>
          </cell>
          <cell r="D45" t="str">
            <v>HT2</v>
          </cell>
          <cell r="E45" t="str">
            <v>Agriculture et alimentation</v>
          </cell>
          <cell r="F45" t="str">
            <v>Agriculture, alimentation, forêt et affaires rurales</v>
          </cell>
          <cell r="U45">
            <v>0</v>
          </cell>
          <cell r="V45">
            <v>500000</v>
          </cell>
          <cell r="AD45">
            <v>0</v>
          </cell>
          <cell r="AE45">
            <v>0</v>
          </cell>
          <cell r="AG45">
            <v>0</v>
          </cell>
          <cell r="AH45">
            <v>500000</v>
          </cell>
          <cell r="AM45">
            <v>0</v>
          </cell>
          <cell r="AN45">
            <v>0</v>
          </cell>
          <cell r="AP45">
            <v>0</v>
          </cell>
          <cell r="AQ45">
            <v>500000</v>
          </cell>
          <cell r="AV45">
            <v>0</v>
          </cell>
          <cell r="AW45">
            <v>0</v>
          </cell>
          <cell r="AY45">
            <v>0</v>
          </cell>
          <cell r="AZ45">
            <v>500000</v>
          </cell>
        </row>
        <row r="46">
          <cell r="A46" t="str">
            <v>MAA</v>
          </cell>
          <cell r="B46" t="str">
            <v>NDP</v>
          </cell>
          <cell r="C46" t="str">
            <v>B</v>
          </cell>
          <cell r="D46" t="str">
            <v>HT2</v>
          </cell>
          <cell r="E46" t="str">
            <v>Agriculture et alimentation</v>
          </cell>
          <cell r="F46" t="str">
            <v>Agriculture, alimentation, forêt et affaires rurales</v>
          </cell>
          <cell r="U46">
            <v>1325086</v>
          </cell>
          <cell r="V46">
            <v>1325086</v>
          </cell>
          <cell r="AD46">
            <v>0</v>
          </cell>
          <cell r="AE46">
            <v>0</v>
          </cell>
          <cell r="AG46">
            <v>1325086</v>
          </cell>
          <cell r="AH46">
            <v>1325086</v>
          </cell>
          <cell r="AM46">
            <v>0</v>
          </cell>
          <cell r="AN46">
            <v>0</v>
          </cell>
          <cell r="AP46">
            <v>1325086</v>
          </cell>
          <cell r="AQ46">
            <v>1325086</v>
          </cell>
          <cell r="AV46">
            <v>0</v>
          </cell>
          <cell r="AW46">
            <v>0</v>
          </cell>
          <cell r="AY46">
            <v>1325086</v>
          </cell>
          <cell r="AZ46">
            <v>1325086</v>
          </cell>
        </row>
        <row r="47">
          <cell r="A47" t="str">
            <v>MAA</v>
          </cell>
          <cell r="B47" t="str">
            <v>NDP</v>
          </cell>
          <cell r="C47" t="str">
            <v>B</v>
          </cell>
          <cell r="D47" t="str">
            <v>HT2</v>
          </cell>
          <cell r="E47" t="str">
            <v>Agriculture et alimentation</v>
          </cell>
          <cell r="F47" t="str">
            <v>Agriculture, alimentation, forêt et affaires rurales</v>
          </cell>
          <cell r="U47">
            <v>14518853</v>
          </cell>
          <cell r="V47">
            <v>14518853</v>
          </cell>
          <cell r="AD47">
            <v>0</v>
          </cell>
          <cell r="AE47">
            <v>0</v>
          </cell>
          <cell r="AG47">
            <v>14518853</v>
          </cell>
          <cell r="AH47">
            <v>14518853</v>
          </cell>
          <cell r="AM47">
            <v>0</v>
          </cell>
          <cell r="AN47">
            <v>0</v>
          </cell>
          <cell r="AP47">
            <v>14518853</v>
          </cell>
          <cell r="AQ47">
            <v>14518853</v>
          </cell>
          <cell r="AV47">
            <v>0</v>
          </cell>
          <cell r="AW47">
            <v>0</v>
          </cell>
          <cell r="AY47">
            <v>14518853</v>
          </cell>
          <cell r="AZ47">
            <v>14518853</v>
          </cell>
        </row>
        <row r="48">
          <cell r="A48" t="str">
            <v>MAA</v>
          </cell>
          <cell r="B48" t="str">
            <v>NDP</v>
          </cell>
          <cell r="C48" t="str">
            <v>B</v>
          </cell>
          <cell r="D48" t="str">
            <v>HT2</v>
          </cell>
          <cell r="E48" t="str">
            <v>Agriculture et alimentation</v>
          </cell>
          <cell r="F48" t="str">
            <v>Agriculture, alimentation, forêt et affaires rurales</v>
          </cell>
          <cell r="U48">
            <v>0</v>
          </cell>
          <cell r="V48">
            <v>0</v>
          </cell>
          <cell r="AD48">
            <v>0</v>
          </cell>
          <cell r="AE48">
            <v>0</v>
          </cell>
          <cell r="AG48">
            <v>0</v>
          </cell>
          <cell r="AH48">
            <v>0</v>
          </cell>
          <cell r="AM48">
            <v>0</v>
          </cell>
          <cell r="AN48">
            <v>0</v>
          </cell>
          <cell r="AP48">
            <v>0</v>
          </cell>
          <cell r="AQ48">
            <v>0</v>
          </cell>
          <cell r="AV48">
            <v>0</v>
          </cell>
          <cell r="AW48">
            <v>0</v>
          </cell>
          <cell r="AY48">
            <v>0</v>
          </cell>
          <cell r="AZ48">
            <v>0</v>
          </cell>
        </row>
        <row r="49">
          <cell r="A49" t="str">
            <v>MAA</v>
          </cell>
          <cell r="B49" t="str">
            <v>NDP</v>
          </cell>
          <cell r="C49" t="str">
            <v>B</v>
          </cell>
          <cell r="D49" t="str">
            <v>HT2</v>
          </cell>
          <cell r="E49" t="str">
            <v>Agriculture et alimentation</v>
          </cell>
          <cell r="F49" t="str">
            <v>Agriculture, alimentation, forêt et affaires rurales</v>
          </cell>
          <cell r="U49">
            <v>367110</v>
          </cell>
          <cell r="V49">
            <v>367110</v>
          </cell>
          <cell r="AD49">
            <v>0</v>
          </cell>
          <cell r="AE49">
            <v>0</v>
          </cell>
          <cell r="AG49">
            <v>367110</v>
          </cell>
          <cell r="AH49">
            <v>367110</v>
          </cell>
          <cell r="AM49">
            <v>0</v>
          </cell>
          <cell r="AN49">
            <v>0</v>
          </cell>
          <cell r="AP49">
            <v>367110</v>
          </cell>
          <cell r="AQ49">
            <v>367110</v>
          </cell>
          <cell r="AV49">
            <v>0</v>
          </cell>
          <cell r="AW49">
            <v>0</v>
          </cell>
          <cell r="AY49">
            <v>367110</v>
          </cell>
          <cell r="AZ49">
            <v>367110</v>
          </cell>
        </row>
        <row r="50">
          <cell r="A50" t="str">
            <v>MAA</v>
          </cell>
          <cell r="B50" t="str">
            <v>NDP</v>
          </cell>
          <cell r="C50" t="str">
            <v>B</v>
          </cell>
          <cell r="D50" t="str">
            <v>HT2</v>
          </cell>
          <cell r="E50" t="str">
            <v>Agriculture et alimentation</v>
          </cell>
          <cell r="F50" t="str">
            <v>Agriculture, alimentation, forêt et affaires rurales</v>
          </cell>
          <cell r="U50">
            <v>207000000</v>
          </cell>
          <cell r="V50">
            <v>207000000</v>
          </cell>
          <cell r="AD50">
            <v>0</v>
          </cell>
          <cell r="AE50">
            <v>0</v>
          </cell>
          <cell r="AG50">
            <v>207000000</v>
          </cell>
          <cell r="AH50">
            <v>207000000</v>
          </cell>
          <cell r="AM50">
            <v>0</v>
          </cell>
          <cell r="AN50">
            <v>0</v>
          </cell>
          <cell r="AP50">
            <v>207000000</v>
          </cell>
          <cell r="AQ50">
            <v>207000000</v>
          </cell>
          <cell r="AV50">
            <v>0</v>
          </cell>
          <cell r="AW50">
            <v>0</v>
          </cell>
          <cell r="AY50">
            <v>207000000</v>
          </cell>
          <cell r="AZ50">
            <v>207000000</v>
          </cell>
        </row>
        <row r="51">
          <cell r="A51" t="str">
            <v>MAA</v>
          </cell>
          <cell r="B51" t="str">
            <v>NDP</v>
          </cell>
          <cell r="C51" t="str">
            <v>B</v>
          </cell>
          <cell r="D51" t="str">
            <v>HT2</v>
          </cell>
          <cell r="E51" t="str">
            <v>Agriculture et alimentation</v>
          </cell>
          <cell r="F51" t="str">
            <v>Agriculture, alimentation, forêt et affaires rurales</v>
          </cell>
          <cell r="U51">
            <v>0</v>
          </cell>
          <cell r="V51">
            <v>0</v>
          </cell>
          <cell r="AD51">
            <v>0</v>
          </cell>
          <cell r="AE51">
            <v>0</v>
          </cell>
          <cell r="AG51">
            <v>0</v>
          </cell>
          <cell r="AH51">
            <v>0</v>
          </cell>
          <cell r="AM51">
            <v>0</v>
          </cell>
          <cell r="AN51">
            <v>0</v>
          </cell>
          <cell r="AP51">
            <v>0</v>
          </cell>
          <cell r="AQ51">
            <v>0</v>
          </cell>
          <cell r="AV51">
            <v>0</v>
          </cell>
          <cell r="AW51">
            <v>0</v>
          </cell>
          <cell r="AY51">
            <v>0</v>
          </cell>
          <cell r="AZ51">
            <v>0</v>
          </cell>
        </row>
        <row r="52">
          <cell r="A52" t="str">
            <v>MAA</v>
          </cell>
          <cell r="B52" t="str">
            <v>NDP</v>
          </cell>
          <cell r="C52" t="str">
            <v>B</v>
          </cell>
          <cell r="D52" t="str">
            <v>HT2</v>
          </cell>
          <cell r="E52" t="str">
            <v>Agriculture et alimentation</v>
          </cell>
          <cell r="F52" t="str">
            <v>Agriculture, alimentation, forêt et affaires rurales</v>
          </cell>
          <cell r="U52">
            <v>140400000</v>
          </cell>
          <cell r="V52">
            <v>140400000</v>
          </cell>
          <cell r="AD52">
            <v>0</v>
          </cell>
          <cell r="AE52">
            <v>0</v>
          </cell>
          <cell r="AG52">
            <v>140400000</v>
          </cell>
          <cell r="AH52">
            <v>140400000</v>
          </cell>
          <cell r="AM52">
            <v>0</v>
          </cell>
          <cell r="AN52">
            <v>0</v>
          </cell>
          <cell r="AP52">
            <v>140400000</v>
          </cell>
          <cell r="AQ52">
            <v>140400000</v>
          </cell>
          <cell r="AV52">
            <v>0</v>
          </cell>
          <cell r="AW52">
            <v>0</v>
          </cell>
          <cell r="AY52">
            <v>140400000</v>
          </cell>
          <cell r="AZ52">
            <v>140400000</v>
          </cell>
        </row>
        <row r="53">
          <cell r="A53" t="str">
            <v>MAA</v>
          </cell>
          <cell r="B53" t="str">
            <v>NDP</v>
          </cell>
          <cell r="C53" t="str">
            <v>B</v>
          </cell>
          <cell r="D53" t="str">
            <v>HT2</v>
          </cell>
          <cell r="E53" t="str">
            <v>Agriculture et alimentation</v>
          </cell>
          <cell r="F53" t="str">
            <v>Agriculture, alimentation, forêt et affaires rurales</v>
          </cell>
          <cell r="U53">
            <v>28902139</v>
          </cell>
          <cell r="V53">
            <v>28752209</v>
          </cell>
          <cell r="AD53">
            <v>0</v>
          </cell>
          <cell r="AE53">
            <v>0</v>
          </cell>
          <cell r="AG53">
            <v>28902139</v>
          </cell>
          <cell r="AH53">
            <v>28752209</v>
          </cell>
          <cell r="AM53">
            <v>0</v>
          </cell>
          <cell r="AN53">
            <v>0</v>
          </cell>
          <cell r="AP53">
            <v>28902139</v>
          </cell>
          <cell r="AQ53">
            <v>28752209</v>
          </cell>
          <cell r="AV53">
            <v>0</v>
          </cell>
          <cell r="AW53">
            <v>0</v>
          </cell>
          <cell r="AY53">
            <v>28902139</v>
          </cell>
          <cell r="AZ53">
            <v>28752209</v>
          </cell>
        </row>
        <row r="54">
          <cell r="A54" t="str">
            <v>MAA</v>
          </cell>
          <cell r="B54" t="str">
            <v>NDP</v>
          </cell>
          <cell r="C54" t="str">
            <v>B</v>
          </cell>
          <cell r="D54" t="str">
            <v>HT2</v>
          </cell>
          <cell r="E54" t="str">
            <v>Agriculture et alimentation</v>
          </cell>
          <cell r="F54" t="str">
            <v>Agriculture, alimentation, forêt et affaires rurales</v>
          </cell>
          <cell r="U54">
            <v>12434734</v>
          </cell>
          <cell r="V54">
            <v>12434734</v>
          </cell>
          <cell r="AD54">
            <v>0</v>
          </cell>
          <cell r="AE54">
            <v>0</v>
          </cell>
          <cell r="AG54">
            <v>12434734</v>
          </cell>
          <cell r="AH54">
            <v>12434734</v>
          </cell>
          <cell r="AM54">
            <v>0</v>
          </cell>
          <cell r="AN54">
            <v>0</v>
          </cell>
          <cell r="AP54">
            <v>12434734</v>
          </cell>
          <cell r="AQ54">
            <v>12434734</v>
          </cell>
          <cell r="AV54">
            <v>0</v>
          </cell>
          <cell r="AW54">
            <v>0</v>
          </cell>
          <cell r="AY54">
            <v>12434734</v>
          </cell>
          <cell r="AZ54">
            <v>12434734</v>
          </cell>
        </row>
        <row r="55">
          <cell r="A55" t="str">
            <v>MAA</v>
          </cell>
          <cell r="B55" t="str">
            <v>NDP</v>
          </cell>
          <cell r="C55" t="str">
            <v>B</v>
          </cell>
          <cell r="D55" t="str">
            <v>HT2</v>
          </cell>
          <cell r="E55" t="str">
            <v>Agriculture et alimentation</v>
          </cell>
          <cell r="F55" t="str">
            <v>Agriculture, alimentation, forêt et affaires rurales</v>
          </cell>
          <cell r="U55">
            <v>12972141</v>
          </cell>
          <cell r="V55">
            <v>14037661</v>
          </cell>
          <cell r="AD55">
            <v>0</v>
          </cell>
          <cell r="AE55">
            <v>0</v>
          </cell>
          <cell r="AG55">
            <v>12972141</v>
          </cell>
          <cell r="AH55">
            <v>14037661</v>
          </cell>
          <cell r="AM55">
            <v>0</v>
          </cell>
          <cell r="AN55">
            <v>0</v>
          </cell>
          <cell r="AP55">
            <v>12972141</v>
          </cell>
          <cell r="AQ55">
            <v>14037661</v>
          </cell>
          <cell r="AV55">
            <v>0</v>
          </cell>
          <cell r="AW55">
            <v>0</v>
          </cell>
          <cell r="AY55">
            <v>12972141</v>
          </cell>
          <cell r="AZ55">
            <v>14037661</v>
          </cell>
        </row>
        <row r="56">
          <cell r="A56" t="str">
            <v>MAA</v>
          </cell>
          <cell r="B56" t="str">
            <v>NDP</v>
          </cell>
          <cell r="C56" t="str">
            <v>B</v>
          </cell>
          <cell r="D56" t="str">
            <v>HT2</v>
          </cell>
          <cell r="E56" t="str">
            <v>Agriculture et alimentation</v>
          </cell>
          <cell r="F56" t="str">
            <v>Agriculture, alimentation, forêt et affaires rurales</v>
          </cell>
          <cell r="U56">
            <v>4804328</v>
          </cell>
          <cell r="V56">
            <v>5895426</v>
          </cell>
          <cell r="AD56">
            <v>0</v>
          </cell>
          <cell r="AE56">
            <v>0</v>
          </cell>
          <cell r="AG56">
            <v>4804328</v>
          </cell>
          <cell r="AH56">
            <v>5895426</v>
          </cell>
          <cell r="AM56">
            <v>0</v>
          </cell>
          <cell r="AN56">
            <v>0</v>
          </cell>
          <cell r="AP56">
            <v>4804328</v>
          </cell>
          <cell r="AQ56">
            <v>5895426</v>
          </cell>
          <cell r="AV56">
            <v>0</v>
          </cell>
          <cell r="AW56">
            <v>0</v>
          </cell>
          <cell r="AY56">
            <v>4804328</v>
          </cell>
          <cell r="AZ56">
            <v>5895426</v>
          </cell>
        </row>
        <row r="57">
          <cell r="A57" t="str">
            <v>MAA</v>
          </cell>
          <cell r="B57" t="str">
            <v>NDP</v>
          </cell>
          <cell r="C57" t="str">
            <v>B</v>
          </cell>
          <cell r="D57" t="str">
            <v>HT2</v>
          </cell>
          <cell r="E57" t="str">
            <v>Agriculture et alimentation</v>
          </cell>
          <cell r="F57" t="str">
            <v>Agriculture, alimentation, forêt et affaires rurales</v>
          </cell>
          <cell r="U57">
            <v>0</v>
          </cell>
          <cell r="V57">
            <v>0</v>
          </cell>
          <cell r="AD57">
            <v>0</v>
          </cell>
          <cell r="AE57">
            <v>0</v>
          </cell>
          <cell r="AG57">
            <v>0</v>
          </cell>
          <cell r="AH57">
            <v>0</v>
          </cell>
          <cell r="AM57">
            <v>0</v>
          </cell>
          <cell r="AN57">
            <v>0</v>
          </cell>
          <cell r="AP57">
            <v>0</v>
          </cell>
          <cell r="AQ57">
            <v>0</v>
          </cell>
          <cell r="AV57">
            <v>0</v>
          </cell>
          <cell r="AW57">
            <v>0</v>
          </cell>
          <cell r="AY57">
            <v>0</v>
          </cell>
          <cell r="AZ57">
            <v>0</v>
          </cell>
        </row>
        <row r="58">
          <cell r="A58" t="str">
            <v>MAA</v>
          </cell>
          <cell r="B58" t="str">
            <v>NDP</v>
          </cell>
          <cell r="C58" t="str">
            <v>B</v>
          </cell>
          <cell r="D58" t="str">
            <v>HT2</v>
          </cell>
          <cell r="E58" t="str">
            <v>Agriculture et alimentation</v>
          </cell>
          <cell r="F58" t="str">
            <v>Agriculture, alimentation, forêt et affaires rurales</v>
          </cell>
          <cell r="U58">
            <v>278766</v>
          </cell>
          <cell r="V58">
            <v>278766</v>
          </cell>
          <cell r="AD58">
            <v>0</v>
          </cell>
          <cell r="AE58">
            <v>0</v>
          </cell>
          <cell r="AG58">
            <v>278766</v>
          </cell>
          <cell r="AH58">
            <v>278766</v>
          </cell>
          <cell r="AM58">
            <v>0</v>
          </cell>
          <cell r="AN58">
            <v>0</v>
          </cell>
          <cell r="AP58">
            <v>278766</v>
          </cell>
          <cell r="AQ58">
            <v>278766</v>
          </cell>
          <cell r="AV58">
            <v>0</v>
          </cell>
          <cell r="AW58">
            <v>0</v>
          </cell>
          <cell r="AY58">
            <v>278766</v>
          </cell>
          <cell r="AZ58">
            <v>278766</v>
          </cell>
        </row>
        <row r="59">
          <cell r="A59" t="str">
            <v>MAA</v>
          </cell>
          <cell r="B59" t="str">
            <v>NDP</v>
          </cell>
          <cell r="C59" t="str">
            <v>B</v>
          </cell>
          <cell r="D59" t="str">
            <v>HT2</v>
          </cell>
          <cell r="E59" t="str">
            <v>Agriculture et alimentation</v>
          </cell>
          <cell r="F59" t="str">
            <v>Agriculture, alimentation, forêt et affaires rurales</v>
          </cell>
          <cell r="U59">
            <v>0</v>
          </cell>
          <cell r="V59">
            <v>2895900</v>
          </cell>
          <cell r="AD59">
            <v>0</v>
          </cell>
          <cell r="AE59">
            <v>0</v>
          </cell>
          <cell r="AG59">
            <v>0</v>
          </cell>
          <cell r="AH59">
            <v>2895900</v>
          </cell>
          <cell r="AM59">
            <v>0</v>
          </cell>
          <cell r="AN59">
            <v>0</v>
          </cell>
          <cell r="AP59">
            <v>0</v>
          </cell>
          <cell r="AQ59">
            <v>2895900</v>
          </cell>
          <cell r="AV59">
            <v>0</v>
          </cell>
          <cell r="AW59">
            <v>0</v>
          </cell>
          <cell r="AY59">
            <v>0</v>
          </cell>
          <cell r="AZ59">
            <v>2895900</v>
          </cell>
        </row>
        <row r="60">
          <cell r="A60" t="str">
            <v>MAA</v>
          </cell>
          <cell r="B60" t="str">
            <v>NDP</v>
          </cell>
          <cell r="C60" t="str">
            <v>B</v>
          </cell>
          <cell r="D60" t="str">
            <v>HT2</v>
          </cell>
          <cell r="E60" t="str">
            <v>Agriculture et alimentation</v>
          </cell>
          <cell r="F60" t="str">
            <v>Agriculture, alimentation, forêt et affaires rurales</v>
          </cell>
          <cell r="U60">
            <v>14968827</v>
          </cell>
          <cell r="V60">
            <v>14968827</v>
          </cell>
          <cell r="AD60">
            <v>0</v>
          </cell>
          <cell r="AE60">
            <v>0</v>
          </cell>
          <cell r="AG60">
            <v>14968827</v>
          </cell>
          <cell r="AH60">
            <v>14968827</v>
          </cell>
          <cell r="AM60">
            <v>0</v>
          </cell>
          <cell r="AN60">
            <v>0</v>
          </cell>
          <cell r="AP60">
            <v>14968827</v>
          </cell>
          <cell r="AQ60">
            <v>14968827</v>
          </cell>
          <cell r="AV60">
            <v>0</v>
          </cell>
          <cell r="AW60">
            <v>0</v>
          </cell>
          <cell r="AY60">
            <v>14968827</v>
          </cell>
          <cell r="AZ60">
            <v>14968827</v>
          </cell>
        </row>
        <row r="61">
          <cell r="A61" t="str">
            <v>MAA</v>
          </cell>
          <cell r="B61" t="str">
            <v>NDP</v>
          </cell>
          <cell r="C61" t="str">
            <v>B</v>
          </cell>
          <cell r="D61" t="str">
            <v>HT2</v>
          </cell>
          <cell r="E61" t="str">
            <v>Agriculture et alimentation</v>
          </cell>
          <cell r="F61" t="str">
            <v>Agriculture, alimentation, forêt et affaires rurales</v>
          </cell>
          <cell r="U61">
            <v>7842865</v>
          </cell>
          <cell r="V61">
            <v>7873883</v>
          </cell>
          <cell r="AD61">
            <v>0</v>
          </cell>
          <cell r="AE61">
            <v>0</v>
          </cell>
          <cell r="AG61">
            <v>7842865</v>
          </cell>
          <cell r="AH61">
            <v>7873883</v>
          </cell>
          <cell r="AM61">
            <v>0</v>
          </cell>
          <cell r="AN61">
            <v>0</v>
          </cell>
          <cell r="AP61">
            <v>7842865</v>
          </cell>
          <cell r="AQ61">
            <v>7873883</v>
          </cell>
          <cell r="AV61">
            <v>0</v>
          </cell>
          <cell r="AW61">
            <v>0</v>
          </cell>
          <cell r="AY61">
            <v>7842865</v>
          </cell>
          <cell r="AZ61">
            <v>7873883</v>
          </cell>
        </row>
        <row r="62">
          <cell r="A62" t="str">
            <v>MAA</v>
          </cell>
          <cell r="B62" t="str">
            <v>NDP</v>
          </cell>
          <cell r="C62" t="str">
            <v>B</v>
          </cell>
          <cell r="D62" t="str">
            <v>HT2</v>
          </cell>
          <cell r="E62" t="str">
            <v>Agriculture et alimentation</v>
          </cell>
          <cell r="F62" t="str">
            <v>Agriculture, alimentation, forêt et affaires rurales</v>
          </cell>
          <cell r="U62">
            <v>0</v>
          </cell>
          <cell r="V62">
            <v>0</v>
          </cell>
          <cell r="AD62">
            <v>0</v>
          </cell>
          <cell r="AE62">
            <v>0</v>
          </cell>
          <cell r="AG62">
            <v>0</v>
          </cell>
          <cell r="AH62">
            <v>0</v>
          </cell>
          <cell r="AM62">
            <v>0</v>
          </cell>
          <cell r="AN62">
            <v>0</v>
          </cell>
          <cell r="AP62">
            <v>0</v>
          </cell>
          <cell r="AQ62">
            <v>0</v>
          </cell>
          <cell r="AV62">
            <v>0</v>
          </cell>
          <cell r="AW62">
            <v>0</v>
          </cell>
          <cell r="AY62">
            <v>0</v>
          </cell>
          <cell r="AZ62">
            <v>0</v>
          </cell>
        </row>
        <row r="63">
          <cell r="A63" t="str">
            <v>MAA</v>
          </cell>
          <cell r="B63" t="str">
            <v>NDP</v>
          </cell>
          <cell r="C63" t="str">
            <v>B</v>
          </cell>
          <cell r="D63" t="str">
            <v>HT2</v>
          </cell>
          <cell r="E63" t="str">
            <v>Agriculture et alimentation</v>
          </cell>
          <cell r="F63" t="str">
            <v>Agriculture, alimentation, forêt et affaires rurales</v>
          </cell>
          <cell r="U63">
            <v>24043622</v>
          </cell>
          <cell r="V63">
            <v>21456556</v>
          </cell>
          <cell r="AD63">
            <v>0</v>
          </cell>
          <cell r="AE63">
            <v>0</v>
          </cell>
          <cell r="AG63">
            <v>24043622</v>
          </cell>
          <cell r="AH63">
            <v>21456556</v>
          </cell>
          <cell r="AM63">
            <v>0</v>
          </cell>
          <cell r="AN63">
            <v>0</v>
          </cell>
          <cell r="AP63">
            <v>24043622</v>
          </cell>
          <cell r="AQ63">
            <v>21456556</v>
          </cell>
          <cell r="AV63">
            <v>0</v>
          </cell>
          <cell r="AW63">
            <v>0</v>
          </cell>
          <cell r="AY63">
            <v>24043622</v>
          </cell>
          <cell r="AZ63">
            <v>21456556</v>
          </cell>
        </row>
        <row r="64">
          <cell r="A64" t="str">
            <v>MAA</v>
          </cell>
          <cell r="B64" t="str">
            <v>NDP</v>
          </cell>
          <cell r="C64" t="str">
            <v>B</v>
          </cell>
          <cell r="D64" t="str">
            <v>HT2</v>
          </cell>
          <cell r="E64" t="str">
            <v>Agriculture et alimentation</v>
          </cell>
          <cell r="F64" t="str">
            <v>Agriculture, alimentation, forêt et affaires rurales</v>
          </cell>
          <cell r="U64">
            <v>37723426</v>
          </cell>
          <cell r="V64">
            <v>37723426</v>
          </cell>
          <cell r="AD64">
            <v>0</v>
          </cell>
          <cell r="AE64">
            <v>0</v>
          </cell>
          <cell r="AG64">
            <v>37723426</v>
          </cell>
          <cell r="AH64">
            <v>37723426</v>
          </cell>
          <cell r="AM64">
            <v>0</v>
          </cell>
          <cell r="AN64">
            <v>0</v>
          </cell>
          <cell r="AP64">
            <v>37723426</v>
          </cell>
          <cell r="AQ64">
            <v>37723426</v>
          </cell>
          <cell r="AV64">
            <v>0</v>
          </cell>
          <cell r="AW64">
            <v>0</v>
          </cell>
          <cell r="AY64">
            <v>37723426</v>
          </cell>
          <cell r="AZ64">
            <v>37723426</v>
          </cell>
        </row>
        <row r="65">
          <cell r="A65" t="str">
            <v>MAA</v>
          </cell>
          <cell r="B65" t="str">
            <v>NDP</v>
          </cell>
          <cell r="C65" t="str">
            <v>B</v>
          </cell>
          <cell r="D65" t="str">
            <v>HT2</v>
          </cell>
          <cell r="E65" t="str">
            <v>Agriculture et alimentation</v>
          </cell>
          <cell r="F65" t="str">
            <v>Agriculture, alimentation, forêt et affaires rurales</v>
          </cell>
          <cell r="U65">
            <v>133945897</v>
          </cell>
          <cell r="V65">
            <v>133945897</v>
          </cell>
          <cell r="AD65">
            <v>0</v>
          </cell>
          <cell r="AE65">
            <v>0</v>
          </cell>
          <cell r="AG65">
            <v>133945897</v>
          </cell>
          <cell r="AH65">
            <v>133945897</v>
          </cell>
          <cell r="AM65">
            <v>0</v>
          </cell>
          <cell r="AN65">
            <v>0</v>
          </cell>
          <cell r="AP65">
            <v>133945897</v>
          </cell>
          <cell r="AQ65">
            <v>133945897</v>
          </cell>
          <cell r="AV65">
            <v>0</v>
          </cell>
          <cell r="AW65">
            <v>0</v>
          </cell>
          <cell r="AY65">
            <v>133945897</v>
          </cell>
          <cell r="AZ65">
            <v>133945897</v>
          </cell>
        </row>
        <row r="66">
          <cell r="A66" t="str">
            <v>MAA</v>
          </cell>
          <cell r="B66" t="str">
            <v>NDP</v>
          </cell>
          <cell r="C66" t="str">
            <v>B</v>
          </cell>
          <cell r="D66" t="str">
            <v>HT2</v>
          </cell>
          <cell r="E66" t="str">
            <v>Agriculture et alimentation</v>
          </cell>
          <cell r="F66" t="str">
            <v>Agriculture, alimentation, forêt et affaires rurales</v>
          </cell>
          <cell r="U66">
            <v>295480</v>
          </cell>
          <cell r="V66">
            <v>295480</v>
          </cell>
          <cell r="AD66">
            <v>0</v>
          </cell>
          <cell r="AE66">
            <v>0</v>
          </cell>
          <cell r="AG66">
            <v>295480</v>
          </cell>
          <cell r="AH66">
            <v>295480</v>
          </cell>
          <cell r="AM66">
            <v>0</v>
          </cell>
          <cell r="AN66">
            <v>0</v>
          </cell>
          <cell r="AP66">
            <v>295480</v>
          </cell>
          <cell r="AQ66">
            <v>295480</v>
          </cell>
          <cell r="AV66">
            <v>0</v>
          </cell>
          <cell r="AW66">
            <v>0</v>
          </cell>
          <cell r="AY66">
            <v>295480</v>
          </cell>
          <cell r="AZ66">
            <v>295480</v>
          </cell>
        </row>
        <row r="67">
          <cell r="A67" t="str">
            <v>MAA</v>
          </cell>
          <cell r="B67" t="str">
            <v>NDP</v>
          </cell>
          <cell r="C67" t="str">
            <v>B</v>
          </cell>
          <cell r="D67" t="str">
            <v>HT2</v>
          </cell>
          <cell r="E67" t="str">
            <v>Agriculture et alimentation</v>
          </cell>
          <cell r="F67" t="str">
            <v>Agriculture, alimentation, forêt et affaires rurales</v>
          </cell>
          <cell r="U67">
            <v>2608584</v>
          </cell>
          <cell r="V67">
            <v>2608584</v>
          </cell>
          <cell r="AD67">
            <v>0</v>
          </cell>
          <cell r="AE67">
            <v>0</v>
          </cell>
          <cell r="AG67">
            <v>2608584</v>
          </cell>
          <cell r="AH67">
            <v>2608584</v>
          </cell>
          <cell r="AM67">
            <v>0</v>
          </cell>
          <cell r="AN67">
            <v>0</v>
          </cell>
          <cell r="AP67">
            <v>2608584</v>
          </cell>
          <cell r="AQ67">
            <v>2608584</v>
          </cell>
          <cell r="AV67">
            <v>0</v>
          </cell>
          <cell r="AW67">
            <v>0</v>
          </cell>
          <cell r="AY67">
            <v>2608584</v>
          </cell>
          <cell r="AZ67">
            <v>2608584</v>
          </cell>
        </row>
        <row r="68">
          <cell r="A68" t="str">
            <v>MAA</v>
          </cell>
          <cell r="B68" t="str">
            <v>NDP</v>
          </cell>
          <cell r="C68" t="str">
            <v>B</v>
          </cell>
          <cell r="D68" t="str">
            <v>HT2</v>
          </cell>
          <cell r="E68" t="str">
            <v>Agriculture et alimentation</v>
          </cell>
          <cell r="F68" t="str">
            <v>Agriculture, alimentation, forêt et affaires rurales</v>
          </cell>
          <cell r="U68">
            <v>17643687</v>
          </cell>
          <cell r="V68">
            <v>17643687</v>
          </cell>
          <cell r="AD68">
            <v>0</v>
          </cell>
          <cell r="AE68">
            <v>0</v>
          </cell>
          <cell r="AG68">
            <v>17643687</v>
          </cell>
          <cell r="AH68">
            <v>17643687</v>
          </cell>
          <cell r="AM68">
            <v>0</v>
          </cell>
          <cell r="AN68">
            <v>0</v>
          </cell>
          <cell r="AP68">
            <v>17643687</v>
          </cell>
          <cell r="AQ68">
            <v>17643687</v>
          </cell>
          <cell r="AV68">
            <v>0</v>
          </cell>
          <cell r="AW68">
            <v>0</v>
          </cell>
          <cell r="AY68">
            <v>17643687</v>
          </cell>
          <cell r="AZ68">
            <v>17643687</v>
          </cell>
        </row>
        <row r="69">
          <cell r="A69" t="str">
            <v>MAA</v>
          </cell>
          <cell r="B69" t="str">
            <v>NDP</v>
          </cell>
          <cell r="C69" t="str">
            <v>B</v>
          </cell>
          <cell r="D69" t="str">
            <v>HT2</v>
          </cell>
          <cell r="E69" t="str">
            <v>Agriculture et alimentation</v>
          </cell>
          <cell r="F69" t="str">
            <v>Agriculture, alimentation, forêt et affaires rurales</v>
          </cell>
          <cell r="U69">
            <v>103202871</v>
          </cell>
          <cell r="V69">
            <v>103202871</v>
          </cell>
          <cell r="AD69">
            <v>0</v>
          </cell>
          <cell r="AE69">
            <v>0</v>
          </cell>
          <cell r="AG69">
            <v>103202871</v>
          </cell>
          <cell r="AH69">
            <v>103202871</v>
          </cell>
          <cell r="AM69">
            <v>0</v>
          </cell>
          <cell r="AN69">
            <v>0</v>
          </cell>
          <cell r="AP69">
            <v>103202871</v>
          </cell>
          <cell r="AQ69">
            <v>103202871</v>
          </cell>
          <cell r="AV69">
            <v>0</v>
          </cell>
          <cell r="AW69">
            <v>0</v>
          </cell>
          <cell r="AY69">
            <v>103202871</v>
          </cell>
          <cell r="AZ69">
            <v>103202871</v>
          </cell>
        </row>
        <row r="70">
          <cell r="A70" t="str">
            <v>MAA</v>
          </cell>
          <cell r="B70" t="str">
            <v>NDP</v>
          </cell>
          <cell r="C70" t="str">
            <v>B</v>
          </cell>
          <cell r="D70" t="str">
            <v>HT2</v>
          </cell>
          <cell r="E70" t="str">
            <v>Agriculture et alimentation</v>
          </cell>
          <cell r="F70" t="str">
            <v>Agriculture, alimentation, forêt et affaires rurales</v>
          </cell>
          <cell r="U70">
            <v>5525054</v>
          </cell>
          <cell r="V70">
            <v>5525054</v>
          </cell>
          <cell r="AD70">
            <v>0</v>
          </cell>
          <cell r="AE70">
            <v>0</v>
          </cell>
          <cell r="AG70">
            <v>5525054</v>
          </cell>
          <cell r="AH70">
            <v>5525054</v>
          </cell>
          <cell r="AM70">
            <v>0</v>
          </cell>
          <cell r="AN70">
            <v>0</v>
          </cell>
          <cell r="AP70">
            <v>5525054</v>
          </cell>
          <cell r="AQ70">
            <v>5525054</v>
          </cell>
          <cell r="AV70">
            <v>0</v>
          </cell>
          <cell r="AW70">
            <v>0</v>
          </cell>
          <cell r="AY70">
            <v>5525054</v>
          </cell>
          <cell r="AZ70">
            <v>5525054</v>
          </cell>
        </row>
        <row r="71">
          <cell r="A71" t="str">
            <v>MAA</v>
          </cell>
          <cell r="B71" t="str">
            <v>NDP</v>
          </cell>
          <cell r="C71" t="str">
            <v>B</v>
          </cell>
          <cell r="D71" t="str">
            <v>HT2</v>
          </cell>
          <cell r="E71" t="str">
            <v>Agriculture et alimentation</v>
          </cell>
          <cell r="F71" t="str">
            <v>Agriculture, alimentation, forêt et affaires rurales</v>
          </cell>
          <cell r="U71">
            <v>0</v>
          </cell>
          <cell r="V71">
            <v>0</v>
          </cell>
          <cell r="AD71">
            <v>0</v>
          </cell>
          <cell r="AE71">
            <v>0</v>
          </cell>
          <cell r="AG71">
            <v>0</v>
          </cell>
          <cell r="AH71">
            <v>0</v>
          </cell>
          <cell r="AM71">
            <v>0</v>
          </cell>
          <cell r="AN71">
            <v>0</v>
          </cell>
          <cell r="AP71">
            <v>0</v>
          </cell>
          <cell r="AQ71">
            <v>0</v>
          </cell>
          <cell r="AV71">
            <v>0</v>
          </cell>
          <cell r="AW71">
            <v>0</v>
          </cell>
          <cell r="AY71">
            <v>0</v>
          </cell>
          <cell r="AZ71">
            <v>0</v>
          </cell>
        </row>
        <row r="72">
          <cell r="A72" t="str">
            <v>MAA</v>
          </cell>
          <cell r="B72" t="str">
            <v>NDP</v>
          </cell>
          <cell r="C72" t="str">
            <v>B</v>
          </cell>
          <cell r="D72" t="str">
            <v>HT2</v>
          </cell>
          <cell r="E72" t="str">
            <v>Agriculture et alimentation</v>
          </cell>
          <cell r="F72" t="str">
            <v>Agriculture, alimentation, forêt et affaires rurales</v>
          </cell>
          <cell r="U72">
            <v>190000000</v>
          </cell>
          <cell r="V72">
            <v>190000000</v>
          </cell>
          <cell r="AD72">
            <v>0</v>
          </cell>
          <cell r="AE72">
            <v>0</v>
          </cell>
          <cell r="AG72">
            <v>190000000</v>
          </cell>
          <cell r="AH72">
            <v>190000000</v>
          </cell>
          <cell r="AM72">
            <v>0</v>
          </cell>
          <cell r="AN72">
            <v>0</v>
          </cell>
          <cell r="AP72">
            <v>190000000</v>
          </cell>
          <cell r="AQ72">
            <v>190000000</v>
          </cell>
          <cell r="AV72">
            <v>0</v>
          </cell>
          <cell r="AW72">
            <v>0</v>
          </cell>
          <cell r="AY72">
            <v>190000000</v>
          </cell>
          <cell r="AZ72">
            <v>190000000</v>
          </cell>
        </row>
        <row r="73">
          <cell r="A73" t="str">
            <v>MAA</v>
          </cell>
          <cell r="B73" t="str">
            <v>NDP</v>
          </cell>
          <cell r="C73" t="str">
            <v>B</v>
          </cell>
          <cell r="D73" t="str">
            <v>HT2</v>
          </cell>
          <cell r="E73" t="str">
            <v>Agriculture et alimentation</v>
          </cell>
          <cell r="F73" t="str">
            <v>Agriculture, alimentation, forêt et affaires rurales</v>
          </cell>
          <cell r="U73">
            <v>13850000</v>
          </cell>
          <cell r="V73">
            <v>13850000</v>
          </cell>
          <cell r="AD73">
            <v>0</v>
          </cell>
          <cell r="AE73">
            <v>0</v>
          </cell>
          <cell r="AG73">
            <v>13850000</v>
          </cell>
          <cell r="AH73">
            <v>13850000</v>
          </cell>
          <cell r="AM73">
            <v>0</v>
          </cell>
          <cell r="AN73">
            <v>0</v>
          </cell>
          <cell r="AP73">
            <v>13850000</v>
          </cell>
          <cell r="AQ73">
            <v>13850000</v>
          </cell>
          <cell r="AV73">
            <v>0</v>
          </cell>
          <cell r="AW73">
            <v>0</v>
          </cell>
          <cell r="AY73">
            <v>13850000</v>
          </cell>
          <cell r="AZ73">
            <v>13850000</v>
          </cell>
        </row>
        <row r="74">
          <cell r="A74" t="str">
            <v>MAA</v>
          </cell>
          <cell r="B74" t="str">
            <v>NDP</v>
          </cell>
          <cell r="C74" t="str">
            <v>B</v>
          </cell>
          <cell r="D74" t="str">
            <v>HT2</v>
          </cell>
          <cell r="E74" t="str">
            <v>Agriculture et alimentation</v>
          </cell>
          <cell r="F74" t="str">
            <v>Agriculture, alimentation, forêt et affaires rurales</v>
          </cell>
          <cell r="U74">
            <v>6186661</v>
          </cell>
          <cell r="V74">
            <v>6186661</v>
          </cell>
          <cell r="AD74">
            <v>0</v>
          </cell>
          <cell r="AE74">
            <v>0</v>
          </cell>
          <cell r="AG74">
            <v>6186661</v>
          </cell>
          <cell r="AH74">
            <v>6186661</v>
          </cell>
          <cell r="AM74">
            <v>0</v>
          </cell>
          <cell r="AN74">
            <v>0</v>
          </cell>
          <cell r="AP74">
            <v>6186661</v>
          </cell>
          <cell r="AQ74">
            <v>6186661</v>
          </cell>
          <cell r="AV74">
            <v>0</v>
          </cell>
          <cell r="AW74">
            <v>0</v>
          </cell>
          <cell r="AY74">
            <v>6186661</v>
          </cell>
          <cell r="AZ74">
            <v>6186661</v>
          </cell>
        </row>
        <row r="75">
          <cell r="A75" t="str">
            <v>MAA</v>
          </cell>
          <cell r="B75" t="str">
            <v>NDP</v>
          </cell>
          <cell r="C75" t="str">
            <v>B</v>
          </cell>
          <cell r="D75" t="str">
            <v>HT2</v>
          </cell>
          <cell r="E75" t="str">
            <v>Agriculture et alimentation</v>
          </cell>
          <cell r="F75" t="str">
            <v>Agriculture, alimentation, forêt et affaires rurales</v>
          </cell>
          <cell r="U75">
            <v>5659117</v>
          </cell>
          <cell r="V75">
            <v>5659117</v>
          </cell>
          <cell r="AD75">
            <v>0</v>
          </cell>
          <cell r="AE75">
            <v>0</v>
          </cell>
          <cell r="AG75">
            <v>5659117</v>
          </cell>
          <cell r="AH75">
            <v>5659117</v>
          </cell>
          <cell r="AM75">
            <v>0</v>
          </cell>
          <cell r="AN75">
            <v>0</v>
          </cell>
          <cell r="AP75">
            <v>5659117</v>
          </cell>
          <cell r="AQ75">
            <v>5659117</v>
          </cell>
          <cell r="AV75">
            <v>0</v>
          </cell>
          <cell r="AW75">
            <v>0</v>
          </cell>
          <cell r="AY75">
            <v>5659117</v>
          </cell>
          <cell r="AZ75">
            <v>5659117</v>
          </cell>
        </row>
        <row r="76">
          <cell r="A76" t="str">
            <v>MAA</v>
          </cell>
          <cell r="B76" t="str">
            <v>NDP</v>
          </cell>
          <cell r="C76" t="str">
            <v>B</v>
          </cell>
          <cell r="D76" t="str">
            <v>HT2</v>
          </cell>
          <cell r="E76" t="str">
            <v>Agriculture et alimentation</v>
          </cell>
          <cell r="F76" t="str">
            <v>Agriculture, alimentation, forêt et affaires rurales</v>
          </cell>
          <cell r="U76">
            <v>2731283</v>
          </cell>
          <cell r="V76">
            <v>2740852</v>
          </cell>
          <cell r="AD76">
            <v>0</v>
          </cell>
          <cell r="AE76">
            <v>0</v>
          </cell>
          <cell r="AG76">
            <v>2731283</v>
          </cell>
          <cell r="AH76">
            <v>2740852</v>
          </cell>
          <cell r="AM76">
            <v>0</v>
          </cell>
          <cell r="AN76">
            <v>0</v>
          </cell>
          <cell r="AP76">
            <v>2731283</v>
          </cell>
          <cell r="AQ76">
            <v>2740852</v>
          </cell>
          <cell r="AV76">
            <v>0</v>
          </cell>
          <cell r="AW76">
            <v>0</v>
          </cell>
          <cell r="AY76">
            <v>2731283</v>
          </cell>
          <cell r="AZ76">
            <v>2740852</v>
          </cell>
        </row>
        <row r="77">
          <cell r="A77" t="str">
            <v>MAA</v>
          </cell>
          <cell r="B77" t="str">
            <v>NDP</v>
          </cell>
          <cell r="C77" t="str">
            <v>B</v>
          </cell>
          <cell r="D77" t="str">
            <v>HT2</v>
          </cell>
          <cell r="E77" t="str">
            <v>Agriculture et alimentation</v>
          </cell>
          <cell r="F77" t="str">
            <v>Agriculture, alimentation, forêt et affaires rurales</v>
          </cell>
          <cell r="U77">
            <v>6111842</v>
          </cell>
          <cell r="V77">
            <v>6111842</v>
          </cell>
          <cell r="AD77">
            <v>0</v>
          </cell>
          <cell r="AE77">
            <v>0</v>
          </cell>
          <cell r="AG77">
            <v>6111842</v>
          </cell>
          <cell r="AH77">
            <v>6111842</v>
          </cell>
          <cell r="AM77">
            <v>0</v>
          </cell>
          <cell r="AN77">
            <v>0</v>
          </cell>
          <cell r="AP77">
            <v>6111842</v>
          </cell>
          <cell r="AQ77">
            <v>6111842</v>
          </cell>
          <cell r="AV77">
            <v>0</v>
          </cell>
          <cell r="AW77">
            <v>0</v>
          </cell>
          <cell r="AY77">
            <v>6111842</v>
          </cell>
          <cell r="AZ77">
            <v>6111842</v>
          </cell>
        </row>
        <row r="78">
          <cell r="A78" t="str">
            <v>MAA</v>
          </cell>
          <cell r="B78" t="str">
            <v>NDP</v>
          </cell>
          <cell r="C78" t="str">
            <v>B</v>
          </cell>
          <cell r="D78" t="str">
            <v>HT2</v>
          </cell>
          <cell r="E78" t="str">
            <v>Agriculture et alimentation</v>
          </cell>
          <cell r="F78" t="str">
            <v>Agriculture, alimentation, forêt et affaires rurales</v>
          </cell>
          <cell r="U78">
            <v>4495265</v>
          </cell>
          <cell r="V78">
            <v>4495265</v>
          </cell>
          <cell r="AD78">
            <v>0</v>
          </cell>
          <cell r="AE78">
            <v>0</v>
          </cell>
          <cell r="AG78">
            <v>4495265</v>
          </cell>
          <cell r="AH78">
            <v>4495265</v>
          </cell>
          <cell r="AM78">
            <v>0</v>
          </cell>
          <cell r="AN78">
            <v>0</v>
          </cell>
          <cell r="AP78">
            <v>4495265</v>
          </cell>
          <cell r="AQ78">
            <v>4495265</v>
          </cell>
          <cell r="AV78">
            <v>0</v>
          </cell>
          <cell r="AW78">
            <v>0</v>
          </cell>
          <cell r="AY78">
            <v>4495265</v>
          </cell>
          <cell r="AZ78">
            <v>4495265</v>
          </cell>
        </row>
        <row r="79">
          <cell r="A79" t="str">
            <v>MAA</v>
          </cell>
          <cell r="B79" t="str">
            <v>NDP</v>
          </cell>
          <cell r="C79" t="str">
            <v>B</v>
          </cell>
          <cell r="D79" t="str">
            <v>HT2</v>
          </cell>
          <cell r="E79" t="str">
            <v>Agriculture et alimentation</v>
          </cell>
          <cell r="F79" t="str">
            <v>Agriculture, alimentation, forêt et affaires rurales</v>
          </cell>
          <cell r="U79">
            <v>22673994</v>
          </cell>
          <cell r="V79">
            <v>22673994</v>
          </cell>
          <cell r="AD79">
            <v>0</v>
          </cell>
          <cell r="AE79">
            <v>0</v>
          </cell>
          <cell r="AG79">
            <v>22673994</v>
          </cell>
          <cell r="AH79">
            <v>22673994</v>
          </cell>
          <cell r="AM79">
            <v>0</v>
          </cell>
          <cell r="AN79">
            <v>0</v>
          </cell>
          <cell r="AP79">
            <v>22673994</v>
          </cell>
          <cell r="AQ79">
            <v>22673994</v>
          </cell>
          <cell r="AV79">
            <v>0</v>
          </cell>
          <cell r="AW79">
            <v>0</v>
          </cell>
          <cell r="AY79">
            <v>22673994</v>
          </cell>
          <cell r="AZ79">
            <v>22673994</v>
          </cell>
        </row>
        <row r="80">
          <cell r="A80" t="str">
            <v>MAA</v>
          </cell>
          <cell r="B80" t="str">
            <v>NDP</v>
          </cell>
          <cell r="C80" t="str">
            <v>P</v>
          </cell>
          <cell r="D80" t="str">
            <v>SO</v>
          </cell>
          <cell r="E80" t="str">
            <v>Agriculture et alimentation</v>
          </cell>
          <cell r="F80" t="str">
            <v>Agriculture, alimentation, forêt et affaires rurales</v>
          </cell>
          <cell r="M80">
            <v>593339335</v>
          </cell>
          <cell r="O80">
            <v>533497115</v>
          </cell>
          <cell r="Q80">
            <v>529420520</v>
          </cell>
          <cell r="S80">
            <v>543630546</v>
          </cell>
          <cell r="U80">
            <v>599936366</v>
          </cell>
          <cell r="V80">
            <v>598745416</v>
          </cell>
          <cell r="AD80">
            <v>0</v>
          </cell>
          <cell r="AE80">
            <v>0</v>
          </cell>
          <cell r="AG80">
            <v>599936366</v>
          </cell>
          <cell r="AH80">
            <v>598745416</v>
          </cell>
          <cell r="AM80">
            <v>0</v>
          </cell>
          <cell r="AN80">
            <v>0</v>
          </cell>
          <cell r="AP80">
            <v>599936366</v>
          </cell>
          <cell r="AQ80">
            <v>598745416</v>
          </cell>
          <cell r="AV80">
            <v>0</v>
          </cell>
          <cell r="AW80">
            <v>0</v>
          </cell>
          <cell r="AY80">
            <v>599936366</v>
          </cell>
          <cell r="AZ80">
            <v>598745416</v>
          </cell>
        </row>
        <row r="81">
          <cell r="A81" t="str">
            <v>MAA</v>
          </cell>
          <cell r="B81" t="str">
            <v>SO</v>
          </cell>
          <cell r="C81" t="str">
            <v>STP</v>
          </cell>
          <cell r="D81" t="str">
            <v>T2</v>
          </cell>
          <cell r="E81" t="str">
            <v>Agriculture et alimentation</v>
          </cell>
          <cell r="F81" t="str">
            <v>Agriculture, alimentation, forêt et affaires rurales</v>
          </cell>
          <cell r="M81">
            <v>298930842</v>
          </cell>
          <cell r="O81">
            <v>296393394</v>
          </cell>
          <cell r="Q81">
            <v>296538232</v>
          </cell>
          <cell r="S81">
            <v>317497300</v>
          </cell>
          <cell r="U81">
            <v>335839436</v>
          </cell>
          <cell r="V81">
            <v>335839436</v>
          </cell>
          <cell r="AD81">
            <v>0</v>
          </cell>
          <cell r="AE81">
            <v>0</v>
          </cell>
          <cell r="AG81">
            <v>335839436</v>
          </cell>
          <cell r="AH81">
            <v>335839436</v>
          </cell>
          <cell r="AM81">
            <v>0</v>
          </cell>
          <cell r="AN81">
            <v>0</v>
          </cell>
          <cell r="AP81">
            <v>335839436</v>
          </cell>
          <cell r="AQ81">
            <v>335839436</v>
          </cell>
          <cell r="AV81">
            <v>0</v>
          </cell>
          <cell r="AW81">
            <v>0</v>
          </cell>
          <cell r="AY81">
            <v>335839436</v>
          </cell>
          <cell r="AZ81">
            <v>335839436</v>
          </cell>
        </row>
        <row r="82">
          <cell r="A82" t="str">
            <v>MAA</v>
          </cell>
          <cell r="B82" t="str">
            <v>NDP</v>
          </cell>
          <cell r="C82" t="str">
            <v>B</v>
          </cell>
          <cell r="D82" t="str">
            <v>T2_HCAS</v>
          </cell>
          <cell r="E82" t="str">
            <v>Agriculture et alimentation</v>
          </cell>
          <cell r="F82" t="str">
            <v>Agriculture, alimentation, forêt et affaires rurales</v>
          </cell>
          <cell r="M82">
            <v>220368914</v>
          </cell>
          <cell r="O82">
            <v>217157075</v>
          </cell>
          <cell r="Q82">
            <v>215550715</v>
          </cell>
          <cell r="S82">
            <v>231927968</v>
          </cell>
          <cell r="U82">
            <v>242659463</v>
          </cell>
          <cell r="V82">
            <v>242659463</v>
          </cell>
          <cell r="AD82">
            <v>0</v>
          </cell>
          <cell r="AE82">
            <v>0</v>
          </cell>
          <cell r="AG82">
            <v>242659463</v>
          </cell>
          <cell r="AH82">
            <v>242659463</v>
          </cell>
          <cell r="AM82">
            <v>0</v>
          </cell>
          <cell r="AN82">
            <v>0</v>
          </cell>
          <cell r="AP82">
            <v>242659463</v>
          </cell>
          <cell r="AQ82">
            <v>242659463</v>
          </cell>
          <cell r="AV82">
            <v>0</v>
          </cell>
          <cell r="AW82">
            <v>0</v>
          </cell>
          <cell r="AY82">
            <v>242659463</v>
          </cell>
          <cell r="AZ82">
            <v>242659463</v>
          </cell>
        </row>
        <row r="83">
          <cell r="A83" t="str">
            <v>MAA</v>
          </cell>
          <cell r="B83" t="str">
            <v>HN</v>
          </cell>
          <cell r="C83" t="str">
            <v>B</v>
          </cell>
          <cell r="D83" t="str">
            <v>T2_CAS</v>
          </cell>
          <cell r="E83" t="str">
            <v>Agriculture et alimentation</v>
          </cell>
          <cell r="F83" t="str">
            <v>Agriculture, alimentation, forêt et affaires rurales</v>
          </cell>
          <cell r="M83">
            <v>78561928</v>
          </cell>
          <cell r="O83">
            <v>79236319</v>
          </cell>
          <cell r="Q83">
            <v>80987517</v>
          </cell>
          <cell r="S83">
            <v>85569332</v>
          </cell>
          <cell r="U83">
            <v>93179973</v>
          </cell>
          <cell r="V83">
            <v>93179973</v>
          </cell>
          <cell r="AD83">
            <v>0</v>
          </cell>
          <cell r="AE83">
            <v>0</v>
          </cell>
          <cell r="AG83">
            <v>93179973</v>
          </cell>
          <cell r="AH83">
            <v>93179973</v>
          </cell>
          <cell r="AM83">
            <v>0</v>
          </cell>
          <cell r="AN83">
            <v>0</v>
          </cell>
          <cell r="AP83">
            <v>93179973</v>
          </cell>
          <cell r="AQ83">
            <v>93179973</v>
          </cell>
          <cell r="AV83">
            <v>0</v>
          </cell>
          <cell r="AW83">
            <v>0</v>
          </cell>
          <cell r="AY83">
            <v>93179973</v>
          </cell>
          <cell r="AZ83">
            <v>93179973</v>
          </cell>
        </row>
        <row r="84">
          <cell r="A84" t="str">
            <v>MAA</v>
          </cell>
          <cell r="B84" t="str">
            <v>NDP</v>
          </cell>
          <cell r="C84" t="str">
            <v>STP</v>
          </cell>
          <cell r="D84" t="str">
            <v>HT2</v>
          </cell>
          <cell r="E84" t="str">
            <v>Agriculture et alimentation</v>
          </cell>
          <cell r="F84" t="str">
            <v>Agriculture, alimentation, forêt et affaires rurales</v>
          </cell>
          <cell r="M84">
            <v>294408493</v>
          </cell>
          <cell r="O84">
            <v>237103721</v>
          </cell>
          <cell r="Q84">
            <v>232882288</v>
          </cell>
          <cell r="S84">
            <v>226133246</v>
          </cell>
          <cell r="U84">
            <v>264096930</v>
          </cell>
          <cell r="V84">
            <v>262905980</v>
          </cell>
          <cell r="AD84">
            <v>0</v>
          </cell>
          <cell r="AE84">
            <v>0</v>
          </cell>
          <cell r="AG84">
            <v>264096930</v>
          </cell>
          <cell r="AH84">
            <v>262905980</v>
          </cell>
          <cell r="AM84">
            <v>0</v>
          </cell>
          <cell r="AN84">
            <v>0</v>
          </cell>
          <cell r="AP84">
            <v>264096930</v>
          </cell>
          <cell r="AQ84">
            <v>262905980</v>
          </cell>
          <cell r="AV84">
            <v>0</v>
          </cell>
          <cell r="AW84">
            <v>0</v>
          </cell>
          <cell r="AY84">
            <v>264096930</v>
          </cell>
          <cell r="AZ84">
            <v>262905980</v>
          </cell>
        </row>
        <row r="85">
          <cell r="A85" t="str">
            <v>MAA</v>
          </cell>
          <cell r="B85" t="str">
            <v>NDP</v>
          </cell>
          <cell r="C85" t="str">
            <v>B</v>
          </cell>
          <cell r="D85" t="str">
            <v>HT2</v>
          </cell>
          <cell r="E85" t="str">
            <v>Agriculture et alimentation</v>
          </cell>
          <cell r="F85" t="str">
            <v>Agriculture, alimentation, forêt et affaires rurales</v>
          </cell>
          <cell r="U85">
            <v>9325131</v>
          </cell>
          <cell r="V85">
            <v>9224117</v>
          </cell>
          <cell r="AD85">
            <v>0</v>
          </cell>
          <cell r="AE85">
            <v>0</v>
          </cell>
          <cell r="AG85">
            <v>9325131</v>
          </cell>
          <cell r="AH85">
            <v>9224117</v>
          </cell>
          <cell r="AM85">
            <v>0</v>
          </cell>
          <cell r="AN85">
            <v>0</v>
          </cell>
          <cell r="AP85">
            <v>9325131</v>
          </cell>
          <cell r="AQ85">
            <v>9224117</v>
          </cell>
          <cell r="AV85">
            <v>0</v>
          </cell>
          <cell r="AW85">
            <v>0</v>
          </cell>
          <cell r="AY85">
            <v>9325131</v>
          </cell>
          <cell r="AZ85">
            <v>9224117</v>
          </cell>
        </row>
        <row r="86">
          <cell r="A86" t="str">
            <v>MAA</v>
          </cell>
          <cell r="B86" t="str">
            <v>NDP</v>
          </cell>
          <cell r="C86" t="str">
            <v>B</v>
          </cell>
          <cell r="D86" t="str">
            <v>HT2</v>
          </cell>
          <cell r="E86" t="str">
            <v>Agriculture et alimentation</v>
          </cell>
          <cell r="F86" t="str">
            <v>Agriculture, alimentation, forêt et affaires rurales</v>
          </cell>
          <cell r="U86">
            <v>21516000</v>
          </cell>
          <cell r="V86">
            <v>21560000</v>
          </cell>
          <cell r="AD86">
            <v>0</v>
          </cell>
          <cell r="AE86">
            <v>0</v>
          </cell>
          <cell r="AG86">
            <v>21516000</v>
          </cell>
          <cell r="AH86">
            <v>21560000</v>
          </cell>
          <cell r="AM86">
            <v>0</v>
          </cell>
          <cell r="AN86">
            <v>0</v>
          </cell>
          <cell r="AP86">
            <v>21516000</v>
          </cell>
          <cell r="AQ86">
            <v>21560000</v>
          </cell>
          <cell r="AV86">
            <v>0</v>
          </cell>
          <cell r="AW86">
            <v>0</v>
          </cell>
          <cell r="AY86">
            <v>21516000</v>
          </cell>
          <cell r="AZ86">
            <v>21560000</v>
          </cell>
        </row>
        <row r="87">
          <cell r="A87" t="str">
            <v>MAA</v>
          </cell>
          <cell r="B87" t="str">
            <v>NDP</v>
          </cell>
          <cell r="C87" t="str">
            <v>B</v>
          </cell>
          <cell r="D87" t="str">
            <v>HT2</v>
          </cell>
          <cell r="E87" t="str">
            <v>Agriculture et alimentation</v>
          </cell>
          <cell r="F87" t="str">
            <v>Agriculture, alimentation, forêt et affaires rurales</v>
          </cell>
          <cell r="U87">
            <v>731912</v>
          </cell>
          <cell r="V87">
            <v>654066</v>
          </cell>
          <cell r="AD87">
            <v>0</v>
          </cell>
          <cell r="AE87">
            <v>0</v>
          </cell>
          <cell r="AG87">
            <v>731912</v>
          </cell>
          <cell r="AH87">
            <v>654066</v>
          </cell>
          <cell r="AM87">
            <v>0</v>
          </cell>
          <cell r="AN87">
            <v>0</v>
          </cell>
          <cell r="AP87">
            <v>731912</v>
          </cell>
          <cell r="AQ87">
            <v>654066</v>
          </cell>
          <cell r="AV87">
            <v>0</v>
          </cell>
          <cell r="AW87">
            <v>0</v>
          </cell>
          <cell r="AY87">
            <v>731912</v>
          </cell>
          <cell r="AZ87">
            <v>654066</v>
          </cell>
        </row>
        <row r="88">
          <cell r="A88" t="str">
            <v>MAA</v>
          </cell>
          <cell r="B88" t="str">
            <v>NDP</v>
          </cell>
          <cell r="C88" t="str">
            <v>B</v>
          </cell>
          <cell r="D88" t="str">
            <v>HT2</v>
          </cell>
          <cell r="E88" t="str">
            <v>Agriculture et alimentation</v>
          </cell>
          <cell r="F88" t="str">
            <v>Agriculture, alimentation, forêt et affaires rurales</v>
          </cell>
          <cell r="U88">
            <v>3607000</v>
          </cell>
          <cell r="V88">
            <v>3508000</v>
          </cell>
          <cell r="AD88">
            <v>0</v>
          </cell>
          <cell r="AE88">
            <v>0</v>
          </cell>
          <cell r="AG88">
            <v>3607000</v>
          </cell>
          <cell r="AH88">
            <v>3508000</v>
          </cell>
          <cell r="AM88">
            <v>0</v>
          </cell>
          <cell r="AN88">
            <v>0</v>
          </cell>
          <cell r="AP88">
            <v>3607000</v>
          </cell>
          <cell r="AQ88">
            <v>3508000</v>
          </cell>
          <cell r="AV88">
            <v>0</v>
          </cell>
          <cell r="AW88">
            <v>0</v>
          </cell>
          <cell r="AY88">
            <v>3607000</v>
          </cell>
          <cell r="AZ88">
            <v>3508000</v>
          </cell>
        </row>
        <row r="89">
          <cell r="A89" t="str">
            <v>MAA</v>
          </cell>
          <cell r="B89" t="str">
            <v>NDP</v>
          </cell>
          <cell r="C89" t="str">
            <v>B</v>
          </cell>
          <cell r="D89" t="str">
            <v>HT2</v>
          </cell>
          <cell r="E89" t="str">
            <v>Agriculture et alimentation</v>
          </cell>
          <cell r="F89" t="str">
            <v>Agriculture, alimentation, forêt et affaires rurales</v>
          </cell>
          <cell r="U89">
            <v>991200</v>
          </cell>
          <cell r="V89">
            <v>991200</v>
          </cell>
          <cell r="AD89">
            <v>0</v>
          </cell>
          <cell r="AE89">
            <v>0</v>
          </cell>
          <cell r="AG89">
            <v>991200</v>
          </cell>
          <cell r="AH89">
            <v>991200</v>
          </cell>
          <cell r="AM89">
            <v>0</v>
          </cell>
          <cell r="AN89">
            <v>0</v>
          </cell>
          <cell r="AP89">
            <v>991200</v>
          </cell>
          <cell r="AQ89">
            <v>991200</v>
          </cell>
          <cell r="AV89">
            <v>0</v>
          </cell>
          <cell r="AW89">
            <v>0</v>
          </cell>
          <cell r="AY89">
            <v>991200</v>
          </cell>
          <cell r="AZ89">
            <v>991200</v>
          </cell>
        </row>
        <row r="90">
          <cell r="A90" t="str">
            <v>MAA</v>
          </cell>
          <cell r="B90" t="str">
            <v>NDP</v>
          </cell>
          <cell r="C90" t="str">
            <v>B</v>
          </cell>
          <cell r="D90" t="str">
            <v>HT2</v>
          </cell>
          <cell r="E90" t="str">
            <v>Agriculture et alimentation</v>
          </cell>
          <cell r="F90" t="str">
            <v>Agriculture, alimentation, forêt et affaires rurales</v>
          </cell>
          <cell r="U90">
            <v>46723019</v>
          </cell>
          <cell r="V90">
            <v>46005525</v>
          </cell>
          <cell r="AD90">
            <v>0</v>
          </cell>
          <cell r="AE90">
            <v>0</v>
          </cell>
          <cell r="AG90">
            <v>46723019</v>
          </cell>
          <cell r="AH90">
            <v>46005525</v>
          </cell>
          <cell r="AM90">
            <v>0</v>
          </cell>
          <cell r="AN90">
            <v>0</v>
          </cell>
          <cell r="AP90">
            <v>46723019</v>
          </cell>
          <cell r="AQ90">
            <v>46005525</v>
          </cell>
          <cell r="AV90">
            <v>0</v>
          </cell>
          <cell r="AW90">
            <v>0</v>
          </cell>
          <cell r="AY90">
            <v>46723019</v>
          </cell>
          <cell r="AZ90">
            <v>46005525</v>
          </cell>
        </row>
        <row r="91">
          <cell r="A91" t="str">
            <v>MAA</v>
          </cell>
          <cell r="B91" t="str">
            <v>NDP</v>
          </cell>
          <cell r="C91" t="str">
            <v>B</v>
          </cell>
          <cell r="D91" t="str">
            <v>HT2</v>
          </cell>
          <cell r="E91" t="str">
            <v>Agriculture et alimentation</v>
          </cell>
          <cell r="F91" t="str">
            <v>Agriculture, alimentation, forêt et affaires rurales</v>
          </cell>
          <cell r="U91">
            <v>7270000</v>
          </cell>
          <cell r="V91">
            <v>7270000</v>
          </cell>
          <cell r="AD91">
            <v>0</v>
          </cell>
          <cell r="AE91">
            <v>0</v>
          </cell>
          <cell r="AG91">
            <v>7270000</v>
          </cell>
          <cell r="AH91">
            <v>7270000</v>
          </cell>
          <cell r="AM91">
            <v>0</v>
          </cell>
          <cell r="AN91">
            <v>0</v>
          </cell>
          <cell r="AP91">
            <v>7270000</v>
          </cell>
          <cell r="AQ91">
            <v>7270000</v>
          </cell>
          <cell r="AV91">
            <v>0</v>
          </cell>
          <cell r="AW91">
            <v>0</v>
          </cell>
          <cell r="AY91">
            <v>7270000</v>
          </cell>
          <cell r="AZ91">
            <v>7270000</v>
          </cell>
        </row>
        <row r="92">
          <cell r="A92" t="str">
            <v>MAA</v>
          </cell>
          <cell r="B92" t="str">
            <v>NDP</v>
          </cell>
          <cell r="C92" t="str">
            <v>B</v>
          </cell>
          <cell r="D92" t="str">
            <v>HT2</v>
          </cell>
          <cell r="E92" t="str">
            <v>Agriculture et alimentation</v>
          </cell>
          <cell r="F92" t="str">
            <v>Agriculture, alimentation, forêt et affaires rurales</v>
          </cell>
          <cell r="U92">
            <v>15913000</v>
          </cell>
          <cell r="V92">
            <v>16239000</v>
          </cell>
          <cell r="AD92">
            <v>0</v>
          </cell>
          <cell r="AE92">
            <v>0</v>
          </cell>
          <cell r="AG92">
            <v>15913000</v>
          </cell>
          <cell r="AH92">
            <v>16239000</v>
          </cell>
          <cell r="AM92">
            <v>0</v>
          </cell>
          <cell r="AN92">
            <v>0</v>
          </cell>
          <cell r="AP92">
            <v>15913000</v>
          </cell>
          <cell r="AQ92">
            <v>16239000</v>
          </cell>
          <cell r="AV92">
            <v>0</v>
          </cell>
          <cell r="AW92">
            <v>0</v>
          </cell>
          <cell r="AY92">
            <v>15913000</v>
          </cell>
          <cell r="AZ92">
            <v>16239000</v>
          </cell>
        </row>
        <row r="93">
          <cell r="A93" t="str">
            <v>MAA</v>
          </cell>
          <cell r="B93" t="str">
            <v>NDP</v>
          </cell>
          <cell r="C93" t="str">
            <v>B</v>
          </cell>
          <cell r="D93" t="str">
            <v>HT2</v>
          </cell>
          <cell r="E93" t="str">
            <v>Agriculture et alimentation</v>
          </cell>
          <cell r="F93" t="str">
            <v>Agriculture, alimentation, forêt et affaires rurales</v>
          </cell>
          <cell r="U93">
            <v>10633000</v>
          </cell>
          <cell r="V93">
            <v>9745500</v>
          </cell>
          <cell r="AD93">
            <v>0</v>
          </cell>
          <cell r="AE93">
            <v>0</v>
          </cell>
          <cell r="AG93">
            <v>10633000</v>
          </cell>
          <cell r="AH93">
            <v>9745500</v>
          </cell>
          <cell r="AM93">
            <v>0</v>
          </cell>
          <cell r="AN93">
            <v>0</v>
          </cell>
          <cell r="AP93">
            <v>10633000</v>
          </cell>
          <cell r="AQ93">
            <v>9745500</v>
          </cell>
          <cell r="AV93">
            <v>0</v>
          </cell>
          <cell r="AW93">
            <v>0</v>
          </cell>
          <cell r="AY93">
            <v>10633000</v>
          </cell>
          <cell r="AZ93">
            <v>9745500</v>
          </cell>
        </row>
        <row r="94">
          <cell r="A94" t="str">
            <v>MAA</v>
          </cell>
          <cell r="B94" t="str">
            <v>NDP</v>
          </cell>
          <cell r="C94" t="str">
            <v>B</v>
          </cell>
          <cell r="D94" t="str">
            <v>HT2</v>
          </cell>
          <cell r="E94" t="str">
            <v>Agriculture et alimentation</v>
          </cell>
          <cell r="F94" t="str">
            <v>Agriculture, alimentation, forêt et affaires rurales</v>
          </cell>
          <cell r="U94">
            <v>16510283</v>
          </cell>
          <cell r="V94">
            <v>16618283</v>
          </cell>
          <cell r="AD94">
            <v>0</v>
          </cell>
          <cell r="AE94">
            <v>0</v>
          </cell>
          <cell r="AG94">
            <v>16510283</v>
          </cell>
          <cell r="AH94">
            <v>16618283</v>
          </cell>
          <cell r="AM94">
            <v>0</v>
          </cell>
          <cell r="AN94">
            <v>0</v>
          </cell>
          <cell r="AP94">
            <v>16510283</v>
          </cell>
          <cell r="AQ94">
            <v>16618283</v>
          </cell>
          <cell r="AV94">
            <v>0</v>
          </cell>
          <cell r="AW94">
            <v>0</v>
          </cell>
          <cell r="AY94">
            <v>16510283</v>
          </cell>
          <cell r="AZ94">
            <v>16618283</v>
          </cell>
        </row>
        <row r="95">
          <cell r="A95" t="str">
            <v>MAA</v>
          </cell>
          <cell r="B95" t="str">
            <v>NDP</v>
          </cell>
          <cell r="C95" t="str">
            <v>B</v>
          </cell>
          <cell r="D95" t="str">
            <v>HT2</v>
          </cell>
          <cell r="E95" t="str">
            <v>Agriculture et alimentation</v>
          </cell>
          <cell r="F95" t="str">
            <v>Agriculture, alimentation, forêt et affaires rurales</v>
          </cell>
          <cell r="U95">
            <v>525559</v>
          </cell>
          <cell r="V95">
            <v>726135</v>
          </cell>
          <cell r="AD95">
            <v>0</v>
          </cell>
          <cell r="AE95">
            <v>0</v>
          </cell>
          <cell r="AG95">
            <v>525559</v>
          </cell>
          <cell r="AH95">
            <v>726135</v>
          </cell>
          <cell r="AM95">
            <v>0</v>
          </cell>
          <cell r="AN95">
            <v>0</v>
          </cell>
          <cell r="AP95">
            <v>525559</v>
          </cell>
          <cell r="AQ95">
            <v>726135</v>
          </cell>
          <cell r="AV95">
            <v>0</v>
          </cell>
          <cell r="AW95">
            <v>0</v>
          </cell>
          <cell r="AY95">
            <v>525559</v>
          </cell>
          <cell r="AZ95">
            <v>726135</v>
          </cell>
        </row>
        <row r="96">
          <cell r="A96" t="str">
            <v>MAA</v>
          </cell>
          <cell r="B96" t="str">
            <v>NDP</v>
          </cell>
          <cell r="C96" t="str">
            <v>B</v>
          </cell>
          <cell r="D96" t="str">
            <v>HT2</v>
          </cell>
          <cell r="E96" t="str">
            <v>Agriculture et alimentation</v>
          </cell>
          <cell r="F96" t="str">
            <v>Agriculture, alimentation, forêt et affaires rurales</v>
          </cell>
          <cell r="U96">
            <v>14638000</v>
          </cell>
          <cell r="V96">
            <v>14638000</v>
          </cell>
          <cell r="AD96">
            <v>0</v>
          </cell>
          <cell r="AE96">
            <v>0</v>
          </cell>
          <cell r="AG96">
            <v>14638000</v>
          </cell>
          <cell r="AH96">
            <v>14638000</v>
          </cell>
          <cell r="AM96">
            <v>0</v>
          </cell>
          <cell r="AN96">
            <v>0</v>
          </cell>
          <cell r="AP96">
            <v>14638000</v>
          </cell>
          <cell r="AQ96">
            <v>14638000</v>
          </cell>
          <cell r="AV96">
            <v>0</v>
          </cell>
          <cell r="AW96">
            <v>0</v>
          </cell>
          <cell r="AY96">
            <v>14638000</v>
          </cell>
          <cell r="AZ96">
            <v>14638000</v>
          </cell>
        </row>
        <row r="97">
          <cell r="A97" t="str">
            <v>MAA</v>
          </cell>
          <cell r="B97" t="str">
            <v>NDP</v>
          </cell>
          <cell r="C97" t="str">
            <v>B</v>
          </cell>
          <cell r="D97" t="str">
            <v>HT2</v>
          </cell>
          <cell r="E97" t="str">
            <v>Agriculture et alimentation</v>
          </cell>
          <cell r="F97" t="str">
            <v>Agriculture, alimentation, forêt et affaires rurales</v>
          </cell>
          <cell r="U97">
            <v>6154000</v>
          </cell>
          <cell r="V97">
            <v>6342600</v>
          </cell>
          <cell r="AD97">
            <v>0</v>
          </cell>
          <cell r="AE97">
            <v>0</v>
          </cell>
          <cell r="AG97">
            <v>6154000</v>
          </cell>
          <cell r="AH97">
            <v>6342600</v>
          </cell>
          <cell r="AM97">
            <v>0</v>
          </cell>
          <cell r="AN97">
            <v>0</v>
          </cell>
          <cell r="AP97">
            <v>6154000</v>
          </cell>
          <cell r="AQ97">
            <v>6342600</v>
          </cell>
          <cell r="AV97">
            <v>0</v>
          </cell>
          <cell r="AW97">
            <v>0</v>
          </cell>
          <cell r="AY97">
            <v>6154000</v>
          </cell>
          <cell r="AZ97">
            <v>6342600</v>
          </cell>
        </row>
        <row r="98">
          <cell r="A98" t="str">
            <v>MAA</v>
          </cell>
          <cell r="B98" t="str">
            <v>NDP</v>
          </cell>
          <cell r="C98" t="str">
            <v>B</v>
          </cell>
          <cell r="D98" t="str">
            <v>HT2</v>
          </cell>
          <cell r="E98" t="str">
            <v>Agriculture et alimentation</v>
          </cell>
          <cell r="F98" t="str">
            <v>Agriculture, alimentation, forêt et affaires rurales</v>
          </cell>
          <cell r="U98">
            <v>7764056</v>
          </cell>
          <cell r="V98">
            <v>7957284</v>
          </cell>
          <cell r="AD98">
            <v>0</v>
          </cell>
          <cell r="AE98">
            <v>0</v>
          </cell>
          <cell r="AG98">
            <v>7764056</v>
          </cell>
          <cell r="AH98">
            <v>7957284</v>
          </cell>
          <cell r="AM98">
            <v>0</v>
          </cell>
          <cell r="AN98">
            <v>0</v>
          </cell>
          <cell r="AP98">
            <v>7764056</v>
          </cell>
          <cell r="AQ98">
            <v>7957284</v>
          </cell>
          <cell r="AV98">
            <v>0</v>
          </cell>
          <cell r="AW98">
            <v>0</v>
          </cell>
          <cell r="AY98">
            <v>7764056</v>
          </cell>
          <cell r="AZ98">
            <v>7957284</v>
          </cell>
        </row>
        <row r="99">
          <cell r="A99" t="str">
            <v>MAA</v>
          </cell>
          <cell r="B99" t="str">
            <v>NDP</v>
          </cell>
          <cell r="C99" t="str">
            <v>B</v>
          </cell>
          <cell r="D99" t="str">
            <v>HT2</v>
          </cell>
          <cell r="E99" t="str">
            <v>Agriculture et alimentation</v>
          </cell>
          <cell r="F99" t="str">
            <v>Agriculture, alimentation, forêt et affaires rurales</v>
          </cell>
          <cell r="U99">
            <v>2282579</v>
          </cell>
          <cell r="V99">
            <v>2282579</v>
          </cell>
          <cell r="AD99">
            <v>0</v>
          </cell>
          <cell r="AE99">
            <v>0</v>
          </cell>
          <cell r="AG99">
            <v>2282579</v>
          </cell>
          <cell r="AH99">
            <v>2282579</v>
          </cell>
          <cell r="AM99">
            <v>0</v>
          </cell>
          <cell r="AN99">
            <v>0</v>
          </cell>
          <cell r="AP99">
            <v>2282579</v>
          </cell>
          <cell r="AQ99">
            <v>2282579</v>
          </cell>
          <cell r="AV99">
            <v>0</v>
          </cell>
          <cell r="AW99">
            <v>0</v>
          </cell>
          <cell r="AY99">
            <v>2282579</v>
          </cell>
          <cell r="AZ99">
            <v>2282579</v>
          </cell>
        </row>
        <row r="100">
          <cell r="A100" t="str">
            <v>MAA</v>
          </cell>
          <cell r="B100" t="str">
            <v>NDP</v>
          </cell>
          <cell r="C100" t="str">
            <v>B</v>
          </cell>
          <cell r="D100" t="str">
            <v>HT2</v>
          </cell>
          <cell r="E100" t="str">
            <v>Agriculture et alimentation</v>
          </cell>
          <cell r="F100" t="str">
            <v>Agriculture, alimentation, forêt et affaires rurales</v>
          </cell>
          <cell r="U100">
            <v>3567000</v>
          </cell>
          <cell r="V100">
            <v>3147000</v>
          </cell>
          <cell r="AD100">
            <v>0</v>
          </cell>
          <cell r="AE100">
            <v>0</v>
          </cell>
          <cell r="AG100">
            <v>3567000</v>
          </cell>
          <cell r="AH100">
            <v>3147000</v>
          </cell>
          <cell r="AM100">
            <v>0</v>
          </cell>
          <cell r="AN100">
            <v>0</v>
          </cell>
          <cell r="AP100">
            <v>3567000</v>
          </cell>
          <cell r="AQ100">
            <v>3147000</v>
          </cell>
          <cell r="AV100">
            <v>0</v>
          </cell>
          <cell r="AW100">
            <v>0</v>
          </cell>
          <cell r="AY100">
            <v>3567000</v>
          </cell>
          <cell r="AZ100">
            <v>3147000</v>
          </cell>
        </row>
        <row r="101">
          <cell r="A101" t="str">
            <v>MAA</v>
          </cell>
          <cell r="B101" t="str">
            <v>NDP</v>
          </cell>
          <cell r="C101" t="str">
            <v>B</v>
          </cell>
          <cell r="D101" t="str">
            <v>HT2</v>
          </cell>
          <cell r="E101" t="str">
            <v>Agriculture et alimentation</v>
          </cell>
          <cell r="F101" t="str">
            <v>Agriculture, alimentation, forêt et affaires rurales</v>
          </cell>
          <cell r="U101">
            <v>3033000</v>
          </cell>
          <cell r="V101">
            <v>3033000</v>
          </cell>
          <cell r="AD101">
            <v>0</v>
          </cell>
          <cell r="AE101">
            <v>0</v>
          </cell>
          <cell r="AG101">
            <v>3033000</v>
          </cell>
          <cell r="AH101">
            <v>3033000</v>
          </cell>
          <cell r="AM101">
            <v>0</v>
          </cell>
          <cell r="AN101">
            <v>0</v>
          </cell>
          <cell r="AP101">
            <v>3033000</v>
          </cell>
          <cell r="AQ101">
            <v>3033000</v>
          </cell>
          <cell r="AV101">
            <v>0</v>
          </cell>
          <cell r="AW101">
            <v>0</v>
          </cell>
          <cell r="AY101">
            <v>3033000</v>
          </cell>
          <cell r="AZ101">
            <v>3033000</v>
          </cell>
        </row>
        <row r="102">
          <cell r="A102" t="str">
            <v>MAA</v>
          </cell>
          <cell r="B102" t="str">
            <v>NDP</v>
          </cell>
          <cell r="C102" t="str">
            <v>B</v>
          </cell>
          <cell r="D102" t="str">
            <v>HT2</v>
          </cell>
          <cell r="E102" t="str">
            <v>Agriculture et alimentation</v>
          </cell>
          <cell r="F102" t="str">
            <v>Agriculture, alimentation, forêt et affaires rurales</v>
          </cell>
          <cell r="U102">
            <v>64665673</v>
          </cell>
          <cell r="V102">
            <v>64665673</v>
          </cell>
          <cell r="AD102">
            <v>0</v>
          </cell>
          <cell r="AE102">
            <v>0</v>
          </cell>
          <cell r="AG102">
            <v>64665673</v>
          </cell>
          <cell r="AH102">
            <v>64665673</v>
          </cell>
          <cell r="AM102">
            <v>0</v>
          </cell>
          <cell r="AN102">
            <v>0</v>
          </cell>
          <cell r="AP102">
            <v>64665673</v>
          </cell>
          <cell r="AQ102">
            <v>64665673</v>
          </cell>
          <cell r="AV102">
            <v>0</v>
          </cell>
          <cell r="AW102">
            <v>0</v>
          </cell>
          <cell r="AY102">
            <v>64665673</v>
          </cell>
          <cell r="AZ102">
            <v>64665673</v>
          </cell>
        </row>
        <row r="103">
          <cell r="A103" t="str">
            <v>MAA</v>
          </cell>
          <cell r="B103" t="str">
            <v>NDP</v>
          </cell>
          <cell r="C103" t="str">
            <v>B</v>
          </cell>
          <cell r="D103" t="str">
            <v>HT2</v>
          </cell>
          <cell r="E103" t="str">
            <v>Agriculture et alimentation</v>
          </cell>
          <cell r="F103" t="str">
            <v>Agriculture, alimentation, forêt et affaires rurales</v>
          </cell>
          <cell r="U103">
            <v>7635478</v>
          </cell>
          <cell r="V103">
            <v>7686978</v>
          </cell>
          <cell r="AD103">
            <v>0</v>
          </cell>
          <cell r="AE103">
            <v>0</v>
          </cell>
          <cell r="AG103">
            <v>7635478</v>
          </cell>
          <cell r="AH103">
            <v>7686978</v>
          </cell>
          <cell r="AM103">
            <v>0</v>
          </cell>
          <cell r="AN103">
            <v>0</v>
          </cell>
          <cell r="AP103">
            <v>7635478</v>
          </cell>
          <cell r="AQ103">
            <v>7686978</v>
          </cell>
          <cell r="AV103">
            <v>0</v>
          </cell>
          <cell r="AW103">
            <v>0</v>
          </cell>
          <cell r="AY103">
            <v>7635478</v>
          </cell>
          <cell r="AZ103">
            <v>7686978</v>
          </cell>
        </row>
        <row r="104">
          <cell r="A104" t="str">
            <v>MAA</v>
          </cell>
          <cell r="B104" t="str">
            <v>NDP</v>
          </cell>
          <cell r="C104" t="str">
            <v>B</v>
          </cell>
          <cell r="D104" t="str">
            <v>HT2</v>
          </cell>
          <cell r="E104" t="str">
            <v>Agriculture et alimentation</v>
          </cell>
          <cell r="F104" t="str">
            <v>Agriculture, alimentation, forêt et affaires rurales</v>
          </cell>
          <cell r="U104">
            <v>6500000</v>
          </cell>
          <cell r="V104">
            <v>6500000</v>
          </cell>
          <cell r="AD104">
            <v>0</v>
          </cell>
          <cell r="AE104">
            <v>0</v>
          </cell>
          <cell r="AG104">
            <v>6500000</v>
          </cell>
          <cell r="AH104">
            <v>6500000</v>
          </cell>
          <cell r="AM104">
            <v>0</v>
          </cell>
          <cell r="AN104">
            <v>0</v>
          </cell>
          <cell r="AP104">
            <v>6500000</v>
          </cell>
          <cell r="AQ104">
            <v>6500000</v>
          </cell>
          <cell r="AV104">
            <v>0</v>
          </cell>
          <cell r="AW104">
            <v>0</v>
          </cell>
          <cell r="AY104">
            <v>6500000</v>
          </cell>
          <cell r="AZ104">
            <v>6500000</v>
          </cell>
        </row>
        <row r="105">
          <cell r="A105" t="str">
            <v>MAA</v>
          </cell>
          <cell r="B105" t="str">
            <v>NDP</v>
          </cell>
          <cell r="C105" t="str">
            <v>B</v>
          </cell>
          <cell r="D105" t="str">
            <v>HT2</v>
          </cell>
          <cell r="E105" t="str">
            <v>Agriculture et alimentation</v>
          </cell>
          <cell r="F105" t="str">
            <v>Agriculture, alimentation, forêt et affaires rurales</v>
          </cell>
          <cell r="U105">
            <v>0</v>
          </cell>
          <cell r="V105">
            <v>0</v>
          </cell>
          <cell r="AD105">
            <v>0</v>
          </cell>
          <cell r="AE105">
            <v>0</v>
          </cell>
          <cell r="AG105">
            <v>0</v>
          </cell>
          <cell r="AH105">
            <v>0</v>
          </cell>
          <cell r="AM105">
            <v>0</v>
          </cell>
          <cell r="AN105">
            <v>0</v>
          </cell>
          <cell r="AP105">
            <v>0</v>
          </cell>
          <cell r="AQ105">
            <v>0</v>
          </cell>
          <cell r="AV105">
            <v>0</v>
          </cell>
          <cell r="AW105">
            <v>0</v>
          </cell>
          <cell r="AY105">
            <v>0</v>
          </cell>
          <cell r="AZ105">
            <v>0</v>
          </cell>
        </row>
        <row r="106">
          <cell r="A106" t="str">
            <v>MAA</v>
          </cell>
          <cell r="B106" t="str">
            <v>NDP</v>
          </cell>
          <cell r="C106" t="str">
            <v>B</v>
          </cell>
          <cell r="D106" t="str">
            <v>HT2</v>
          </cell>
          <cell r="E106" t="str">
            <v>Agriculture et alimentation</v>
          </cell>
          <cell r="F106" t="str">
            <v>Agriculture, alimentation, forêt et affaires rurales</v>
          </cell>
          <cell r="U106">
            <v>457791</v>
          </cell>
          <cell r="V106">
            <v>457791</v>
          </cell>
          <cell r="AD106">
            <v>0</v>
          </cell>
          <cell r="AE106">
            <v>0</v>
          </cell>
          <cell r="AG106">
            <v>457791</v>
          </cell>
          <cell r="AH106">
            <v>457791</v>
          </cell>
          <cell r="AM106">
            <v>0</v>
          </cell>
          <cell r="AN106">
            <v>0</v>
          </cell>
          <cell r="AP106">
            <v>457791</v>
          </cell>
          <cell r="AQ106">
            <v>457791</v>
          </cell>
          <cell r="AV106">
            <v>0</v>
          </cell>
          <cell r="AW106">
            <v>0</v>
          </cell>
          <cell r="AY106">
            <v>457791</v>
          </cell>
          <cell r="AZ106">
            <v>457791</v>
          </cell>
        </row>
        <row r="107">
          <cell r="A107" t="str">
            <v>MAA</v>
          </cell>
          <cell r="B107" t="str">
            <v>NDP</v>
          </cell>
          <cell r="C107" t="str">
            <v>B</v>
          </cell>
          <cell r="D107" t="str">
            <v>HT2</v>
          </cell>
          <cell r="E107" t="str">
            <v>Agriculture et alimentation</v>
          </cell>
          <cell r="F107" t="str">
            <v>Agriculture, alimentation, forêt et affaires rurales</v>
          </cell>
          <cell r="U107">
            <v>3837633</v>
          </cell>
          <cell r="V107">
            <v>3837633</v>
          </cell>
          <cell r="AD107">
            <v>0</v>
          </cell>
          <cell r="AE107">
            <v>0</v>
          </cell>
          <cell r="AG107">
            <v>3837633</v>
          </cell>
          <cell r="AH107">
            <v>3837633</v>
          </cell>
          <cell r="AM107">
            <v>0</v>
          </cell>
          <cell r="AN107">
            <v>0</v>
          </cell>
          <cell r="AP107">
            <v>3837633</v>
          </cell>
          <cell r="AQ107">
            <v>3837633</v>
          </cell>
          <cell r="AV107">
            <v>0</v>
          </cell>
          <cell r="AW107">
            <v>0</v>
          </cell>
          <cell r="AY107">
            <v>3837633</v>
          </cell>
          <cell r="AZ107">
            <v>3837633</v>
          </cell>
        </row>
        <row r="108">
          <cell r="A108" t="str">
            <v>MAA</v>
          </cell>
          <cell r="B108" t="str">
            <v>NDP</v>
          </cell>
          <cell r="C108" t="str">
            <v>B</v>
          </cell>
          <cell r="D108" t="str">
            <v>HT2</v>
          </cell>
          <cell r="E108" t="str">
            <v>Agriculture et alimentation</v>
          </cell>
          <cell r="F108" t="str">
            <v>Agriculture, alimentation, forêt et affaires rurales</v>
          </cell>
          <cell r="U108">
            <v>4000000</v>
          </cell>
          <cell r="V108">
            <v>4000000</v>
          </cell>
          <cell r="AD108">
            <v>0</v>
          </cell>
          <cell r="AE108">
            <v>0</v>
          </cell>
          <cell r="AG108">
            <v>4000000</v>
          </cell>
          <cell r="AH108">
            <v>4000000</v>
          </cell>
          <cell r="AM108">
            <v>0</v>
          </cell>
          <cell r="AN108">
            <v>0</v>
          </cell>
          <cell r="AP108">
            <v>4000000</v>
          </cell>
          <cell r="AQ108">
            <v>4000000</v>
          </cell>
          <cell r="AV108">
            <v>0</v>
          </cell>
          <cell r="AW108">
            <v>0</v>
          </cell>
          <cell r="AY108">
            <v>4000000</v>
          </cell>
          <cell r="AZ108">
            <v>4000000</v>
          </cell>
        </row>
        <row r="109">
          <cell r="A109" t="str">
            <v>MAA</v>
          </cell>
          <cell r="B109" t="str">
            <v>NDP</v>
          </cell>
          <cell r="C109" t="str">
            <v>B</v>
          </cell>
          <cell r="D109" t="str">
            <v>HT2</v>
          </cell>
          <cell r="E109" t="str">
            <v>Agriculture et alimentation</v>
          </cell>
          <cell r="F109" t="str">
            <v>Agriculture, alimentation, forêt et affaires rurales</v>
          </cell>
          <cell r="U109">
            <v>805116</v>
          </cell>
          <cell r="V109">
            <v>805116</v>
          </cell>
          <cell r="AD109">
            <v>0</v>
          </cell>
          <cell r="AE109">
            <v>0</v>
          </cell>
          <cell r="AG109">
            <v>805116</v>
          </cell>
          <cell r="AH109">
            <v>805116</v>
          </cell>
          <cell r="AM109">
            <v>0</v>
          </cell>
          <cell r="AN109">
            <v>0</v>
          </cell>
          <cell r="AP109">
            <v>805116</v>
          </cell>
          <cell r="AQ109">
            <v>805116</v>
          </cell>
          <cell r="AV109">
            <v>0</v>
          </cell>
          <cell r="AW109">
            <v>0</v>
          </cell>
          <cell r="AY109">
            <v>805116</v>
          </cell>
          <cell r="AZ109">
            <v>805116</v>
          </cell>
        </row>
        <row r="110">
          <cell r="A110" t="str">
            <v>MAA</v>
          </cell>
          <cell r="B110" t="str">
            <v>NDP</v>
          </cell>
          <cell r="C110" t="str">
            <v>B</v>
          </cell>
          <cell r="D110" t="str">
            <v>HT2</v>
          </cell>
          <cell r="E110" t="str">
            <v>Agriculture et alimentation</v>
          </cell>
          <cell r="F110" t="str">
            <v>Agriculture, alimentation, forêt et affaires rurales</v>
          </cell>
          <cell r="U110">
            <v>500000</v>
          </cell>
          <cell r="V110">
            <v>500000</v>
          </cell>
          <cell r="AD110">
            <v>0</v>
          </cell>
          <cell r="AE110">
            <v>0</v>
          </cell>
          <cell r="AG110">
            <v>500000</v>
          </cell>
          <cell r="AH110">
            <v>500000</v>
          </cell>
          <cell r="AM110">
            <v>0</v>
          </cell>
          <cell r="AN110">
            <v>0</v>
          </cell>
          <cell r="AP110">
            <v>500000</v>
          </cell>
          <cell r="AQ110">
            <v>500000</v>
          </cell>
          <cell r="AV110">
            <v>0</v>
          </cell>
          <cell r="AW110">
            <v>0</v>
          </cell>
          <cell r="AY110">
            <v>500000</v>
          </cell>
          <cell r="AZ110">
            <v>500000</v>
          </cell>
        </row>
        <row r="111">
          <cell r="A111" t="str">
            <v>MAA</v>
          </cell>
          <cell r="B111" t="str">
            <v>NDP</v>
          </cell>
          <cell r="C111" t="str">
            <v>B</v>
          </cell>
          <cell r="D111" t="str">
            <v>HT2</v>
          </cell>
          <cell r="E111" t="str">
            <v>Agriculture et alimentation</v>
          </cell>
          <cell r="F111" t="str">
            <v>Agriculture, alimentation, forêt et affaires rurales</v>
          </cell>
          <cell r="U111">
            <v>4510500</v>
          </cell>
          <cell r="V111">
            <v>4510500</v>
          </cell>
          <cell r="AD111">
            <v>0</v>
          </cell>
          <cell r="AE111">
            <v>0</v>
          </cell>
          <cell r="AG111">
            <v>4510500</v>
          </cell>
          <cell r="AH111">
            <v>4510500</v>
          </cell>
          <cell r="AM111">
            <v>0</v>
          </cell>
          <cell r="AN111">
            <v>0</v>
          </cell>
          <cell r="AP111">
            <v>4510500</v>
          </cell>
          <cell r="AQ111">
            <v>4510500</v>
          </cell>
          <cell r="AV111">
            <v>0</v>
          </cell>
          <cell r="AW111">
            <v>0</v>
          </cell>
          <cell r="AY111">
            <v>4510500</v>
          </cell>
          <cell r="AZ111">
            <v>4510500</v>
          </cell>
        </row>
        <row r="112">
          <cell r="A112" t="str">
            <v>MAA</v>
          </cell>
          <cell r="B112" t="str">
            <v>NDP</v>
          </cell>
          <cell r="C112" t="str">
            <v>B</v>
          </cell>
          <cell r="D112" t="str">
            <v>HT2</v>
          </cell>
          <cell r="E112" t="str">
            <v>Agriculture et alimentation</v>
          </cell>
          <cell r="F112" t="str">
            <v>Agriculture, alimentation, forêt et affaires rurales</v>
          </cell>
          <cell r="U112">
            <v>0</v>
          </cell>
          <cell r="V112">
            <v>0</v>
          </cell>
          <cell r="AD112">
            <v>0</v>
          </cell>
          <cell r="AE112">
            <v>0</v>
          </cell>
          <cell r="AG112">
            <v>0</v>
          </cell>
          <cell r="AH112">
            <v>0</v>
          </cell>
          <cell r="AM112">
            <v>0</v>
          </cell>
          <cell r="AN112">
            <v>0</v>
          </cell>
          <cell r="AP112">
            <v>0</v>
          </cell>
          <cell r="AQ112">
            <v>0</v>
          </cell>
          <cell r="AV112">
            <v>0</v>
          </cell>
          <cell r="AW112">
            <v>0</v>
          </cell>
          <cell r="AY112">
            <v>0</v>
          </cell>
          <cell r="AZ112">
            <v>0</v>
          </cell>
        </row>
        <row r="113">
          <cell r="A113" t="str">
            <v>MAA</v>
          </cell>
          <cell r="B113" t="str">
            <v>NDP</v>
          </cell>
          <cell r="C113" t="str">
            <v>P</v>
          </cell>
          <cell r="D113" t="str">
            <v>SO</v>
          </cell>
          <cell r="E113" t="str">
            <v>Agriculture et alimentation</v>
          </cell>
          <cell r="F113" t="str">
            <v>Agriculture, alimentation, forêt et affaires rurales</v>
          </cell>
          <cell r="M113">
            <v>595295004</v>
          </cell>
          <cell r="O113">
            <v>604518926</v>
          </cell>
          <cell r="Q113">
            <v>598702999</v>
          </cell>
          <cell r="S113">
            <v>608713603</v>
          </cell>
          <cell r="U113">
            <v>632869972</v>
          </cell>
          <cell r="V113">
            <v>629534674</v>
          </cell>
          <cell r="AD113">
            <v>0</v>
          </cell>
          <cell r="AE113">
            <v>0</v>
          </cell>
          <cell r="AG113">
            <v>632869972</v>
          </cell>
          <cell r="AH113">
            <v>629534674</v>
          </cell>
          <cell r="AM113">
            <v>0</v>
          </cell>
          <cell r="AN113">
            <v>0</v>
          </cell>
          <cell r="AP113">
            <v>632869972</v>
          </cell>
          <cell r="AQ113">
            <v>629534674</v>
          </cell>
          <cell r="AV113">
            <v>0</v>
          </cell>
          <cell r="AW113">
            <v>0</v>
          </cell>
          <cell r="AY113">
            <v>632869972</v>
          </cell>
          <cell r="AZ113">
            <v>629534674</v>
          </cell>
        </row>
        <row r="114">
          <cell r="A114" t="str">
            <v>MAA</v>
          </cell>
          <cell r="B114" t="str">
            <v>SO</v>
          </cell>
          <cell r="C114" t="str">
            <v>STP</v>
          </cell>
          <cell r="D114" t="str">
            <v>T2</v>
          </cell>
          <cell r="E114" t="str">
            <v>Agriculture et alimentation</v>
          </cell>
          <cell r="F114" t="str">
            <v>Agriculture, alimentation, forêt et affaires rurales</v>
          </cell>
          <cell r="M114">
            <v>539354277</v>
          </cell>
          <cell r="O114">
            <v>538278911</v>
          </cell>
          <cell r="Q114">
            <v>533113366</v>
          </cell>
          <cell r="S114">
            <v>537701534</v>
          </cell>
          <cell r="U114">
            <v>548707352</v>
          </cell>
          <cell r="V114">
            <v>548707352</v>
          </cell>
          <cell r="AD114">
            <v>0</v>
          </cell>
          <cell r="AE114">
            <v>0</v>
          </cell>
          <cell r="AG114">
            <v>548707352</v>
          </cell>
          <cell r="AH114">
            <v>548707352</v>
          </cell>
          <cell r="AM114">
            <v>0</v>
          </cell>
          <cell r="AN114">
            <v>0</v>
          </cell>
          <cell r="AP114">
            <v>548707352</v>
          </cell>
          <cell r="AQ114">
            <v>548707352</v>
          </cell>
          <cell r="AV114">
            <v>0</v>
          </cell>
          <cell r="AW114">
            <v>0</v>
          </cell>
          <cell r="AY114">
            <v>548707352</v>
          </cell>
          <cell r="AZ114">
            <v>548707352</v>
          </cell>
        </row>
        <row r="115">
          <cell r="A115" t="str">
            <v>MAA</v>
          </cell>
          <cell r="B115" t="str">
            <v>NDP</v>
          </cell>
          <cell r="C115" t="str">
            <v>B</v>
          </cell>
          <cell r="D115" t="str">
            <v>T2_HCAS</v>
          </cell>
          <cell r="E115" t="str">
            <v>Agriculture et alimentation</v>
          </cell>
          <cell r="F115" t="str">
            <v>Agriculture, alimentation, forêt et affaires rurales</v>
          </cell>
          <cell r="M115">
            <v>391244930</v>
          </cell>
          <cell r="O115">
            <v>391023854</v>
          </cell>
          <cell r="Q115">
            <v>386653265</v>
          </cell>
          <cell r="S115">
            <v>391457763</v>
          </cell>
          <cell r="U115">
            <v>396856362</v>
          </cell>
          <cell r="V115">
            <v>396856362</v>
          </cell>
          <cell r="AD115">
            <v>0</v>
          </cell>
          <cell r="AE115">
            <v>0</v>
          </cell>
          <cell r="AG115">
            <v>396856362</v>
          </cell>
          <cell r="AH115">
            <v>396856362</v>
          </cell>
          <cell r="AM115">
            <v>0</v>
          </cell>
          <cell r="AN115">
            <v>0</v>
          </cell>
          <cell r="AP115">
            <v>396856362</v>
          </cell>
          <cell r="AQ115">
            <v>396856362</v>
          </cell>
          <cell r="AV115">
            <v>0</v>
          </cell>
          <cell r="AW115">
            <v>0</v>
          </cell>
          <cell r="AY115">
            <v>396856362</v>
          </cell>
          <cell r="AZ115">
            <v>396856362</v>
          </cell>
        </row>
        <row r="116">
          <cell r="A116" t="str">
            <v>MAA</v>
          </cell>
          <cell r="B116" t="str">
            <v>HN</v>
          </cell>
          <cell r="C116" t="str">
            <v>B</v>
          </cell>
          <cell r="D116" t="str">
            <v>T2_CAS</v>
          </cell>
          <cell r="E116" t="str">
            <v>Agriculture et alimentation</v>
          </cell>
          <cell r="F116" t="str">
            <v>Agriculture, alimentation, forêt et affaires rurales</v>
          </cell>
          <cell r="M116">
            <v>148109347</v>
          </cell>
          <cell r="O116">
            <v>147255057</v>
          </cell>
          <cell r="Q116">
            <v>146460101</v>
          </cell>
          <cell r="S116">
            <v>146243771</v>
          </cell>
          <cell r="U116">
            <v>151850990</v>
          </cell>
          <cell r="V116">
            <v>151850990</v>
          </cell>
          <cell r="AD116">
            <v>0</v>
          </cell>
          <cell r="AE116">
            <v>0</v>
          </cell>
          <cell r="AG116">
            <v>151850990</v>
          </cell>
          <cell r="AH116">
            <v>151850990</v>
          </cell>
          <cell r="AM116">
            <v>0</v>
          </cell>
          <cell r="AN116">
            <v>0</v>
          </cell>
          <cell r="AP116">
            <v>151850990</v>
          </cell>
          <cell r="AQ116">
            <v>151850990</v>
          </cell>
          <cell r="AV116">
            <v>0</v>
          </cell>
          <cell r="AW116">
            <v>0</v>
          </cell>
          <cell r="AY116">
            <v>151850990</v>
          </cell>
          <cell r="AZ116">
            <v>151850990</v>
          </cell>
        </row>
        <row r="117">
          <cell r="A117" t="str">
            <v>MAA</v>
          </cell>
          <cell r="B117" t="str">
            <v>NDP</v>
          </cell>
          <cell r="C117" t="str">
            <v>STP</v>
          </cell>
          <cell r="D117" t="str">
            <v>HT2</v>
          </cell>
          <cell r="E117" t="str">
            <v>Agriculture et alimentation</v>
          </cell>
          <cell r="F117" t="str">
            <v>Agriculture, alimentation, forêt et affaires rurales</v>
          </cell>
          <cell r="M117">
            <v>55940727</v>
          </cell>
          <cell r="O117">
            <v>66240015</v>
          </cell>
          <cell r="Q117">
            <v>65589633</v>
          </cell>
          <cell r="S117">
            <v>71012069</v>
          </cell>
          <cell r="U117">
            <v>84162620</v>
          </cell>
          <cell r="V117">
            <v>80827322</v>
          </cell>
          <cell r="AD117">
            <v>0</v>
          </cell>
          <cell r="AE117">
            <v>0</v>
          </cell>
          <cell r="AG117">
            <v>84162620</v>
          </cell>
          <cell r="AH117">
            <v>80827322</v>
          </cell>
          <cell r="AM117">
            <v>0</v>
          </cell>
          <cell r="AN117">
            <v>0</v>
          </cell>
          <cell r="AP117">
            <v>84162620</v>
          </cell>
          <cell r="AQ117">
            <v>80827322</v>
          </cell>
          <cell r="AV117">
            <v>0</v>
          </cell>
          <cell r="AW117">
            <v>0</v>
          </cell>
          <cell r="AY117">
            <v>84162620</v>
          </cell>
          <cell r="AZ117">
            <v>80827322</v>
          </cell>
        </row>
        <row r="118">
          <cell r="A118" t="str">
            <v>MAA</v>
          </cell>
          <cell r="B118" t="str">
            <v>NDP</v>
          </cell>
          <cell r="C118" t="str">
            <v>B</v>
          </cell>
          <cell r="D118" t="str">
            <v>HT2</v>
          </cell>
          <cell r="E118" t="str">
            <v>Agriculture et alimentation</v>
          </cell>
          <cell r="F118" t="str">
            <v>Agriculture, alimentation, forêt et affaires rurales</v>
          </cell>
          <cell r="U118">
            <v>5115493</v>
          </cell>
          <cell r="V118">
            <v>5715493</v>
          </cell>
          <cell r="AD118">
            <v>0</v>
          </cell>
          <cell r="AE118">
            <v>0</v>
          </cell>
          <cell r="AG118">
            <v>5115493</v>
          </cell>
          <cell r="AH118">
            <v>5715493</v>
          </cell>
          <cell r="AM118">
            <v>0</v>
          </cell>
          <cell r="AN118">
            <v>0</v>
          </cell>
          <cell r="AP118">
            <v>5115493</v>
          </cell>
          <cell r="AQ118">
            <v>5715493</v>
          </cell>
          <cell r="AV118">
            <v>0</v>
          </cell>
          <cell r="AW118">
            <v>0</v>
          </cell>
          <cell r="AY118">
            <v>5115493</v>
          </cell>
          <cell r="AZ118">
            <v>5715493</v>
          </cell>
        </row>
        <row r="119">
          <cell r="A119" t="str">
            <v>MAA</v>
          </cell>
          <cell r="B119" t="str">
            <v>NDP</v>
          </cell>
          <cell r="C119" t="str">
            <v>B</v>
          </cell>
          <cell r="D119" t="str">
            <v>HT2</v>
          </cell>
          <cell r="E119" t="str">
            <v>Agriculture et alimentation</v>
          </cell>
          <cell r="F119" t="str">
            <v>Agriculture, alimentation, forêt et affaires rurales</v>
          </cell>
          <cell r="U119">
            <v>2283385</v>
          </cell>
          <cell r="V119">
            <v>2283385</v>
          </cell>
          <cell r="AD119">
            <v>0</v>
          </cell>
          <cell r="AE119">
            <v>0</v>
          </cell>
          <cell r="AG119">
            <v>2283385</v>
          </cell>
          <cell r="AH119">
            <v>2283385</v>
          </cell>
          <cell r="AM119">
            <v>0</v>
          </cell>
          <cell r="AN119">
            <v>0</v>
          </cell>
          <cell r="AP119">
            <v>2283385</v>
          </cell>
          <cell r="AQ119">
            <v>2283385</v>
          </cell>
          <cell r="AV119">
            <v>0</v>
          </cell>
          <cell r="AW119">
            <v>0</v>
          </cell>
          <cell r="AY119">
            <v>2283385</v>
          </cell>
          <cell r="AZ119">
            <v>2283385</v>
          </cell>
        </row>
        <row r="120">
          <cell r="A120" t="str">
            <v>MAA</v>
          </cell>
          <cell r="B120" t="str">
            <v>NDP</v>
          </cell>
          <cell r="C120" t="str">
            <v>B</v>
          </cell>
          <cell r="D120" t="str">
            <v>HT2</v>
          </cell>
          <cell r="E120" t="str">
            <v>Agriculture et alimentation</v>
          </cell>
          <cell r="F120" t="str">
            <v>Agriculture, alimentation, forêt et affaires rurales</v>
          </cell>
          <cell r="U120">
            <v>9133063</v>
          </cell>
          <cell r="V120">
            <v>9342150</v>
          </cell>
          <cell r="AD120">
            <v>0</v>
          </cell>
          <cell r="AE120">
            <v>0</v>
          </cell>
          <cell r="AG120">
            <v>9133063</v>
          </cell>
          <cell r="AH120">
            <v>9342150</v>
          </cell>
          <cell r="AM120">
            <v>0</v>
          </cell>
          <cell r="AN120">
            <v>0</v>
          </cell>
          <cell r="AP120">
            <v>9133063</v>
          </cell>
          <cell r="AQ120">
            <v>9342150</v>
          </cell>
          <cell r="AV120">
            <v>0</v>
          </cell>
          <cell r="AW120">
            <v>0</v>
          </cell>
          <cell r="AY120">
            <v>9133063</v>
          </cell>
          <cell r="AZ120">
            <v>9342150</v>
          </cell>
        </row>
        <row r="121">
          <cell r="A121" t="str">
            <v>MAA</v>
          </cell>
          <cell r="B121" t="str">
            <v>NDP</v>
          </cell>
          <cell r="C121" t="str">
            <v>B</v>
          </cell>
          <cell r="D121" t="str">
            <v>HT2</v>
          </cell>
          <cell r="E121" t="str">
            <v>Agriculture et alimentation</v>
          </cell>
          <cell r="F121" t="str">
            <v>Agriculture, alimentation, forêt et affaires rurales</v>
          </cell>
          <cell r="U121">
            <v>3051664</v>
          </cell>
          <cell r="V121">
            <v>3051664</v>
          </cell>
          <cell r="AD121">
            <v>0</v>
          </cell>
          <cell r="AE121">
            <v>0</v>
          </cell>
          <cell r="AG121">
            <v>3051664</v>
          </cell>
          <cell r="AH121">
            <v>3051664</v>
          </cell>
          <cell r="AM121">
            <v>0</v>
          </cell>
          <cell r="AN121">
            <v>0</v>
          </cell>
          <cell r="AP121">
            <v>3051664</v>
          </cell>
          <cell r="AQ121">
            <v>3051664</v>
          </cell>
          <cell r="AV121">
            <v>0</v>
          </cell>
          <cell r="AW121">
            <v>0</v>
          </cell>
          <cell r="AY121">
            <v>3051664</v>
          </cell>
          <cell r="AZ121">
            <v>3051664</v>
          </cell>
        </row>
        <row r="122">
          <cell r="A122" t="str">
            <v>MAA</v>
          </cell>
          <cell r="B122" t="str">
            <v>NDP</v>
          </cell>
          <cell r="C122" t="str">
            <v>B</v>
          </cell>
          <cell r="D122" t="str">
            <v>HT2</v>
          </cell>
          <cell r="E122" t="str">
            <v>Agriculture et alimentation</v>
          </cell>
          <cell r="F122" t="str">
            <v>Agriculture, alimentation, forêt et affaires rurales</v>
          </cell>
          <cell r="U122">
            <v>4670000</v>
          </cell>
          <cell r="V122">
            <v>4670000</v>
          </cell>
          <cell r="AD122">
            <v>0</v>
          </cell>
          <cell r="AE122">
            <v>0</v>
          </cell>
          <cell r="AG122">
            <v>4670000</v>
          </cell>
          <cell r="AH122">
            <v>4670000</v>
          </cell>
          <cell r="AM122">
            <v>0</v>
          </cell>
          <cell r="AN122">
            <v>0</v>
          </cell>
          <cell r="AP122">
            <v>4670000</v>
          </cell>
          <cell r="AQ122">
            <v>4670000</v>
          </cell>
          <cell r="AV122">
            <v>0</v>
          </cell>
          <cell r="AW122">
            <v>0</v>
          </cell>
          <cell r="AY122">
            <v>4670000</v>
          </cell>
          <cell r="AZ122">
            <v>4670000</v>
          </cell>
        </row>
        <row r="123">
          <cell r="A123" t="str">
            <v>MAA</v>
          </cell>
          <cell r="B123" t="str">
            <v>NDP</v>
          </cell>
          <cell r="C123" t="str">
            <v>B</v>
          </cell>
          <cell r="D123" t="str">
            <v>HT2</v>
          </cell>
          <cell r="E123" t="str">
            <v>Agriculture et alimentation</v>
          </cell>
          <cell r="F123" t="str">
            <v>Agriculture, alimentation, forêt et affaires rurales</v>
          </cell>
          <cell r="U123">
            <v>500000</v>
          </cell>
          <cell r="V123">
            <v>500000</v>
          </cell>
          <cell r="AD123">
            <v>0</v>
          </cell>
          <cell r="AE123">
            <v>0</v>
          </cell>
          <cell r="AG123">
            <v>500000</v>
          </cell>
          <cell r="AH123">
            <v>500000</v>
          </cell>
          <cell r="AM123">
            <v>0</v>
          </cell>
          <cell r="AN123">
            <v>0</v>
          </cell>
          <cell r="AP123">
            <v>500000</v>
          </cell>
          <cell r="AQ123">
            <v>500000</v>
          </cell>
          <cell r="AV123">
            <v>0</v>
          </cell>
          <cell r="AW123">
            <v>0</v>
          </cell>
          <cell r="AY123">
            <v>500000</v>
          </cell>
          <cell r="AZ123">
            <v>500000</v>
          </cell>
        </row>
        <row r="124">
          <cell r="A124" t="str">
            <v>MAA</v>
          </cell>
          <cell r="B124" t="str">
            <v>NDP</v>
          </cell>
          <cell r="C124" t="str">
            <v>B</v>
          </cell>
          <cell r="D124" t="str">
            <v>HT2</v>
          </cell>
          <cell r="E124" t="str">
            <v>Agriculture et alimentation</v>
          </cell>
          <cell r="F124" t="str">
            <v>Agriculture, alimentation, forêt et affaires rurales</v>
          </cell>
          <cell r="U124">
            <v>2435358</v>
          </cell>
          <cell r="V124">
            <v>2435358</v>
          </cell>
          <cell r="AD124">
            <v>0</v>
          </cell>
          <cell r="AE124">
            <v>0</v>
          </cell>
          <cell r="AG124">
            <v>2435358</v>
          </cell>
          <cell r="AH124">
            <v>2435358</v>
          </cell>
          <cell r="AM124">
            <v>0</v>
          </cell>
          <cell r="AN124">
            <v>0</v>
          </cell>
          <cell r="AP124">
            <v>2435358</v>
          </cell>
          <cell r="AQ124">
            <v>2435358</v>
          </cell>
          <cell r="AV124">
            <v>0</v>
          </cell>
          <cell r="AW124">
            <v>0</v>
          </cell>
          <cell r="AY124">
            <v>2435358</v>
          </cell>
          <cell r="AZ124">
            <v>2435358</v>
          </cell>
        </row>
        <row r="125">
          <cell r="A125" t="str">
            <v>MAA</v>
          </cell>
          <cell r="B125" t="str">
            <v>NDP</v>
          </cell>
          <cell r="C125" t="str">
            <v>B</v>
          </cell>
          <cell r="D125" t="str">
            <v>HT2</v>
          </cell>
          <cell r="E125" t="str">
            <v>Agriculture et alimentation</v>
          </cell>
          <cell r="F125" t="str">
            <v>Agriculture, alimentation, forêt et affaires rurales</v>
          </cell>
          <cell r="U125">
            <v>2169301</v>
          </cell>
          <cell r="V125">
            <v>2169301</v>
          </cell>
          <cell r="AD125">
            <v>0</v>
          </cell>
          <cell r="AE125">
            <v>0</v>
          </cell>
          <cell r="AG125">
            <v>2169301</v>
          </cell>
          <cell r="AH125">
            <v>2169301</v>
          </cell>
          <cell r="AM125">
            <v>0</v>
          </cell>
          <cell r="AN125">
            <v>0</v>
          </cell>
          <cell r="AP125">
            <v>2169301</v>
          </cell>
          <cell r="AQ125">
            <v>2169301</v>
          </cell>
          <cell r="AV125">
            <v>0</v>
          </cell>
          <cell r="AW125">
            <v>0</v>
          </cell>
          <cell r="AY125">
            <v>2169301</v>
          </cell>
          <cell r="AZ125">
            <v>2169301</v>
          </cell>
        </row>
        <row r="126">
          <cell r="A126" t="str">
            <v>MAA</v>
          </cell>
          <cell r="B126" t="str">
            <v>NDP</v>
          </cell>
          <cell r="C126" t="str">
            <v>B</v>
          </cell>
          <cell r="D126" t="str">
            <v>HT2</v>
          </cell>
          <cell r="E126" t="str">
            <v>Agriculture et alimentation</v>
          </cell>
          <cell r="F126" t="str">
            <v>Agriculture, alimentation, forêt et affaires rurales</v>
          </cell>
          <cell r="U126">
            <v>2927563</v>
          </cell>
          <cell r="V126">
            <v>2931360</v>
          </cell>
          <cell r="AD126">
            <v>0</v>
          </cell>
          <cell r="AE126">
            <v>0</v>
          </cell>
          <cell r="AG126">
            <v>2927563</v>
          </cell>
          <cell r="AH126">
            <v>2931360</v>
          </cell>
          <cell r="AM126">
            <v>0</v>
          </cell>
          <cell r="AN126">
            <v>0</v>
          </cell>
          <cell r="AP126">
            <v>2927563</v>
          </cell>
          <cell r="AQ126">
            <v>2931360</v>
          </cell>
          <cell r="AV126">
            <v>0</v>
          </cell>
          <cell r="AW126">
            <v>0</v>
          </cell>
          <cell r="AY126">
            <v>2927563</v>
          </cell>
          <cell r="AZ126">
            <v>2931360</v>
          </cell>
        </row>
        <row r="127">
          <cell r="A127" t="str">
            <v>MAA</v>
          </cell>
          <cell r="B127" t="str">
            <v>NDP</v>
          </cell>
          <cell r="C127" t="str">
            <v>B</v>
          </cell>
          <cell r="D127" t="str">
            <v>HT2</v>
          </cell>
          <cell r="E127" t="str">
            <v>Agriculture et alimentation</v>
          </cell>
          <cell r="F127" t="str">
            <v>Agriculture, alimentation, forêt et affaires rurales</v>
          </cell>
          <cell r="U127">
            <v>1111438</v>
          </cell>
          <cell r="V127">
            <v>1111438</v>
          </cell>
          <cell r="AD127">
            <v>0</v>
          </cell>
          <cell r="AE127">
            <v>0</v>
          </cell>
          <cell r="AG127">
            <v>1111438</v>
          </cell>
          <cell r="AH127">
            <v>1111438</v>
          </cell>
          <cell r="AM127">
            <v>0</v>
          </cell>
          <cell r="AN127">
            <v>0</v>
          </cell>
          <cell r="AP127">
            <v>1111438</v>
          </cell>
          <cell r="AQ127">
            <v>1111438</v>
          </cell>
          <cell r="AV127">
            <v>0</v>
          </cell>
          <cell r="AW127">
            <v>0</v>
          </cell>
          <cell r="AY127">
            <v>1111438</v>
          </cell>
          <cell r="AZ127">
            <v>1111438</v>
          </cell>
        </row>
        <row r="128">
          <cell r="A128" t="str">
            <v>MAA</v>
          </cell>
          <cell r="B128" t="str">
            <v>NDP</v>
          </cell>
          <cell r="C128" t="str">
            <v>B</v>
          </cell>
          <cell r="D128" t="str">
            <v>HT2</v>
          </cell>
          <cell r="E128" t="str">
            <v>Agriculture et alimentation</v>
          </cell>
          <cell r="F128" t="str">
            <v>Agriculture, alimentation, forêt et affaires rurales</v>
          </cell>
          <cell r="U128">
            <v>1943302</v>
          </cell>
          <cell r="V128">
            <v>1943302</v>
          </cell>
          <cell r="AD128">
            <v>0</v>
          </cell>
          <cell r="AE128">
            <v>0</v>
          </cell>
          <cell r="AG128">
            <v>1943302</v>
          </cell>
          <cell r="AH128">
            <v>1943302</v>
          </cell>
          <cell r="AM128">
            <v>0</v>
          </cell>
          <cell r="AN128">
            <v>0</v>
          </cell>
          <cell r="AP128">
            <v>1943302</v>
          </cell>
          <cell r="AQ128">
            <v>1943302</v>
          </cell>
          <cell r="AV128">
            <v>0</v>
          </cell>
          <cell r="AW128">
            <v>0</v>
          </cell>
          <cell r="AY128">
            <v>1943302</v>
          </cell>
          <cell r="AZ128">
            <v>1943302</v>
          </cell>
        </row>
        <row r="129">
          <cell r="A129" t="str">
            <v>MAA</v>
          </cell>
          <cell r="B129" t="str">
            <v>NDP</v>
          </cell>
          <cell r="C129" t="str">
            <v>B</v>
          </cell>
          <cell r="D129" t="str">
            <v>HT2</v>
          </cell>
          <cell r="E129" t="str">
            <v>Agriculture et alimentation</v>
          </cell>
          <cell r="F129" t="str">
            <v>Agriculture, alimentation, forêt et affaires rurales</v>
          </cell>
          <cell r="U129">
            <v>475586</v>
          </cell>
          <cell r="V129">
            <v>475586</v>
          </cell>
          <cell r="AD129">
            <v>0</v>
          </cell>
          <cell r="AE129">
            <v>0</v>
          </cell>
          <cell r="AG129">
            <v>475586</v>
          </cell>
          <cell r="AH129">
            <v>475586</v>
          </cell>
          <cell r="AM129">
            <v>0</v>
          </cell>
          <cell r="AN129">
            <v>0</v>
          </cell>
          <cell r="AP129">
            <v>475586</v>
          </cell>
          <cell r="AQ129">
            <v>475586</v>
          </cell>
          <cell r="AV129">
            <v>0</v>
          </cell>
          <cell r="AW129">
            <v>0</v>
          </cell>
          <cell r="AY129">
            <v>475586</v>
          </cell>
          <cell r="AZ129">
            <v>475586</v>
          </cell>
        </row>
        <row r="130">
          <cell r="A130" t="str">
            <v>MAA</v>
          </cell>
          <cell r="B130" t="str">
            <v>NDP</v>
          </cell>
          <cell r="C130" t="str">
            <v>B</v>
          </cell>
          <cell r="D130" t="str">
            <v>HT2</v>
          </cell>
          <cell r="E130" t="str">
            <v>Agriculture et alimentation</v>
          </cell>
          <cell r="F130" t="str">
            <v>Agriculture, alimentation, forêt et affaires rurales</v>
          </cell>
          <cell r="U130">
            <v>4885637</v>
          </cell>
          <cell r="V130">
            <v>4939043</v>
          </cell>
          <cell r="AD130">
            <v>0</v>
          </cell>
          <cell r="AE130">
            <v>0</v>
          </cell>
          <cell r="AG130">
            <v>4885637</v>
          </cell>
          <cell r="AH130">
            <v>4939043</v>
          </cell>
          <cell r="AM130">
            <v>0</v>
          </cell>
          <cell r="AN130">
            <v>0</v>
          </cell>
          <cell r="AP130">
            <v>4885637</v>
          </cell>
          <cell r="AQ130">
            <v>4939043</v>
          </cell>
          <cell r="AV130">
            <v>0</v>
          </cell>
          <cell r="AW130">
            <v>0</v>
          </cell>
          <cell r="AY130">
            <v>4885637</v>
          </cell>
          <cell r="AZ130">
            <v>4939043</v>
          </cell>
        </row>
        <row r="131">
          <cell r="A131" t="str">
            <v>MAA</v>
          </cell>
          <cell r="B131" t="str">
            <v>NDP</v>
          </cell>
          <cell r="C131" t="str">
            <v>B</v>
          </cell>
          <cell r="D131" t="str">
            <v>HT2</v>
          </cell>
          <cell r="E131" t="str">
            <v>Agriculture et alimentation</v>
          </cell>
          <cell r="F131" t="str">
            <v>Agriculture, alimentation, forêt et affaires rurales</v>
          </cell>
          <cell r="U131">
            <v>1392460</v>
          </cell>
          <cell r="V131">
            <v>1392460</v>
          </cell>
          <cell r="AD131">
            <v>0</v>
          </cell>
          <cell r="AE131">
            <v>0</v>
          </cell>
          <cell r="AG131">
            <v>1392460</v>
          </cell>
          <cell r="AH131">
            <v>1392460</v>
          </cell>
          <cell r="AM131">
            <v>0</v>
          </cell>
          <cell r="AN131">
            <v>0</v>
          </cell>
          <cell r="AP131">
            <v>1392460</v>
          </cell>
          <cell r="AQ131">
            <v>1392460</v>
          </cell>
          <cell r="AV131">
            <v>0</v>
          </cell>
          <cell r="AW131">
            <v>0</v>
          </cell>
          <cell r="AY131">
            <v>1392460</v>
          </cell>
          <cell r="AZ131">
            <v>1392460</v>
          </cell>
        </row>
        <row r="132">
          <cell r="A132" t="str">
            <v>MAA</v>
          </cell>
          <cell r="B132" t="str">
            <v>NDP</v>
          </cell>
          <cell r="C132" t="str">
            <v>B</v>
          </cell>
          <cell r="D132" t="str">
            <v>HT2</v>
          </cell>
          <cell r="E132" t="str">
            <v>Agriculture et alimentation</v>
          </cell>
          <cell r="F132" t="str">
            <v>Agriculture, alimentation, forêt et affaires rurales</v>
          </cell>
          <cell r="U132">
            <v>12219360</v>
          </cell>
          <cell r="V132">
            <v>3072632</v>
          </cell>
          <cell r="AD132">
            <v>0</v>
          </cell>
          <cell r="AE132">
            <v>0</v>
          </cell>
          <cell r="AG132">
            <v>12219360</v>
          </cell>
          <cell r="AH132">
            <v>3072632</v>
          </cell>
          <cell r="AM132">
            <v>0</v>
          </cell>
          <cell r="AN132">
            <v>0</v>
          </cell>
          <cell r="AP132">
            <v>12219360</v>
          </cell>
          <cell r="AQ132">
            <v>3072632</v>
          </cell>
          <cell r="AV132">
            <v>0</v>
          </cell>
          <cell r="AW132">
            <v>0</v>
          </cell>
          <cell r="AY132">
            <v>12219360</v>
          </cell>
          <cell r="AZ132">
            <v>3072632</v>
          </cell>
        </row>
        <row r="133">
          <cell r="A133" t="str">
            <v>MAA</v>
          </cell>
          <cell r="B133" t="str">
            <v>NDP</v>
          </cell>
          <cell r="C133" t="str">
            <v>B</v>
          </cell>
          <cell r="D133" t="str">
            <v>HT2</v>
          </cell>
          <cell r="E133" t="str">
            <v>Agriculture et alimentation</v>
          </cell>
          <cell r="F133" t="str">
            <v>Agriculture, alimentation, forêt et affaires rurales</v>
          </cell>
          <cell r="U133">
            <v>375000</v>
          </cell>
          <cell r="V133">
            <v>375000</v>
          </cell>
          <cell r="AD133">
            <v>0</v>
          </cell>
          <cell r="AE133">
            <v>0</v>
          </cell>
          <cell r="AG133">
            <v>375000</v>
          </cell>
          <cell r="AH133">
            <v>375000</v>
          </cell>
          <cell r="AM133">
            <v>0</v>
          </cell>
          <cell r="AN133">
            <v>0</v>
          </cell>
          <cell r="AP133">
            <v>375000</v>
          </cell>
          <cell r="AQ133">
            <v>375000</v>
          </cell>
          <cell r="AV133">
            <v>0</v>
          </cell>
          <cell r="AW133">
            <v>0</v>
          </cell>
          <cell r="AY133">
            <v>375000</v>
          </cell>
          <cell r="AZ133">
            <v>375000</v>
          </cell>
        </row>
        <row r="134">
          <cell r="A134" t="str">
            <v>MAA</v>
          </cell>
          <cell r="B134" t="str">
            <v>NDP</v>
          </cell>
          <cell r="C134" t="str">
            <v>B</v>
          </cell>
          <cell r="D134" t="str">
            <v>HT2</v>
          </cell>
          <cell r="E134" t="str">
            <v>Agriculture et alimentation</v>
          </cell>
          <cell r="F134" t="str">
            <v>Agriculture, alimentation, forêt et affaires rurales</v>
          </cell>
          <cell r="U134">
            <v>900000</v>
          </cell>
          <cell r="V134">
            <v>900000</v>
          </cell>
          <cell r="AD134">
            <v>0</v>
          </cell>
          <cell r="AE134">
            <v>0</v>
          </cell>
          <cell r="AG134">
            <v>900000</v>
          </cell>
          <cell r="AH134">
            <v>900000</v>
          </cell>
          <cell r="AM134">
            <v>0</v>
          </cell>
          <cell r="AN134">
            <v>0</v>
          </cell>
          <cell r="AP134">
            <v>900000</v>
          </cell>
          <cell r="AQ134">
            <v>900000</v>
          </cell>
          <cell r="AV134">
            <v>0</v>
          </cell>
          <cell r="AW134">
            <v>0</v>
          </cell>
          <cell r="AY134">
            <v>900000</v>
          </cell>
          <cell r="AZ134">
            <v>900000</v>
          </cell>
        </row>
        <row r="135">
          <cell r="A135" t="str">
            <v>MAA</v>
          </cell>
          <cell r="B135" t="str">
            <v>NDP</v>
          </cell>
          <cell r="C135" t="str">
            <v>B</v>
          </cell>
          <cell r="D135" t="str">
            <v>HT2</v>
          </cell>
          <cell r="E135" t="str">
            <v>Agriculture et alimentation</v>
          </cell>
          <cell r="F135" t="str">
            <v>Agriculture, alimentation, forêt et affaires rurales</v>
          </cell>
          <cell r="U135">
            <v>4819013</v>
          </cell>
          <cell r="V135">
            <v>9939237</v>
          </cell>
          <cell r="AD135">
            <v>0</v>
          </cell>
          <cell r="AE135">
            <v>0</v>
          </cell>
          <cell r="AG135">
            <v>4819013</v>
          </cell>
          <cell r="AH135">
            <v>9939237</v>
          </cell>
          <cell r="AM135">
            <v>0</v>
          </cell>
          <cell r="AN135">
            <v>0</v>
          </cell>
          <cell r="AP135">
            <v>4819013</v>
          </cell>
          <cell r="AQ135">
            <v>9939237</v>
          </cell>
          <cell r="AV135">
            <v>0</v>
          </cell>
          <cell r="AW135">
            <v>0</v>
          </cell>
          <cell r="AY135">
            <v>4819013</v>
          </cell>
          <cell r="AZ135">
            <v>9939237</v>
          </cell>
        </row>
        <row r="136">
          <cell r="A136" t="str">
            <v>MAA</v>
          </cell>
          <cell r="B136" t="str">
            <v>NDP</v>
          </cell>
          <cell r="C136" t="str">
            <v>B</v>
          </cell>
          <cell r="D136" t="str">
            <v>HT2</v>
          </cell>
          <cell r="E136" t="str">
            <v>Agriculture et alimentation</v>
          </cell>
          <cell r="F136" t="str">
            <v>Agriculture, alimentation, forêt et affaires rurales</v>
          </cell>
          <cell r="U136">
            <v>2060617</v>
          </cell>
          <cell r="V136">
            <v>2148567</v>
          </cell>
          <cell r="AD136">
            <v>0</v>
          </cell>
          <cell r="AE136">
            <v>0</v>
          </cell>
          <cell r="AG136">
            <v>2060617</v>
          </cell>
          <cell r="AH136">
            <v>2148567</v>
          </cell>
          <cell r="AM136">
            <v>0</v>
          </cell>
          <cell r="AN136">
            <v>0</v>
          </cell>
          <cell r="AP136">
            <v>2060617</v>
          </cell>
          <cell r="AQ136">
            <v>2148567</v>
          </cell>
          <cell r="AV136">
            <v>0</v>
          </cell>
          <cell r="AW136">
            <v>0</v>
          </cell>
          <cell r="AY136">
            <v>2060617</v>
          </cell>
          <cell r="AZ136">
            <v>2148567</v>
          </cell>
        </row>
        <row r="137">
          <cell r="A137" t="str">
            <v>MAA</v>
          </cell>
          <cell r="B137" t="str">
            <v>NDP</v>
          </cell>
          <cell r="C137" t="str">
            <v>B</v>
          </cell>
          <cell r="D137" t="str">
            <v>HT2</v>
          </cell>
          <cell r="E137" t="str">
            <v>Agriculture et alimentation</v>
          </cell>
          <cell r="F137" t="str">
            <v>Agriculture, alimentation, forêt et affaires rurales</v>
          </cell>
          <cell r="U137">
            <v>4731707</v>
          </cell>
          <cell r="V137">
            <v>4704954</v>
          </cell>
          <cell r="AD137">
            <v>0</v>
          </cell>
          <cell r="AE137">
            <v>0</v>
          </cell>
          <cell r="AG137">
            <v>4731707</v>
          </cell>
          <cell r="AH137">
            <v>4704954</v>
          </cell>
          <cell r="AM137">
            <v>0</v>
          </cell>
          <cell r="AN137">
            <v>0</v>
          </cell>
          <cell r="AP137">
            <v>4731707</v>
          </cell>
          <cell r="AQ137">
            <v>4704954</v>
          </cell>
          <cell r="AV137">
            <v>0</v>
          </cell>
          <cell r="AW137">
            <v>0</v>
          </cell>
          <cell r="AY137">
            <v>4731707</v>
          </cell>
          <cell r="AZ137">
            <v>4704954</v>
          </cell>
        </row>
        <row r="138">
          <cell r="A138" t="str">
            <v>MAA</v>
          </cell>
          <cell r="B138" t="str">
            <v>NDP</v>
          </cell>
          <cell r="C138" t="str">
            <v>B</v>
          </cell>
          <cell r="D138" t="str">
            <v>HT2</v>
          </cell>
          <cell r="E138" t="str">
            <v>Agriculture et alimentation</v>
          </cell>
          <cell r="F138" t="str">
            <v>Agriculture, alimentation, forêt et affaires rurales</v>
          </cell>
          <cell r="U138">
            <v>12120887</v>
          </cell>
          <cell r="V138">
            <v>12446173</v>
          </cell>
          <cell r="AD138">
            <v>0</v>
          </cell>
          <cell r="AE138">
            <v>0</v>
          </cell>
          <cell r="AG138">
            <v>12120887</v>
          </cell>
          <cell r="AH138">
            <v>12446173</v>
          </cell>
          <cell r="AM138">
            <v>0</v>
          </cell>
          <cell r="AN138">
            <v>0</v>
          </cell>
          <cell r="AP138">
            <v>12120887</v>
          </cell>
          <cell r="AQ138">
            <v>12446173</v>
          </cell>
          <cell r="AV138">
            <v>0</v>
          </cell>
          <cell r="AW138">
            <v>0</v>
          </cell>
          <cell r="AY138">
            <v>12120887</v>
          </cell>
          <cell r="AZ138">
            <v>12446173</v>
          </cell>
        </row>
        <row r="139">
          <cell r="A139" t="str">
            <v>MAA</v>
          </cell>
          <cell r="B139" t="str">
            <v>NDP</v>
          </cell>
          <cell r="C139" t="str">
            <v>B</v>
          </cell>
          <cell r="D139" t="str">
            <v>HT2</v>
          </cell>
          <cell r="E139" t="str">
            <v>Agriculture et alimentation</v>
          </cell>
          <cell r="F139" t="str">
            <v>Agriculture, alimentation, forêt et affaires rurales</v>
          </cell>
          <cell r="U139">
            <v>4841786</v>
          </cell>
          <cell r="V139">
            <v>4280219</v>
          </cell>
          <cell r="AD139">
            <v>0</v>
          </cell>
          <cell r="AE139">
            <v>0</v>
          </cell>
          <cell r="AG139">
            <v>4841786</v>
          </cell>
          <cell r="AH139">
            <v>4280219</v>
          </cell>
          <cell r="AM139">
            <v>0</v>
          </cell>
          <cell r="AN139">
            <v>0</v>
          </cell>
          <cell r="AP139">
            <v>4841786</v>
          </cell>
          <cell r="AQ139">
            <v>4280219</v>
          </cell>
          <cell r="AV139">
            <v>0</v>
          </cell>
          <cell r="AW139">
            <v>0</v>
          </cell>
          <cell r="AY139">
            <v>4841786</v>
          </cell>
          <cell r="AZ139">
            <v>4280219</v>
          </cell>
        </row>
        <row r="140">
          <cell r="A140" t="str">
            <v>MAA</v>
          </cell>
          <cell r="B140" t="str">
            <v>SO</v>
          </cell>
          <cell r="C140" t="str">
            <v>M</v>
          </cell>
          <cell r="D140" t="str">
            <v>SO</v>
          </cell>
          <cell r="E140" t="str">
            <v>Agriculture et alimentation</v>
          </cell>
          <cell r="F140" t="str">
            <v>Enseignement scolaire</v>
          </cell>
          <cell r="M140">
            <v>1396384626</v>
          </cell>
          <cell r="O140">
            <v>1429673979</v>
          </cell>
          <cell r="Q140">
            <v>1432642936</v>
          </cell>
          <cell r="S140">
            <v>1464230644</v>
          </cell>
          <cell r="U140">
            <v>76036709939</v>
          </cell>
          <cell r="V140">
            <v>75904933210</v>
          </cell>
          <cell r="AD140">
            <v>0</v>
          </cell>
          <cell r="AE140">
            <v>0</v>
          </cell>
          <cell r="AG140">
            <v>76036709939</v>
          </cell>
          <cell r="AH140">
            <v>75904933210</v>
          </cell>
          <cell r="AM140">
            <v>0</v>
          </cell>
          <cell r="AN140">
            <v>0</v>
          </cell>
          <cell r="AP140">
            <v>76036709939</v>
          </cell>
          <cell r="AQ140">
            <v>75904933210</v>
          </cell>
          <cell r="AV140">
            <v>0</v>
          </cell>
          <cell r="AW140">
            <v>0</v>
          </cell>
          <cell r="AY140">
            <v>76036709939</v>
          </cell>
          <cell r="AZ140">
            <v>75904933210</v>
          </cell>
        </row>
        <row r="141">
          <cell r="A141" t="str">
            <v>MAA</v>
          </cell>
          <cell r="B141" t="str">
            <v>NDP</v>
          </cell>
          <cell r="C141" t="str">
            <v>P</v>
          </cell>
          <cell r="D141" t="str">
            <v>SO</v>
          </cell>
          <cell r="E141" t="str">
            <v>Agriculture et alimentation</v>
          </cell>
          <cell r="F141" t="str">
            <v>Enseignement scolaire</v>
          </cell>
          <cell r="M141">
            <v>1396384626</v>
          </cell>
          <cell r="O141">
            <v>1429673979</v>
          </cell>
          <cell r="Q141">
            <v>1432642936</v>
          </cell>
          <cell r="S141">
            <v>1464230644</v>
          </cell>
          <cell r="U141">
            <v>1483610212</v>
          </cell>
          <cell r="V141">
            <v>1483610212</v>
          </cell>
          <cell r="AD141">
            <v>0</v>
          </cell>
          <cell r="AE141">
            <v>0</v>
          </cell>
          <cell r="AG141">
            <v>1483610212</v>
          </cell>
          <cell r="AH141">
            <v>1483610212</v>
          </cell>
          <cell r="AM141">
            <v>0</v>
          </cell>
          <cell r="AN141">
            <v>0</v>
          </cell>
          <cell r="AP141">
            <v>1483610212</v>
          </cell>
          <cell r="AQ141">
            <v>1483610212</v>
          </cell>
          <cell r="AV141">
            <v>0</v>
          </cell>
          <cell r="AW141">
            <v>0</v>
          </cell>
          <cell r="AY141">
            <v>1483610212</v>
          </cell>
          <cell r="AZ141">
            <v>1483610212</v>
          </cell>
        </row>
        <row r="142">
          <cell r="A142" t="str">
            <v>MAA</v>
          </cell>
          <cell r="B142" t="str">
            <v>SO</v>
          </cell>
          <cell r="C142" t="str">
            <v>STP</v>
          </cell>
          <cell r="D142" t="str">
            <v>T2</v>
          </cell>
          <cell r="E142" t="str">
            <v>Agriculture et alimentation</v>
          </cell>
          <cell r="F142" t="str">
            <v>Enseignement scolaire</v>
          </cell>
          <cell r="M142">
            <v>905231007</v>
          </cell>
          <cell r="O142">
            <v>919806480</v>
          </cell>
          <cell r="Q142">
            <v>924865085</v>
          </cell>
          <cell r="S142">
            <v>937590041</v>
          </cell>
          <cell r="U142">
            <v>973987010</v>
          </cell>
          <cell r="V142">
            <v>973987010</v>
          </cell>
          <cell r="AD142">
            <v>0</v>
          </cell>
          <cell r="AE142">
            <v>0</v>
          </cell>
          <cell r="AG142">
            <v>973987010</v>
          </cell>
          <cell r="AH142">
            <v>973987010</v>
          </cell>
          <cell r="AM142">
            <v>0</v>
          </cell>
          <cell r="AN142">
            <v>0</v>
          </cell>
          <cell r="AP142">
            <v>973987010</v>
          </cell>
          <cell r="AQ142">
            <v>973987010</v>
          </cell>
          <cell r="AV142">
            <v>0</v>
          </cell>
          <cell r="AW142">
            <v>0</v>
          </cell>
          <cell r="AY142">
            <v>973987010</v>
          </cell>
          <cell r="AZ142">
            <v>973987010</v>
          </cell>
        </row>
        <row r="143">
          <cell r="A143" t="str">
            <v>MAA</v>
          </cell>
          <cell r="B143" t="str">
            <v>NDP</v>
          </cell>
          <cell r="C143" t="str">
            <v>B</v>
          </cell>
          <cell r="D143" t="str">
            <v>T2_HCAS</v>
          </cell>
          <cell r="E143" t="str">
            <v>Agriculture et alimentation</v>
          </cell>
          <cell r="F143" t="str">
            <v>Enseignement scolaire</v>
          </cell>
          <cell r="M143">
            <v>682788057</v>
          </cell>
          <cell r="O143">
            <v>696836986</v>
          </cell>
          <cell r="Q143">
            <v>700305449</v>
          </cell>
          <cell r="S143">
            <v>710405054</v>
          </cell>
          <cell r="U143">
            <v>738492378</v>
          </cell>
          <cell r="V143">
            <v>738492378</v>
          </cell>
          <cell r="AD143">
            <v>0</v>
          </cell>
          <cell r="AE143">
            <v>0</v>
          </cell>
          <cell r="AG143">
            <v>738492378</v>
          </cell>
          <cell r="AH143">
            <v>738492378</v>
          </cell>
          <cell r="AM143">
            <v>0</v>
          </cell>
          <cell r="AN143">
            <v>0</v>
          </cell>
          <cell r="AP143">
            <v>738492378</v>
          </cell>
          <cell r="AQ143">
            <v>738492378</v>
          </cell>
          <cell r="AV143">
            <v>0</v>
          </cell>
          <cell r="AW143">
            <v>0</v>
          </cell>
          <cell r="AY143">
            <v>738492378</v>
          </cell>
          <cell r="AZ143">
            <v>738492378</v>
          </cell>
        </row>
        <row r="144">
          <cell r="A144" t="str">
            <v>MAA</v>
          </cell>
          <cell r="B144" t="str">
            <v>HN</v>
          </cell>
          <cell r="C144" t="str">
            <v>B</v>
          </cell>
          <cell r="D144" t="str">
            <v>T2_CAS</v>
          </cell>
          <cell r="E144" t="str">
            <v>Agriculture et alimentation</v>
          </cell>
          <cell r="F144" t="str">
            <v>Enseignement scolaire</v>
          </cell>
          <cell r="M144">
            <v>222442950</v>
          </cell>
          <cell r="O144">
            <v>222969494</v>
          </cell>
          <cell r="Q144">
            <v>224559636</v>
          </cell>
          <cell r="S144">
            <v>227184987</v>
          </cell>
          <cell r="U144">
            <v>235494632</v>
          </cell>
          <cell r="V144">
            <v>235494632</v>
          </cell>
          <cell r="AD144">
            <v>0</v>
          </cell>
          <cell r="AE144">
            <v>0</v>
          </cell>
          <cell r="AG144">
            <v>235494632</v>
          </cell>
          <cell r="AH144">
            <v>235494632</v>
          </cell>
          <cell r="AM144">
            <v>0</v>
          </cell>
          <cell r="AN144">
            <v>0</v>
          </cell>
          <cell r="AP144">
            <v>235494632</v>
          </cell>
          <cell r="AQ144">
            <v>235494632</v>
          </cell>
          <cell r="AV144">
            <v>0</v>
          </cell>
          <cell r="AW144">
            <v>0</v>
          </cell>
          <cell r="AY144">
            <v>235494632</v>
          </cell>
          <cell r="AZ144">
            <v>235494632</v>
          </cell>
        </row>
        <row r="145">
          <cell r="A145" t="str">
            <v>MAA</v>
          </cell>
          <cell r="B145" t="str">
            <v>NDP</v>
          </cell>
          <cell r="C145" t="str">
            <v>STP</v>
          </cell>
          <cell r="D145" t="str">
            <v>HT2</v>
          </cell>
          <cell r="E145" t="str">
            <v>Agriculture et alimentation</v>
          </cell>
          <cell r="F145" t="str">
            <v>Enseignement scolaire</v>
          </cell>
          <cell r="M145">
            <v>491153619</v>
          </cell>
          <cell r="O145">
            <v>509867499</v>
          </cell>
          <cell r="Q145">
            <v>507777851</v>
          </cell>
          <cell r="S145">
            <v>526640603</v>
          </cell>
          <cell r="U145">
            <v>509623202</v>
          </cell>
          <cell r="V145">
            <v>509623202</v>
          </cell>
          <cell r="AD145">
            <v>0</v>
          </cell>
          <cell r="AE145">
            <v>0</v>
          </cell>
          <cell r="AG145">
            <v>509623202</v>
          </cell>
          <cell r="AH145">
            <v>509623202</v>
          </cell>
          <cell r="AM145">
            <v>0</v>
          </cell>
          <cell r="AN145">
            <v>0</v>
          </cell>
          <cell r="AP145">
            <v>509623202</v>
          </cell>
          <cell r="AQ145">
            <v>509623202</v>
          </cell>
          <cell r="AV145">
            <v>0</v>
          </cell>
          <cell r="AW145">
            <v>0</v>
          </cell>
          <cell r="AY145">
            <v>509623202</v>
          </cell>
          <cell r="AZ145">
            <v>509623202</v>
          </cell>
        </row>
        <row r="146">
          <cell r="A146" t="str">
            <v>MAA</v>
          </cell>
          <cell r="B146" t="str">
            <v>NDP</v>
          </cell>
          <cell r="C146" t="str">
            <v>B</v>
          </cell>
          <cell r="D146" t="str">
            <v>HT2</v>
          </cell>
          <cell r="E146" t="str">
            <v>Agriculture et alimentation</v>
          </cell>
          <cell r="F146" t="str">
            <v>Enseignement scolaire</v>
          </cell>
          <cell r="U146">
            <v>1400466</v>
          </cell>
          <cell r="V146">
            <v>1400466</v>
          </cell>
          <cell r="AD146">
            <v>0</v>
          </cell>
          <cell r="AE146">
            <v>0</v>
          </cell>
          <cell r="AG146">
            <v>1400466</v>
          </cell>
          <cell r="AH146">
            <v>1400466</v>
          </cell>
          <cell r="AM146">
            <v>0</v>
          </cell>
          <cell r="AN146">
            <v>0</v>
          </cell>
          <cell r="AP146">
            <v>1400466</v>
          </cell>
          <cell r="AQ146">
            <v>1400466</v>
          </cell>
          <cell r="AV146">
            <v>0</v>
          </cell>
          <cell r="AW146">
            <v>0</v>
          </cell>
          <cell r="AY146">
            <v>1400466</v>
          </cell>
          <cell r="AZ146">
            <v>1400466</v>
          </cell>
        </row>
        <row r="147">
          <cell r="A147" t="str">
            <v>MAA</v>
          </cell>
          <cell r="B147" t="str">
            <v>NDP</v>
          </cell>
          <cell r="C147" t="str">
            <v>B</v>
          </cell>
          <cell r="D147" t="str">
            <v>HT2</v>
          </cell>
          <cell r="E147" t="str">
            <v>Agriculture et alimentation</v>
          </cell>
          <cell r="F147" t="str">
            <v>Enseignement scolaire</v>
          </cell>
          <cell r="U147">
            <v>33752488</v>
          </cell>
          <cell r="V147">
            <v>33752488</v>
          </cell>
          <cell r="AD147">
            <v>0</v>
          </cell>
          <cell r="AE147">
            <v>0</v>
          </cell>
          <cell r="AG147">
            <v>33752488</v>
          </cell>
          <cell r="AH147">
            <v>33752488</v>
          </cell>
          <cell r="AM147">
            <v>0</v>
          </cell>
          <cell r="AN147">
            <v>0</v>
          </cell>
          <cell r="AP147">
            <v>33752488</v>
          </cell>
          <cell r="AQ147">
            <v>33752488</v>
          </cell>
          <cell r="AV147">
            <v>0</v>
          </cell>
          <cell r="AW147">
            <v>0</v>
          </cell>
          <cell r="AY147">
            <v>33752488</v>
          </cell>
          <cell r="AZ147">
            <v>33752488</v>
          </cell>
        </row>
        <row r="148">
          <cell r="A148" t="str">
            <v>MAA</v>
          </cell>
          <cell r="B148" t="str">
            <v>NDP</v>
          </cell>
          <cell r="C148" t="str">
            <v>B</v>
          </cell>
          <cell r="D148" t="str">
            <v>HT2</v>
          </cell>
          <cell r="E148" t="str">
            <v>Agriculture et alimentation</v>
          </cell>
          <cell r="F148" t="str">
            <v>Enseignement scolaire</v>
          </cell>
          <cell r="U148">
            <v>8104730</v>
          </cell>
          <cell r="V148">
            <v>8104730</v>
          </cell>
          <cell r="AD148">
            <v>0</v>
          </cell>
          <cell r="AE148">
            <v>0</v>
          </cell>
          <cell r="AG148">
            <v>8104730</v>
          </cell>
          <cell r="AH148">
            <v>8104730</v>
          </cell>
          <cell r="AM148">
            <v>0</v>
          </cell>
          <cell r="AN148">
            <v>0</v>
          </cell>
          <cell r="AP148">
            <v>8104730</v>
          </cell>
          <cell r="AQ148">
            <v>8104730</v>
          </cell>
          <cell r="AV148">
            <v>0</v>
          </cell>
          <cell r="AW148">
            <v>0</v>
          </cell>
          <cell r="AY148">
            <v>8104730</v>
          </cell>
          <cell r="AZ148">
            <v>8104730</v>
          </cell>
        </row>
        <row r="149">
          <cell r="A149" t="str">
            <v>MAA</v>
          </cell>
          <cell r="B149" t="str">
            <v>NDP</v>
          </cell>
          <cell r="C149" t="str">
            <v>B</v>
          </cell>
          <cell r="D149" t="str">
            <v>HT2</v>
          </cell>
          <cell r="E149" t="str">
            <v>Agriculture et alimentation</v>
          </cell>
          <cell r="F149" t="str">
            <v>Enseignement scolaire</v>
          </cell>
          <cell r="U149">
            <v>970000</v>
          </cell>
          <cell r="V149">
            <v>970000</v>
          </cell>
          <cell r="AD149">
            <v>0</v>
          </cell>
          <cell r="AE149">
            <v>0</v>
          </cell>
          <cell r="AG149">
            <v>970000</v>
          </cell>
          <cell r="AH149">
            <v>970000</v>
          </cell>
          <cell r="AM149">
            <v>0</v>
          </cell>
          <cell r="AN149">
            <v>0</v>
          </cell>
          <cell r="AP149">
            <v>970000</v>
          </cell>
          <cell r="AQ149">
            <v>970000</v>
          </cell>
          <cell r="AV149">
            <v>0</v>
          </cell>
          <cell r="AW149">
            <v>0</v>
          </cell>
          <cell r="AY149">
            <v>970000</v>
          </cell>
          <cell r="AZ149">
            <v>970000</v>
          </cell>
        </row>
        <row r="150">
          <cell r="A150" t="str">
            <v>MAA</v>
          </cell>
          <cell r="B150" t="str">
            <v>NDP</v>
          </cell>
          <cell r="C150" t="str">
            <v>B</v>
          </cell>
          <cell r="D150" t="str">
            <v>HT2</v>
          </cell>
          <cell r="E150" t="str">
            <v>Agriculture et alimentation</v>
          </cell>
          <cell r="F150" t="str">
            <v>Enseignement scolaire</v>
          </cell>
          <cell r="U150">
            <v>2950000</v>
          </cell>
          <cell r="V150">
            <v>2950000</v>
          </cell>
          <cell r="AD150">
            <v>0</v>
          </cell>
          <cell r="AE150">
            <v>0</v>
          </cell>
          <cell r="AG150">
            <v>2950000</v>
          </cell>
          <cell r="AH150">
            <v>2950000</v>
          </cell>
          <cell r="AM150">
            <v>0</v>
          </cell>
          <cell r="AN150">
            <v>0</v>
          </cell>
          <cell r="AP150">
            <v>2950000</v>
          </cell>
          <cell r="AQ150">
            <v>2950000</v>
          </cell>
          <cell r="AV150">
            <v>0</v>
          </cell>
          <cell r="AW150">
            <v>0</v>
          </cell>
          <cell r="AY150">
            <v>2950000</v>
          </cell>
          <cell r="AZ150">
            <v>2950000</v>
          </cell>
        </row>
        <row r="151">
          <cell r="A151" t="str">
            <v>MAA</v>
          </cell>
          <cell r="B151" t="str">
            <v>NDP</v>
          </cell>
          <cell r="C151" t="str">
            <v>B</v>
          </cell>
          <cell r="D151" t="str">
            <v>HT2</v>
          </cell>
          <cell r="E151" t="str">
            <v>Agriculture et alimentation</v>
          </cell>
          <cell r="F151" t="str">
            <v>Enseignement scolaire</v>
          </cell>
          <cell r="U151">
            <v>1260000</v>
          </cell>
          <cell r="V151">
            <v>1260000</v>
          </cell>
          <cell r="AD151">
            <v>0</v>
          </cell>
          <cell r="AE151">
            <v>0</v>
          </cell>
          <cell r="AG151">
            <v>1260000</v>
          </cell>
          <cell r="AH151">
            <v>1260000</v>
          </cell>
          <cell r="AM151">
            <v>0</v>
          </cell>
          <cell r="AN151">
            <v>0</v>
          </cell>
          <cell r="AP151">
            <v>1260000</v>
          </cell>
          <cell r="AQ151">
            <v>1260000</v>
          </cell>
          <cell r="AV151">
            <v>0</v>
          </cell>
          <cell r="AW151">
            <v>0</v>
          </cell>
          <cell r="AY151">
            <v>1260000</v>
          </cell>
          <cell r="AZ151">
            <v>1260000</v>
          </cell>
        </row>
        <row r="152">
          <cell r="A152" t="str">
            <v>MAA</v>
          </cell>
          <cell r="B152" t="str">
            <v>NDP</v>
          </cell>
          <cell r="C152" t="str">
            <v>B</v>
          </cell>
          <cell r="D152" t="str">
            <v>HT2</v>
          </cell>
          <cell r="E152" t="str">
            <v>Agriculture et alimentation</v>
          </cell>
          <cell r="F152" t="str">
            <v>Enseignement scolaire</v>
          </cell>
          <cell r="U152">
            <v>2296109</v>
          </cell>
          <cell r="V152">
            <v>2296109</v>
          </cell>
          <cell r="AD152">
            <v>0</v>
          </cell>
          <cell r="AE152">
            <v>0</v>
          </cell>
          <cell r="AG152">
            <v>2296109</v>
          </cell>
          <cell r="AH152">
            <v>2296109</v>
          </cell>
          <cell r="AM152">
            <v>0</v>
          </cell>
          <cell r="AN152">
            <v>0</v>
          </cell>
          <cell r="AP152">
            <v>2296109</v>
          </cell>
          <cell r="AQ152">
            <v>2296109</v>
          </cell>
          <cell r="AV152">
            <v>0</v>
          </cell>
          <cell r="AW152">
            <v>0</v>
          </cell>
          <cell r="AY152">
            <v>2296109</v>
          </cell>
          <cell r="AZ152">
            <v>2296109</v>
          </cell>
        </row>
        <row r="153">
          <cell r="A153" t="str">
            <v>MAA</v>
          </cell>
          <cell r="B153" t="str">
            <v>NDP</v>
          </cell>
          <cell r="C153" t="str">
            <v>B</v>
          </cell>
          <cell r="D153" t="str">
            <v>HT2</v>
          </cell>
          <cell r="E153" t="str">
            <v>Agriculture et alimentation</v>
          </cell>
          <cell r="F153" t="str">
            <v>Enseignement scolaire</v>
          </cell>
          <cell r="U153">
            <v>1257350</v>
          </cell>
          <cell r="V153">
            <v>1257350</v>
          </cell>
          <cell r="AD153">
            <v>0</v>
          </cell>
          <cell r="AE153">
            <v>0</v>
          </cell>
          <cell r="AG153">
            <v>1257350</v>
          </cell>
          <cell r="AH153">
            <v>1257350</v>
          </cell>
          <cell r="AM153">
            <v>0</v>
          </cell>
          <cell r="AN153">
            <v>0</v>
          </cell>
          <cell r="AP153">
            <v>1257350</v>
          </cell>
          <cell r="AQ153">
            <v>1257350</v>
          </cell>
          <cell r="AV153">
            <v>0</v>
          </cell>
          <cell r="AW153">
            <v>0</v>
          </cell>
          <cell r="AY153">
            <v>1257350</v>
          </cell>
          <cell r="AZ153">
            <v>1257350</v>
          </cell>
        </row>
        <row r="154">
          <cell r="A154" t="str">
            <v>MAA</v>
          </cell>
          <cell r="B154" t="str">
            <v>NDP</v>
          </cell>
          <cell r="C154" t="str">
            <v>B</v>
          </cell>
          <cell r="D154" t="str">
            <v>HT2</v>
          </cell>
          <cell r="E154" t="str">
            <v>Agriculture et alimentation</v>
          </cell>
          <cell r="F154" t="str">
            <v>Enseignement scolaire</v>
          </cell>
          <cell r="U154">
            <v>250000</v>
          </cell>
          <cell r="V154">
            <v>250000</v>
          </cell>
          <cell r="AD154">
            <v>0</v>
          </cell>
          <cell r="AE154">
            <v>0</v>
          </cell>
          <cell r="AG154">
            <v>250000</v>
          </cell>
          <cell r="AH154">
            <v>250000</v>
          </cell>
          <cell r="AM154">
            <v>0</v>
          </cell>
          <cell r="AN154">
            <v>0</v>
          </cell>
          <cell r="AP154">
            <v>250000</v>
          </cell>
          <cell r="AQ154">
            <v>250000</v>
          </cell>
          <cell r="AV154">
            <v>0</v>
          </cell>
          <cell r="AW154">
            <v>0</v>
          </cell>
          <cell r="AY154">
            <v>250000</v>
          </cell>
          <cell r="AZ154">
            <v>250000</v>
          </cell>
        </row>
        <row r="155">
          <cell r="A155" t="str">
            <v>MAA</v>
          </cell>
          <cell r="B155" t="str">
            <v>NDP</v>
          </cell>
          <cell r="C155" t="str">
            <v>B</v>
          </cell>
          <cell r="D155" t="str">
            <v>HT2</v>
          </cell>
          <cell r="E155" t="str">
            <v>Agriculture et alimentation</v>
          </cell>
          <cell r="F155" t="str">
            <v>Enseignement scolaire</v>
          </cell>
          <cell r="U155">
            <v>0</v>
          </cell>
          <cell r="V155">
            <v>0</v>
          </cell>
          <cell r="AD155">
            <v>0</v>
          </cell>
          <cell r="AE155">
            <v>0</v>
          </cell>
          <cell r="AG155">
            <v>0</v>
          </cell>
          <cell r="AH155">
            <v>0</v>
          </cell>
          <cell r="AM155">
            <v>0</v>
          </cell>
          <cell r="AN155">
            <v>0</v>
          </cell>
          <cell r="AP155">
            <v>0</v>
          </cell>
          <cell r="AQ155">
            <v>0</v>
          </cell>
          <cell r="AV155">
            <v>0</v>
          </cell>
          <cell r="AW155">
            <v>0</v>
          </cell>
          <cell r="AY155">
            <v>0</v>
          </cell>
          <cell r="AZ155">
            <v>0</v>
          </cell>
        </row>
        <row r="156">
          <cell r="A156" t="str">
            <v>MAA</v>
          </cell>
          <cell r="B156" t="str">
            <v>NDP</v>
          </cell>
          <cell r="C156" t="str">
            <v>B</v>
          </cell>
          <cell r="D156" t="str">
            <v>HT2</v>
          </cell>
          <cell r="E156" t="str">
            <v>Agriculture et alimentation</v>
          </cell>
          <cell r="F156" t="str">
            <v>Enseignement scolaire</v>
          </cell>
          <cell r="U156">
            <v>218850000</v>
          </cell>
          <cell r="V156">
            <v>218850000</v>
          </cell>
          <cell r="AD156">
            <v>0</v>
          </cell>
          <cell r="AE156">
            <v>0</v>
          </cell>
          <cell r="AG156">
            <v>218850000</v>
          </cell>
          <cell r="AH156">
            <v>218850000</v>
          </cell>
          <cell r="AM156">
            <v>0</v>
          </cell>
          <cell r="AN156">
            <v>0</v>
          </cell>
          <cell r="AP156">
            <v>218850000</v>
          </cell>
          <cell r="AQ156">
            <v>218850000</v>
          </cell>
          <cell r="AV156">
            <v>0</v>
          </cell>
          <cell r="AW156">
            <v>0</v>
          </cell>
          <cell r="AY156">
            <v>218850000</v>
          </cell>
          <cell r="AZ156">
            <v>218850000</v>
          </cell>
        </row>
        <row r="157">
          <cell r="A157" t="str">
            <v>MAA</v>
          </cell>
          <cell r="B157" t="str">
            <v>NDP</v>
          </cell>
          <cell r="C157" t="str">
            <v>B</v>
          </cell>
          <cell r="D157" t="str">
            <v>HT2</v>
          </cell>
          <cell r="E157" t="str">
            <v>Agriculture et alimentation</v>
          </cell>
          <cell r="F157" t="str">
            <v>Enseignement scolaire</v>
          </cell>
          <cell r="U157">
            <v>600000</v>
          </cell>
          <cell r="V157">
            <v>600000</v>
          </cell>
          <cell r="AD157">
            <v>0</v>
          </cell>
          <cell r="AE157">
            <v>0</v>
          </cell>
          <cell r="AG157">
            <v>600000</v>
          </cell>
          <cell r="AH157">
            <v>600000</v>
          </cell>
          <cell r="AM157">
            <v>0</v>
          </cell>
          <cell r="AN157">
            <v>0</v>
          </cell>
          <cell r="AP157">
            <v>600000</v>
          </cell>
          <cell r="AQ157">
            <v>600000</v>
          </cell>
          <cell r="AV157">
            <v>0</v>
          </cell>
          <cell r="AW157">
            <v>0</v>
          </cell>
          <cell r="AY157">
            <v>600000</v>
          </cell>
          <cell r="AZ157">
            <v>600000</v>
          </cell>
        </row>
        <row r="158">
          <cell r="A158" t="str">
            <v>MAA</v>
          </cell>
          <cell r="B158" t="str">
            <v>NDP</v>
          </cell>
          <cell r="C158" t="str">
            <v>B</v>
          </cell>
          <cell r="D158" t="str">
            <v>HT2</v>
          </cell>
          <cell r="E158" t="str">
            <v>Agriculture et alimentation</v>
          </cell>
          <cell r="F158" t="str">
            <v>Enseignement scolaire</v>
          </cell>
          <cell r="U158">
            <v>3200000</v>
          </cell>
          <cell r="V158">
            <v>3200000</v>
          </cell>
          <cell r="AD158">
            <v>0</v>
          </cell>
          <cell r="AE158">
            <v>0</v>
          </cell>
          <cell r="AG158">
            <v>3200000</v>
          </cell>
          <cell r="AH158">
            <v>3200000</v>
          </cell>
          <cell r="AM158">
            <v>0</v>
          </cell>
          <cell r="AN158">
            <v>0</v>
          </cell>
          <cell r="AP158">
            <v>3200000</v>
          </cell>
          <cell r="AQ158">
            <v>3200000</v>
          </cell>
          <cell r="AV158">
            <v>0</v>
          </cell>
          <cell r="AW158">
            <v>0</v>
          </cell>
          <cell r="AY158">
            <v>3200000</v>
          </cell>
          <cell r="AZ158">
            <v>3200000</v>
          </cell>
        </row>
        <row r="159">
          <cell r="A159" t="str">
            <v>MAA</v>
          </cell>
          <cell r="B159" t="str">
            <v>NDP</v>
          </cell>
          <cell r="C159" t="str">
            <v>B</v>
          </cell>
          <cell r="D159" t="str">
            <v>HT2</v>
          </cell>
          <cell r="E159" t="str">
            <v>Agriculture et alimentation</v>
          </cell>
          <cell r="F159" t="str">
            <v>Enseignement scolaire</v>
          </cell>
          <cell r="U159">
            <v>131750000</v>
          </cell>
          <cell r="V159">
            <v>131750000</v>
          </cell>
          <cell r="AD159">
            <v>0</v>
          </cell>
          <cell r="AE159">
            <v>0</v>
          </cell>
          <cell r="AG159">
            <v>131750000</v>
          </cell>
          <cell r="AH159">
            <v>131750000</v>
          </cell>
          <cell r="AM159">
            <v>0</v>
          </cell>
          <cell r="AN159">
            <v>0</v>
          </cell>
          <cell r="AP159">
            <v>131750000</v>
          </cell>
          <cell r="AQ159">
            <v>131750000</v>
          </cell>
          <cell r="AV159">
            <v>0</v>
          </cell>
          <cell r="AW159">
            <v>0</v>
          </cell>
          <cell r="AY159">
            <v>131750000</v>
          </cell>
          <cell r="AZ159">
            <v>131750000</v>
          </cell>
        </row>
        <row r="160">
          <cell r="A160" t="str">
            <v>MAA</v>
          </cell>
          <cell r="B160" t="str">
            <v>NDP</v>
          </cell>
          <cell r="C160" t="str">
            <v>B</v>
          </cell>
          <cell r="D160" t="str">
            <v>HT2</v>
          </cell>
          <cell r="E160" t="str">
            <v>Agriculture et alimentation</v>
          </cell>
          <cell r="F160" t="str">
            <v>Enseignement scolaire</v>
          </cell>
          <cell r="U160">
            <v>0</v>
          </cell>
          <cell r="V160">
            <v>0</v>
          </cell>
          <cell r="AD160">
            <v>0</v>
          </cell>
          <cell r="AE160">
            <v>0</v>
          </cell>
          <cell r="AG160">
            <v>0</v>
          </cell>
          <cell r="AH160">
            <v>0</v>
          </cell>
          <cell r="AM160">
            <v>0</v>
          </cell>
          <cell r="AN160">
            <v>0</v>
          </cell>
          <cell r="AP160">
            <v>0</v>
          </cell>
          <cell r="AQ160">
            <v>0</v>
          </cell>
          <cell r="AV160">
            <v>0</v>
          </cell>
          <cell r="AW160">
            <v>0</v>
          </cell>
          <cell r="AY160">
            <v>0</v>
          </cell>
          <cell r="AZ160">
            <v>0</v>
          </cell>
        </row>
        <row r="161">
          <cell r="A161" t="str">
            <v>MAA</v>
          </cell>
          <cell r="B161" t="str">
            <v>NDP</v>
          </cell>
          <cell r="C161" t="str">
            <v>B</v>
          </cell>
          <cell r="D161" t="str">
            <v>HT2</v>
          </cell>
          <cell r="E161" t="str">
            <v>Agriculture et alimentation</v>
          </cell>
          <cell r="F161" t="str">
            <v>Enseignement scolaire</v>
          </cell>
          <cell r="U161">
            <v>74042674</v>
          </cell>
          <cell r="V161">
            <v>74042674</v>
          </cell>
          <cell r="AD161">
            <v>0</v>
          </cell>
          <cell r="AE161">
            <v>0</v>
          </cell>
          <cell r="AG161">
            <v>74042674</v>
          </cell>
          <cell r="AH161">
            <v>74042674</v>
          </cell>
          <cell r="AM161">
            <v>0</v>
          </cell>
          <cell r="AN161">
            <v>0</v>
          </cell>
          <cell r="AP161">
            <v>74042674</v>
          </cell>
          <cell r="AQ161">
            <v>74042674</v>
          </cell>
          <cell r="AV161">
            <v>0</v>
          </cell>
          <cell r="AW161">
            <v>0</v>
          </cell>
          <cell r="AY161">
            <v>74042674</v>
          </cell>
          <cell r="AZ161">
            <v>74042674</v>
          </cell>
        </row>
        <row r="162">
          <cell r="A162" t="str">
            <v>MAA</v>
          </cell>
          <cell r="B162" t="str">
            <v>NDP</v>
          </cell>
          <cell r="C162" t="str">
            <v>B</v>
          </cell>
          <cell r="D162" t="str">
            <v>HT2</v>
          </cell>
          <cell r="E162" t="str">
            <v>Agriculture et alimentation</v>
          </cell>
          <cell r="F162" t="str">
            <v>Enseignement scolaire</v>
          </cell>
          <cell r="U162">
            <v>1130000</v>
          </cell>
          <cell r="V162">
            <v>1130000</v>
          </cell>
          <cell r="AD162">
            <v>0</v>
          </cell>
          <cell r="AE162">
            <v>0</v>
          </cell>
          <cell r="AG162">
            <v>1130000</v>
          </cell>
          <cell r="AH162">
            <v>1130000</v>
          </cell>
          <cell r="AM162">
            <v>0</v>
          </cell>
          <cell r="AN162">
            <v>0</v>
          </cell>
          <cell r="AP162">
            <v>1130000</v>
          </cell>
          <cell r="AQ162">
            <v>1130000</v>
          </cell>
          <cell r="AV162">
            <v>0</v>
          </cell>
          <cell r="AW162">
            <v>0</v>
          </cell>
          <cell r="AY162">
            <v>1130000</v>
          </cell>
          <cell r="AZ162">
            <v>1130000</v>
          </cell>
        </row>
        <row r="163">
          <cell r="A163" t="str">
            <v>MAA</v>
          </cell>
          <cell r="B163" t="str">
            <v>NDP</v>
          </cell>
          <cell r="C163" t="str">
            <v>B</v>
          </cell>
          <cell r="D163" t="str">
            <v>HT2</v>
          </cell>
          <cell r="E163" t="str">
            <v>Agriculture et alimentation</v>
          </cell>
          <cell r="F163" t="str">
            <v>Enseignement scolaire</v>
          </cell>
          <cell r="U163">
            <v>17037570</v>
          </cell>
          <cell r="V163">
            <v>17037570</v>
          </cell>
          <cell r="AD163">
            <v>0</v>
          </cell>
          <cell r="AE163">
            <v>0</v>
          </cell>
          <cell r="AG163">
            <v>17037570</v>
          </cell>
          <cell r="AH163">
            <v>17037570</v>
          </cell>
          <cell r="AM163">
            <v>0</v>
          </cell>
          <cell r="AN163">
            <v>0</v>
          </cell>
          <cell r="AP163">
            <v>17037570</v>
          </cell>
          <cell r="AQ163">
            <v>17037570</v>
          </cell>
          <cell r="AV163">
            <v>0</v>
          </cell>
          <cell r="AW163">
            <v>0</v>
          </cell>
          <cell r="AY163">
            <v>17037570</v>
          </cell>
          <cell r="AZ163">
            <v>17037570</v>
          </cell>
        </row>
        <row r="164">
          <cell r="A164" t="str">
            <v>MAA</v>
          </cell>
          <cell r="B164" t="str">
            <v>NDP</v>
          </cell>
          <cell r="C164" t="str">
            <v>B</v>
          </cell>
          <cell r="D164" t="str">
            <v>HT2</v>
          </cell>
          <cell r="E164" t="str">
            <v>Agriculture et alimentation</v>
          </cell>
          <cell r="F164" t="str">
            <v>Enseignement scolaire</v>
          </cell>
          <cell r="U164">
            <v>1490555</v>
          </cell>
          <cell r="V164">
            <v>1490555</v>
          </cell>
          <cell r="AD164">
            <v>0</v>
          </cell>
          <cell r="AE164">
            <v>0</v>
          </cell>
          <cell r="AG164">
            <v>1490555</v>
          </cell>
          <cell r="AH164">
            <v>1490555</v>
          </cell>
          <cell r="AM164">
            <v>0</v>
          </cell>
          <cell r="AN164">
            <v>0</v>
          </cell>
          <cell r="AP164">
            <v>1490555</v>
          </cell>
          <cell r="AQ164">
            <v>1490555</v>
          </cell>
          <cell r="AV164">
            <v>0</v>
          </cell>
          <cell r="AW164">
            <v>0</v>
          </cell>
          <cell r="AY164">
            <v>1490555</v>
          </cell>
          <cell r="AZ164">
            <v>1490555</v>
          </cell>
        </row>
        <row r="165">
          <cell r="A165" t="str">
            <v>MAA</v>
          </cell>
          <cell r="B165" t="str">
            <v>NDP</v>
          </cell>
          <cell r="C165" t="str">
            <v>B</v>
          </cell>
          <cell r="D165" t="str">
            <v>HT2</v>
          </cell>
          <cell r="E165" t="str">
            <v>Agriculture et alimentation</v>
          </cell>
          <cell r="F165" t="str">
            <v>Enseignement scolaire</v>
          </cell>
          <cell r="U165">
            <v>396622</v>
          </cell>
          <cell r="V165">
            <v>396622</v>
          </cell>
          <cell r="AD165">
            <v>0</v>
          </cell>
          <cell r="AE165">
            <v>0</v>
          </cell>
          <cell r="AG165">
            <v>396622</v>
          </cell>
          <cell r="AH165">
            <v>396622</v>
          </cell>
          <cell r="AM165">
            <v>0</v>
          </cell>
          <cell r="AN165">
            <v>0</v>
          </cell>
          <cell r="AP165">
            <v>396622</v>
          </cell>
          <cell r="AQ165">
            <v>396622</v>
          </cell>
          <cell r="AV165">
            <v>0</v>
          </cell>
          <cell r="AW165">
            <v>0</v>
          </cell>
          <cell r="AY165">
            <v>396622</v>
          </cell>
          <cell r="AZ165">
            <v>396622</v>
          </cell>
        </row>
        <row r="166">
          <cell r="A166" t="str">
            <v>MAA</v>
          </cell>
          <cell r="B166" t="str">
            <v>NDP</v>
          </cell>
          <cell r="C166" t="str">
            <v>B</v>
          </cell>
          <cell r="D166" t="str">
            <v>HT2</v>
          </cell>
          <cell r="E166" t="str">
            <v>Agriculture et alimentation</v>
          </cell>
          <cell r="F166" t="str">
            <v>Enseignement scolaire</v>
          </cell>
          <cell r="U166">
            <v>1021980</v>
          </cell>
          <cell r="V166">
            <v>1021980</v>
          </cell>
          <cell r="AD166">
            <v>0</v>
          </cell>
          <cell r="AE166">
            <v>0</v>
          </cell>
          <cell r="AG166">
            <v>1021980</v>
          </cell>
          <cell r="AH166">
            <v>1021980</v>
          </cell>
          <cell r="AM166">
            <v>0</v>
          </cell>
          <cell r="AN166">
            <v>0</v>
          </cell>
          <cell r="AP166">
            <v>1021980</v>
          </cell>
          <cell r="AQ166">
            <v>1021980</v>
          </cell>
          <cell r="AV166">
            <v>0</v>
          </cell>
          <cell r="AW166">
            <v>0</v>
          </cell>
          <cell r="AY166">
            <v>1021980</v>
          </cell>
          <cell r="AZ166">
            <v>1021980</v>
          </cell>
        </row>
        <row r="167">
          <cell r="A167" t="str">
            <v>MAA</v>
          </cell>
          <cell r="B167" t="str">
            <v>NDP</v>
          </cell>
          <cell r="C167" t="str">
            <v>B</v>
          </cell>
          <cell r="D167" t="str">
            <v>HT2</v>
          </cell>
          <cell r="E167" t="str">
            <v>Agriculture et alimentation</v>
          </cell>
          <cell r="F167" t="str">
            <v>Enseignement scolaire</v>
          </cell>
          <cell r="U167">
            <v>832170</v>
          </cell>
          <cell r="V167">
            <v>832170</v>
          </cell>
          <cell r="AD167">
            <v>0</v>
          </cell>
          <cell r="AE167">
            <v>0</v>
          </cell>
          <cell r="AG167">
            <v>832170</v>
          </cell>
          <cell r="AH167">
            <v>832170</v>
          </cell>
          <cell r="AM167">
            <v>0</v>
          </cell>
          <cell r="AN167">
            <v>0</v>
          </cell>
          <cell r="AP167">
            <v>832170</v>
          </cell>
          <cell r="AQ167">
            <v>832170</v>
          </cell>
          <cell r="AV167">
            <v>0</v>
          </cell>
          <cell r="AW167">
            <v>0</v>
          </cell>
          <cell r="AY167">
            <v>832170</v>
          </cell>
          <cell r="AZ167">
            <v>832170</v>
          </cell>
        </row>
        <row r="168">
          <cell r="A168" t="str">
            <v>MAA</v>
          </cell>
          <cell r="B168" t="str">
            <v>NDP</v>
          </cell>
          <cell r="C168" t="str">
            <v>B</v>
          </cell>
          <cell r="D168" t="str">
            <v>HT2</v>
          </cell>
          <cell r="E168" t="str">
            <v>Agriculture et alimentation</v>
          </cell>
          <cell r="F168" t="str">
            <v>Enseignement scolaire</v>
          </cell>
          <cell r="U168">
            <v>0</v>
          </cell>
          <cell r="V168">
            <v>0</v>
          </cell>
          <cell r="AD168">
            <v>0</v>
          </cell>
          <cell r="AE168">
            <v>0</v>
          </cell>
          <cell r="AG168">
            <v>0</v>
          </cell>
          <cell r="AH168">
            <v>0</v>
          </cell>
          <cell r="AM168">
            <v>0</v>
          </cell>
          <cell r="AN168">
            <v>0</v>
          </cell>
          <cell r="AP168">
            <v>0</v>
          </cell>
          <cell r="AQ168">
            <v>0</v>
          </cell>
          <cell r="AV168">
            <v>0</v>
          </cell>
          <cell r="AW168">
            <v>0</v>
          </cell>
          <cell r="AY168">
            <v>0</v>
          </cell>
          <cell r="AZ168">
            <v>0</v>
          </cell>
        </row>
        <row r="169">
          <cell r="A169" t="str">
            <v>MAA</v>
          </cell>
          <cell r="B169" t="str">
            <v>NDP</v>
          </cell>
          <cell r="C169" t="str">
            <v>B</v>
          </cell>
          <cell r="D169" t="str">
            <v>HT2</v>
          </cell>
          <cell r="E169" t="str">
            <v>Agriculture et alimentation</v>
          </cell>
          <cell r="F169" t="str">
            <v>Enseignement scolaire</v>
          </cell>
          <cell r="U169">
            <v>662234</v>
          </cell>
          <cell r="V169">
            <v>662234</v>
          </cell>
          <cell r="AD169">
            <v>0</v>
          </cell>
          <cell r="AE169">
            <v>0</v>
          </cell>
          <cell r="AG169">
            <v>662234</v>
          </cell>
          <cell r="AH169">
            <v>662234</v>
          </cell>
          <cell r="AM169">
            <v>0</v>
          </cell>
          <cell r="AN169">
            <v>0</v>
          </cell>
          <cell r="AP169">
            <v>662234</v>
          </cell>
          <cell r="AQ169">
            <v>662234</v>
          </cell>
          <cell r="AV169">
            <v>0</v>
          </cell>
          <cell r="AW169">
            <v>0</v>
          </cell>
          <cell r="AY169">
            <v>662234</v>
          </cell>
          <cell r="AZ169">
            <v>662234</v>
          </cell>
        </row>
        <row r="170">
          <cell r="A170" t="str">
            <v>MAA</v>
          </cell>
          <cell r="B170" t="str">
            <v>NDP</v>
          </cell>
          <cell r="C170" t="str">
            <v>B</v>
          </cell>
          <cell r="D170" t="str">
            <v>HT2</v>
          </cell>
          <cell r="E170" t="str">
            <v>Agriculture et alimentation</v>
          </cell>
          <cell r="F170" t="str">
            <v>Enseignement scolaire</v>
          </cell>
          <cell r="U170">
            <v>230656</v>
          </cell>
          <cell r="V170">
            <v>230656</v>
          </cell>
          <cell r="AD170">
            <v>0</v>
          </cell>
          <cell r="AE170">
            <v>0</v>
          </cell>
          <cell r="AG170">
            <v>230656</v>
          </cell>
          <cell r="AH170">
            <v>230656</v>
          </cell>
          <cell r="AM170">
            <v>0</v>
          </cell>
          <cell r="AN170">
            <v>0</v>
          </cell>
          <cell r="AP170">
            <v>230656</v>
          </cell>
          <cell r="AQ170">
            <v>230656</v>
          </cell>
          <cell r="AV170">
            <v>0</v>
          </cell>
          <cell r="AW170">
            <v>0</v>
          </cell>
          <cell r="AY170">
            <v>230656</v>
          </cell>
          <cell r="AZ170">
            <v>230656</v>
          </cell>
        </row>
        <row r="171">
          <cell r="A171" t="str">
            <v>MAA</v>
          </cell>
          <cell r="B171" t="str">
            <v>NDP</v>
          </cell>
          <cell r="C171" t="str">
            <v>B</v>
          </cell>
          <cell r="D171" t="str">
            <v>HT2</v>
          </cell>
          <cell r="E171" t="str">
            <v>Agriculture et alimentation</v>
          </cell>
          <cell r="F171" t="str">
            <v>Enseignement scolaire</v>
          </cell>
          <cell r="U171">
            <v>1048014</v>
          </cell>
          <cell r="V171">
            <v>1048014</v>
          </cell>
          <cell r="AD171">
            <v>0</v>
          </cell>
          <cell r="AE171">
            <v>0</v>
          </cell>
          <cell r="AG171">
            <v>1048014</v>
          </cell>
          <cell r="AH171">
            <v>1048014</v>
          </cell>
          <cell r="AM171">
            <v>0</v>
          </cell>
          <cell r="AN171">
            <v>0</v>
          </cell>
          <cell r="AP171">
            <v>1048014</v>
          </cell>
          <cell r="AQ171">
            <v>1048014</v>
          </cell>
          <cell r="AV171">
            <v>0</v>
          </cell>
          <cell r="AW171">
            <v>0</v>
          </cell>
          <cell r="AY171">
            <v>1048014</v>
          </cell>
          <cell r="AZ171">
            <v>1048014</v>
          </cell>
        </row>
        <row r="172">
          <cell r="A172" t="str">
            <v>MAA</v>
          </cell>
          <cell r="B172" t="str">
            <v>NDP</v>
          </cell>
          <cell r="C172" t="str">
            <v>B</v>
          </cell>
          <cell r="D172" t="str">
            <v>HT2</v>
          </cell>
          <cell r="E172" t="str">
            <v>Agriculture et alimentation</v>
          </cell>
          <cell r="F172" t="str">
            <v>Enseignement scolaire</v>
          </cell>
          <cell r="U172">
            <v>0</v>
          </cell>
          <cell r="V172">
            <v>0</v>
          </cell>
          <cell r="AD172">
            <v>0</v>
          </cell>
          <cell r="AE172">
            <v>0</v>
          </cell>
          <cell r="AG172">
            <v>0</v>
          </cell>
          <cell r="AH172">
            <v>0</v>
          </cell>
          <cell r="AM172">
            <v>0</v>
          </cell>
          <cell r="AN172">
            <v>0</v>
          </cell>
          <cell r="AP172">
            <v>0</v>
          </cell>
          <cell r="AQ172">
            <v>0</v>
          </cell>
          <cell r="AV172">
            <v>0</v>
          </cell>
          <cell r="AW172">
            <v>0</v>
          </cell>
          <cell r="AY172">
            <v>0</v>
          </cell>
          <cell r="AZ172">
            <v>0</v>
          </cell>
        </row>
        <row r="173">
          <cell r="A173" t="str">
            <v>MAA</v>
          </cell>
          <cell r="B173" t="str">
            <v>NDP</v>
          </cell>
          <cell r="C173" t="str">
            <v>B</v>
          </cell>
          <cell r="D173" t="str">
            <v>HT2</v>
          </cell>
          <cell r="E173" t="str">
            <v>Agriculture et alimentation</v>
          </cell>
          <cell r="F173" t="str">
            <v>Enseignement scolaire</v>
          </cell>
          <cell r="U173">
            <v>4924584</v>
          </cell>
          <cell r="V173">
            <v>4924584</v>
          </cell>
          <cell r="AD173">
            <v>0</v>
          </cell>
          <cell r="AE173">
            <v>0</v>
          </cell>
          <cell r="AG173">
            <v>4924584</v>
          </cell>
          <cell r="AH173">
            <v>4924584</v>
          </cell>
          <cell r="AM173">
            <v>0</v>
          </cell>
          <cell r="AN173">
            <v>0</v>
          </cell>
          <cell r="AP173">
            <v>4924584</v>
          </cell>
          <cell r="AQ173">
            <v>4924584</v>
          </cell>
          <cell r="AV173">
            <v>0</v>
          </cell>
          <cell r="AW173">
            <v>0</v>
          </cell>
          <cell r="AY173">
            <v>4924584</v>
          </cell>
          <cell r="AZ173">
            <v>4924584</v>
          </cell>
        </row>
        <row r="174">
          <cell r="A174" t="str">
            <v>MAA</v>
          </cell>
          <cell r="B174" t="str">
            <v>NDP</v>
          </cell>
          <cell r="C174" t="str">
            <v>B</v>
          </cell>
          <cell r="D174" t="str">
            <v>HT2</v>
          </cell>
          <cell r="E174" t="str">
            <v>Agriculture et alimentation</v>
          </cell>
          <cell r="F174" t="str">
            <v>Enseignement scolaire</v>
          </cell>
          <cell r="U174">
            <v>165000</v>
          </cell>
          <cell r="V174">
            <v>165000</v>
          </cell>
          <cell r="AD174">
            <v>0</v>
          </cell>
          <cell r="AE174">
            <v>0</v>
          </cell>
          <cell r="AG174">
            <v>165000</v>
          </cell>
          <cell r="AH174">
            <v>165000</v>
          </cell>
          <cell r="AM174">
            <v>0</v>
          </cell>
          <cell r="AN174">
            <v>0</v>
          </cell>
          <cell r="AP174">
            <v>165000</v>
          </cell>
          <cell r="AQ174">
            <v>165000</v>
          </cell>
          <cell r="AV174">
            <v>0</v>
          </cell>
          <cell r="AW174">
            <v>0</v>
          </cell>
          <cell r="AY174">
            <v>165000</v>
          </cell>
          <cell r="AZ174">
            <v>165000</v>
          </cell>
        </row>
        <row r="175">
          <cell r="A175" t="str">
            <v>MAA</v>
          </cell>
          <cell r="B175" t="str">
            <v>NDP</v>
          </cell>
          <cell r="C175" t="str">
            <v>P</v>
          </cell>
          <cell r="D175" t="str">
            <v>SO</v>
          </cell>
          <cell r="E175" t="str">
            <v>Agriculture et alimentation</v>
          </cell>
          <cell r="F175" t="str">
            <v>Recherche et enseignement supérieur</v>
          </cell>
          <cell r="M175">
            <v>331310656</v>
          </cell>
          <cell r="O175">
            <v>341480874</v>
          </cell>
          <cell r="Q175">
            <v>343016001</v>
          </cell>
          <cell r="S175">
            <v>345397326</v>
          </cell>
          <cell r="U175">
            <v>362250255</v>
          </cell>
          <cell r="V175">
            <v>363112976</v>
          </cell>
          <cell r="AD175">
            <v>0</v>
          </cell>
          <cell r="AE175">
            <v>0</v>
          </cell>
          <cell r="AG175">
            <v>362250255</v>
          </cell>
          <cell r="AH175">
            <v>363112976</v>
          </cell>
          <cell r="AM175">
            <v>0</v>
          </cell>
          <cell r="AN175">
            <v>0</v>
          </cell>
          <cell r="AP175">
            <v>362250255</v>
          </cell>
          <cell r="AQ175">
            <v>363112976</v>
          </cell>
          <cell r="AV175">
            <v>0</v>
          </cell>
          <cell r="AW175">
            <v>0</v>
          </cell>
          <cell r="AY175">
            <v>362250255</v>
          </cell>
          <cell r="AZ175">
            <v>363112976</v>
          </cell>
        </row>
        <row r="176">
          <cell r="A176" t="str">
            <v>MAA</v>
          </cell>
          <cell r="B176" t="str">
            <v>SO</v>
          </cell>
          <cell r="C176" t="str">
            <v>STP</v>
          </cell>
          <cell r="D176" t="str">
            <v>T2</v>
          </cell>
          <cell r="E176" t="str">
            <v>Agriculture et alimentation</v>
          </cell>
          <cell r="F176" t="str">
            <v>Recherche et enseignement supérieur</v>
          </cell>
          <cell r="M176">
            <v>209956124</v>
          </cell>
          <cell r="O176">
            <v>214979011</v>
          </cell>
          <cell r="Q176">
            <v>216756150</v>
          </cell>
          <cell r="S176">
            <v>220130953</v>
          </cell>
          <cell r="U176">
            <v>228454481</v>
          </cell>
          <cell r="V176">
            <v>228454481</v>
          </cell>
          <cell r="AD176">
            <v>0</v>
          </cell>
          <cell r="AE176">
            <v>0</v>
          </cell>
          <cell r="AG176">
            <v>228454481</v>
          </cell>
          <cell r="AH176">
            <v>228454481</v>
          </cell>
          <cell r="AM176">
            <v>0</v>
          </cell>
          <cell r="AN176">
            <v>0</v>
          </cell>
          <cell r="AP176">
            <v>228454481</v>
          </cell>
          <cell r="AQ176">
            <v>228454481</v>
          </cell>
          <cell r="AV176">
            <v>0</v>
          </cell>
          <cell r="AW176">
            <v>0</v>
          </cell>
          <cell r="AY176">
            <v>228454481</v>
          </cell>
          <cell r="AZ176">
            <v>228454481</v>
          </cell>
        </row>
        <row r="177">
          <cell r="A177" t="str">
            <v>MAA</v>
          </cell>
          <cell r="B177" t="str">
            <v>NDP</v>
          </cell>
          <cell r="C177" t="str">
            <v>B</v>
          </cell>
          <cell r="D177" t="str">
            <v>T2_HCAS</v>
          </cell>
          <cell r="E177" t="str">
            <v>Agriculture et alimentation</v>
          </cell>
          <cell r="F177" t="str">
            <v>Recherche et enseignement supérieur</v>
          </cell>
          <cell r="M177">
            <v>140101561</v>
          </cell>
          <cell r="O177">
            <v>143983514</v>
          </cell>
          <cell r="Q177">
            <v>145495335</v>
          </cell>
          <cell r="S177">
            <v>149200540</v>
          </cell>
          <cell r="U177">
            <v>154521515</v>
          </cell>
          <cell r="V177">
            <v>154521515</v>
          </cell>
          <cell r="AD177">
            <v>0</v>
          </cell>
          <cell r="AE177">
            <v>0</v>
          </cell>
          <cell r="AG177">
            <v>154521515</v>
          </cell>
          <cell r="AH177">
            <v>154521515</v>
          </cell>
          <cell r="AM177">
            <v>0</v>
          </cell>
          <cell r="AN177">
            <v>0</v>
          </cell>
          <cell r="AP177">
            <v>154521515</v>
          </cell>
          <cell r="AQ177">
            <v>154521515</v>
          </cell>
          <cell r="AV177">
            <v>0</v>
          </cell>
          <cell r="AW177">
            <v>0</v>
          </cell>
          <cell r="AY177">
            <v>154521515</v>
          </cell>
          <cell r="AZ177">
            <v>154521515</v>
          </cell>
        </row>
        <row r="178">
          <cell r="A178" t="str">
            <v>MAA</v>
          </cell>
          <cell r="B178" t="str">
            <v>HN</v>
          </cell>
          <cell r="C178" t="str">
            <v>B</v>
          </cell>
          <cell r="D178" t="str">
            <v>T2_CAS</v>
          </cell>
          <cell r="E178" t="str">
            <v>Agriculture et alimentation</v>
          </cell>
          <cell r="F178" t="str">
            <v>Recherche et enseignement supérieur</v>
          </cell>
          <cell r="M178">
            <v>69854563</v>
          </cell>
          <cell r="O178">
            <v>70995497</v>
          </cell>
          <cell r="Q178">
            <v>71260815</v>
          </cell>
          <cell r="S178">
            <v>70930413</v>
          </cell>
          <cell r="U178">
            <v>73932966</v>
          </cell>
          <cell r="V178">
            <v>73932966</v>
          </cell>
          <cell r="AD178">
            <v>0</v>
          </cell>
          <cell r="AE178">
            <v>0</v>
          </cell>
          <cell r="AG178">
            <v>73932966</v>
          </cell>
          <cell r="AH178">
            <v>73932966</v>
          </cell>
          <cell r="AM178">
            <v>0</v>
          </cell>
          <cell r="AN178">
            <v>0</v>
          </cell>
          <cell r="AP178">
            <v>73932966</v>
          </cell>
          <cell r="AQ178">
            <v>73932966</v>
          </cell>
          <cell r="AV178">
            <v>0</v>
          </cell>
          <cell r="AW178">
            <v>0</v>
          </cell>
          <cell r="AY178">
            <v>73932966</v>
          </cell>
          <cell r="AZ178">
            <v>73932966</v>
          </cell>
        </row>
        <row r="179">
          <cell r="A179" t="str">
            <v>MAA</v>
          </cell>
          <cell r="B179" t="str">
            <v>NDP</v>
          </cell>
          <cell r="C179" t="str">
            <v>STP</v>
          </cell>
          <cell r="D179" t="str">
            <v>HT2</v>
          </cell>
          <cell r="E179" t="str">
            <v>Agriculture et alimentation</v>
          </cell>
          <cell r="F179" t="str">
            <v>Recherche et enseignement supérieur</v>
          </cell>
          <cell r="M179">
            <v>121354532</v>
          </cell>
          <cell r="O179">
            <v>126501863</v>
          </cell>
          <cell r="Q179">
            <v>126259851</v>
          </cell>
          <cell r="S179">
            <v>125266373</v>
          </cell>
          <cell r="U179">
            <v>133795774</v>
          </cell>
          <cell r="V179">
            <v>134658495</v>
          </cell>
          <cell r="AD179">
            <v>0</v>
          </cell>
          <cell r="AE179">
            <v>0</v>
          </cell>
          <cell r="AG179">
            <v>133795774</v>
          </cell>
          <cell r="AH179">
            <v>134658495</v>
          </cell>
          <cell r="AM179">
            <v>0</v>
          </cell>
          <cell r="AN179">
            <v>0</v>
          </cell>
          <cell r="AP179">
            <v>133795774</v>
          </cell>
          <cell r="AQ179">
            <v>134658495</v>
          </cell>
          <cell r="AV179">
            <v>0</v>
          </cell>
          <cell r="AW179">
            <v>0</v>
          </cell>
          <cell r="AY179">
            <v>133795774</v>
          </cell>
          <cell r="AZ179">
            <v>134658495</v>
          </cell>
        </row>
        <row r="180">
          <cell r="A180" t="str">
            <v>MAA</v>
          </cell>
          <cell r="B180" t="str">
            <v>NDP</v>
          </cell>
          <cell r="C180" t="str">
            <v>B</v>
          </cell>
          <cell r="D180" t="str">
            <v>HT2</v>
          </cell>
          <cell r="E180" t="str">
            <v>Agriculture et alimentation</v>
          </cell>
          <cell r="F180" t="str">
            <v>Recherche et enseignement supérieur</v>
          </cell>
          <cell r="U180">
            <v>37782451</v>
          </cell>
          <cell r="V180">
            <v>37782451</v>
          </cell>
          <cell r="AD180">
            <v>0</v>
          </cell>
          <cell r="AE180">
            <v>0</v>
          </cell>
          <cell r="AG180">
            <v>37782451</v>
          </cell>
          <cell r="AH180">
            <v>37782451</v>
          </cell>
          <cell r="AM180">
            <v>0</v>
          </cell>
          <cell r="AN180">
            <v>0</v>
          </cell>
          <cell r="AP180">
            <v>37782451</v>
          </cell>
          <cell r="AQ180">
            <v>37782451</v>
          </cell>
          <cell r="AV180">
            <v>0</v>
          </cell>
          <cell r="AW180">
            <v>0</v>
          </cell>
          <cell r="AY180">
            <v>37782451</v>
          </cell>
          <cell r="AZ180">
            <v>37782451</v>
          </cell>
        </row>
        <row r="181">
          <cell r="A181" t="str">
            <v>MAA</v>
          </cell>
          <cell r="B181" t="str">
            <v>NDP</v>
          </cell>
          <cell r="C181" t="str">
            <v>B</v>
          </cell>
          <cell r="D181" t="str">
            <v>HT2</v>
          </cell>
          <cell r="E181" t="str">
            <v>Agriculture et alimentation</v>
          </cell>
          <cell r="F181" t="str">
            <v>Recherche et enseignement supérieur</v>
          </cell>
          <cell r="U181">
            <v>7215994</v>
          </cell>
          <cell r="V181">
            <v>7336985</v>
          </cell>
          <cell r="AD181">
            <v>0</v>
          </cell>
          <cell r="AE181">
            <v>0</v>
          </cell>
          <cell r="AG181">
            <v>7215994</v>
          </cell>
          <cell r="AH181">
            <v>7336985</v>
          </cell>
          <cell r="AM181">
            <v>0</v>
          </cell>
          <cell r="AN181">
            <v>0</v>
          </cell>
          <cell r="AP181">
            <v>7215994</v>
          </cell>
          <cell r="AQ181">
            <v>7336985</v>
          </cell>
          <cell r="AV181">
            <v>0</v>
          </cell>
          <cell r="AW181">
            <v>0</v>
          </cell>
          <cell r="AY181">
            <v>7215994</v>
          </cell>
          <cell r="AZ181">
            <v>7336985</v>
          </cell>
        </row>
        <row r="182">
          <cell r="A182" t="str">
            <v>MAA</v>
          </cell>
          <cell r="B182" t="str">
            <v>NDP</v>
          </cell>
          <cell r="C182" t="str">
            <v>B</v>
          </cell>
          <cell r="D182" t="str">
            <v>HT2</v>
          </cell>
          <cell r="E182" t="str">
            <v>Agriculture et alimentation</v>
          </cell>
          <cell r="F182" t="str">
            <v>Recherche et enseignement supérieur</v>
          </cell>
          <cell r="U182">
            <v>7941710</v>
          </cell>
          <cell r="V182">
            <v>8683440</v>
          </cell>
          <cell r="AD182">
            <v>0</v>
          </cell>
          <cell r="AE182">
            <v>0</v>
          </cell>
          <cell r="AG182">
            <v>7941710</v>
          </cell>
          <cell r="AH182">
            <v>8683440</v>
          </cell>
          <cell r="AM182">
            <v>0</v>
          </cell>
          <cell r="AN182">
            <v>0</v>
          </cell>
          <cell r="AP182">
            <v>7941710</v>
          </cell>
          <cell r="AQ182">
            <v>8683440</v>
          </cell>
          <cell r="AV182">
            <v>0</v>
          </cell>
          <cell r="AW182">
            <v>0</v>
          </cell>
          <cell r="AY182">
            <v>7941710</v>
          </cell>
          <cell r="AZ182">
            <v>8683440</v>
          </cell>
        </row>
        <row r="183">
          <cell r="A183" t="str">
            <v>MAA</v>
          </cell>
          <cell r="B183" t="str">
            <v>NDP</v>
          </cell>
          <cell r="C183" t="str">
            <v>B</v>
          </cell>
          <cell r="D183" t="str">
            <v>HT2</v>
          </cell>
          <cell r="E183" t="str">
            <v>Agriculture et alimentation</v>
          </cell>
          <cell r="F183" t="str">
            <v>Recherche et enseignement supérieur</v>
          </cell>
          <cell r="U183">
            <v>24471933</v>
          </cell>
          <cell r="V183">
            <v>24471933</v>
          </cell>
          <cell r="AD183">
            <v>0</v>
          </cell>
          <cell r="AE183">
            <v>0</v>
          </cell>
          <cell r="AG183">
            <v>24471933</v>
          </cell>
          <cell r="AH183">
            <v>24471933</v>
          </cell>
          <cell r="AM183">
            <v>0</v>
          </cell>
          <cell r="AN183">
            <v>0</v>
          </cell>
          <cell r="AP183">
            <v>24471933</v>
          </cell>
          <cell r="AQ183">
            <v>24471933</v>
          </cell>
          <cell r="AV183">
            <v>0</v>
          </cell>
          <cell r="AW183">
            <v>0</v>
          </cell>
          <cell r="AY183">
            <v>24471933</v>
          </cell>
          <cell r="AZ183">
            <v>24471933</v>
          </cell>
        </row>
        <row r="184">
          <cell r="A184" t="str">
            <v>MAA</v>
          </cell>
          <cell r="B184" t="str">
            <v>NDP</v>
          </cell>
          <cell r="C184" t="str">
            <v>B</v>
          </cell>
          <cell r="D184" t="str">
            <v>HT2</v>
          </cell>
          <cell r="E184" t="str">
            <v>Agriculture et alimentation</v>
          </cell>
          <cell r="F184" t="str">
            <v>Recherche et enseignement supérieur</v>
          </cell>
          <cell r="U184">
            <v>16439913</v>
          </cell>
          <cell r="V184">
            <v>16439913</v>
          </cell>
          <cell r="AD184">
            <v>0</v>
          </cell>
          <cell r="AE184">
            <v>0</v>
          </cell>
          <cell r="AG184">
            <v>16439913</v>
          </cell>
          <cell r="AH184">
            <v>16439913</v>
          </cell>
          <cell r="AM184">
            <v>0</v>
          </cell>
          <cell r="AN184">
            <v>0</v>
          </cell>
          <cell r="AP184">
            <v>16439913</v>
          </cell>
          <cell r="AQ184">
            <v>16439913</v>
          </cell>
          <cell r="AV184">
            <v>0</v>
          </cell>
          <cell r="AW184">
            <v>0</v>
          </cell>
          <cell r="AY184">
            <v>16439913</v>
          </cell>
          <cell r="AZ184">
            <v>16439913</v>
          </cell>
        </row>
        <row r="185">
          <cell r="A185" t="str">
            <v>MAA</v>
          </cell>
          <cell r="B185" t="str">
            <v>NDP</v>
          </cell>
          <cell r="C185" t="str">
            <v>B</v>
          </cell>
          <cell r="D185" t="str">
            <v>HT2</v>
          </cell>
          <cell r="E185" t="str">
            <v>Agriculture et alimentation</v>
          </cell>
          <cell r="F185" t="str">
            <v>Recherche et enseignement supérieur</v>
          </cell>
          <cell r="U185">
            <v>713237</v>
          </cell>
          <cell r="V185">
            <v>713237</v>
          </cell>
          <cell r="AD185">
            <v>0</v>
          </cell>
          <cell r="AE185">
            <v>0</v>
          </cell>
          <cell r="AG185">
            <v>713237</v>
          </cell>
          <cell r="AH185">
            <v>713237</v>
          </cell>
          <cell r="AM185">
            <v>0</v>
          </cell>
          <cell r="AN185">
            <v>0</v>
          </cell>
          <cell r="AP185">
            <v>713237</v>
          </cell>
          <cell r="AQ185">
            <v>713237</v>
          </cell>
          <cell r="AV185">
            <v>0</v>
          </cell>
          <cell r="AW185">
            <v>0</v>
          </cell>
          <cell r="AY185">
            <v>713237</v>
          </cell>
          <cell r="AZ185">
            <v>713237</v>
          </cell>
        </row>
        <row r="186">
          <cell r="A186" t="str">
            <v>MAA</v>
          </cell>
          <cell r="B186" t="str">
            <v>NDP</v>
          </cell>
          <cell r="C186" t="str">
            <v>B</v>
          </cell>
          <cell r="D186" t="str">
            <v>HT2</v>
          </cell>
          <cell r="E186" t="str">
            <v>Agriculture et alimentation</v>
          </cell>
          <cell r="F186" t="str">
            <v>Recherche et enseignement supérieur</v>
          </cell>
          <cell r="U186">
            <v>233854</v>
          </cell>
          <cell r="V186">
            <v>233854</v>
          </cell>
          <cell r="AD186">
            <v>0</v>
          </cell>
          <cell r="AE186">
            <v>0</v>
          </cell>
          <cell r="AG186">
            <v>233854</v>
          </cell>
          <cell r="AH186">
            <v>233854</v>
          </cell>
          <cell r="AM186">
            <v>0</v>
          </cell>
          <cell r="AN186">
            <v>0</v>
          </cell>
          <cell r="AP186">
            <v>233854</v>
          </cell>
          <cell r="AQ186">
            <v>233854</v>
          </cell>
          <cell r="AV186">
            <v>0</v>
          </cell>
          <cell r="AW186">
            <v>0</v>
          </cell>
          <cell r="AY186">
            <v>233854</v>
          </cell>
          <cell r="AZ186">
            <v>233854</v>
          </cell>
        </row>
        <row r="187">
          <cell r="A187" t="str">
            <v>MAA</v>
          </cell>
          <cell r="B187" t="str">
            <v>NDP</v>
          </cell>
          <cell r="C187" t="str">
            <v>B</v>
          </cell>
          <cell r="D187" t="str">
            <v>HT2</v>
          </cell>
          <cell r="E187" t="str">
            <v>Agriculture et alimentation</v>
          </cell>
          <cell r="F187" t="str">
            <v>Recherche et enseignement supérieur</v>
          </cell>
          <cell r="U187">
            <v>2997662</v>
          </cell>
          <cell r="V187">
            <v>2997662</v>
          </cell>
          <cell r="AD187">
            <v>0</v>
          </cell>
          <cell r="AE187">
            <v>0</v>
          </cell>
          <cell r="AG187">
            <v>2997662</v>
          </cell>
          <cell r="AH187">
            <v>2997662</v>
          </cell>
          <cell r="AM187">
            <v>0</v>
          </cell>
          <cell r="AN187">
            <v>0</v>
          </cell>
          <cell r="AP187">
            <v>2997662</v>
          </cell>
          <cell r="AQ187">
            <v>2997662</v>
          </cell>
          <cell r="AV187">
            <v>0</v>
          </cell>
          <cell r="AW187">
            <v>0</v>
          </cell>
          <cell r="AY187">
            <v>2997662</v>
          </cell>
          <cell r="AZ187">
            <v>2997662</v>
          </cell>
        </row>
        <row r="188">
          <cell r="A188" t="str">
            <v>MAA</v>
          </cell>
          <cell r="B188" t="str">
            <v>NDP</v>
          </cell>
          <cell r="C188" t="str">
            <v>B</v>
          </cell>
          <cell r="D188" t="str">
            <v>HT2</v>
          </cell>
          <cell r="E188" t="str">
            <v>Agriculture et alimentation</v>
          </cell>
          <cell r="F188" t="str">
            <v>Recherche et enseignement supérieur</v>
          </cell>
          <cell r="U188">
            <v>27131577</v>
          </cell>
          <cell r="V188">
            <v>27131577</v>
          </cell>
          <cell r="AD188">
            <v>0</v>
          </cell>
          <cell r="AE188">
            <v>0</v>
          </cell>
          <cell r="AG188">
            <v>27131577</v>
          </cell>
          <cell r="AH188">
            <v>27131577</v>
          </cell>
          <cell r="AM188">
            <v>0</v>
          </cell>
          <cell r="AN188">
            <v>0</v>
          </cell>
          <cell r="AP188">
            <v>27131577</v>
          </cell>
          <cell r="AQ188">
            <v>27131577</v>
          </cell>
          <cell r="AV188">
            <v>0</v>
          </cell>
          <cell r="AW188">
            <v>0</v>
          </cell>
          <cell r="AY188">
            <v>27131577</v>
          </cell>
          <cell r="AZ188">
            <v>27131577</v>
          </cell>
        </row>
        <row r="189">
          <cell r="A189" t="str">
            <v>MAA</v>
          </cell>
          <cell r="B189" t="str">
            <v>NDP</v>
          </cell>
          <cell r="C189" t="str">
            <v>B</v>
          </cell>
          <cell r="D189" t="str">
            <v>HT2</v>
          </cell>
          <cell r="E189" t="str">
            <v>Agriculture et alimentation</v>
          </cell>
          <cell r="F189" t="str">
            <v>Recherche et enseignement supérieur</v>
          </cell>
          <cell r="U189">
            <v>3577035</v>
          </cell>
          <cell r="V189">
            <v>3577035</v>
          </cell>
          <cell r="AD189">
            <v>0</v>
          </cell>
          <cell r="AE189">
            <v>0</v>
          </cell>
          <cell r="AG189">
            <v>3577035</v>
          </cell>
          <cell r="AH189">
            <v>3577035</v>
          </cell>
          <cell r="AM189">
            <v>0</v>
          </cell>
          <cell r="AN189">
            <v>0</v>
          </cell>
          <cell r="AP189">
            <v>3577035</v>
          </cell>
          <cell r="AQ189">
            <v>3577035</v>
          </cell>
          <cell r="AV189">
            <v>0</v>
          </cell>
          <cell r="AW189">
            <v>0</v>
          </cell>
          <cell r="AY189">
            <v>3577035</v>
          </cell>
          <cell r="AZ189">
            <v>3577035</v>
          </cell>
        </row>
        <row r="190">
          <cell r="A190" t="str">
            <v>MAA</v>
          </cell>
          <cell r="B190" t="str">
            <v>NDP</v>
          </cell>
          <cell r="C190" t="str">
            <v>B</v>
          </cell>
          <cell r="D190" t="str">
            <v>HT2</v>
          </cell>
          <cell r="E190" t="str">
            <v>Agriculture et alimentation</v>
          </cell>
          <cell r="F190" t="str">
            <v>Recherche et enseignement supérieur</v>
          </cell>
          <cell r="U190">
            <v>350514</v>
          </cell>
          <cell r="V190">
            <v>350514</v>
          </cell>
          <cell r="AD190">
            <v>0</v>
          </cell>
          <cell r="AE190">
            <v>0</v>
          </cell>
          <cell r="AG190">
            <v>350514</v>
          </cell>
          <cell r="AH190">
            <v>350514</v>
          </cell>
          <cell r="AM190">
            <v>0</v>
          </cell>
          <cell r="AN190">
            <v>0</v>
          </cell>
          <cell r="AP190">
            <v>350514</v>
          </cell>
          <cell r="AQ190">
            <v>350514</v>
          </cell>
          <cell r="AV190">
            <v>0</v>
          </cell>
          <cell r="AW190">
            <v>0</v>
          </cell>
          <cell r="AY190">
            <v>350514</v>
          </cell>
          <cell r="AZ190">
            <v>350514</v>
          </cell>
        </row>
        <row r="191">
          <cell r="A191" t="str">
            <v>MAA</v>
          </cell>
          <cell r="B191" t="str">
            <v>NDP</v>
          </cell>
          <cell r="C191" t="str">
            <v>B</v>
          </cell>
          <cell r="D191" t="str">
            <v>HT2</v>
          </cell>
          <cell r="E191" t="str">
            <v>Agriculture et alimentation</v>
          </cell>
          <cell r="F191" t="str">
            <v>Recherche et enseignement supérieur</v>
          </cell>
          <cell r="U191">
            <v>4939894</v>
          </cell>
          <cell r="V191">
            <v>4939894</v>
          </cell>
          <cell r="AD191">
            <v>0</v>
          </cell>
          <cell r="AE191">
            <v>0</v>
          </cell>
          <cell r="AG191">
            <v>4939894</v>
          </cell>
          <cell r="AH191">
            <v>4939894</v>
          </cell>
          <cell r="AM191">
            <v>0</v>
          </cell>
          <cell r="AN191">
            <v>0</v>
          </cell>
          <cell r="AP191">
            <v>4939894</v>
          </cell>
          <cell r="AQ191">
            <v>4939894</v>
          </cell>
          <cell r="AV191">
            <v>0</v>
          </cell>
          <cell r="AW191">
            <v>0</v>
          </cell>
          <cell r="AY191">
            <v>4939894</v>
          </cell>
          <cell r="AZ191">
            <v>4939894</v>
          </cell>
        </row>
        <row r="192">
          <cell r="A192" t="str">
            <v>MAA</v>
          </cell>
          <cell r="B192" t="str">
            <v>NDP</v>
          </cell>
          <cell r="C192" t="str">
            <v>B</v>
          </cell>
          <cell r="D192" t="str">
            <v>HT2</v>
          </cell>
          <cell r="E192" t="str">
            <v>Agriculture et alimentation</v>
          </cell>
          <cell r="F192" t="str">
            <v>Recherche et enseignement supérieur</v>
          </cell>
          <cell r="U192">
            <v>0</v>
          </cell>
          <cell r="V192">
            <v>0</v>
          </cell>
          <cell r="AD192">
            <v>0</v>
          </cell>
          <cell r="AE192">
            <v>0</v>
          </cell>
          <cell r="AG192">
            <v>0</v>
          </cell>
          <cell r="AH192">
            <v>0</v>
          </cell>
          <cell r="AM192">
            <v>0</v>
          </cell>
          <cell r="AN192">
            <v>0</v>
          </cell>
          <cell r="AP192">
            <v>0</v>
          </cell>
          <cell r="AQ192">
            <v>0</v>
          </cell>
          <cell r="AV192">
            <v>0</v>
          </cell>
          <cell r="AW192">
            <v>0</v>
          </cell>
          <cell r="AY192">
            <v>0</v>
          </cell>
          <cell r="AZ192">
            <v>0</v>
          </cell>
        </row>
        <row r="193">
          <cell r="A193" t="str">
            <v>MA</v>
          </cell>
          <cell r="B193" t="str">
            <v>SO</v>
          </cell>
          <cell r="C193" t="str">
            <v>M</v>
          </cell>
          <cell r="D193" t="str">
            <v>SO</v>
          </cell>
          <cell r="E193" t="str">
            <v>Armées</v>
          </cell>
          <cell r="F193" t="str">
            <v>Anciens combattants, mémoire et liens avec la nation</v>
          </cell>
          <cell r="M193">
            <v>2416698259</v>
          </cell>
          <cell r="O193">
            <v>2341682223</v>
          </cell>
          <cell r="Q193">
            <v>2193960229</v>
          </cell>
          <cell r="S193">
            <v>2095549480</v>
          </cell>
          <cell r="U193">
            <v>2085769051</v>
          </cell>
          <cell r="V193">
            <v>2089348081</v>
          </cell>
          <cell r="AD193">
            <v>0</v>
          </cell>
          <cell r="AE193">
            <v>0</v>
          </cell>
          <cell r="AG193">
            <v>2085769051</v>
          </cell>
          <cell r="AH193">
            <v>2089348081</v>
          </cell>
          <cell r="AM193">
            <v>0</v>
          </cell>
          <cell r="AN193">
            <v>0</v>
          </cell>
          <cell r="AP193">
            <v>2085769051</v>
          </cell>
          <cell r="AQ193">
            <v>2089348081</v>
          </cell>
          <cell r="AV193">
            <v>0</v>
          </cell>
          <cell r="AW193">
            <v>0</v>
          </cell>
          <cell r="AY193">
            <v>2085769051</v>
          </cell>
          <cell r="AZ193">
            <v>2089348081</v>
          </cell>
        </row>
        <row r="194">
          <cell r="A194" t="str">
            <v>MA</v>
          </cell>
          <cell r="B194" t="str">
            <v>NDP</v>
          </cell>
          <cell r="C194" t="str">
            <v>P</v>
          </cell>
          <cell r="D194" t="str">
            <v>SO</v>
          </cell>
          <cell r="E194" t="str">
            <v>Armées</v>
          </cell>
          <cell r="F194" t="str">
            <v>Anciens combattants, mémoire et liens avec la nation</v>
          </cell>
          <cell r="M194">
            <v>39862120</v>
          </cell>
          <cell r="O194">
            <v>45174074</v>
          </cell>
          <cell r="Q194">
            <v>32710543</v>
          </cell>
          <cell r="S194">
            <v>23590405</v>
          </cell>
          <cell r="U194">
            <v>38479926</v>
          </cell>
          <cell r="V194">
            <v>38358956</v>
          </cell>
          <cell r="AD194">
            <v>0</v>
          </cell>
          <cell r="AE194">
            <v>0</v>
          </cell>
          <cell r="AG194">
            <v>38479926</v>
          </cell>
          <cell r="AH194">
            <v>38358956</v>
          </cell>
          <cell r="AM194">
            <v>0</v>
          </cell>
          <cell r="AN194">
            <v>0</v>
          </cell>
          <cell r="AP194">
            <v>38479926</v>
          </cell>
          <cell r="AQ194">
            <v>38358956</v>
          </cell>
          <cell r="AV194">
            <v>0</v>
          </cell>
          <cell r="AW194">
            <v>0</v>
          </cell>
          <cell r="AY194">
            <v>38479926</v>
          </cell>
          <cell r="AZ194">
            <v>38358956</v>
          </cell>
        </row>
        <row r="195">
          <cell r="A195" t="str">
            <v>MA</v>
          </cell>
          <cell r="B195" t="str">
            <v>NDP</v>
          </cell>
          <cell r="C195" t="str">
            <v>STP</v>
          </cell>
          <cell r="D195" t="str">
            <v>HT2</v>
          </cell>
          <cell r="E195" t="str">
            <v>Armées</v>
          </cell>
          <cell r="F195" t="str">
            <v>Anciens combattants, mémoire et liens avec la nation</v>
          </cell>
          <cell r="M195">
            <v>39862120</v>
          </cell>
          <cell r="O195">
            <v>45174074</v>
          </cell>
          <cell r="Q195">
            <v>32710543</v>
          </cell>
          <cell r="S195">
            <v>23590405</v>
          </cell>
          <cell r="U195">
            <v>38479926</v>
          </cell>
          <cell r="V195">
            <v>38358956</v>
          </cell>
          <cell r="AD195">
            <v>0</v>
          </cell>
          <cell r="AE195">
            <v>0</v>
          </cell>
          <cell r="AG195">
            <v>38479926</v>
          </cell>
          <cell r="AH195">
            <v>38358956</v>
          </cell>
          <cell r="AM195">
            <v>0</v>
          </cell>
          <cell r="AN195">
            <v>0</v>
          </cell>
          <cell r="AP195">
            <v>38479926</v>
          </cell>
          <cell r="AQ195">
            <v>38358956</v>
          </cell>
          <cell r="AV195">
            <v>0</v>
          </cell>
          <cell r="AW195">
            <v>0</v>
          </cell>
          <cell r="AY195">
            <v>38479926</v>
          </cell>
          <cell r="AZ195">
            <v>38358956</v>
          </cell>
        </row>
        <row r="196">
          <cell r="A196" t="str">
            <v>MA</v>
          </cell>
          <cell r="B196" t="str">
            <v>NDP</v>
          </cell>
          <cell r="C196" t="str">
            <v>B</v>
          </cell>
          <cell r="D196" t="str">
            <v>HT2</v>
          </cell>
          <cell r="E196" t="str">
            <v>Armées</v>
          </cell>
          <cell r="F196" t="str">
            <v>Anciens combattants, mémoire et liens avec la nation</v>
          </cell>
          <cell r="U196">
            <v>20929926</v>
          </cell>
          <cell r="V196">
            <v>20808956</v>
          </cell>
          <cell r="AD196">
            <v>0</v>
          </cell>
          <cell r="AE196">
            <v>0</v>
          </cell>
          <cell r="AG196">
            <v>20929926</v>
          </cell>
          <cell r="AH196">
            <v>20808956</v>
          </cell>
          <cell r="AM196">
            <v>0</v>
          </cell>
          <cell r="AN196">
            <v>0</v>
          </cell>
          <cell r="AP196">
            <v>20929926</v>
          </cell>
          <cell r="AQ196">
            <v>20808956</v>
          </cell>
          <cell r="AV196">
            <v>0</v>
          </cell>
          <cell r="AW196">
            <v>0</v>
          </cell>
          <cell r="AY196">
            <v>20929926</v>
          </cell>
          <cell r="AZ196">
            <v>20808956</v>
          </cell>
        </row>
        <row r="197">
          <cell r="A197" t="str">
            <v>MA</v>
          </cell>
          <cell r="B197" t="str">
            <v>NDP</v>
          </cell>
          <cell r="C197" t="str">
            <v>B</v>
          </cell>
          <cell r="D197" t="str">
            <v>HT2</v>
          </cell>
          <cell r="E197" t="str">
            <v>Armées</v>
          </cell>
          <cell r="F197" t="str">
            <v>Anciens combattants, mémoire et liens avec la nation</v>
          </cell>
          <cell r="U197">
            <v>6900000</v>
          </cell>
          <cell r="V197">
            <v>6900000</v>
          </cell>
          <cell r="AD197">
            <v>0</v>
          </cell>
          <cell r="AE197">
            <v>0</v>
          </cell>
          <cell r="AG197">
            <v>6900000</v>
          </cell>
          <cell r="AH197">
            <v>6900000</v>
          </cell>
          <cell r="AM197">
            <v>0</v>
          </cell>
          <cell r="AN197">
            <v>0</v>
          </cell>
          <cell r="AP197">
            <v>6900000</v>
          </cell>
          <cell r="AQ197">
            <v>6900000</v>
          </cell>
          <cell r="AV197">
            <v>0</v>
          </cell>
          <cell r="AW197">
            <v>0</v>
          </cell>
          <cell r="AY197">
            <v>6900000</v>
          </cell>
          <cell r="AZ197">
            <v>6900000</v>
          </cell>
        </row>
        <row r="198">
          <cell r="A198" t="str">
            <v>MA</v>
          </cell>
          <cell r="B198" t="str">
            <v>NDP</v>
          </cell>
          <cell r="C198" t="str">
            <v>B</v>
          </cell>
          <cell r="D198" t="str">
            <v>HT2</v>
          </cell>
          <cell r="E198" t="str">
            <v>Armées</v>
          </cell>
          <cell r="F198" t="str">
            <v>Anciens combattants, mémoire et liens avec la nation</v>
          </cell>
          <cell r="U198">
            <v>10650000</v>
          </cell>
          <cell r="V198">
            <v>10650000</v>
          </cell>
          <cell r="AD198">
            <v>0</v>
          </cell>
          <cell r="AE198">
            <v>0</v>
          </cell>
          <cell r="AG198">
            <v>10650000</v>
          </cell>
          <cell r="AH198">
            <v>10650000</v>
          </cell>
          <cell r="AM198">
            <v>0</v>
          </cell>
          <cell r="AN198">
            <v>0</v>
          </cell>
          <cell r="AP198">
            <v>10650000</v>
          </cell>
          <cell r="AQ198">
            <v>10650000</v>
          </cell>
          <cell r="AV198">
            <v>0</v>
          </cell>
          <cell r="AW198">
            <v>0</v>
          </cell>
          <cell r="AY198">
            <v>10650000</v>
          </cell>
          <cell r="AZ198">
            <v>10650000</v>
          </cell>
        </row>
        <row r="199">
          <cell r="A199" t="str">
            <v>MA</v>
          </cell>
          <cell r="B199" t="str">
            <v>NDP</v>
          </cell>
          <cell r="C199" t="str">
            <v>P</v>
          </cell>
          <cell r="D199" t="str">
            <v>SO</v>
          </cell>
          <cell r="E199" t="str">
            <v>Armées</v>
          </cell>
          <cell r="F199" t="str">
            <v>Anciens combattants, mémoire et liens avec la nation</v>
          </cell>
          <cell r="M199">
            <v>2376836139</v>
          </cell>
          <cell r="O199">
            <v>2296508149</v>
          </cell>
          <cell r="Q199">
            <v>2161249686</v>
          </cell>
          <cell r="S199">
            <v>2071959075</v>
          </cell>
          <cell r="U199">
            <v>1954150913</v>
          </cell>
          <cell r="V199">
            <v>1957850913</v>
          </cell>
          <cell r="AD199">
            <v>0</v>
          </cell>
          <cell r="AE199">
            <v>0</v>
          </cell>
          <cell r="AG199">
            <v>1954150913</v>
          </cell>
          <cell r="AH199">
            <v>1957850913</v>
          </cell>
          <cell r="AM199">
            <v>0</v>
          </cell>
          <cell r="AN199">
            <v>0</v>
          </cell>
          <cell r="AP199">
            <v>1954150913</v>
          </cell>
          <cell r="AQ199">
            <v>1957850913</v>
          </cell>
          <cell r="AV199">
            <v>0</v>
          </cell>
          <cell r="AW199">
            <v>0</v>
          </cell>
          <cell r="AY199">
            <v>1954150913</v>
          </cell>
          <cell r="AZ199">
            <v>1957850913</v>
          </cell>
        </row>
        <row r="200">
          <cell r="A200" t="str">
            <v>MA</v>
          </cell>
          <cell r="B200" t="str">
            <v>NDP</v>
          </cell>
          <cell r="C200" t="str">
            <v>STP</v>
          </cell>
          <cell r="D200" t="str">
            <v>HT2</v>
          </cell>
          <cell r="E200" t="str">
            <v>Armées</v>
          </cell>
          <cell r="F200" t="str">
            <v>Anciens combattants, mémoire et liens avec la nation</v>
          </cell>
          <cell r="M200">
            <v>2376836139</v>
          </cell>
          <cell r="O200">
            <v>2296508149</v>
          </cell>
          <cell r="Q200">
            <v>2161249686</v>
          </cell>
          <cell r="S200">
            <v>2071959075</v>
          </cell>
          <cell r="U200">
            <v>1954150913</v>
          </cell>
          <cell r="V200">
            <v>1957850913</v>
          </cell>
          <cell r="AD200">
            <v>0</v>
          </cell>
          <cell r="AE200">
            <v>0</v>
          </cell>
          <cell r="AG200">
            <v>1954150913</v>
          </cell>
          <cell r="AH200">
            <v>1957850913</v>
          </cell>
          <cell r="AM200">
            <v>0</v>
          </cell>
          <cell r="AN200">
            <v>0</v>
          </cell>
          <cell r="AP200">
            <v>1954150913</v>
          </cell>
          <cell r="AQ200">
            <v>1957850913</v>
          </cell>
          <cell r="AV200">
            <v>0</v>
          </cell>
          <cell r="AW200">
            <v>0</v>
          </cell>
          <cell r="AY200">
            <v>1954150913</v>
          </cell>
          <cell r="AZ200">
            <v>1957850913</v>
          </cell>
        </row>
        <row r="201">
          <cell r="A201" t="str">
            <v>MA</v>
          </cell>
          <cell r="B201" t="str">
            <v>NDP</v>
          </cell>
          <cell r="C201" t="str">
            <v>B</v>
          </cell>
          <cell r="D201" t="str">
            <v>HT2</v>
          </cell>
          <cell r="E201" t="str">
            <v>Armées</v>
          </cell>
          <cell r="F201" t="str">
            <v>Anciens combattants, mémoire et liens avec la nation</v>
          </cell>
          <cell r="U201">
            <v>850859868</v>
          </cell>
          <cell r="V201">
            <v>850859868</v>
          </cell>
          <cell r="AD201">
            <v>0</v>
          </cell>
          <cell r="AE201">
            <v>0</v>
          </cell>
          <cell r="AG201">
            <v>850859868</v>
          </cell>
          <cell r="AH201">
            <v>850859868</v>
          </cell>
          <cell r="AM201">
            <v>0</v>
          </cell>
          <cell r="AN201">
            <v>0</v>
          </cell>
          <cell r="AP201">
            <v>850859868</v>
          </cell>
          <cell r="AQ201">
            <v>850859868</v>
          </cell>
          <cell r="AV201">
            <v>0</v>
          </cell>
          <cell r="AW201">
            <v>0</v>
          </cell>
          <cell r="AY201">
            <v>850859868</v>
          </cell>
          <cell r="AZ201">
            <v>850859868</v>
          </cell>
        </row>
        <row r="202">
          <cell r="A202" t="str">
            <v>MA</v>
          </cell>
          <cell r="B202" t="str">
            <v>NDP</v>
          </cell>
          <cell r="C202" t="str">
            <v>B</v>
          </cell>
          <cell r="D202" t="str">
            <v>HT2</v>
          </cell>
          <cell r="E202" t="str">
            <v>Armées</v>
          </cell>
          <cell r="F202" t="str">
            <v>Anciens combattants, mémoire et liens avec la nation</v>
          </cell>
          <cell r="U202">
            <v>644810000</v>
          </cell>
          <cell r="V202">
            <v>644810000</v>
          </cell>
          <cell r="AD202">
            <v>0</v>
          </cell>
          <cell r="AE202">
            <v>0</v>
          </cell>
          <cell r="AG202">
            <v>644810000</v>
          </cell>
          <cell r="AH202">
            <v>644810000</v>
          </cell>
          <cell r="AM202">
            <v>0</v>
          </cell>
          <cell r="AN202">
            <v>0</v>
          </cell>
          <cell r="AP202">
            <v>644810000</v>
          </cell>
          <cell r="AQ202">
            <v>644810000</v>
          </cell>
          <cell r="AV202">
            <v>0</v>
          </cell>
          <cell r="AW202">
            <v>0</v>
          </cell>
          <cell r="AY202">
            <v>644810000</v>
          </cell>
          <cell r="AZ202">
            <v>644810000</v>
          </cell>
        </row>
        <row r="203">
          <cell r="A203" t="str">
            <v>MA</v>
          </cell>
          <cell r="B203" t="str">
            <v>NDP</v>
          </cell>
          <cell r="C203" t="str">
            <v>B</v>
          </cell>
          <cell r="D203" t="str">
            <v>HT2</v>
          </cell>
          <cell r="E203" t="str">
            <v>Armées</v>
          </cell>
          <cell r="F203" t="str">
            <v>Anciens combattants, mémoire et liens avec la nation</v>
          </cell>
          <cell r="U203">
            <v>0</v>
          </cell>
          <cell r="V203">
            <v>0</v>
          </cell>
          <cell r="AD203">
            <v>0</v>
          </cell>
          <cell r="AE203">
            <v>0</v>
          </cell>
          <cell r="AG203">
            <v>0</v>
          </cell>
          <cell r="AH203">
            <v>0</v>
          </cell>
          <cell r="AM203">
            <v>0</v>
          </cell>
          <cell r="AN203">
            <v>0</v>
          </cell>
          <cell r="AP203">
            <v>0</v>
          </cell>
          <cell r="AQ203">
            <v>0</v>
          </cell>
          <cell r="AV203">
            <v>0</v>
          </cell>
          <cell r="AW203">
            <v>0</v>
          </cell>
          <cell r="AY203">
            <v>0</v>
          </cell>
          <cell r="AZ203">
            <v>0</v>
          </cell>
        </row>
        <row r="204">
          <cell r="A204" t="str">
            <v>MA</v>
          </cell>
          <cell r="B204" t="str">
            <v>NDP</v>
          </cell>
          <cell r="C204" t="str">
            <v>B</v>
          </cell>
          <cell r="D204" t="str">
            <v>HT2</v>
          </cell>
          <cell r="E204" t="str">
            <v>Armées</v>
          </cell>
          <cell r="F204" t="str">
            <v>Anciens combattants, mémoire et liens avec la nation</v>
          </cell>
          <cell r="U204">
            <v>40500000</v>
          </cell>
          <cell r="V204">
            <v>40500000</v>
          </cell>
          <cell r="AD204">
            <v>0</v>
          </cell>
          <cell r="AE204">
            <v>0</v>
          </cell>
          <cell r="AG204">
            <v>40500000</v>
          </cell>
          <cell r="AH204">
            <v>40500000</v>
          </cell>
          <cell r="AM204">
            <v>0</v>
          </cell>
          <cell r="AN204">
            <v>0</v>
          </cell>
          <cell r="AP204">
            <v>40500000</v>
          </cell>
          <cell r="AQ204">
            <v>40500000</v>
          </cell>
          <cell r="AV204">
            <v>0</v>
          </cell>
          <cell r="AW204">
            <v>0</v>
          </cell>
          <cell r="AY204">
            <v>40500000</v>
          </cell>
          <cell r="AZ204">
            <v>40500000</v>
          </cell>
        </row>
        <row r="205">
          <cell r="A205" t="str">
            <v>MA</v>
          </cell>
          <cell r="B205" t="str">
            <v>NDP</v>
          </cell>
          <cell r="C205" t="str">
            <v>B</v>
          </cell>
          <cell r="D205" t="str">
            <v>HT2</v>
          </cell>
          <cell r="E205" t="str">
            <v>Armées</v>
          </cell>
          <cell r="F205" t="str">
            <v>Anciens combattants, mémoire et liens avec la nation</v>
          </cell>
          <cell r="U205">
            <v>75400000</v>
          </cell>
          <cell r="V205">
            <v>75400000</v>
          </cell>
          <cell r="AD205">
            <v>0</v>
          </cell>
          <cell r="AE205">
            <v>0</v>
          </cell>
          <cell r="AG205">
            <v>75400000</v>
          </cell>
          <cell r="AH205">
            <v>75400000</v>
          </cell>
          <cell r="AM205">
            <v>0</v>
          </cell>
          <cell r="AN205">
            <v>0</v>
          </cell>
          <cell r="AP205">
            <v>75400000</v>
          </cell>
          <cell r="AQ205">
            <v>75400000</v>
          </cell>
          <cell r="AV205">
            <v>0</v>
          </cell>
          <cell r="AW205">
            <v>0</v>
          </cell>
          <cell r="AY205">
            <v>75400000</v>
          </cell>
          <cell r="AZ205">
            <v>75400000</v>
          </cell>
        </row>
        <row r="206">
          <cell r="A206" t="str">
            <v>MA</v>
          </cell>
          <cell r="B206" t="str">
            <v>NDP</v>
          </cell>
          <cell r="C206" t="str">
            <v>B</v>
          </cell>
          <cell r="D206" t="str">
            <v>HT2</v>
          </cell>
          <cell r="E206" t="str">
            <v>Armées</v>
          </cell>
          <cell r="F206" t="str">
            <v>Anciens combattants, mémoire et liens avec la nation</v>
          </cell>
          <cell r="U206">
            <v>1300000</v>
          </cell>
          <cell r="V206">
            <v>1300000</v>
          </cell>
          <cell r="AD206">
            <v>0</v>
          </cell>
          <cell r="AE206">
            <v>0</v>
          </cell>
          <cell r="AG206">
            <v>1300000</v>
          </cell>
          <cell r="AH206">
            <v>1300000</v>
          </cell>
          <cell r="AM206">
            <v>0</v>
          </cell>
          <cell r="AN206">
            <v>0</v>
          </cell>
          <cell r="AP206">
            <v>1300000</v>
          </cell>
          <cell r="AQ206">
            <v>1300000</v>
          </cell>
          <cell r="AV206">
            <v>0</v>
          </cell>
          <cell r="AW206">
            <v>0</v>
          </cell>
          <cell r="AY206">
            <v>1300000</v>
          </cell>
          <cell r="AZ206">
            <v>1300000</v>
          </cell>
        </row>
        <row r="207">
          <cell r="A207" t="str">
            <v>MA</v>
          </cell>
          <cell r="B207" t="str">
            <v>NDP</v>
          </cell>
          <cell r="C207" t="str">
            <v>B</v>
          </cell>
          <cell r="D207" t="str">
            <v>HT2</v>
          </cell>
          <cell r="E207" t="str">
            <v>Armées</v>
          </cell>
          <cell r="F207" t="str">
            <v>Anciens combattants, mémoire et liens avec la nation</v>
          </cell>
          <cell r="U207">
            <v>221200000</v>
          </cell>
          <cell r="V207">
            <v>221200000</v>
          </cell>
          <cell r="AD207">
            <v>0</v>
          </cell>
          <cell r="AE207">
            <v>0</v>
          </cell>
          <cell r="AG207">
            <v>221200000</v>
          </cell>
          <cell r="AH207">
            <v>221200000</v>
          </cell>
          <cell r="AM207">
            <v>0</v>
          </cell>
          <cell r="AN207">
            <v>0</v>
          </cell>
          <cell r="AP207">
            <v>221200000</v>
          </cell>
          <cell r="AQ207">
            <v>221200000</v>
          </cell>
          <cell r="AV207">
            <v>0</v>
          </cell>
          <cell r="AW207">
            <v>0</v>
          </cell>
          <cell r="AY207">
            <v>221200000</v>
          </cell>
          <cell r="AZ207">
            <v>221200000</v>
          </cell>
        </row>
        <row r="208">
          <cell r="A208" t="str">
            <v>MA</v>
          </cell>
          <cell r="B208" t="str">
            <v>NDP</v>
          </cell>
          <cell r="C208" t="str">
            <v>B</v>
          </cell>
          <cell r="D208" t="str">
            <v>HT2</v>
          </cell>
          <cell r="E208" t="str">
            <v>Armées</v>
          </cell>
          <cell r="F208" t="str">
            <v>Anciens combattants, mémoire et liens avec la nation</v>
          </cell>
          <cell r="U208">
            <v>360000</v>
          </cell>
          <cell r="V208">
            <v>360000</v>
          </cell>
          <cell r="AD208">
            <v>0</v>
          </cell>
          <cell r="AE208">
            <v>0</v>
          </cell>
          <cell r="AG208">
            <v>360000</v>
          </cell>
          <cell r="AH208">
            <v>360000</v>
          </cell>
          <cell r="AM208">
            <v>0</v>
          </cell>
          <cell r="AN208">
            <v>0</v>
          </cell>
          <cell r="AP208">
            <v>360000</v>
          </cell>
          <cell r="AQ208">
            <v>360000</v>
          </cell>
          <cell r="AV208">
            <v>0</v>
          </cell>
          <cell r="AW208">
            <v>0</v>
          </cell>
          <cell r="AY208">
            <v>360000</v>
          </cell>
          <cell r="AZ208">
            <v>360000</v>
          </cell>
        </row>
        <row r="209">
          <cell r="A209" t="str">
            <v>MA</v>
          </cell>
          <cell r="B209" t="str">
            <v>NDP</v>
          </cell>
          <cell r="C209" t="str">
            <v>B</v>
          </cell>
          <cell r="D209" t="str">
            <v>HT2</v>
          </cell>
          <cell r="E209" t="str">
            <v>Armées</v>
          </cell>
          <cell r="F209" t="str">
            <v>Anciens combattants, mémoire et liens avec la nation</v>
          </cell>
          <cell r="U209">
            <v>25000000</v>
          </cell>
          <cell r="V209">
            <v>25000000</v>
          </cell>
          <cell r="AD209">
            <v>0</v>
          </cell>
          <cell r="AE209">
            <v>0</v>
          </cell>
          <cell r="AG209">
            <v>25000000</v>
          </cell>
          <cell r="AH209">
            <v>25000000</v>
          </cell>
          <cell r="AM209">
            <v>0</v>
          </cell>
          <cell r="AN209">
            <v>0</v>
          </cell>
          <cell r="AP209">
            <v>25000000</v>
          </cell>
          <cell r="AQ209">
            <v>25000000</v>
          </cell>
          <cell r="AV209">
            <v>0</v>
          </cell>
          <cell r="AW209">
            <v>0</v>
          </cell>
          <cell r="AY209">
            <v>25000000</v>
          </cell>
          <cell r="AZ209">
            <v>25000000</v>
          </cell>
        </row>
        <row r="210">
          <cell r="A210" t="str">
            <v>MA</v>
          </cell>
          <cell r="B210" t="str">
            <v>NDP</v>
          </cell>
          <cell r="C210" t="str">
            <v>B</v>
          </cell>
          <cell r="D210" t="str">
            <v>HT2</v>
          </cell>
          <cell r="E210" t="str">
            <v>Armées</v>
          </cell>
          <cell r="F210" t="str">
            <v>Anciens combattants, mémoire et liens avec la nation</v>
          </cell>
          <cell r="U210">
            <v>55917630</v>
          </cell>
          <cell r="V210">
            <v>55917630</v>
          </cell>
          <cell r="AD210">
            <v>0</v>
          </cell>
          <cell r="AE210">
            <v>0</v>
          </cell>
          <cell r="AG210">
            <v>55917630</v>
          </cell>
          <cell r="AH210">
            <v>55917630</v>
          </cell>
          <cell r="AM210">
            <v>0</v>
          </cell>
          <cell r="AN210">
            <v>0</v>
          </cell>
          <cell r="AP210">
            <v>55917630</v>
          </cell>
          <cell r="AQ210">
            <v>55917630</v>
          </cell>
          <cell r="AV210">
            <v>0</v>
          </cell>
          <cell r="AW210">
            <v>0</v>
          </cell>
          <cell r="AY210">
            <v>55917630</v>
          </cell>
          <cell r="AZ210">
            <v>55917630</v>
          </cell>
        </row>
        <row r="211">
          <cell r="A211" t="str">
            <v>MA</v>
          </cell>
          <cell r="B211" t="str">
            <v>NDP</v>
          </cell>
          <cell r="C211" t="str">
            <v>B</v>
          </cell>
          <cell r="D211" t="str">
            <v>HT2</v>
          </cell>
          <cell r="E211" t="str">
            <v>Armées</v>
          </cell>
          <cell r="F211" t="str">
            <v>Anciens combattants, mémoire et liens avec la nation</v>
          </cell>
          <cell r="U211">
            <v>0</v>
          </cell>
          <cell r="V211">
            <v>3700000</v>
          </cell>
          <cell r="AD211">
            <v>0</v>
          </cell>
          <cell r="AE211">
            <v>0</v>
          </cell>
          <cell r="AG211">
            <v>0</v>
          </cell>
          <cell r="AH211">
            <v>3700000</v>
          </cell>
          <cell r="AM211">
            <v>0</v>
          </cell>
          <cell r="AN211">
            <v>0</v>
          </cell>
          <cell r="AP211">
            <v>0</v>
          </cell>
          <cell r="AQ211">
            <v>3700000</v>
          </cell>
          <cell r="AV211">
            <v>0</v>
          </cell>
          <cell r="AW211">
            <v>0</v>
          </cell>
          <cell r="AY211">
            <v>0</v>
          </cell>
          <cell r="AZ211">
            <v>3700000</v>
          </cell>
        </row>
        <row r="212">
          <cell r="A212" t="str">
            <v>MA</v>
          </cell>
          <cell r="B212" t="str">
            <v>NDP</v>
          </cell>
          <cell r="C212" t="str">
            <v>B</v>
          </cell>
          <cell r="D212" t="str">
            <v>HT2</v>
          </cell>
          <cell r="E212" t="str">
            <v>Armées</v>
          </cell>
          <cell r="F212" t="str">
            <v>Anciens combattants, mémoire et liens avec la nation</v>
          </cell>
          <cell r="U212">
            <v>12312447</v>
          </cell>
          <cell r="V212">
            <v>12312447</v>
          </cell>
          <cell r="AD212">
            <v>0</v>
          </cell>
          <cell r="AE212">
            <v>0</v>
          </cell>
          <cell r="AG212">
            <v>12312447</v>
          </cell>
          <cell r="AH212">
            <v>12312447</v>
          </cell>
          <cell r="AM212">
            <v>0</v>
          </cell>
          <cell r="AN212">
            <v>0</v>
          </cell>
          <cell r="AP212">
            <v>12312447</v>
          </cell>
          <cell r="AQ212">
            <v>12312447</v>
          </cell>
          <cell r="AV212">
            <v>0</v>
          </cell>
          <cell r="AW212">
            <v>0</v>
          </cell>
          <cell r="AY212">
            <v>12312447</v>
          </cell>
          <cell r="AZ212">
            <v>12312447</v>
          </cell>
        </row>
        <row r="213">
          <cell r="A213" t="str">
            <v>MA</v>
          </cell>
          <cell r="B213" t="str">
            <v>NDP</v>
          </cell>
          <cell r="C213" t="str">
            <v>B</v>
          </cell>
          <cell r="D213" t="str">
            <v>HT2</v>
          </cell>
          <cell r="E213" t="str">
            <v>Armées</v>
          </cell>
          <cell r="F213" t="str">
            <v>Anciens combattants, mémoire et liens avec la nation</v>
          </cell>
          <cell r="U213">
            <v>24780968</v>
          </cell>
          <cell r="V213">
            <v>24780968</v>
          </cell>
          <cell r="AD213">
            <v>0</v>
          </cell>
          <cell r="AE213">
            <v>0</v>
          </cell>
          <cell r="AG213">
            <v>24780968</v>
          </cell>
          <cell r="AH213">
            <v>24780968</v>
          </cell>
          <cell r="AM213">
            <v>0</v>
          </cell>
          <cell r="AN213">
            <v>0</v>
          </cell>
          <cell r="AP213">
            <v>24780968</v>
          </cell>
          <cell r="AQ213">
            <v>24780968</v>
          </cell>
          <cell r="AV213">
            <v>0</v>
          </cell>
          <cell r="AW213">
            <v>0</v>
          </cell>
          <cell r="AY213">
            <v>24780968</v>
          </cell>
          <cell r="AZ213">
            <v>24780968</v>
          </cell>
        </row>
        <row r="214">
          <cell r="A214" t="str">
            <v>MA</v>
          </cell>
          <cell r="B214" t="str">
            <v>NDP</v>
          </cell>
          <cell r="C214" t="str">
            <v>B</v>
          </cell>
          <cell r="D214" t="str">
            <v>HT2</v>
          </cell>
          <cell r="E214" t="str">
            <v>Armées</v>
          </cell>
          <cell r="F214" t="str">
            <v>Anciens combattants, mémoire et liens avec la nation</v>
          </cell>
          <cell r="U214">
            <v>1710000</v>
          </cell>
          <cell r="V214">
            <v>1710000</v>
          </cell>
          <cell r="AD214">
            <v>0</v>
          </cell>
          <cell r="AE214">
            <v>0</v>
          </cell>
          <cell r="AG214">
            <v>1710000</v>
          </cell>
          <cell r="AH214">
            <v>1710000</v>
          </cell>
          <cell r="AM214">
            <v>0</v>
          </cell>
          <cell r="AN214">
            <v>0</v>
          </cell>
          <cell r="AP214">
            <v>1710000</v>
          </cell>
          <cell r="AQ214">
            <v>1710000</v>
          </cell>
          <cell r="AV214">
            <v>0</v>
          </cell>
          <cell r="AW214">
            <v>0</v>
          </cell>
          <cell r="AY214">
            <v>1710000</v>
          </cell>
          <cell r="AZ214">
            <v>1710000</v>
          </cell>
        </row>
        <row r="215">
          <cell r="A215" t="str">
            <v>MA</v>
          </cell>
          <cell r="B215" t="str">
            <v>SO</v>
          </cell>
          <cell r="C215" t="str">
            <v>M</v>
          </cell>
          <cell r="D215" t="str">
            <v>SO</v>
          </cell>
          <cell r="E215" t="str">
            <v>Armées</v>
          </cell>
          <cell r="F215" t="str">
            <v>Défense</v>
          </cell>
          <cell r="M215">
            <v>41266607789</v>
          </cell>
          <cell r="O215">
            <v>42397782853</v>
          </cell>
          <cell r="Q215">
            <v>44029553600</v>
          </cell>
          <cell r="S215">
            <v>45946257577</v>
          </cell>
          <cell r="U215">
            <v>65223695329</v>
          </cell>
          <cell r="V215">
            <v>47695367396</v>
          </cell>
          <cell r="AD215">
            <v>0</v>
          </cell>
          <cell r="AE215">
            <v>0</v>
          </cell>
          <cell r="AG215">
            <v>65223695329</v>
          </cell>
          <cell r="AH215">
            <v>47695367396</v>
          </cell>
          <cell r="AM215">
            <v>0</v>
          </cell>
          <cell r="AN215">
            <v>0</v>
          </cell>
          <cell r="AP215">
            <v>65223695329</v>
          </cell>
          <cell r="AQ215">
            <v>47695367396</v>
          </cell>
          <cell r="AV215">
            <v>0</v>
          </cell>
          <cell r="AW215">
            <v>0</v>
          </cell>
          <cell r="AY215">
            <v>65223695329</v>
          </cell>
          <cell r="AZ215">
            <v>47695367396</v>
          </cell>
        </row>
        <row r="216">
          <cell r="A216" t="str">
            <v>MA</v>
          </cell>
          <cell r="B216" t="str">
            <v>NDP</v>
          </cell>
          <cell r="C216" t="str">
            <v>P</v>
          </cell>
          <cell r="D216" t="str">
            <v>SO</v>
          </cell>
          <cell r="E216" t="str">
            <v>Armées</v>
          </cell>
          <cell r="F216" t="str">
            <v>Défense</v>
          </cell>
          <cell r="M216">
            <v>1365051483</v>
          </cell>
          <cell r="O216">
            <v>1389117799</v>
          </cell>
          <cell r="Q216">
            <v>1457503607</v>
          </cell>
          <cell r="S216">
            <v>1538097292</v>
          </cell>
          <cell r="U216">
            <v>3106197485</v>
          </cell>
          <cell r="V216">
            <v>1684806687</v>
          </cell>
          <cell r="AD216">
            <v>0</v>
          </cell>
          <cell r="AE216">
            <v>0</v>
          </cell>
          <cell r="AG216">
            <v>3106197485</v>
          </cell>
          <cell r="AH216">
            <v>1684806687</v>
          </cell>
          <cell r="AM216">
            <v>0</v>
          </cell>
          <cell r="AN216">
            <v>0</v>
          </cell>
          <cell r="AP216">
            <v>3106197485</v>
          </cell>
          <cell r="AQ216">
            <v>1684806687</v>
          </cell>
          <cell r="AV216">
            <v>0</v>
          </cell>
          <cell r="AW216">
            <v>0</v>
          </cell>
          <cell r="AY216">
            <v>3106197485</v>
          </cell>
          <cell r="AZ216">
            <v>1684806687</v>
          </cell>
        </row>
        <row r="217">
          <cell r="A217" t="str">
            <v>MA</v>
          </cell>
          <cell r="B217" t="str">
            <v>NDP</v>
          </cell>
          <cell r="C217" t="str">
            <v>STP</v>
          </cell>
          <cell r="D217" t="str">
            <v>HT2</v>
          </cell>
          <cell r="E217" t="str">
            <v>Armées</v>
          </cell>
          <cell r="F217" t="str">
            <v>Défense</v>
          </cell>
          <cell r="M217">
            <v>1365051483</v>
          </cell>
          <cell r="O217">
            <v>1389117799</v>
          </cell>
          <cell r="Q217">
            <v>1457503607</v>
          </cell>
          <cell r="S217">
            <v>1538097292</v>
          </cell>
          <cell r="U217">
            <v>3106197485</v>
          </cell>
          <cell r="V217">
            <v>1684806687</v>
          </cell>
          <cell r="AD217">
            <v>0</v>
          </cell>
          <cell r="AE217">
            <v>0</v>
          </cell>
          <cell r="AG217">
            <v>3106197485</v>
          </cell>
          <cell r="AH217">
            <v>1684806687</v>
          </cell>
          <cell r="AM217">
            <v>0</v>
          </cell>
          <cell r="AN217">
            <v>0</v>
          </cell>
          <cell r="AP217">
            <v>3106197485</v>
          </cell>
          <cell r="AQ217">
            <v>1684806687</v>
          </cell>
          <cell r="AV217">
            <v>0</v>
          </cell>
          <cell r="AW217">
            <v>0</v>
          </cell>
          <cell r="AY217">
            <v>3106197485</v>
          </cell>
          <cell r="AZ217">
            <v>1684806687</v>
          </cell>
        </row>
        <row r="218">
          <cell r="A218" t="str">
            <v>MA</v>
          </cell>
          <cell r="B218" t="str">
            <v>NDP</v>
          </cell>
          <cell r="C218" t="str">
            <v>B</v>
          </cell>
          <cell r="D218" t="str">
            <v>HT2</v>
          </cell>
          <cell r="E218" t="str">
            <v>Armées</v>
          </cell>
          <cell r="F218" t="str">
            <v>Défense</v>
          </cell>
          <cell r="U218">
            <v>199500000</v>
          </cell>
          <cell r="V218">
            <v>194500000</v>
          </cell>
          <cell r="AD218">
            <v>0</v>
          </cell>
          <cell r="AE218">
            <v>0</v>
          </cell>
          <cell r="AG218">
            <v>199500000</v>
          </cell>
          <cell r="AH218">
            <v>194500000</v>
          </cell>
          <cell r="AM218">
            <v>0</v>
          </cell>
          <cell r="AN218">
            <v>0</v>
          </cell>
          <cell r="AP218">
            <v>199500000</v>
          </cell>
          <cell r="AQ218">
            <v>194500000</v>
          </cell>
          <cell r="AV218">
            <v>0</v>
          </cell>
          <cell r="AW218">
            <v>0</v>
          </cell>
          <cell r="AY218">
            <v>199500000</v>
          </cell>
          <cell r="AZ218">
            <v>194500000</v>
          </cell>
        </row>
        <row r="219">
          <cell r="A219" t="str">
            <v>MA</v>
          </cell>
          <cell r="B219" t="str">
            <v>NDP</v>
          </cell>
          <cell r="C219" t="str">
            <v>B</v>
          </cell>
          <cell r="D219" t="str">
            <v>HT2</v>
          </cell>
          <cell r="E219" t="str">
            <v>Armées</v>
          </cell>
          <cell r="F219" t="str">
            <v>Défense</v>
          </cell>
          <cell r="U219">
            <v>1504207021</v>
          </cell>
          <cell r="V219">
            <v>355136063</v>
          </cell>
          <cell r="AD219">
            <v>0</v>
          </cell>
          <cell r="AE219">
            <v>0</v>
          </cell>
          <cell r="AG219">
            <v>1504207021</v>
          </cell>
          <cell r="AH219">
            <v>355136063</v>
          </cell>
          <cell r="AM219">
            <v>0</v>
          </cell>
          <cell r="AN219">
            <v>0</v>
          </cell>
          <cell r="AP219">
            <v>1504207021</v>
          </cell>
          <cell r="AQ219">
            <v>355136063</v>
          </cell>
          <cell r="AV219">
            <v>0</v>
          </cell>
          <cell r="AW219">
            <v>0</v>
          </cell>
          <cell r="AY219">
            <v>1504207021</v>
          </cell>
          <cell r="AZ219">
            <v>355136063</v>
          </cell>
        </row>
        <row r="220">
          <cell r="A220" t="str">
            <v>MA</v>
          </cell>
          <cell r="B220" t="str">
            <v>NDP</v>
          </cell>
          <cell r="C220" t="str">
            <v>B</v>
          </cell>
          <cell r="D220" t="str">
            <v>HT2</v>
          </cell>
          <cell r="E220" t="str">
            <v>Armées</v>
          </cell>
          <cell r="F220" t="str">
            <v>Défense</v>
          </cell>
          <cell r="U220">
            <v>203494</v>
          </cell>
          <cell r="V220">
            <v>203494</v>
          </cell>
          <cell r="AD220">
            <v>0</v>
          </cell>
          <cell r="AE220">
            <v>0</v>
          </cell>
          <cell r="AG220">
            <v>203494</v>
          </cell>
          <cell r="AH220">
            <v>203494</v>
          </cell>
          <cell r="AM220">
            <v>0</v>
          </cell>
          <cell r="AN220">
            <v>0</v>
          </cell>
          <cell r="AP220">
            <v>203494</v>
          </cell>
          <cell r="AQ220">
            <v>203494</v>
          </cell>
          <cell r="AV220">
            <v>0</v>
          </cell>
          <cell r="AW220">
            <v>0</v>
          </cell>
          <cell r="AY220">
            <v>203494</v>
          </cell>
          <cell r="AZ220">
            <v>203494</v>
          </cell>
        </row>
        <row r="221">
          <cell r="A221" t="str">
            <v>MA</v>
          </cell>
          <cell r="B221" t="str">
            <v>NDP</v>
          </cell>
          <cell r="C221" t="str">
            <v>B</v>
          </cell>
          <cell r="D221" t="str">
            <v>HT2</v>
          </cell>
          <cell r="E221" t="str">
            <v>Armées</v>
          </cell>
          <cell r="F221" t="str">
            <v>Défense</v>
          </cell>
          <cell r="U221">
            <v>529523</v>
          </cell>
          <cell r="V221">
            <v>529523</v>
          </cell>
          <cell r="AD221">
            <v>0</v>
          </cell>
          <cell r="AE221">
            <v>0</v>
          </cell>
          <cell r="AG221">
            <v>529523</v>
          </cell>
          <cell r="AH221">
            <v>529523</v>
          </cell>
          <cell r="AM221">
            <v>0</v>
          </cell>
          <cell r="AN221">
            <v>0</v>
          </cell>
          <cell r="AP221">
            <v>529523</v>
          </cell>
          <cell r="AQ221">
            <v>529523</v>
          </cell>
          <cell r="AV221">
            <v>0</v>
          </cell>
          <cell r="AW221">
            <v>0</v>
          </cell>
          <cell r="AY221">
            <v>529523</v>
          </cell>
          <cell r="AZ221">
            <v>529523</v>
          </cell>
        </row>
        <row r="222">
          <cell r="A222" t="str">
            <v>MA</v>
          </cell>
          <cell r="B222" t="str">
            <v>NDP</v>
          </cell>
          <cell r="C222" t="str">
            <v>B</v>
          </cell>
          <cell r="D222" t="str">
            <v>HT2</v>
          </cell>
          <cell r="E222" t="str">
            <v>Armées</v>
          </cell>
          <cell r="F222" t="str">
            <v>Défense</v>
          </cell>
          <cell r="U222">
            <v>15204024</v>
          </cell>
          <cell r="V222">
            <v>15825625</v>
          </cell>
          <cell r="AD222">
            <v>0</v>
          </cell>
          <cell r="AE222">
            <v>0</v>
          </cell>
          <cell r="AG222">
            <v>15204024</v>
          </cell>
          <cell r="AH222">
            <v>15825625</v>
          </cell>
          <cell r="AM222">
            <v>0</v>
          </cell>
          <cell r="AN222">
            <v>0</v>
          </cell>
          <cell r="AP222">
            <v>15204024</v>
          </cell>
          <cell r="AQ222">
            <v>15825625</v>
          </cell>
          <cell r="AV222">
            <v>0</v>
          </cell>
          <cell r="AW222">
            <v>0</v>
          </cell>
          <cell r="AY222">
            <v>15204024</v>
          </cell>
          <cell r="AZ222">
            <v>15825625</v>
          </cell>
        </row>
        <row r="223">
          <cell r="A223" t="str">
            <v>MA</v>
          </cell>
          <cell r="B223" t="str">
            <v>NDP</v>
          </cell>
          <cell r="C223" t="str">
            <v>B</v>
          </cell>
          <cell r="D223" t="str">
            <v>HT2</v>
          </cell>
          <cell r="E223" t="str">
            <v>Armées</v>
          </cell>
          <cell r="F223" t="str">
            <v>Défense</v>
          </cell>
          <cell r="U223">
            <v>2719685</v>
          </cell>
          <cell r="V223">
            <v>2719685</v>
          </cell>
          <cell r="AD223">
            <v>0</v>
          </cell>
          <cell r="AE223">
            <v>0</v>
          </cell>
          <cell r="AG223">
            <v>2719685</v>
          </cell>
          <cell r="AH223">
            <v>2719685</v>
          </cell>
          <cell r="AM223">
            <v>0</v>
          </cell>
          <cell r="AN223">
            <v>0</v>
          </cell>
          <cell r="AP223">
            <v>2719685</v>
          </cell>
          <cell r="AQ223">
            <v>2719685</v>
          </cell>
          <cell r="AV223">
            <v>0</v>
          </cell>
          <cell r="AW223">
            <v>0</v>
          </cell>
          <cell r="AY223">
            <v>2719685</v>
          </cell>
          <cell r="AZ223">
            <v>2719685</v>
          </cell>
        </row>
        <row r="224">
          <cell r="A224" t="str">
            <v>MA</v>
          </cell>
          <cell r="B224" t="str">
            <v>NDP</v>
          </cell>
          <cell r="C224" t="str">
            <v>B</v>
          </cell>
          <cell r="D224" t="str">
            <v>HT2</v>
          </cell>
          <cell r="E224" t="str">
            <v>Armées</v>
          </cell>
          <cell r="F224" t="str">
            <v>Défense</v>
          </cell>
          <cell r="U224">
            <v>1013080974</v>
          </cell>
          <cell r="V224">
            <v>744139533</v>
          </cell>
          <cell r="AD224">
            <v>0</v>
          </cell>
          <cell r="AE224">
            <v>0</v>
          </cell>
          <cell r="AG224">
            <v>1013080974</v>
          </cell>
          <cell r="AH224">
            <v>744139533</v>
          </cell>
          <cell r="AM224">
            <v>0</v>
          </cell>
          <cell r="AN224">
            <v>0</v>
          </cell>
          <cell r="AP224">
            <v>1013080974</v>
          </cell>
          <cell r="AQ224">
            <v>744139533</v>
          </cell>
          <cell r="AV224">
            <v>0</v>
          </cell>
          <cell r="AW224">
            <v>0</v>
          </cell>
          <cell r="AY224">
            <v>1013080974</v>
          </cell>
          <cell r="AZ224">
            <v>744139533</v>
          </cell>
        </row>
        <row r="225">
          <cell r="A225" t="str">
            <v>MA</v>
          </cell>
          <cell r="B225" t="str">
            <v>NDP</v>
          </cell>
          <cell r="C225" t="str">
            <v>B</v>
          </cell>
          <cell r="D225" t="str">
            <v>HT2</v>
          </cell>
          <cell r="E225" t="str">
            <v>Armées</v>
          </cell>
          <cell r="F225" t="str">
            <v>Défense</v>
          </cell>
          <cell r="U225">
            <v>301596965</v>
          </cell>
          <cell r="V225">
            <v>301596965</v>
          </cell>
          <cell r="AD225">
            <v>0</v>
          </cell>
          <cell r="AE225">
            <v>0</v>
          </cell>
          <cell r="AG225">
            <v>301596965</v>
          </cell>
          <cell r="AH225">
            <v>301596965</v>
          </cell>
          <cell r="AM225">
            <v>0</v>
          </cell>
          <cell r="AN225">
            <v>0</v>
          </cell>
          <cell r="AP225">
            <v>301596965</v>
          </cell>
          <cell r="AQ225">
            <v>301596965</v>
          </cell>
          <cell r="AV225">
            <v>0</v>
          </cell>
          <cell r="AW225">
            <v>0</v>
          </cell>
          <cell r="AY225">
            <v>301596965</v>
          </cell>
          <cell r="AZ225">
            <v>301596965</v>
          </cell>
        </row>
        <row r="226">
          <cell r="A226" t="str">
            <v>MA</v>
          </cell>
          <cell r="B226" t="str">
            <v>NDP</v>
          </cell>
          <cell r="C226" t="str">
            <v>B</v>
          </cell>
          <cell r="D226" t="str">
            <v>HT2</v>
          </cell>
          <cell r="E226" t="str">
            <v>Armées</v>
          </cell>
          <cell r="F226" t="str">
            <v>Défense</v>
          </cell>
          <cell r="U226">
            <v>31428679</v>
          </cell>
          <cell r="V226">
            <v>31428679</v>
          </cell>
          <cell r="AD226">
            <v>0</v>
          </cell>
          <cell r="AE226">
            <v>0</v>
          </cell>
          <cell r="AG226">
            <v>31428679</v>
          </cell>
          <cell r="AH226">
            <v>31428679</v>
          </cell>
          <cell r="AM226">
            <v>0</v>
          </cell>
          <cell r="AN226">
            <v>0</v>
          </cell>
          <cell r="AP226">
            <v>31428679</v>
          </cell>
          <cell r="AQ226">
            <v>31428679</v>
          </cell>
          <cell r="AV226">
            <v>0</v>
          </cell>
          <cell r="AW226">
            <v>0</v>
          </cell>
          <cell r="AY226">
            <v>31428679</v>
          </cell>
          <cell r="AZ226">
            <v>31428679</v>
          </cell>
        </row>
        <row r="227">
          <cell r="A227" t="str">
            <v>MA</v>
          </cell>
          <cell r="B227" t="str">
            <v>NDP</v>
          </cell>
          <cell r="C227" t="str">
            <v>B</v>
          </cell>
          <cell r="D227" t="str">
            <v>HT2</v>
          </cell>
          <cell r="E227" t="str">
            <v>Armées</v>
          </cell>
          <cell r="F227" t="str">
            <v>Défense</v>
          </cell>
          <cell r="U227">
            <v>16001500</v>
          </cell>
          <cell r="V227">
            <v>16001500</v>
          </cell>
          <cell r="AD227">
            <v>0</v>
          </cell>
          <cell r="AE227">
            <v>0</v>
          </cell>
          <cell r="AG227">
            <v>16001500</v>
          </cell>
          <cell r="AH227">
            <v>16001500</v>
          </cell>
          <cell r="AM227">
            <v>0</v>
          </cell>
          <cell r="AN227">
            <v>0</v>
          </cell>
          <cell r="AP227">
            <v>16001500</v>
          </cell>
          <cell r="AQ227">
            <v>16001500</v>
          </cell>
          <cell r="AV227">
            <v>0</v>
          </cell>
          <cell r="AW227">
            <v>0</v>
          </cell>
          <cell r="AY227">
            <v>16001500</v>
          </cell>
          <cell r="AZ227">
            <v>16001500</v>
          </cell>
        </row>
        <row r="228">
          <cell r="A228" t="str">
            <v>MA</v>
          </cell>
          <cell r="B228" t="str">
            <v>NDP</v>
          </cell>
          <cell r="C228" t="str">
            <v>B</v>
          </cell>
          <cell r="D228" t="str">
            <v>HT2</v>
          </cell>
          <cell r="E228" t="str">
            <v>Armées</v>
          </cell>
          <cell r="F228" t="str">
            <v>Défense</v>
          </cell>
          <cell r="U228">
            <v>285000</v>
          </cell>
          <cell r="V228">
            <v>285000</v>
          </cell>
          <cell r="AD228">
            <v>0</v>
          </cell>
          <cell r="AE228">
            <v>0</v>
          </cell>
          <cell r="AG228">
            <v>285000</v>
          </cell>
          <cell r="AH228">
            <v>285000</v>
          </cell>
          <cell r="AM228">
            <v>0</v>
          </cell>
          <cell r="AN228">
            <v>0</v>
          </cell>
          <cell r="AP228">
            <v>285000</v>
          </cell>
          <cell r="AQ228">
            <v>285000</v>
          </cell>
          <cell r="AV228">
            <v>0</v>
          </cell>
          <cell r="AW228">
            <v>0</v>
          </cell>
          <cell r="AY228">
            <v>285000</v>
          </cell>
          <cell r="AZ228">
            <v>285000</v>
          </cell>
        </row>
        <row r="229">
          <cell r="A229" t="str">
            <v>MA</v>
          </cell>
          <cell r="B229" t="str">
            <v>NDP</v>
          </cell>
          <cell r="C229" t="str">
            <v>B</v>
          </cell>
          <cell r="D229" t="str">
            <v>HT2</v>
          </cell>
          <cell r="E229" t="str">
            <v>Armées</v>
          </cell>
          <cell r="F229" t="str">
            <v>Défense</v>
          </cell>
          <cell r="U229">
            <v>2597771</v>
          </cell>
          <cell r="V229">
            <v>2597771</v>
          </cell>
          <cell r="AD229">
            <v>0</v>
          </cell>
          <cell r="AE229">
            <v>0</v>
          </cell>
          <cell r="AG229">
            <v>2597771</v>
          </cell>
          <cell r="AH229">
            <v>2597771</v>
          </cell>
          <cell r="AM229">
            <v>0</v>
          </cell>
          <cell r="AN229">
            <v>0</v>
          </cell>
          <cell r="AP229">
            <v>2597771</v>
          </cell>
          <cell r="AQ229">
            <v>2597771</v>
          </cell>
          <cell r="AV229">
            <v>0</v>
          </cell>
          <cell r="AW229">
            <v>0</v>
          </cell>
          <cell r="AY229">
            <v>2597771</v>
          </cell>
          <cell r="AZ229">
            <v>2597771</v>
          </cell>
        </row>
        <row r="230">
          <cell r="A230" t="str">
            <v>MA</v>
          </cell>
          <cell r="B230" t="str">
            <v>NDP</v>
          </cell>
          <cell r="C230" t="str">
            <v>B</v>
          </cell>
          <cell r="D230" t="str">
            <v>HT2</v>
          </cell>
          <cell r="E230" t="str">
            <v>Armées</v>
          </cell>
          <cell r="F230" t="str">
            <v>Défense</v>
          </cell>
          <cell r="U230">
            <v>18842849</v>
          </cell>
          <cell r="V230">
            <v>19842849</v>
          </cell>
          <cell r="AD230">
            <v>0</v>
          </cell>
          <cell r="AE230">
            <v>0</v>
          </cell>
          <cell r="AG230">
            <v>18842849</v>
          </cell>
          <cell r="AH230">
            <v>19842849</v>
          </cell>
          <cell r="AM230">
            <v>0</v>
          </cell>
          <cell r="AN230">
            <v>0</v>
          </cell>
          <cell r="AP230">
            <v>18842849</v>
          </cell>
          <cell r="AQ230">
            <v>19842849</v>
          </cell>
          <cell r="AV230">
            <v>0</v>
          </cell>
          <cell r="AW230">
            <v>0</v>
          </cell>
          <cell r="AY230">
            <v>18842849</v>
          </cell>
          <cell r="AZ230">
            <v>19842849</v>
          </cell>
        </row>
        <row r="231">
          <cell r="A231" t="str">
            <v>MA</v>
          </cell>
          <cell r="B231" t="str">
            <v>NDP</v>
          </cell>
          <cell r="C231" t="str">
            <v>P</v>
          </cell>
          <cell r="D231" t="str">
            <v>SO</v>
          </cell>
          <cell r="E231" t="str">
            <v>Armées</v>
          </cell>
          <cell r="F231" t="str">
            <v>Défense</v>
          </cell>
          <cell r="M231">
            <v>10135925549</v>
          </cell>
          <cell r="O231">
            <v>10238242181</v>
          </cell>
          <cell r="Q231">
            <v>11028808811</v>
          </cell>
          <cell r="S231">
            <v>12486019840</v>
          </cell>
          <cell r="U231">
            <v>21000000000</v>
          </cell>
          <cell r="V231">
            <v>13643005162</v>
          </cell>
          <cell r="AD231">
            <v>0</v>
          </cell>
          <cell r="AE231">
            <v>0</v>
          </cell>
          <cell r="AG231">
            <v>21000000000</v>
          </cell>
          <cell r="AH231">
            <v>13643005162</v>
          </cell>
          <cell r="AM231">
            <v>0</v>
          </cell>
          <cell r="AN231">
            <v>0</v>
          </cell>
          <cell r="AP231">
            <v>21000000000</v>
          </cell>
          <cell r="AQ231">
            <v>13643005162</v>
          </cell>
          <cell r="AV231">
            <v>0</v>
          </cell>
          <cell r="AW231">
            <v>0</v>
          </cell>
          <cell r="AY231">
            <v>21000000000</v>
          </cell>
          <cell r="AZ231">
            <v>13643005162</v>
          </cell>
        </row>
        <row r="232">
          <cell r="A232" t="str">
            <v>MA</v>
          </cell>
          <cell r="B232" t="str">
            <v>NDP</v>
          </cell>
          <cell r="C232" t="str">
            <v>STP</v>
          </cell>
          <cell r="D232" t="str">
            <v>HT2</v>
          </cell>
          <cell r="E232" t="str">
            <v>Armées</v>
          </cell>
          <cell r="F232" t="str">
            <v>Défense</v>
          </cell>
          <cell r="M232">
            <v>10135925549</v>
          </cell>
          <cell r="O232">
            <v>10238242181</v>
          </cell>
          <cell r="Q232">
            <v>11028808811</v>
          </cell>
          <cell r="S232">
            <v>12486019840</v>
          </cell>
          <cell r="U232">
            <v>21000000000</v>
          </cell>
          <cell r="V232">
            <v>13643005162</v>
          </cell>
          <cell r="AD232">
            <v>0</v>
          </cell>
          <cell r="AE232">
            <v>0</v>
          </cell>
          <cell r="AG232">
            <v>21000000000</v>
          </cell>
          <cell r="AH232">
            <v>13643005162</v>
          </cell>
          <cell r="AM232">
            <v>0</v>
          </cell>
          <cell r="AN232">
            <v>0</v>
          </cell>
          <cell r="AP232">
            <v>21000000000</v>
          </cell>
          <cell r="AQ232">
            <v>13643005162</v>
          </cell>
          <cell r="AV232">
            <v>0</v>
          </cell>
          <cell r="AW232">
            <v>0</v>
          </cell>
          <cell r="AY232">
            <v>21000000000</v>
          </cell>
          <cell r="AZ232">
            <v>13643005162</v>
          </cell>
        </row>
        <row r="233">
          <cell r="A233" t="str">
            <v>MA</v>
          </cell>
          <cell r="B233" t="str">
            <v>NDP</v>
          </cell>
          <cell r="C233" t="str">
            <v>B</v>
          </cell>
          <cell r="D233" t="str">
            <v>HT2</v>
          </cell>
          <cell r="E233" t="str">
            <v>Armées</v>
          </cell>
          <cell r="F233" t="str">
            <v>Défense</v>
          </cell>
          <cell r="U233">
            <v>3586307098</v>
          </cell>
          <cell r="V233">
            <v>4115899000</v>
          </cell>
          <cell r="AD233">
            <v>0</v>
          </cell>
          <cell r="AE233">
            <v>0</v>
          </cell>
          <cell r="AG233">
            <v>3586307098</v>
          </cell>
          <cell r="AH233">
            <v>4115899000</v>
          </cell>
          <cell r="AM233">
            <v>0</v>
          </cell>
          <cell r="AN233">
            <v>0</v>
          </cell>
          <cell r="AP233">
            <v>3586307098</v>
          </cell>
          <cell r="AQ233">
            <v>4115899000</v>
          </cell>
          <cell r="AV233">
            <v>0</v>
          </cell>
          <cell r="AW233">
            <v>0</v>
          </cell>
          <cell r="AY233">
            <v>3586307098</v>
          </cell>
          <cell r="AZ233">
            <v>4115899000</v>
          </cell>
        </row>
        <row r="234">
          <cell r="A234" t="str">
            <v>MA</v>
          </cell>
          <cell r="B234" t="str">
            <v>NDP</v>
          </cell>
          <cell r="C234" t="str">
            <v>B</v>
          </cell>
          <cell r="D234" t="str">
            <v>HT2</v>
          </cell>
          <cell r="E234" t="str">
            <v>Armées</v>
          </cell>
          <cell r="F234" t="str">
            <v>Défense</v>
          </cell>
          <cell r="U234">
            <v>14950000000</v>
          </cell>
          <cell r="V234">
            <v>7533037593</v>
          </cell>
          <cell r="AD234">
            <v>0</v>
          </cell>
          <cell r="AE234">
            <v>0</v>
          </cell>
          <cell r="AG234">
            <v>14950000000</v>
          </cell>
          <cell r="AH234">
            <v>7533037593</v>
          </cell>
          <cell r="AM234">
            <v>0</v>
          </cell>
          <cell r="AN234">
            <v>0</v>
          </cell>
          <cell r="AP234">
            <v>14950000000</v>
          </cell>
          <cell r="AQ234">
            <v>7533037593</v>
          </cell>
          <cell r="AV234">
            <v>0</v>
          </cell>
          <cell r="AW234">
            <v>0</v>
          </cell>
          <cell r="AY234">
            <v>14950000000</v>
          </cell>
          <cell r="AZ234">
            <v>7533037593</v>
          </cell>
        </row>
        <row r="235">
          <cell r="A235" t="str">
            <v>MA</v>
          </cell>
          <cell r="B235" t="str">
            <v>NDP</v>
          </cell>
          <cell r="C235" t="str">
            <v>B</v>
          </cell>
          <cell r="D235" t="str">
            <v>HT2</v>
          </cell>
          <cell r="E235" t="str">
            <v>Armées</v>
          </cell>
          <cell r="F235" t="str">
            <v>Défense</v>
          </cell>
          <cell r="U235">
            <v>1520762555</v>
          </cell>
          <cell r="V235">
            <v>1459695821</v>
          </cell>
          <cell r="AD235">
            <v>0</v>
          </cell>
          <cell r="AE235">
            <v>0</v>
          </cell>
          <cell r="AG235">
            <v>1520762555</v>
          </cell>
          <cell r="AH235">
            <v>1459695821</v>
          </cell>
          <cell r="AM235">
            <v>0</v>
          </cell>
          <cell r="AN235">
            <v>0</v>
          </cell>
          <cell r="AP235">
            <v>1520762555</v>
          </cell>
          <cell r="AQ235">
            <v>1459695821</v>
          </cell>
          <cell r="AV235">
            <v>0</v>
          </cell>
          <cell r="AW235">
            <v>0</v>
          </cell>
          <cell r="AY235">
            <v>1520762555</v>
          </cell>
          <cell r="AZ235">
            <v>1459695821</v>
          </cell>
        </row>
        <row r="236">
          <cell r="A236" t="str">
            <v>MA</v>
          </cell>
          <cell r="B236" t="str">
            <v>NDP</v>
          </cell>
          <cell r="C236" t="str">
            <v>B</v>
          </cell>
          <cell r="D236" t="str">
            <v>HT2</v>
          </cell>
          <cell r="E236" t="str">
            <v>Armées</v>
          </cell>
          <cell r="F236" t="str">
            <v>Défense</v>
          </cell>
          <cell r="U236">
            <v>134494017</v>
          </cell>
          <cell r="V236">
            <v>119967822</v>
          </cell>
          <cell r="AD236">
            <v>0</v>
          </cell>
          <cell r="AE236">
            <v>0</v>
          </cell>
          <cell r="AG236">
            <v>134494017</v>
          </cell>
          <cell r="AH236">
            <v>119967822</v>
          </cell>
          <cell r="AM236">
            <v>0</v>
          </cell>
          <cell r="AN236">
            <v>0</v>
          </cell>
          <cell r="AP236">
            <v>134494017</v>
          </cell>
          <cell r="AQ236">
            <v>119967822</v>
          </cell>
          <cell r="AV236">
            <v>0</v>
          </cell>
          <cell r="AW236">
            <v>0</v>
          </cell>
          <cell r="AY236">
            <v>134494017</v>
          </cell>
          <cell r="AZ236">
            <v>119967822</v>
          </cell>
        </row>
        <row r="237">
          <cell r="A237" t="str">
            <v>MA</v>
          </cell>
          <cell r="B237" t="str">
            <v>NDP</v>
          </cell>
          <cell r="C237" t="str">
            <v>B</v>
          </cell>
          <cell r="D237" t="str">
            <v>HT2</v>
          </cell>
          <cell r="E237" t="str">
            <v>Armées</v>
          </cell>
          <cell r="F237" t="str">
            <v>Défense</v>
          </cell>
          <cell r="U237">
            <v>3007971</v>
          </cell>
          <cell r="V237">
            <v>2607971</v>
          </cell>
          <cell r="AD237">
            <v>0</v>
          </cell>
          <cell r="AE237">
            <v>0</v>
          </cell>
          <cell r="AG237">
            <v>3007971</v>
          </cell>
          <cell r="AH237">
            <v>2607971</v>
          </cell>
          <cell r="AM237">
            <v>0</v>
          </cell>
          <cell r="AN237">
            <v>0</v>
          </cell>
          <cell r="AP237">
            <v>3007971</v>
          </cell>
          <cell r="AQ237">
            <v>2607971</v>
          </cell>
          <cell r="AV237">
            <v>0</v>
          </cell>
          <cell r="AW237">
            <v>0</v>
          </cell>
          <cell r="AY237">
            <v>3007971</v>
          </cell>
          <cell r="AZ237">
            <v>2607971</v>
          </cell>
        </row>
        <row r="238">
          <cell r="A238" t="str">
            <v>MA</v>
          </cell>
          <cell r="B238" t="str">
            <v>NDP</v>
          </cell>
          <cell r="C238" t="str">
            <v>B</v>
          </cell>
          <cell r="D238" t="str">
            <v>HT2</v>
          </cell>
          <cell r="E238" t="str">
            <v>Armées</v>
          </cell>
          <cell r="F238" t="str">
            <v>Défense</v>
          </cell>
          <cell r="U238">
            <v>3238805</v>
          </cell>
          <cell r="V238">
            <v>2738805</v>
          </cell>
          <cell r="AD238">
            <v>0</v>
          </cell>
          <cell r="AE238">
            <v>0</v>
          </cell>
          <cell r="AG238">
            <v>3238805</v>
          </cell>
          <cell r="AH238">
            <v>2738805</v>
          </cell>
          <cell r="AM238">
            <v>0</v>
          </cell>
          <cell r="AN238">
            <v>0</v>
          </cell>
          <cell r="AP238">
            <v>3238805</v>
          </cell>
          <cell r="AQ238">
            <v>2738805</v>
          </cell>
          <cell r="AV238">
            <v>0</v>
          </cell>
          <cell r="AW238">
            <v>0</v>
          </cell>
          <cell r="AY238">
            <v>3238805</v>
          </cell>
          <cell r="AZ238">
            <v>2738805</v>
          </cell>
        </row>
        <row r="239">
          <cell r="A239" t="str">
            <v>MA</v>
          </cell>
          <cell r="B239" t="str">
            <v>NDP</v>
          </cell>
          <cell r="C239" t="str">
            <v>B</v>
          </cell>
          <cell r="D239" t="str">
            <v>HT2</v>
          </cell>
          <cell r="E239" t="str">
            <v>Armées</v>
          </cell>
          <cell r="F239" t="str">
            <v>Défense</v>
          </cell>
          <cell r="U239">
            <v>3089903</v>
          </cell>
          <cell r="V239">
            <v>2589903</v>
          </cell>
          <cell r="AD239">
            <v>0</v>
          </cell>
          <cell r="AE239">
            <v>0</v>
          </cell>
          <cell r="AG239">
            <v>3089903</v>
          </cell>
          <cell r="AH239">
            <v>2589903</v>
          </cell>
          <cell r="AM239">
            <v>0</v>
          </cell>
          <cell r="AN239">
            <v>0</v>
          </cell>
          <cell r="AP239">
            <v>3089903</v>
          </cell>
          <cell r="AQ239">
            <v>2589903</v>
          </cell>
          <cell r="AV239">
            <v>0</v>
          </cell>
          <cell r="AW239">
            <v>0</v>
          </cell>
          <cell r="AY239">
            <v>3089903</v>
          </cell>
          <cell r="AZ239">
            <v>2589903</v>
          </cell>
        </row>
        <row r="240">
          <cell r="A240" t="str">
            <v>MA</v>
          </cell>
          <cell r="B240" t="str">
            <v>NDP</v>
          </cell>
          <cell r="C240" t="str">
            <v>B</v>
          </cell>
          <cell r="D240" t="str">
            <v>HT2</v>
          </cell>
          <cell r="E240" t="str">
            <v>Armées</v>
          </cell>
          <cell r="F240" t="str">
            <v>Défense</v>
          </cell>
          <cell r="U240">
            <v>13587568</v>
          </cell>
          <cell r="V240">
            <v>12587568</v>
          </cell>
          <cell r="AD240">
            <v>0</v>
          </cell>
          <cell r="AE240">
            <v>0</v>
          </cell>
          <cell r="AG240">
            <v>13587568</v>
          </cell>
          <cell r="AH240">
            <v>12587568</v>
          </cell>
          <cell r="AM240">
            <v>0</v>
          </cell>
          <cell r="AN240">
            <v>0</v>
          </cell>
          <cell r="AP240">
            <v>13587568</v>
          </cell>
          <cell r="AQ240">
            <v>12587568</v>
          </cell>
          <cell r="AV240">
            <v>0</v>
          </cell>
          <cell r="AW240">
            <v>0</v>
          </cell>
          <cell r="AY240">
            <v>13587568</v>
          </cell>
          <cell r="AZ240">
            <v>12587568</v>
          </cell>
        </row>
        <row r="241">
          <cell r="A241" t="str">
            <v>MA</v>
          </cell>
          <cell r="B241" t="str">
            <v>NDP</v>
          </cell>
          <cell r="C241" t="str">
            <v>B</v>
          </cell>
          <cell r="D241" t="str">
            <v>HT2</v>
          </cell>
          <cell r="E241" t="str">
            <v>Armées</v>
          </cell>
          <cell r="F241" t="str">
            <v>Défense</v>
          </cell>
          <cell r="U241">
            <v>732388981</v>
          </cell>
          <cell r="V241">
            <v>343188506</v>
          </cell>
          <cell r="AD241">
            <v>0</v>
          </cell>
          <cell r="AE241">
            <v>0</v>
          </cell>
          <cell r="AG241">
            <v>732388981</v>
          </cell>
          <cell r="AH241">
            <v>343188506</v>
          </cell>
          <cell r="AM241">
            <v>0</v>
          </cell>
          <cell r="AN241">
            <v>0</v>
          </cell>
          <cell r="AP241">
            <v>732388981</v>
          </cell>
          <cell r="AQ241">
            <v>343188506</v>
          </cell>
          <cell r="AV241">
            <v>0</v>
          </cell>
          <cell r="AW241">
            <v>0</v>
          </cell>
          <cell r="AY241">
            <v>732388981</v>
          </cell>
          <cell r="AZ241">
            <v>343188506</v>
          </cell>
        </row>
        <row r="242">
          <cell r="A242" t="str">
            <v>MA</v>
          </cell>
          <cell r="B242" t="str">
            <v>NDP</v>
          </cell>
          <cell r="C242" t="str">
            <v>B</v>
          </cell>
          <cell r="D242" t="str">
            <v>HT2</v>
          </cell>
          <cell r="E242" t="str">
            <v>Armées</v>
          </cell>
          <cell r="F242" t="str">
            <v>Défense</v>
          </cell>
          <cell r="U242">
            <v>36214832</v>
          </cell>
          <cell r="V242">
            <v>36214832</v>
          </cell>
          <cell r="AD242">
            <v>0</v>
          </cell>
          <cell r="AE242">
            <v>0</v>
          </cell>
          <cell r="AG242">
            <v>36214832</v>
          </cell>
          <cell r="AH242">
            <v>36214832</v>
          </cell>
          <cell r="AM242">
            <v>0</v>
          </cell>
          <cell r="AN242">
            <v>0</v>
          </cell>
          <cell r="AP242">
            <v>36214832</v>
          </cell>
          <cell r="AQ242">
            <v>36214832</v>
          </cell>
          <cell r="AV242">
            <v>0</v>
          </cell>
          <cell r="AW242">
            <v>0</v>
          </cell>
          <cell r="AY242">
            <v>36214832</v>
          </cell>
          <cell r="AZ242">
            <v>36214832</v>
          </cell>
        </row>
        <row r="243">
          <cell r="A243" t="str">
            <v>MA</v>
          </cell>
          <cell r="B243" t="str">
            <v>NDP</v>
          </cell>
          <cell r="C243" t="str">
            <v>B</v>
          </cell>
          <cell r="D243" t="str">
            <v>HT2</v>
          </cell>
          <cell r="E243" t="str">
            <v>Armées</v>
          </cell>
          <cell r="F243" t="str">
            <v>Défense</v>
          </cell>
          <cell r="U243">
            <v>5888893</v>
          </cell>
          <cell r="V243">
            <v>5009671</v>
          </cell>
          <cell r="AD243">
            <v>0</v>
          </cell>
          <cell r="AE243">
            <v>0</v>
          </cell>
          <cell r="AG243">
            <v>5888893</v>
          </cell>
          <cell r="AH243">
            <v>5009671</v>
          </cell>
          <cell r="AM243">
            <v>0</v>
          </cell>
          <cell r="AN243">
            <v>0</v>
          </cell>
          <cell r="AP243">
            <v>5888893</v>
          </cell>
          <cell r="AQ243">
            <v>5009671</v>
          </cell>
          <cell r="AV243">
            <v>0</v>
          </cell>
          <cell r="AW243">
            <v>0</v>
          </cell>
          <cell r="AY243">
            <v>5888893</v>
          </cell>
          <cell r="AZ243">
            <v>5009671</v>
          </cell>
        </row>
        <row r="244">
          <cell r="A244" t="str">
            <v>MA</v>
          </cell>
          <cell r="B244" t="str">
            <v>NDP</v>
          </cell>
          <cell r="C244" t="str">
            <v>B</v>
          </cell>
          <cell r="D244" t="str">
            <v>HT2</v>
          </cell>
          <cell r="E244" t="str">
            <v>Armées</v>
          </cell>
          <cell r="F244" t="str">
            <v>Défense</v>
          </cell>
          <cell r="U244">
            <v>10326119</v>
          </cell>
          <cell r="V244">
            <v>8774412</v>
          </cell>
          <cell r="AD244">
            <v>0</v>
          </cell>
          <cell r="AE244">
            <v>0</v>
          </cell>
          <cell r="AG244">
            <v>10326119</v>
          </cell>
          <cell r="AH244">
            <v>8774412</v>
          </cell>
          <cell r="AM244">
            <v>0</v>
          </cell>
          <cell r="AN244">
            <v>0</v>
          </cell>
          <cell r="AP244">
            <v>10326119</v>
          </cell>
          <cell r="AQ244">
            <v>8774412</v>
          </cell>
          <cell r="AV244">
            <v>0</v>
          </cell>
          <cell r="AW244">
            <v>0</v>
          </cell>
          <cell r="AY244">
            <v>10326119</v>
          </cell>
          <cell r="AZ244">
            <v>8774412</v>
          </cell>
        </row>
        <row r="245">
          <cell r="A245" t="str">
            <v>MA</v>
          </cell>
          <cell r="B245" t="str">
            <v>NDP</v>
          </cell>
          <cell r="C245" t="str">
            <v>B</v>
          </cell>
          <cell r="D245" t="str">
            <v>HT2</v>
          </cell>
          <cell r="E245" t="str">
            <v>Armées</v>
          </cell>
          <cell r="F245" t="str">
            <v>Défense</v>
          </cell>
          <cell r="U245">
            <v>693258</v>
          </cell>
          <cell r="V245">
            <v>693258</v>
          </cell>
          <cell r="AD245">
            <v>0</v>
          </cell>
          <cell r="AE245">
            <v>0</v>
          </cell>
          <cell r="AG245">
            <v>693258</v>
          </cell>
          <cell r="AH245">
            <v>693258</v>
          </cell>
          <cell r="AM245">
            <v>0</v>
          </cell>
          <cell r="AN245">
            <v>0</v>
          </cell>
          <cell r="AP245">
            <v>693258</v>
          </cell>
          <cell r="AQ245">
            <v>693258</v>
          </cell>
          <cell r="AV245">
            <v>0</v>
          </cell>
          <cell r="AW245">
            <v>0</v>
          </cell>
          <cell r="AY245">
            <v>693258</v>
          </cell>
          <cell r="AZ245">
            <v>693258</v>
          </cell>
        </row>
        <row r="246">
          <cell r="A246" t="str">
            <v>MA</v>
          </cell>
          <cell r="B246" t="str">
            <v>NDP</v>
          </cell>
          <cell r="C246" t="str">
            <v>B</v>
          </cell>
          <cell r="D246" t="str">
            <v>HT2</v>
          </cell>
          <cell r="E246" t="str">
            <v>Armées</v>
          </cell>
          <cell r="F246" t="str">
            <v>Défense</v>
          </cell>
          <cell r="U246">
            <v>0</v>
          </cell>
          <cell r="V246">
            <v>0</v>
          </cell>
          <cell r="AD246">
            <v>0</v>
          </cell>
          <cell r="AE246">
            <v>0</v>
          </cell>
          <cell r="AG246">
            <v>0</v>
          </cell>
          <cell r="AH246">
            <v>0</v>
          </cell>
          <cell r="AM246">
            <v>0</v>
          </cell>
          <cell r="AN246">
            <v>0</v>
          </cell>
          <cell r="AP246">
            <v>0</v>
          </cell>
          <cell r="AQ246">
            <v>0</v>
          </cell>
          <cell r="AV246">
            <v>0</v>
          </cell>
          <cell r="AW246">
            <v>0</v>
          </cell>
          <cell r="AY246">
            <v>0</v>
          </cell>
          <cell r="AZ246">
            <v>0</v>
          </cell>
        </row>
        <row r="247">
          <cell r="A247" t="str">
            <v>MA</v>
          </cell>
          <cell r="B247" t="str">
            <v>NDP</v>
          </cell>
          <cell r="C247" t="str">
            <v>P</v>
          </cell>
          <cell r="D247" t="str">
            <v>SO</v>
          </cell>
          <cell r="E247" t="str">
            <v>Armées</v>
          </cell>
          <cell r="F247" t="str">
            <v>Défense</v>
          </cell>
          <cell r="M247">
            <v>9106744090</v>
          </cell>
          <cell r="O247">
            <v>9543005727</v>
          </cell>
          <cell r="Q247">
            <v>10071350727</v>
          </cell>
          <cell r="S247">
            <v>10271869502</v>
          </cell>
          <cell r="U247">
            <v>19020338367</v>
          </cell>
          <cell r="V247">
            <v>10337256723</v>
          </cell>
          <cell r="AD247">
            <v>0</v>
          </cell>
          <cell r="AE247">
            <v>0</v>
          </cell>
          <cell r="AG247">
            <v>19020338367</v>
          </cell>
          <cell r="AH247">
            <v>10337256723</v>
          </cell>
          <cell r="AM247">
            <v>0</v>
          </cell>
          <cell r="AN247">
            <v>0</v>
          </cell>
          <cell r="AP247">
            <v>19020338367</v>
          </cell>
          <cell r="AQ247">
            <v>10337256723</v>
          </cell>
          <cell r="AV247">
            <v>0</v>
          </cell>
          <cell r="AW247">
            <v>0</v>
          </cell>
          <cell r="AY247">
            <v>19020338367</v>
          </cell>
          <cell r="AZ247">
            <v>10337256723</v>
          </cell>
        </row>
        <row r="248">
          <cell r="A248" t="str">
            <v>MA</v>
          </cell>
          <cell r="B248" t="str">
            <v>NDP</v>
          </cell>
          <cell r="C248" t="str">
            <v>STP</v>
          </cell>
          <cell r="D248" t="str">
            <v>HT2</v>
          </cell>
          <cell r="E248" t="str">
            <v>Armées</v>
          </cell>
          <cell r="F248" t="str">
            <v>Défense</v>
          </cell>
          <cell r="M248">
            <v>9106744090</v>
          </cell>
          <cell r="O248">
            <v>9543005727</v>
          </cell>
          <cell r="Q248">
            <v>10071350727</v>
          </cell>
          <cell r="S248">
            <v>10271869502</v>
          </cell>
          <cell r="U248">
            <v>19020338367</v>
          </cell>
          <cell r="V248">
            <v>10337256723</v>
          </cell>
          <cell r="AD248">
            <v>0</v>
          </cell>
          <cell r="AE248">
            <v>0</v>
          </cell>
          <cell r="AG248">
            <v>19020338367</v>
          </cell>
          <cell r="AH248">
            <v>10337256723</v>
          </cell>
          <cell r="AM248">
            <v>0</v>
          </cell>
          <cell r="AN248">
            <v>0</v>
          </cell>
          <cell r="AP248">
            <v>19020338367</v>
          </cell>
          <cell r="AQ248">
            <v>10337256723</v>
          </cell>
          <cell r="AV248">
            <v>0</v>
          </cell>
          <cell r="AW248">
            <v>0</v>
          </cell>
          <cell r="AY248">
            <v>19020338367</v>
          </cell>
          <cell r="AZ248">
            <v>10337256723</v>
          </cell>
        </row>
        <row r="249">
          <cell r="A249" t="str">
            <v>MA</v>
          </cell>
          <cell r="B249" t="str">
            <v>NDP</v>
          </cell>
          <cell r="C249" t="str">
            <v>B</v>
          </cell>
          <cell r="D249" t="str">
            <v>HT2</v>
          </cell>
          <cell r="E249" t="str">
            <v>Armées</v>
          </cell>
          <cell r="F249" t="str">
            <v>Défense</v>
          </cell>
          <cell r="U249">
            <v>1614988000</v>
          </cell>
          <cell r="V249">
            <v>526508087</v>
          </cell>
          <cell r="AD249">
            <v>0</v>
          </cell>
          <cell r="AE249">
            <v>0</v>
          </cell>
          <cell r="AG249">
            <v>1614988000</v>
          </cell>
          <cell r="AH249">
            <v>526508087</v>
          </cell>
          <cell r="AM249">
            <v>0</v>
          </cell>
          <cell r="AN249">
            <v>0</v>
          </cell>
          <cell r="AP249">
            <v>1614988000</v>
          </cell>
          <cell r="AQ249">
            <v>526508087</v>
          </cell>
          <cell r="AV249">
            <v>0</v>
          </cell>
          <cell r="AW249">
            <v>0</v>
          </cell>
          <cell r="AY249">
            <v>1614988000</v>
          </cell>
          <cell r="AZ249">
            <v>526508087</v>
          </cell>
        </row>
        <row r="250">
          <cell r="A250" t="str">
            <v>MA</v>
          </cell>
          <cell r="B250" t="str">
            <v>NDP</v>
          </cell>
          <cell r="C250" t="str">
            <v>B</v>
          </cell>
          <cell r="D250" t="str">
            <v>HT2</v>
          </cell>
          <cell r="E250" t="str">
            <v>Armées</v>
          </cell>
          <cell r="F250" t="str">
            <v>Défense</v>
          </cell>
          <cell r="U250">
            <v>281571683</v>
          </cell>
          <cell r="V250">
            <v>281571683</v>
          </cell>
          <cell r="AD250">
            <v>0</v>
          </cell>
          <cell r="AE250">
            <v>0</v>
          </cell>
          <cell r="AG250">
            <v>281571683</v>
          </cell>
          <cell r="AH250">
            <v>281571683</v>
          </cell>
          <cell r="AM250">
            <v>0</v>
          </cell>
          <cell r="AN250">
            <v>0</v>
          </cell>
          <cell r="AP250">
            <v>281571683</v>
          </cell>
          <cell r="AQ250">
            <v>281571683</v>
          </cell>
          <cell r="AV250">
            <v>0</v>
          </cell>
          <cell r="AW250">
            <v>0</v>
          </cell>
          <cell r="AY250">
            <v>281571683</v>
          </cell>
          <cell r="AZ250">
            <v>281571683</v>
          </cell>
        </row>
        <row r="251">
          <cell r="A251" t="str">
            <v>MA</v>
          </cell>
          <cell r="B251" t="str">
            <v>NDP</v>
          </cell>
          <cell r="C251" t="str">
            <v>B</v>
          </cell>
          <cell r="D251" t="str">
            <v>HT2</v>
          </cell>
          <cell r="E251" t="str">
            <v>Armées</v>
          </cell>
          <cell r="F251" t="str">
            <v>Défense</v>
          </cell>
          <cell r="U251">
            <v>84292310</v>
          </cell>
          <cell r="V251">
            <v>84292310</v>
          </cell>
          <cell r="AD251">
            <v>0</v>
          </cell>
          <cell r="AE251">
            <v>0</v>
          </cell>
          <cell r="AG251">
            <v>84292310</v>
          </cell>
          <cell r="AH251">
            <v>84292310</v>
          </cell>
          <cell r="AM251">
            <v>0</v>
          </cell>
          <cell r="AN251">
            <v>0</v>
          </cell>
          <cell r="AP251">
            <v>84292310</v>
          </cell>
          <cell r="AQ251">
            <v>84292310</v>
          </cell>
          <cell r="AV251">
            <v>0</v>
          </cell>
          <cell r="AW251">
            <v>0</v>
          </cell>
          <cell r="AY251">
            <v>84292310</v>
          </cell>
          <cell r="AZ251">
            <v>84292310</v>
          </cell>
        </row>
        <row r="252">
          <cell r="A252" t="str">
            <v>MA</v>
          </cell>
          <cell r="B252" t="str">
            <v>NDP</v>
          </cell>
          <cell r="C252" t="str">
            <v>B</v>
          </cell>
          <cell r="D252" t="str">
            <v>HT2</v>
          </cell>
          <cell r="E252" t="str">
            <v>Armées</v>
          </cell>
          <cell r="F252" t="str">
            <v>Défense</v>
          </cell>
          <cell r="U252">
            <v>850000000</v>
          </cell>
          <cell r="V252">
            <v>850000000</v>
          </cell>
          <cell r="AD252">
            <v>0</v>
          </cell>
          <cell r="AE252">
            <v>0</v>
          </cell>
          <cell r="AG252">
            <v>850000000</v>
          </cell>
          <cell r="AH252">
            <v>850000000</v>
          </cell>
          <cell r="AM252">
            <v>0</v>
          </cell>
          <cell r="AN252">
            <v>0</v>
          </cell>
          <cell r="AP252">
            <v>850000000</v>
          </cell>
          <cell r="AQ252">
            <v>850000000</v>
          </cell>
          <cell r="AV252">
            <v>0</v>
          </cell>
          <cell r="AW252">
            <v>0</v>
          </cell>
          <cell r="AY252">
            <v>850000000</v>
          </cell>
          <cell r="AZ252">
            <v>850000000</v>
          </cell>
        </row>
        <row r="253">
          <cell r="A253" t="str">
            <v>MA</v>
          </cell>
          <cell r="B253" t="str">
            <v>NDP</v>
          </cell>
          <cell r="C253" t="str">
            <v>B</v>
          </cell>
          <cell r="D253" t="str">
            <v>HT2</v>
          </cell>
          <cell r="E253" t="str">
            <v>Armées</v>
          </cell>
          <cell r="F253" t="str">
            <v>Défense</v>
          </cell>
          <cell r="U253">
            <v>11122483971</v>
          </cell>
          <cell r="V253">
            <v>4173789385</v>
          </cell>
          <cell r="AD253">
            <v>0</v>
          </cell>
          <cell r="AE253">
            <v>0</v>
          </cell>
          <cell r="AG253">
            <v>11122483971</v>
          </cell>
          <cell r="AH253">
            <v>4173789385</v>
          </cell>
          <cell r="AM253">
            <v>0</v>
          </cell>
          <cell r="AN253">
            <v>0</v>
          </cell>
          <cell r="AP253">
            <v>11122483971</v>
          </cell>
          <cell r="AQ253">
            <v>4173789385</v>
          </cell>
          <cell r="AV253">
            <v>0</v>
          </cell>
          <cell r="AW253">
            <v>0</v>
          </cell>
          <cell r="AY253">
            <v>11122483971</v>
          </cell>
          <cell r="AZ253">
            <v>4173789385</v>
          </cell>
        </row>
        <row r="254">
          <cell r="A254" t="str">
            <v>MA</v>
          </cell>
          <cell r="B254" t="str">
            <v>NDP</v>
          </cell>
          <cell r="C254" t="str">
            <v>B</v>
          </cell>
          <cell r="D254" t="str">
            <v>HT2</v>
          </cell>
          <cell r="E254" t="str">
            <v>Armées</v>
          </cell>
          <cell r="F254" t="str">
            <v>Défense</v>
          </cell>
          <cell r="U254">
            <v>331249045</v>
          </cell>
          <cell r="V254">
            <v>265909449</v>
          </cell>
          <cell r="AD254">
            <v>0</v>
          </cell>
          <cell r="AE254">
            <v>0</v>
          </cell>
          <cell r="AG254">
            <v>331249045</v>
          </cell>
          <cell r="AH254">
            <v>265909449</v>
          </cell>
          <cell r="AM254">
            <v>0</v>
          </cell>
          <cell r="AN254">
            <v>0</v>
          </cell>
          <cell r="AP254">
            <v>331249045</v>
          </cell>
          <cell r="AQ254">
            <v>265909449</v>
          </cell>
          <cell r="AV254">
            <v>0</v>
          </cell>
          <cell r="AW254">
            <v>0</v>
          </cell>
          <cell r="AY254">
            <v>331249045</v>
          </cell>
          <cell r="AZ254">
            <v>265909449</v>
          </cell>
        </row>
        <row r="255">
          <cell r="A255" t="str">
            <v>MA</v>
          </cell>
          <cell r="B255" t="str">
            <v>NDP</v>
          </cell>
          <cell r="C255" t="str">
            <v>B</v>
          </cell>
          <cell r="D255" t="str">
            <v>HT2</v>
          </cell>
          <cell r="E255" t="str">
            <v>Armées</v>
          </cell>
          <cell r="F255" t="str">
            <v>Défense</v>
          </cell>
          <cell r="U255">
            <v>399488058</v>
          </cell>
          <cell r="V255">
            <v>399488058</v>
          </cell>
          <cell r="AD255">
            <v>0</v>
          </cell>
          <cell r="AE255">
            <v>0</v>
          </cell>
          <cell r="AG255">
            <v>399488058</v>
          </cell>
          <cell r="AH255">
            <v>399488058</v>
          </cell>
          <cell r="AM255">
            <v>0</v>
          </cell>
          <cell r="AN255">
            <v>0</v>
          </cell>
          <cell r="AP255">
            <v>399488058</v>
          </cell>
          <cell r="AQ255">
            <v>399488058</v>
          </cell>
          <cell r="AV255">
            <v>0</v>
          </cell>
          <cell r="AW255">
            <v>0</v>
          </cell>
          <cell r="AY255">
            <v>399488058</v>
          </cell>
          <cell r="AZ255">
            <v>399488058</v>
          </cell>
        </row>
        <row r="256">
          <cell r="A256" t="str">
            <v>MA</v>
          </cell>
          <cell r="B256" t="str">
            <v>NDP</v>
          </cell>
          <cell r="C256" t="str">
            <v>B</v>
          </cell>
          <cell r="D256" t="str">
            <v>HT2</v>
          </cell>
          <cell r="E256" t="str">
            <v>Armées</v>
          </cell>
          <cell r="F256" t="str">
            <v>Défense</v>
          </cell>
          <cell r="U256">
            <v>797914017</v>
          </cell>
          <cell r="V256">
            <v>797914017</v>
          </cell>
          <cell r="AD256">
            <v>0</v>
          </cell>
          <cell r="AE256">
            <v>0</v>
          </cell>
          <cell r="AG256">
            <v>797914017</v>
          </cell>
          <cell r="AH256">
            <v>797914017</v>
          </cell>
          <cell r="AM256">
            <v>0</v>
          </cell>
          <cell r="AN256">
            <v>0</v>
          </cell>
          <cell r="AP256">
            <v>797914017</v>
          </cell>
          <cell r="AQ256">
            <v>797914017</v>
          </cell>
          <cell r="AV256">
            <v>0</v>
          </cell>
          <cell r="AW256">
            <v>0</v>
          </cell>
          <cell r="AY256">
            <v>797914017</v>
          </cell>
          <cell r="AZ256">
            <v>797914017</v>
          </cell>
        </row>
        <row r="257">
          <cell r="A257" t="str">
            <v>MA</v>
          </cell>
          <cell r="B257" t="str">
            <v>NDP</v>
          </cell>
          <cell r="C257" t="str">
            <v>B</v>
          </cell>
          <cell r="D257" t="str">
            <v>HT2</v>
          </cell>
          <cell r="E257" t="str">
            <v>Armées</v>
          </cell>
          <cell r="F257" t="str">
            <v>Défense</v>
          </cell>
          <cell r="U257">
            <v>381306162</v>
          </cell>
          <cell r="V257">
            <v>381306162</v>
          </cell>
          <cell r="AD257">
            <v>0</v>
          </cell>
          <cell r="AE257">
            <v>0</v>
          </cell>
          <cell r="AG257">
            <v>381306162</v>
          </cell>
          <cell r="AH257">
            <v>381306162</v>
          </cell>
          <cell r="AM257">
            <v>0</v>
          </cell>
          <cell r="AN257">
            <v>0</v>
          </cell>
          <cell r="AP257">
            <v>381306162</v>
          </cell>
          <cell r="AQ257">
            <v>381306162</v>
          </cell>
          <cell r="AV257">
            <v>0</v>
          </cell>
          <cell r="AW257">
            <v>0</v>
          </cell>
          <cell r="AY257">
            <v>381306162</v>
          </cell>
          <cell r="AZ257">
            <v>381306162</v>
          </cell>
        </row>
        <row r="258">
          <cell r="A258" t="str">
            <v>MA</v>
          </cell>
          <cell r="B258" t="str">
            <v>NDP</v>
          </cell>
          <cell r="C258" t="str">
            <v>B</v>
          </cell>
          <cell r="D258" t="str">
            <v>HT2</v>
          </cell>
          <cell r="E258" t="str">
            <v>Armées</v>
          </cell>
          <cell r="F258" t="str">
            <v>Défense</v>
          </cell>
          <cell r="U258">
            <v>305619829</v>
          </cell>
          <cell r="V258">
            <v>185320869</v>
          </cell>
          <cell r="AD258">
            <v>0</v>
          </cell>
          <cell r="AE258">
            <v>0</v>
          </cell>
          <cell r="AG258">
            <v>305619829</v>
          </cell>
          <cell r="AH258">
            <v>185320869</v>
          </cell>
          <cell r="AM258">
            <v>0</v>
          </cell>
          <cell r="AN258">
            <v>0</v>
          </cell>
          <cell r="AP258">
            <v>305619829</v>
          </cell>
          <cell r="AQ258">
            <v>185320869</v>
          </cell>
          <cell r="AV258">
            <v>0</v>
          </cell>
          <cell r="AW258">
            <v>0</v>
          </cell>
          <cell r="AY258">
            <v>305619829</v>
          </cell>
          <cell r="AZ258">
            <v>185320869</v>
          </cell>
        </row>
        <row r="259">
          <cell r="A259" t="str">
            <v>MA</v>
          </cell>
          <cell r="B259" t="str">
            <v>NDP</v>
          </cell>
          <cell r="C259" t="str">
            <v>B</v>
          </cell>
          <cell r="D259" t="str">
            <v>HT2</v>
          </cell>
          <cell r="E259" t="str">
            <v>Armées</v>
          </cell>
          <cell r="F259" t="str">
            <v>Défense</v>
          </cell>
          <cell r="U259">
            <v>179713633</v>
          </cell>
          <cell r="V259">
            <v>179713633</v>
          </cell>
          <cell r="AD259">
            <v>0</v>
          </cell>
          <cell r="AE259">
            <v>0</v>
          </cell>
          <cell r="AG259">
            <v>179713633</v>
          </cell>
          <cell r="AH259">
            <v>179713633</v>
          </cell>
          <cell r="AM259">
            <v>0</v>
          </cell>
          <cell r="AN259">
            <v>0</v>
          </cell>
          <cell r="AP259">
            <v>179713633</v>
          </cell>
          <cell r="AQ259">
            <v>179713633</v>
          </cell>
          <cell r="AV259">
            <v>0</v>
          </cell>
          <cell r="AW259">
            <v>0</v>
          </cell>
          <cell r="AY259">
            <v>179713633</v>
          </cell>
          <cell r="AZ259">
            <v>179713633</v>
          </cell>
        </row>
        <row r="260">
          <cell r="A260" t="str">
            <v>MA</v>
          </cell>
          <cell r="B260" t="str">
            <v>NDP</v>
          </cell>
          <cell r="C260" t="str">
            <v>B</v>
          </cell>
          <cell r="D260" t="str">
            <v>HT2</v>
          </cell>
          <cell r="E260" t="str">
            <v>Armées</v>
          </cell>
          <cell r="F260" t="str">
            <v>Défense</v>
          </cell>
          <cell r="U260">
            <v>15473603</v>
          </cell>
          <cell r="V260">
            <v>15473603</v>
          </cell>
          <cell r="AD260">
            <v>0</v>
          </cell>
          <cell r="AE260">
            <v>0</v>
          </cell>
          <cell r="AG260">
            <v>15473603</v>
          </cell>
          <cell r="AH260">
            <v>15473603</v>
          </cell>
          <cell r="AM260">
            <v>0</v>
          </cell>
          <cell r="AN260">
            <v>0</v>
          </cell>
          <cell r="AP260">
            <v>15473603</v>
          </cell>
          <cell r="AQ260">
            <v>15473603</v>
          </cell>
          <cell r="AV260">
            <v>0</v>
          </cell>
          <cell r="AW260">
            <v>0</v>
          </cell>
          <cell r="AY260">
            <v>15473603</v>
          </cell>
          <cell r="AZ260">
            <v>15473603</v>
          </cell>
        </row>
        <row r="261">
          <cell r="A261" t="str">
            <v>MA</v>
          </cell>
          <cell r="B261" t="str">
            <v>NDP</v>
          </cell>
          <cell r="C261" t="str">
            <v>B</v>
          </cell>
          <cell r="D261" t="str">
            <v>HT2</v>
          </cell>
          <cell r="E261" t="str">
            <v>Armées</v>
          </cell>
          <cell r="F261" t="str">
            <v>Défense</v>
          </cell>
          <cell r="U261">
            <v>1739788619</v>
          </cell>
          <cell r="V261">
            <v>1376192071</v>
          </cell>
          <cell r="AD261">
            <v>0</v>
          </cell>
          <cell r="AE261">
            <v>0</v>
          </cell>
          <cell r="AG261">
            <v>1739788619</v>
          </cell>
          <cell r="AH261">
            <v>1376192071</v>
          </cell>
          <cell r="AM261">
            <v>0</v>
          </cell>
          <cell r="AN261">
            <v>0</v>
          </cell>
          <cell r="AP261">
            <v>1739788619</v>
          </cell>
          <cell r="AQ261">
            <v>1376192071</v>
          </cell>
          <cell r="AV261">
            <v>0</v>
          </cell>
          <cell r="AW261">
            <v>0</v>
          </cell>
          <cell r="AY261">
            <v>1739788619</v>
          </cell>
          <cell r="AZ261">
            <v>1376192071</v>
          </cell>
        </row>
        <row r="262">
          <cell r="A262" t="str">
            <v>MA</v>
          </cell>
          <cell r="B262" t="str">
            <v>NDP</v>
          </cell>
          <cell r="C262" t="str">
            <v>B</v>
          </cell>
          <cell r="D262" t="str">
            <v>HT2</v>
          </cell>
          <cell r="E262" t="str">
            <v>Armées</v>
          </cell>
          <cell r="F262" t="str">
            <v>Défense</v>
          </cell>
          <cell r="U262">
            <v>22373124</v>
          </cell>
          <cell r="V262">
            <v>22373124</v>
          </cell>
          <cell r="AD262">
            <v>0</v>
          </cell>
          <cell r="AE262">
            <v>0</v>
          </cell>
          <cell r="AG262">
            <v>22373124</v>
          </cell>
          <cell r="AH262">
            <v>22373124</v>
          </cell>
          <cell r="AM262">
            <v>0</v>
          </cell>
          <cell r="AN262">
            <v>0</v>
          </cell>
          <cell r="AP262">
            <v>22373124</v>
          </cell>
          <cell r="AQ262">
            <v>22373124</v>
          </cell>
          <cell r="AV262">
            <v>0</v>
          </cell>
          <cell r="AW262">
            <v>0</v>
          </cell>
          <cell r="AY262">
            <v>22373124</v>
          </cell>
          <cell r="AZ262">
            <v>22373124</v>
          </cell>
        </row>
        <row r="263">
          <cell r="A263" t="str">
            <v>MA</v>
          </cell>
          <cell r="B263" t="str">
            <v>NDP</v>
          </cell>
          <cell r="C263" t="str">
            <v>B</v>
          </cell>
          <cell r="D263" t="str">
            <v>HT2</v>
          </cell>
          <cell r="E263" t="str">
            <v>Armées</v>
          </cell>
          <cell r="F263" t="str">
            <v>Défense</v>
          </cell>
          <cell r="U263">
            <v>88488424</v>
          </cell>
          <cell r="V263">
            <v>88488424</v>
          </cell>
          <cell r="AD263">
            <v>0</v>
          </cell>
          <cell r="AE263">
            <v>0</v>
          </cell>
          <cell r="AG263">
            <v>88488424</v>
          </cell>
          <cell r="AH263">
            <v>88488424</v>
          </cell>
          <cell r="AM263">
            <v>0</v>
          </cell>
          <cell r="AN263">
            <v>0</v>
          </cell>
          <cell r="AP263">
            <v>88488424</v>
          </cell>
          <cell r="AQ263">
            <v>88488424</v>
          </cell>
          <cell r="AV263">
            <v>0</v>
          </cell>
          <cell r="AW263">
            <v>0</v>
          </cell>
          <cell r="AY263">
            <v>88488424</v>
          </cell>
          <cell r="AZ263">
            <v>88488424</v>
          </cell>
        </row>
        <row r="264">
          <cell r="A264" t="str">
            <v>MA</v>
          </cell>
          <cell r="B264" t="str">
            <v>NDP</v>
          </cell>
          <cell r="C264" t="str">
            <v>B</v>
          </cell>
          <cell r="D264" t="str">
            <v>HT2</v>
          </cell>
          <cell r="E264" t="str">
            <v>Armées</v>
          </cell>
          <cell r="F264" t="str">
            <v>Défense</v>
          </cell>
          <cell r="U264">
            <v>465695246</v>
          </cell>
          <cell r="V264">
            <v>377741116</v>
          </cell>
          <cell r="AD264">
            <v>0</v>
          </cell>
          <cell r="AE264">
            <v>0</v>
          </cell>
          <cell r="AG264">
            <v>465695246</v>
          </cell>
          <cell r="AH264">
            <v>377741116</v>
          </cell>
          <cell r="AM264">
            <v>0</v>
          </cell>
          <cell r="AN264">
            <v>0</v>
          </cell>
          <cell r="AP264">
            <v>465695246</v>
          </cell>
          <cell r="AQ264">
            <v>377741116</v>
          </cell>
          <cell r="AV264">
            <v>0</v>
          </cell>
          <cell r="AW264">
            <v>0</v>
          </cell>
          <cell r="AY264">
            <v>465695246</v>
          </cell>
          <cell r="AZ264">
            <v>377741116</v>
          </cell>
        </row>
        <row r="265">
          <cell r="A265" t="str">
            <v>MA</v>
          </cell>
          <cell r="B265" t="str">
            <v>NDP</v>
          </cell>
          <cell r="C265" t="str">
            <v>B</v>
          </cell>
          <cell r="D265" t="str">
            <v>HT2</v>
          </cell>
          <cell r="E265" t="str">
            <v>Armées</v>
          </cell>
          <cell r="F265" t="str">
            <v>Défense</v>
          </cell>
          <cell r="U265">
            <v>55733338</v>
          </cell>
          <cell r="V265">
            <v>55733338</v>
          </cell>
          <cell r="AD265">
            <v>0</v>
          </cell>
          <cell r="AE265">
            <v>0</v>
          </cell>
          <cell r="AG265">
            <v>55733338</v>
          </cell>
          <cell r="AH265">
            <v>55733338</v>
          </cell>
          <cell r="AM265">
            <v>0</v>
          </cell>
          <cell r="AN265">
            <v>0</v>
          </cell>
          <cell r="AP265">
            <v>55733338</v>
          </cell>
          <cell r="AQ265">
            <v>55733338</v>
          </cell>
          <cell r="AV265">
            <v>0</v>
          </cell>
          <cell r="AW265">
            <v>0</v>
          </cell>
          <cell r="AY265">
            <v>55733338</v>
          </cell>
          <cell r="AZ265">
            <v>55733338</v>
          </cell>
        </row>
        <row r="266">
          <cell r="A266" t="str">
            <v>MA</v>
          </cell>
          <cell r="B266" t="str">
            <v>NDP</v>
          </cell>
          <cell r="C266" t="str">
            <v>B</v>
          </cell>
          <cell r="D266" t="str">
            <v>HT2</v>
          </cell>
          <cell r="E266" t="str">
            <v>Armées</v>
          </cell>
          <cell r="F266" t="str">
            <v>Défense</v>
          </cell>
          <cell r="U266">
            <v>63237002</v>
          </cell>
          <cell r="V266">
            <v>63237002</v>
          </cell>
          <cell r="AD266">
            <v>0</v>
          </cell>
          <cell r="AE266">
            <v>0</v>
          </cell>
          <cell r="AG266">
            <v>63237002</v>
          </cell>
          <cell r="AH266">
            <v>63237002</v>
          </cell>
          <cell r="AM266">
            <v>0</v>
          </cell>
          <cell r="AN266">
            <v>0</v>
          </cell>
          <cell r="AP266">
            <v>63237002</v>
          </cell>
          <cell r="AQ266">
            <v>63237002</v>
          </cell>
          <cell r="AV266">
            <v>0</v>
          </cell>
          <cell r="AW266">
            <v>0</v>
          </cell>
          <cell r="AY266">
            <v>63237002</v>
          </cell>
          <cell r="AZ266">
            <v>63237002</v>
          </cell>
        </row>
        <row r="267">
          <cell r="A267" t="str">
            <v>MA</v>
          </cell>
          <cell r="B267" t="str">
            <v>NDP</v>
          </cell>
          <cell r="C267" t="str">
            <v>B</v>
          </cell>
          <cell r="D267" t="str">
            <v>HT2</v>
          </cell>
          <cell r="E267" t="str">
            <v>Armées</v>
          </cell>
          <cell r="F267" t="str">
            <v>Défense</v>
          </cell>
          <cell r="U267">
            <v>104218933</v>
          </cell>
          <cell r="V267">
            <v>95501022</v>
          </cell>
          <cell r="AD267">
            <v>0</v>
          </cell>
          <cell r="AE267">
            <v>0</v>
          </cell>
          <cell r="AG267">
            <v>104218933</v>
          </cell>
          <cell r="AH267">
            <v>95501022</v>
          </cell>
          <cell r="AM267">
            <v>0</v>
          </cell>
          <cell r="AN267">
            <v>0</v>
          </cell>
          <cell r="AP267">
            <v>104218933</v>
          </cell>
          <cell r="AQ267">
            <v>95501022</v>
          </cell>
          <cell r="AV267">
            <v>0</v>
          </cell>
          <cell r="AW267">
            <v>0</v>
          </cell>
          <cell r="AY267">
            <v>104218933</v>
          </cell>
          <cell r="AZ267">
            <v>95501022</v>
          </cell>
        </row>
        <row r="268">
          <cell r="A268" t="str">
            <v>MA</v>
          </cell>
          <cell r="B268" t="str">
            <v>NDP</v>
          </cell>
          <cell r="C268" t="str">
            <v>B</v>
          </cell>
          <cell r="D268" t="str">
            <v>HT2</v>
          </cell>
          <cell r="E268" t="str">
            <v>Armées</v>
          </cell>
          <cell r="F268" t="str">
            <v>Défense</v>
          </cell>
          <cell r="U268">
            <v>116703370</v>
          </cell>
          <cell r="V268">
            <v>116703370</v>
          </cell>
          <cell r="AD268">
            <v>0</v>
          </cell>
          <cell r="AE268">
            <v>0</v>
          </cell>
          <cell r="AG268">
            <v>116703370</v>
          </cell>
          <cell r="AH268">
            <v>116703370</v>
          </cell>
          <cell r="AM268">
            <v>0</v>
          </cell>
          <cell r="AN268">
            <v>0</v>
          </cell>
          <cell r="AP268">
            <v>116703370</v>
          </cell>
          <cell r="AQ268">
            <v>116703370</v>
          </cell>
          <cell r="AV268">
            <v>0</v>
          </cell>
          <cell r="AW268">
            <v>0</v>
          </cell>
          <cell r="AY268">
            <v>116703370</v>
          </cell>
          <cell r="AZ268">
            <v>116703370</v>
          </cell>
        </row>
        <row r="269">
          <cell r="A269" t="str">
            <v>MA</v>
          </cell>
          <cell r="B269" t="str">
            <v>NDP</v>
          </cell>
          <cell r="C269" t="str">
            <v>P</v>
          </cell>
          <cell r="D269" t="str">
            <v>SO</v>
          </cell>
          <cell r="E269" t="str">
            <v>Armées</v>
          </cell>
          <cell r="F269" t="str">
            <v>Défense</v>
          </cell>
          <cell r="M269">
            <v>20658886667</v>
          </cell>
          <cell r="O269">
            <v>21227417146</v>
          </cell>
          <cell r="Q269">
            <v>21471890455</v>
          </cell>
          <cell r="S269">
            <v>21650270943</v>
          </cell>
          <cell r="U269">
            <v>22097159477</v>
          </cell>
          <cell r="V269">
            <v>22030298824</v>
          </cell>
          <cell r="AD269">
            <v>0</v>
          </cell>
          <cell r="AE269">
            <v>0</v>
          </cell>
          <cell r="AG269">
            <v>22097159477</v>
          </cell>
          <cell r="AH269">
            <v>22030298824</v>
          </cell>
          <cell r="AM269">
            <v>0</v>
          </cell>
          <cell r="AN269">
            <v>0</v>
          </cell>
          <cell r="AP269">
            <v>22097159477</v>
          </cell>
          <cell r="AQ269">
            <v>22030298824</v>
          </cell>
          <cell r="AV269">
            <v>0</v>
          </cell>
          <cell r="AW269">
            <v>0</v>
          </cell>
          <cell r="AY269">
            <v>22097159477</v>
          </cell>
          <cell r="AZ269">
            <v>22030298824</v>
          </cell>
        </row>
        <row r="270">
          <cell r="A270" t="str">
            <v>MA</v>
          </cell>
          <cell r="B270" t="str">
            <v>SO</v>
          </cell>
          <cell r="C270" t="str">
            <v>STP</v>
          </cell>
          <cell r="D270" t="str">
            <v>T2</v>
          </cell>
          <cell r="E270" t="str">
            <v>Armées</v>
          </cell>
          <cell r="F270" t="str">
            <v>Défense</v>
          </cell>
          <cell r="M270">
            <v>19802498798</v>
          </cell>
          <cell r="O270">
            <v>20043049654</v>
          </cell>
          <cell r="Q270">
            <v>20260613576</v>
          </cell>
          <cell r="S270">
            <v>20525334380</v>
          </cell>
          <cell r="U270">
            <v>20752135200</v>
          </cell>
          <cell r="V270">
            <v>20752135200</v>
          </cell>
          <cell r="AD270">
            <v>0</v>
          </cell>
          <cell r="AE270">
            <v>0</v>
          </cell>
          <cell r="AG270">
            <v>20752135200</v>
          </cell>
          <cell r="AH270">
            <v>20752135200</v>
          </cell>
          <cell r="AM270">
            <v>0</v>
          </cell>
          <cell r="AN270">
            <v>0</v>
          </cell>
          <cell r="AP270">
            <v>20752135200</v>
          </cell>
          <cell r="AQ270">
            <v>20752135200</v>
          </cell>
          <cell r="AV270">
            <v>0</v>
          </cell>
          <cell r="AW270">
            <v>0</v>
          </cell>
          <cell r="AY270">
            <v>20752135200</v>
          </cell>
          <cell r="AZ270">
            <v>20752135200</v>
          </cell>
        </row>
        <row r="271">
          <cell r="A271" t="str">
            <v>MA</v>
          </cell>
          <cell r="B271" t="str">
            <v>NDP</v>
          </cell>
          <cell r="C271" t="str">
            <v>B</v>
          </cell>
          <cell r="D271" t="str">
            <v>T2_HCAS</v>
          </cell>
          <cell r="E271" t="str">
            <v>Armées</v>
          </cell>
          <cell r="F271" t="str">
            <v>Défense</v>
          </cell>
          <cell r="M271">
            <v>11695220015</v>
          </cell>
          <cell r="O271">
            <v>11801571066</v>
          </cell>
          <cell r="Q271">
            <v>11969537613</v>
          </cell>
          <cell r="S271">
            <v>12120979064</v>
          </cell>
          <cell r="U271">
            <v>12263510488</v>
          </cell>
          <cell r="V271">
            <v>12263510488</v>
          </cell>
          <cell r="AD271">
            <v>0</v>
          </cell>
          <cell r="AE271">
            <v>0</v>
          </cell>
          <cell r="AG271">
            <v>12263510488</v>
          </cell>
          <cell r="AH271">
            <v>12263510488</v>
          </cell>
          <cell r="AM271">
            <v>0</v>
          </cell>
          <cell r="AN271">
            <v>0</v>
          </cell>
          <cell r="AP271">
            <v>12263510488</v>
          </cell>
          <cell r="AQ271">
            <v>12263510488</v>
          </cell>
          <cell r="AV271">
            <v>0</v>
          </cell>
          <cell r="AW271">
            <v>0</v>
          </cell>
          <cell r="AY271">
            <v>12263510488</v>
          </cell>
          <cell r="AZ271">
            <v>12263510488</v>
          </cell>
        </row>
        <row r="272">
          <cell r="A272" t="str">
            <v>MA</v>
          </cell>
          <cell r="B272" t="str">
            <v>HN</v>
          </cell>
          <cell r="C272" t="str">
            <v>B</v>
          </cell>
          <cell r="D272" t="str">
            <v>T2_CAS</v>
          </cell>
          <cell r="E272" t="str">
            <v>Armées</v>
          </cell>
          <cell r="F272" t="str">
            <v>Défense</v>
          </cell>
          <cell r="M272">
            <v>8107278783</v>
          </cell>
          <cell r="O272">
            <v>8241478588</v>
          </cell>
          <cell r="Q272">
            <v>8291075963</v>
          </cell>
          <cell r="S272">
            <v>8404355316</v>
          </cell>
          <cell r="U272">
            <v>8488624712</v>
          </cell>
          <cell r="V272">
            <v>8488624712</v>
          </cell>
          <cell r="AD272">
            <v>0</v>
          </cell>
          <cell r="AE272">
            <v>0</v>
          </cell>
          <cell r="AG272">
            <v>8488624712</v>
          </cell>
          <cell r="AH272">
            <v>8488624712</v>
          </cell>
          <cell r="AM272">
            <v>0</v>
          </cell>
          <cell r="AN272">
            <v>0</v>
          </cell>
          <cell r="AP272">
            <v>8488624712</v>
          </cell>
          <cell r="AQ272">
            <v>8488624712</v>
          </cell>
          <cell r="AV272">
            <v>0</v>
          </cell>
          <cell r="AW272">
            <v>0</v>
          </cell>
          <cell r="AY272">
            <v>8488624712</v>
          </cell>
          <cell r="AZ272">
            <v>8488624712</v>
          </cell>
        </row>
        <row r="273">
          <cell r="A273" t="str">
            <v>MA</v>
          </cell>
          <cell r="B273" t="str">
            <v>NDP</v>
          </cell>
          <cell r="C273" t="str">
            <v>STP</v>
          </cell>
          <cell r="D273" t="str">
            <v>HT2</v>
          </cell>
          <cell r="E273" t="str">
            <v>Armées</v>
          </cell>
          <cell r="F273" t="str">
            <v>Défense</v>
          </cell>
          <cell r="M273">
            <v>856387869</v>
          </cell>
          <cell r="O273">
            <v>1184367492</v>
          </cell>
          <cell r="Q273">
            <v>1211276879</v>
          </cell>
          <cell r="S273">
            <v>1124936563</v>
          </cell>
          <cell r="U273">
            <v>1345024277</v>
          </cell>
          <cell r="V273">
            <v>1278163624</v>
          </cell>
          <cell r="AD273">
            <v>0</v>
          </cell>
          <cell r="AE273">
            <v>0</v>
          </cell>
          <cell r="AG273">
            <v>1345024277</v>
          </cell>
          <cell r="AH273">
            <v>1278163624</v>
          </cell>
          <cell r="AM273">
            <v>0</v>
          </cell>
          <cell r="AN273">
            <v>0</v>
          </cell>
          <cell r="AP273">
            <v>1345024277</v>
          </cell>
          <cell r="AQ273">
            <v>1278163624</v>
          </cell>
          <cell r="AV273">
            <v>0</v>
          </cell>
          <cell r="AW273">
            <v>0</v>
          </cell>
          <cell r="AY273">
            <v>1345024277</v>
          </cell>
          <cell r="AZ273">
            <v>1278163624</v>
          </cell>
        </row>
        <row r="274">
          <cell r="A274" t="str">
            <v>MA</v>
          </cell>
          <cell r="B274" t="str">
            <v>NDP</v>
          </cell>
          <cell r="C274" t="str">
            <v>B</v>
          </cell>
          <cell r="D274" t="str">
            <v>HT2</v>
          </cell>
          <cell r="E274" t="str">
            <v>Armées</v>
          </cell>
          <cell r="F274" t="str">
            <v>Défense</v>
          </cell>
          <cell r="U274">
            <v>60088145</v>
          </cell>
          <cell r="V274">
            <v>74088145</v>
          </cell>
          <cell r="AD274">
            <v>0</v>
          </cell>
          <cell r="AE274">
            <v>0</v>
          </cell>
          <cell r="AG274">
            <v>60088145</v>
          </cell>
          <cell r="AH274">
            <v>74088145</v>
          </cell>
          <cell r="AM274">
            <v>0</v>
          </cell>
          <cell r="AN274">
            <v>0</v>
          </cell>
          <cell r="AP274">
            <v>60088145</v>
          </cell>
          <cell r="AQ274">
            <v>74088145</v>
          </cell>
          <cell r="AV274">
            <v>0</v>
          </cell>
          <cell r="AW274">
            <v>0</v>
          </cell>
          <cell r="AY274">
            <v>60088145</v>
          </cell>
          <cell r="AZ274">
            <v>74088145</v>
          </cell>
        </row>
        <row r="275">
          <cell r="A275" t="str">
            <v>MA</v>
          </cell>
          <cell r="B275" t="str">
            <v>NDP</v>
          </cell>
          <cell r="C275" t="str">
            <v>B</v>
          </cell>
          <cell r="D275" t="str">
            <v>HT2</v>
          </cell>
          <cell r="E275" t="str">
            <v>Armées</v>
          </cell>
          <cell r="F275" t="str">
            <v>Défense</v>
          </cell>
          <cell r="U275">
            <v>67181866</v>
          </cell>
          <cell r="V275">
            <v>68588862</v>
          </cell>
          <cell r="AD275">
            <v>0</v>
          </cell>
          <cell r="AE275">
            <v>0</v>
          </cell>
          <cell r="AG275">
            <v>67181866</v>
          </cell>
          <cell r="AH275">
            <v>68588862</v>
          </cell>
          <cell r="AM275">
            <v>0</v>
          </cell>
          <cell r="AN275">
            <v>0</v>
          </cell>
          <cell r="AP275">
            <v>67181866</v>
          </cell>
          <cell r="AQ275">
            <v>68588862</v>
          </cell>
          <cell r="AV275">
            <v>0</v>
          </cell>
          <cell r="AW275">
            <v>0</v>
          </cell>
          <cell r="AY275">
            <v>67181866</v>
          </cell>
          <cell r="AZ275">
            <v>68588862</v>
          </cell>
        </row>
        <row r="276">
          <cell r="A276" t="str">
            <v>MA</v>
          </cell>
          <cell r="B276" t="str">
            <v>NDP</v>
          </cell>
          <cell r="C276" t="str">
            <v>B</v>
          </cell>
          <cell r="D276" t="str">
            <v>HT2</v>
          </cell>
          <cell r="E276" t="str">
            <v>Armées</v>
          </cell>
          <cell r="F276" t="str">
            <v>Défense</v>
          </cell>
          <cell r="U276">
            <v>35618749</v>
          </cell>
          <cell r="V276">
            <v>38140582</v>
          </cell>
          <cell r="AD276">
            <v>0</v>
          </cell>
          <cell r="AE276">
            <v>0</v>
          </cell>
          <cell r="AG276">
            <v>35618749</v>
          </cell>
          <cell r="AH276">
            <v>38140582</v>
          </cell>
          <cell r="AM276">
            <v>0</v>
          </cell>
          <cell r="AN276">
            <v>0</v>
          </cell>
          <cell r="AP276">
            <v>35618749</v>
          </cell>
          <cell r="AQ276">
            <v>38140582</v>
          </cell>
          <cell r="AV276">
            <v>0</v>
          </cell>
          <cell r="AW276">
            <v>0</v>
          </cell>
          <cell r="AY276">
            <v>35618749</v>
          </cell>
          <cell r="AZ276">
            <v>38140582</v>
          </cell>
        </row>
        <row r="277">
          <cell r="A277" t="str">
            <v>MA</v>
          </cell>
          <cell r="B277" t="str">
            <v>NDP</v>
          </cell>
          <cell r="C277" t="str">
            <v>B</v>
          </cell>
          <cell r="D277" t="str">
            <v>HT2</v>
          </cell>
          <cell r="E277" t="str">
            <v>Armées</v>
          </cell>
          <cell r="F277" t="str">
            <v>Défense</v>
          </cell>
          <cell r="U277">
            <v>132072717</v>
          </cell>
          <cell r="V277">
            <v>149572296</v>
          </cell>
          <cell r="AD277">
            <v>0</v>
          </cell>
          <cell r="AE277">
            <v>0</v>
          </cell>
          <cell r="AG277">
            <v>132072717</v>
          </cell>
          <cell r="AH277">
            <v>149572296</v>
          </cell>
          <cell r="AM277">
            <v>0</v>
          </cell>
          <cell r="AN277">
            <v>0</v>
          </cell>
          <cell r="AP277">
            <v>132072717</v>
          </cell>
          <cell r="AQ277">
            <v>149572296</v>
          </cell>
          <cell r="AV277">
            <v>0</v>
          </cell>
          <cell r="AW277">
            <v>0</v>
          </cell>
          <cell r="AY277">
            <v>132072717</v>
          </cell>
          <cell r="AZ277">
            <v>149572296</v>
          </cell>
        </row>
        <row r="278">
          <cell r="A278" t="str">
            <v>MA</v>
          </cell>
          <cell r="B278" t="str">
            <v>NDP</v>
          </cell>
          <cell r="C278" t="str">
            <v>B</v>
          </cell>
          <cell r="D278" t="str">
            <v>HT2</v>
          </cell>
          <cell r="E278" t="str">
            <v>Armées</v>
          </cell>
          <cell r="F278" t="str">
            <v>Défense</v>
          </cell>
          <cell r="U278">
            <v>185386067</v>
          </cell>
          <cell r="V278">
            <v>167380816</v>
          </cell>
          <cell r="AD278">
            <v>0</v>
          </cell>
          <cell r="AE278">
            <v>0</v>
          </cell>
          <cell r="AG278">
            <v>185386067</v>
          </cell>
          <cell r="AH278">
            <v>167380816</v>
          </cell>
          <cell r="AM278">
            <v>0</v>
          </cell>
          <cell r="AN278">
            <v>0</v>
          </cell>
          <cell r="AP278">
            <v>185386067</v>
          </cell>
          <cell r="AQ278">
            <v>167380816</v>
          </cell>
          <cell r="AV278">
            <v>0</v>
          </cell>
          <cell r="AW278">
            <v>0</v>
          </cell>
          <cell r="AY278">
            <v>185386067</v>
          </cell>
          <cell r="AZ278">
            <v>167380816</v>
          </cell>
        </row>
        <row r="279">
          <cell r="A279" t="str">
            <v>MA</v>
          </cell>
          <cell r="B279" t="str">
            <v>NDP</v>
          </cell>
          <cell r="C279" t="str">
            <v>B</v>
          </cell>
          <cell r="D279" t="str">
            <v>HT2</v>
          </cell>
          <cell r="E279" t="str">
            <v>Armées</v>
          </cell>
          <cell r="F279" t="str">
            <v>Défense</v>
          </cell>
          <cell r="U279">
            <v>0</v>
          </cell>
          <cell r="V279">
            <v>0</v>
          </cell>
          <cell r="AD279">
            <v>0</v>
          </cell>
          <cell r="AE279">
            <v>0</v>
          </cell>
          <cell r="AG279">
            <v>0</v>
          </cell>
          <cell r="AH279">
            <v>0</v>
          </cell>
          <cell r="AM279">
            <v>0</v>
          </cell>
          <cell r="AN279">
            <v>0</v>
          </cell>
          <cell r="AP279">
            <v>0</v>
          </cell>
          <cell r="AQ279">
            <v>0</v>
          </cell>
          <cell r="AV279">
            <v>0</v>
          </cell>
          <cell r="AW279">
            <v>0</v>
          </cell>
          <cell r="AY279">
            <v>0</v>
          </cell>
          <cell r="AZ279">
            <v>0</v>
          </cell>
        </row>
        <row r="280">
          <cell r="A280" t="str">
            <v>MA</v>
          </cell>
          <cell r="B280" t="str">
            <v>NDP</v>
          </cell>
          <cell r="C280" t="str">
            <v>B</v>
          </cell>
          <cell r="D280" t="str">
            <v>HT2</v>
          </cell>
          <cell r="E280" t="str">
            <v>Armées</v>
          </cell>
          <cell r="F280" t="str">
            <v>Défense</v>
          </cell>
          <cell r="U280">
            <v>83384745</v>
          </cell>
          <cell r="V280">
            <v>83384745</v>
          </cell>
          <cell r="AD280">
            <v>0</v>
          </cell>
          <cell r="AE280">
            <v>0</v>
          </cell>
          <cell r="AG280">
            <v>83384745</v>
          </cell>
          <cell r="AH280">
            <v>83384745</v>
          </cell>
          <cell r="AM280">
            <v>0</v>
          </cell>
          <cell r="AN280">
            <v>0</v>
          </cell>
          <cell r="AP280">
            <v>83384745</v>
          </cell>
          <cell r="AQ280">
            <v>83384745</v>
          </cell>
          <cell r="AV280">
            <v>0</v>
          </cell>
          <cell r="AW280">
            <v>0</v>
          </cell>
          <cell r="AY280">
            <v>83384745</v>
          </cell>
          <cell r="AZ280">
            <v>83384745</v>
          </cell>
        </row>
        <row r="281">
          <cell r="A281" t="str">
            <v>MA</v>
          </cell>
          <cell r="B281" t="str">
            <v>NDP</v>
          </cell>
          <cell r="C281" t="str">
            <v>B</v>
          </cell>
          <cell r="D281" t="str">
            <v>HT2</v>
          </cell>
          <cell r="E281" t="str">
            <v>Armées</v>
          </cell>
          <cell r="F281" t="str">
            <v>Défense</v>
          </cell>
          <cell r="U281">
            <v>186238129</v>
          </cell>
          <cell r="V281">
            <v>186238129</v>
          </cell>
          <cell r="AD281">
            <v>0</v>
          </cell>
          <cell r="AE281">
            <v>0</v>
          </cell>
          <cell r="AG281">
            <v>186238129</v>
          </cell>
          <cell r="AH281">
            <v>186238129</v>
          </cell>
          <cell r="AM281">
            <v>0</v>
          </cell>
          <cell r="AN281">
            <v>0</v>
          </cell>
          <cell r="AP281">
            <v>186238129</v>
          </cell>
          <cell r="AQ281">
            <v>186238129</v>
          </cell>
          <cell r="AV281">
            <v>0</v>
          </cell>
          <cell r="AW281">
            <v>0</v>
          </cell>
          <cell r="AY281">
            <v>186238129</v>
          </cell>
          <cell r="AZ281">
            <v>186238129</v>
          </cell>
        </row>
        <row r="282">
          <cell r="A282" t="str">
            <v>MA</v>
          </cell>
          <cell r="B282" t="str">
            <v>NDP</v>
          </cell>
          <cell r="C282" t="str">
            <v>B</v>
          </cell>
          <cell r="D282" t="str">
            <v>HT2</v>
          </cell>
          <cell r="E282" t="str">
            <v>Armées</v>
          </cell>
          <cell r="F282" t="str">
            <v>Défense</v>
          </cell>
          <cell r="U282">
            <v>53262085</v>
          </cell>
          <cell r="V282">
            <v>53262085</v>
          </cell>
          <cell r="AD282">
            <v>0</v>
          </cell>
          <cell r="AE282">
            <v>0</v>
          </cell>
          <cell r="AG282">
            <v>53262085</v>
          </cell>
          <cell r="AH282">
            <v>53262085</v>
          </cell>
          <cell r="AM282">
            <v>0</v>
          </cell>
          <cell r="AN282">
            <v>0</v>
          </cell>
          <cell r="AP282">
            <v>53262085</v>
          </cell>
          <cell r="AQ282">
            <v>53262085</v>
          </cell>
          <cell r="AV282">
            <v>0</v>
          </cell>
          <cell r="AW282">
            <v>0</v>
          </cell>
          <cell r="AY282">
            <v>53262085</v>
          </cell>
          <cell r="AZ282">
            <v>53262085</v>
          </cell>
        </row>
        <row r="283">
          <cell r="A283" t="str">
            <v>MA</v>
          </cell>
          <cell r="B283" t="str">
            <v>NDP</v>
          </cell>
          <cell r="C283" t="str">
            <v>B</v>
          </cell>
          <cell r="D283" t="str">
            <v>HT2</v>
          </cell>
          <cell r="E283" t="str">
            <v>Armées</v>
          </cell>
          <cell r="F283" t="str">
            <v>Défense</v>
          </cell>
          <cell r="U283">
            <v>2427242</v>
          </cell>
          <cell r="V283">
            <v>2427242</v>
          </cell>
          <cell r="AD283">
            <v>0</v>
          </cell>
          <cell r="AE283">
            <v>0</v>
          </cell>
          <cell r="AG283">
            <v>2427242</v>
          </cell>
          <cell r="AH283">
            <v>2427242</v>
          </cell>
          <cell r="AM283">
            <v>0</v>
          </cell>
          <cell r="AN283">
            <v>0</v>
          </cell>
          <cell r="AP283">
            <v>2427242</v>
          </cell>
          <cell r="AQ283">
            <v>2427242</v>
          </cell>
          <cell r="AV283">
            <v>0</v>
          </cell>
          <cell r="AW283">
            <v>0</v>
          </cell>
          <cell r="AY283">
            <v>2427242</v>
          </cell>
          <cell r="AZ283">
            <v>2427242</v>
          </cell>
        </row>
        <row r="284">
          <cell r="A284" t="str">
            <v>MA</v>
          </cell>
          <cell r="B284" t="str">
            <v>NDP</v>
          </cell>
          <cell r="C284" t="str">
            <v>B</v>
          </cell>
          <cell r="D284" t="str">
            <v>HT2</v>
          </cell>
          <cell r="E284" t="str">
            <v>Armées</v>
          </cell>
          <cell r="F284" t="str">
            <v>Défense</v>
          </cell>
          <cell r="U284">
            <v>18756893</v>
          </cell>
          <cell r="V284">
            <v>18756893</v>
          </cell>
          <cell r="AD284">
            <v>0</v>
          </cell>
          <cell r="AE284">
            <v>0</v>
          </cell>
          <cell r="AG284">
            <v>18756893</v>
          </cell>
          <cell r="AH284">
            <v>18756893</v>
          </cell>
          <cell r="AM284">
            <v>0</v>
          </cell>
          <cell r="AN284">
            <v>0</v>
          </cell>
          <cell r="AP284">
            <v>18756893</v>
          </cell>
          <cell r="AQ284">
            <v>18756893</v>
          </cell>
          <cell r="AV284">
            <v>0</v>
          </cell>
          <cell r="AW284">
            <v>0</v>
          </cell>
          <cell r="AY284">
            <v>18756893</v>
          </cell>
          <cell r="AZ284">
            <v>18756893</v>
          </cell>
        </row>
        <row r="285">
          <cell r="A285" t="str">
            <v>MA</v>
          </cell>
          <cell r="B285" t="str">
            <v>NDP</v>
          </cell>
          <cell r="C285" t="str">
            <v>B</v>
          </cell>
          <cell r="D285" t="str">
            <v>HT2</v>
          </cell>
          <cell r="E285" t="str">
            <v>Armées</v>
          </cell>
          <cell r="F285" t="str">
            <v>Défense</v>
          </cell>
          <cell r="U285">
            <v>102392776</v>
          </cell>
          <cell r="V285">
            <v>102392776</v>
          </cell>
          <cell r="AD285">
            <v>0</v>
          </cell>
          <cell r="AE285">
            <v>0</v>
          </cell>
          <cell r="AG285">
            <v>102392776</v>
          </cell>
          <cell r="AH285">
            <v>102392776</v>
          </cell>
          <cell r="AM285">
            <v>0</v>
          </cell>
          <cell r="AN285">
            <v>0</v>
          </cell>
          <cell r="AP285">
            <v>102392776</v>
          </cell>
          <cell r="AQ285">
            <v>102392776</v>
          </cell>
          <cell r="AV285">
            <v>0</v>
          </cell>
          <cell r="AW285">
            <v>0</v>
          </cell>
          <cell r="AY285">
            <v>102392776</v>
          </cell>
          <cell r="AZ285">
            <v>102392776</v>
          </cell>
        </row>
        <row r="286">
          <cell r="A286" t="str">
            <v>MA</v>
          </cell>
          <cell r="B286" t="str">
            <v>NDP</v>
          </cell>
          <cell r="C286" t="str">
            <v>B</v>
          </cell>
          <cell r="D286" t="str">
            <v>HT2</v>
          </cell>
          <cell r="E286" t="str">
            <v>Armées</v>
          </cell>
          <cell r="F286" t="str">
            <v>Défense</v>
          </cell>
          <cell r="U286">
            <v>23748553</v>
          </cell>
          <cell r="V286">
            <v>33748553</v>
          </cell>
          <cell r="AD286">
            <v>0</v>
          </cell>
          <cell r="AE286">
            <v>0</v>
          </cell>
          <cell r="AG286">
            <v>23748553</v>
          </cell>
          <cell r="AH286">
            <v>33748553</v>
          </cell>
          <cell r="AM286">
            <v>0</v>
          </cell>
          <cell r="AN286">
            <v>0</v>
          </cell>
          <cell r="AP286">
            <v>23748553</v>
          </cell>
          <cell r="AQ286">
            <v>33748553</v>
          </cell>
          <cell r="AV286">
            <v>0</v>
          </cell>
          <cell r="AW286">
            <v>0</v>
          </cell>
          <cell r="AY286">
            <v>23748553</v>
          </cell>
          <cell r="AZ286">
            <v>33748553</v>
          </cell>
        </row>
        <row r="287">
          <cell r="A287" t="str">
            <v>MA</v>
          </cell>
          <cell r="B287" t="str">
            <v>NDP</v>
          </cell>
          <cell r="C287" t="str">
            <v>B</v>
          </cell>
          <cell r="D287" t="str">
            <v>HT2</v>
          </cell>
          <cell r="E287" t="str">
            <v>Armées</v>
          </cell>
          <cell r="F287" t="str">
            <v>Défense</v>
          </cell>
          <cell r="U287">
            <v>9802529</v>
          </cell>
          <cell r="V287">
            <v>11802529</v>
          </cell>
          <cell r="AD287">
            <v>0</v>
          </cell>
          <cell r="AE287">
            <v>0</v>
          </cell>
          <cell r="AG287">
            <v>9802529</v>
          </cell>
          <cell r="AH287">
            <v>11802529</v>
          </cell>
          <cell r="AM287">
            <v>0</v>
          </cell>
          <cell r="AN287">
            <v>0</v>
          </cell>
          <cell r="AP287">
            <v>9802529</v>
          </cell>
          <cell r="AQ287">
            <v>11802529</v>
          </cell>
          <cell r="AV287">
            <v>0</v>
          </cell>
          <cell r="AW287">
            <v>0</v>
          </cell>
          <cell r="AY287">
            <v>9802529</v>
          </cell>
          <cell r="AZ287">
            <v>11802529</v>
          </cell>
        </row>
        <row r="288">
          <cell r="A288" t="str">
            <v>MA</v>
          </cell>
          <cell r="B288" t="str">
            <v>NDP</v>
          </cell>
          <cell r="C288" t="str">
            <v>B</v>
          </cell>
          <cell r="D288" t="str">
            <v>HT2</v>
          </cell>
          <cell r="E288" t="str">
            <v>Armées</v>
          </cell>
          <cell r="F288" t="str">
            <v>Défense</v>
          </cell>
          <cell r="U288">
            <v>26196709</v>
          </cell>
          <cell r="V288">
            <v>26196709</v>
          </cell>
          <cell r="AD288">
            <v>0</v>
          </cell>
          <cell r="AE288">
            <v>0</v>
          </cell>
          <cell r="AG288">
            <v>26196709</v>
          </cell>
          <cell r="AH288">
            <v>26196709</v>
          </cell>
          <cell r="AM288">
            <v>0</v>
          </cell>
          <cell r="AN288">
            <v>0</v>
          </cell>
          <cell r="AP288">
            <v>26196709</v>
          </cell>
          <cell r="AQ288">
            <v>26196709</v>
          </cell>
          <cell r="AV288">
            <v>0</v>
          </cell>
          <cell r="AW288">
            <v>0</v>
          </cell>
          <cell r="AY288">
            <v>26196709</v>
          </cell>
          <cell r="AZ288">
            <v>26196709</v>
          </cell>
        </row>
        <row r="289">
          <cell r="A289" t="str">
            <v>MA</v>
          </cell>
          <cell r="B289" t="str">
            <v>NDP</v>
          </cell>
          <cell r="C289" t="str">
            <v>B</v>
          </cell>
          <cell r="D289" t="str">
            <v>HT2</v>
          </cell>
          <cell r="E289" t="str">
            <v>Armées</v>
          </cell>
          <cell r="F289" t="str">
            <v>Défense</v>
          </cell>
          <cell r="U289">
            <v>116236784</v>
          </cell>
          <cell r="V289">
            <v>151729219</v>
          </cell>
          <cell r="AD289">
            <v>0</v>
          </cell>
          <cell r="AE289">
            <v>0</v>
          </cell>
          <cell r="AG289">
            <v>116236784</v>
          </cell>
          <cell r="AH289">
            <v>151729219</v>
          </cell>
          <cell r="AM289">
            <v>0</v>
          </cell>
          <cell r="AN289">
            <v>0</v>
          </cell>
          <cell r="AP289">
            <v>116236784</v>
          </cell>
          <cell r="AQ289">
            <v>151729219</v>
          </cell>
          <cell r="AV289">
            <v>0</v>
          </cell>
          <cell r="AW289">
            <v>0</v>
          </cell>
          <cell r="AY289">
            <v>116236784</v>
          </cell>
          <cell r="AZ289">
            <v>151729219</v>
          </cell>
        </row>
        <row r="290">
          <cell r="A290" t="str">
            <v>MA</v>
          </cell>
          <cell r="B290" t="str">
            <v>NDP</v>
          </cell>
          <cell r="C290" t="str">
            <v>B</v>
          </cell>
          <cell r="D290" t="str">
            <v>HT2</v>
          </cell>
          <cell r="E290" t="str">
            <v>Armées</v>
          </cell>
          <cell r="F290" t="str">
            <v>Défense</v>
          </cell>
          <cell r="U290">
            <v>5742635</v>
          </cell>
          <cell r="V290">
            <v>5742635</v>
          </cell>
          <cell r="AD290">
            <v>0</v>
          </cell>
          <cell r="AE290">
            <v>0</v>
          </cell>
          <cell r="AG290">
            <v>5742635</v>
          </cell>
          <cell r="AH290">
            <v>5742635</v>
          </cell>
          <cell r="AM290">
            <v>0</v>
          </cell>
          <cell r="AN290">
            <v>0</v>
          </cell>
          <cell r="AP290">
            <v>5742635</v>
          </cell>
          <cell r="AQ290">
            <v>5742635</v>
          </cell>
          <cell r="AV290">
            <v>0</v>
          </cell>
          <cell r="AW290">
            <v>0</v>
          </cell>
          <cell r="AY290">
            <v>5742635</v>
          </cell>
          <cell r="AZ290">
            <v>5742635</v>
          </cell>
        </row>
        <row r="291">
          <cell r="A291" t="str">
            <v>MA</v>
          </cell>
          <cell r="B291" t="str">
            <v>NDP</v>
          </cell>
          <cell r="C291" t="str">
            <v>B</v>
          </cell>
          <cell r="D291" t="str">
            <v>HT2</v>
          </cell>
          <cell r="E291" t="str">
            <v>Armées</v>
          </cell>
          <cell r="F291" t="str">
            <v>Défense</v>
          </cell>
          <cell r="U291">
            <v>0</v>
          </cell>
          <cell r="V291">
            <v>0</v>
          </cell>
          <cell r="AD291">
            <v>0</v>
          </cell>
          <cell r="AE291">
            <v>0</v>
          </cell>
          <cell r="AG291">
            <v>0</v>
          </cell>
          <cell r="AH291">
            <v>0</v>
          </cell>
          <cell r="AM291">
            <v>0</v>
          </cell>
          <cell r="AN291">
            <v>0</v>
          </cell>
          <cell r="AP291">
            <v>0</v>
          </cell>
          <cell r="AQ291">
            <v>0</v>
          </cell>
          <cell r="AV291">
            <v>0</v>
          </cell>
          <cell r="AW291">
            <v>0</v>
          </cell>
          <cell r="AY291">
            <v>0</v>
          </cell>
          <cell r="AZ291">
            <v>0</v>
          </cell>
        </row>
        <row r="292">
          <cell r="A292" t="str">
            <v>MA</v>
          </cell>
          <cell r="B292" t="str">
            <v>NDP</v>
          </cell>
          <cell r="C292" t="str">
            <v>B</v>
          </cell>
          <cell r="D292" t="str">
            <v>HT2</v>
          </cell>
          <cell r="E292" t="str">
            <v>Armées</v>
          </cell>
          <cell r="F292" t="str">
            <v>Défense</v>
          </cell>
          <cell r="U292">
            <v>0</v>
          </cell>
          <cell r="V292">
            <v>0</v>
          </cell>
          <cell r="AD292">
            <v>0</v>
          </cell>
          <cell r="AE292">
            <v>0</v>
          </cell>
          <cell r="AG292">
            <v>0</v>
          </cell>
          <cell r="AH292">
            <v>0</v>
          </cell>
          <cell r="AM292">
            <v>0</v>
          </cell>
          <cell r="AN292">
            <v>0</v>
          </cell>
          <cell r="AP292">
            <v>0</v>
          </cell>
          <cell r="AQ292">
            <v>0</v>
          </cell>
          <cell r="AV292">
            <v>0</v>
          </cell>
          <cell r="AW292">
            <v>0</v>
          </cell>
          <cell r="AY292">
            <v>0</v>
          </cell>
          <cell r="AZ292">
            <v>0</v>
          </cell>
        </row>
        <row r="293">
          <cell r="A293" t="str">
            <v>MA</v>
          </cell>
          <cell r="B293" t="str">
            <v>NDP</v>
          </cell>
          <cell r="C293" t="str">
            <v>B</v>
          </cell>
          <cell r="D293" t="str">
            <v>HT2</v>
          </cell>
          <cell r="E293" t="str">
            <v>Armées</v>
          </cell>
          <cell r="F293" t="str">
            <v>Défense</v>
          </cell>
          <cell r="U293">
            <v>0</v>
          </cell>
          <cell r="V293">
            <v>0</v>
          </cell>
          <cell r="AD293">
            <v>0</v>
          </cell>
          <cell r="AE293">
            <v>0</v>
          </cell>
          <cell r="AG293">
            <v>0</v>
          </cell>
          <cell r="AH293">
            <v>0</v>
          </cell>
          <cell r="AM293">
            <v>0</v>
          </cell>
          <cell r="AN293">
            <v>0</v>
          </cell>
          <cell r="AP293">
            <v>0</v>
          </cell>
          <cell r="AQ293">
            <v>0</v>
          </cell>
          <cell r="AV293">
            <v>0</v>
          </cell>
          <cell r="AW293">
            <v>0</v>
          </cell>
          <cell r="AY293">
            <v>0</v>
          </cell>
          <cell r="AZ293">
            <v>0</v>
          </cell>
        </row>
        <row r="294">
          <cell r="A294" t="str">
            <v>MA</v>
          </cell>
          <cell r="B294" t="str">
            <v>NDP</v>
          </cell>
          <cell r="C294" t="str">
            <v>B</v>
          </cell>
          <cell r="D294" t="str">
            <v>HT2</v>
          </cell>
          <cell r="E294" t="str">
            <v>Armées</v>
          </cell>
          <cell r="F294" t="str">
            <v>Défense</v>
          </cell>
          <cell r="U294">
            <v>0</v>
          </cell>
          <cell r="V294">
            <v>0</v>
          </cell>
          <cell r="AD294">
            <v>0</v>
          </cell>
          <cell r="AE294">
            <v>0</v>
          </cell>
          <cell r="AG294">
            <v>0</v>
          </cell>
          <cell r="AH294">
            <v>0</v>
          </cell>
          <cell r="AM294">
            <v>0</v>
          </cell>
          <cell r="AN294">
            <v>0</v>
          </cell>
          <cell r="AP294">
            <v>0</v>
          </cell>
          <cell r="AQ294">
            <v>0</v>
          </cell>
          <cell r="AV294">
            <v>0</v>
          </cell>
          <cell r="AW294">
            <v>0</v>
          </cell>
          <cell r="AY294">
            <v>0</v>
          </cell>
          <cell r="AZ294">
            <v>0</v>
          </cell>
        </row>
        <row r="295">
          <cell r="A295" t="str">
            <v>MA</v>
          </cell>
          <cell r="B295" t="str">
            <v>NDP</v>
          </cell>
          <cell r="C295" t="str">
            <v>B</v>
          </cell>
          <cell r="D295" t="str">
            <v>HT2</v>
          </cell>
          <cell r="E295" t="str">
            <v>Armées</v>
          </cell>
          <cell r="F295" t="str">
            <v>Défense</v>
          </cell>
          <cell r="U295">
            <v>0</v>
          </cell>
          <cell r="V295">
            <v>0</v>
          </cell>
          <cell r="AD295">
            <v>0</v>
          </cell>
          <cell r="AE295">
            <v>0</v>
          </cell>
          <cell r="AG295">
            <v>0</v>
          </cell>
          <cell r="AH295">
            <v>0</v>
          </cell>
          <cell r="AM295">
            <v>0</v>
          </cell>
          <cell r="AN295">
            <v>0</v>
          </cell>
          <cell r="AP295">
            <v>0</v>
          </cell>
          <cell r="AQ295">
            <v>0</v>
          </cell>
          <cell r="AV295">
            <v>0</v>
          </cell>
          <cell r="AW295">
            <v>0</v>
          </cell>
          <cell r="AY295">
            <v>0</v>
          </cell>
          <cell r="AZ295">
            <v>0</v>
          </cell>
        </row>
        <row r="296">
          <cell r="A296" t="str">
            <v>MA</v>
          </cell>
          <cell r="B296" t="str">
            <v>NDP</v>
          </cell>
          <cell r="C296" t="str">
            <v>B</v>
          </cell>
          <cell r="D296" t="str">
            <v>HT2</v>
          </cell>
          <cell r="E296" t="str">
            <v>Armées</v>
          </cell>
          <cell r="F296" t="str">
            <v>Défense</v>
          </cell>
          <cell r="U296">
            <v>236487653</v>
          </cell>
          <cell r="V296">
            <v>104711408</v>
          </cell>
          <cell r="AD296">
            <v>0</v>
          </cell>
          <cell r="AE296">
            <v>0</v>
          </cell>
          <cell r="AG296">
            <v>236487653</v>
          </cell>
          <cell r="AH296">
            <v>104711408</v>
          </cell>
          <cell r="AM296">
            <v>0</v>
          </cell>
          <cell r="AN296">
            <v>0</v>
          </cell>
          <cell r="AP296">
            <v>236487653</v>
          </cell>
          <cell r="AQ296">
            <v>104711408</v>
          </cell>
          <cell r="AV296">
            <v>0</v>
          </cell>
          <cell r="AW296">
            <v>0</v>
          </cell>
          <cell r="AY296">
            <v>236487653</v>
          </cell>
          <cell r="AZ296">
            <v>104711408</v>
          </cell>
        </row>
        <row r="297">
          <cell r="A297" t="str">
            <v>MA</v>
          </cell>
          <cell r="B297" t="str">
            <v>SO</v>
          </cell>
          <cell r="C297" t="str">
            <v>M</v>
          </cell>
          <cell r="D297" t="str">
            <v>SO</v>
          </cell>
          <cell r="E297" t="str">
            <v>Armées</v>
          </cell>
          <cell r="F297" t="str">
            <v>Recherche et enseignement supérieur</v>
          </cell>
          <cell r="M297">
            <v>166701387</v>
          </cell>
          <cell r="O297">
            <v>174680656</v>
          </cell>
          <cell r="Q297">
            <v>121527651</v>
          </cell>
          <cell r="S297">
            <v>118511930</v>
          </cell>
          <cell r="U297">
            <v>28606736805</v>
          </cell>
          <cell r="V297">
            <v>28475676950</v>
          </cell>
          <cell r="AD297">
            <v>0</v>
          </cell>
          <cell r="AE297">
            <v>0</v>
          </cell>
          <cell r="AG297">
            <v>28606736805</v>
          </cell>
          <cell r="AH297">
            <v>28475676950</v>
          </cell>
          <cell r="AM297">
            <v>0</v>
          </cell>
          <cell r="AN297">
            <v>0</v>
          </cell>
          <cell r="AP297">
            <v>28606736805</v>
          </cell>
          <cell r="AQ297">
            <v>28475676950</v>
          </cell>
          <cell r="AV297">
            <v>0</v>
          </cell>
          <cell r="AW297">
            <v>0</v>
          </cell>
          <cell r="AY297">
            <v>28606736805</v>
          </cell>
          <cell r="AZ297">
            <v>28475676950</v>
          </cell>
        </row>
        <row r="298">
          <cell r="A298" t="str">
            <v>MA</v>
          </cell>
          <cell r="B298" t="str">
            <v>NDP</v>
          </cell>
          <cell r="C298" t="str">
            <v>P</v>
          </cell>
          <cell r="D298" t="str">
            <v>SO</v>
          </cell>
          <cell r="E298" t="str">
            <v>Armées</v>
          </cell>
          <cell r="F298" t="str">
            <v>Recherche et enseignement supérieur</v>
          </cell>
          <cell r="M298">
            <v>166701387</v>
          </cell>
          <cell r="O298">
            <v>174680656</v>
          </cell>
          <cell r="Q298">
            <v>121527651</v>
          </cell>
          <cell r="S298">
            <v>118511930</v>
          </cell>
          <cell r="U298">
            <v>0</v>
          </cell>
          <cell r="V298">
            <v>0</v>
          </cell>
          <cell r="AD298">
            <v>0</v>
          </cell>
          <cell r="AE298">
            <v>0</v>
          </cell>
          <cell r="AG298">
            <v>0</v>
          </cell>
          <cell r="AH298">
            <v>0</v>
          </cell>
          <cell r="AM298">
            <v>0</v>
          </cell>
          <cell r="AN298">
            <v>0</v>
          </cell>
          <cell r="AP298">
            <v>0</v>
          </cell>
          <cell r="AQ298">
            <v>0</v>
          </cell>
          <cell r="AV298">
            <v>0</v>
          </cell>
          <cell r="AW298">
            <v>0</v>
          </cell>
          <cell r="AY298">
            <v>0</v>
          </cell>
          <cell r="AZ298">
            <v>0</v>
          </cell>
        </row>
        <row r="299">
          <cell r="A299" t="str">
            <v>MA</v>
          </cell>
          <cell r="B299" t="str">
            <v>NDP</v>
          </cell>
          <cell r="C299" t="str">
            <v>STP</v>
          </cell>
          <cell r="D299" t="str">
            <v>HT2</v>
          </cell>
          <cell r="E299" t="str">
            <v>Armées</v>
          </cell>
          <cell r="F299" t="str">
            <v>Recherche et enseignement supérieur</v>
          </cell>
          <cell r="M299">
            <v>166701387</v>
          </cell>
          <cell r="O299">
            <v>174680656</v>
          </cell>
          <cell r="Q299">
            <v>121527651</v>
          </cell>
          <cell r="S299">
            <v>118511930</v>
          </cell>
          <cell r="U299">
            <v>0</v>
          </cell>
          <cell r="V299">
            <v>0</v>
          </cell>
          <cell r="AD299">
            <v>0</v>
          </cell>
          <cell r="AE299">
            <v>0</v>
          </cell>
          <cell r="AG299">
            <v>0</v>
          </cell>
          <cell r="AH299">
            <v>0</v>
          </cell>
          <cell r="AM299">
            <v>0</v>
          </cell>
          <cell r="AN299">
            <v>0</v>
          </cell>
          <cell r="AP299">
            <v>0</v>
          </cell>
          <cell r="AQ299">
            <v>0</v>
          </cell>
          <cell r="AV299">
            <v>0</v>
          </cell>
          <cell r="AW299">
            <v>0</v>
          </cell>
          <cell r="AY299">
            <v>0</v>
          </cell>
          <cell r="AZ299">
            <v>0</v>
          </cell>
        </row>
        <row r="300">
          <cell r="A300" t="str">
            <v>MA</v>
          </cell>
          <cell r="B300" t="str">
            <v>NDP</v>
          </cell>
          <cell r="C300" t="str">
            <v>B</v>
          </cell>
          <cell r="D300" t="str">
            <v>HT2</v>
          </cell>
          <cell r="E300" t="str">
            <v>Armées</v>
          </cell>
          <cell r="F300" t="str">
            <v>Recherche et enseignement supérieur</v>
          </cell>
          <cell r="U300">
            <v>0</v>
          </cell>
          <cell r="V300">
            <v>0</v>
          </cell>
          <cell r="AD300">
            <v>0</v>
          </cell>
          <cell r="AE300">
            <v>0</v>
          </cell>
          <cell r="AG300">
            <v>0</v>
          </cell>
          <cell r="AH300">
            <v>0</v>
          </cell>
          <cell r="AM300">
            <v>0</v>
          </cell>
          <cell r="AN300">
            <v>0</v>
          </cell>
          <cell r="AP300">
            <v>0</v>
          </cell>
          <cell r="AQ300">
            <v>0</v>
          </cell>
          <cell r="AV300">
            <v>0</v>
          </cell>
          <cell r="AW300">
            <v>0</v>
          </cell>
          <cell r="AY300">
            <v>0</v>
          </cell>
          <cell r="AZ300">
            <v>0</v>
          </cell>
        </row>
        <row r="301">
          <cell r="A301" t="str">
            <v>MCT_hRCT</v>
          </cell>
          <cell r="B301" t="str">
            <v>SO</v>
          </cell>
          <cell r="C301" t="str">
            <v>M</v>
          </cell>
          <cell r="D301" t="str">
            <v>SO</v>
          </cell>
          <cell r="E301" t="str">
            <v>Cohésion des territoires et relations avec les collectivités territoriales</v>
          </cell>
          <cell r="F301" t="str">
            <v>Cohésion des territoires</v>
          </cell>
          <cell r="M301">
            <v>576449300</v>
          </cell>
          <cell r="O301">
            <v>637045773</v>
          </cell>
          <cell r="Q301">
            <v>696085875</v>
          </cell>
          <cell r="S301">
            <v>821537306</v>
          </cell>
          <cell r="U301">
            <v>15866003399</v>
          </cell>
          <cell r="V301">
            <v>15945986483</v>
          </cell>
          <cell r="AD301">
            <v>0</v>
          </cell>
          <cell r="AE301">
            <v>0</v>
          </cell>
          <cell r="AG301">
            <v>15866003399</v>
          </cell>
          <cell r="AH301">
            <v>15945986483</v>
          </cell>
          <cell r="AM301">
            <v>0</v>
          </cell>
          <cell r="AN301">
            <v>0</v>
          </cell>
          <cell r="AP301">
            <v>15866003399</v>
          </cell>
          <cell r="AQ301">
            <v>15945986483</v>
          </cell>
          <cell r="AV301">
            <v>0</v>
          </cell>
          <cell r="AW301">
            <v>0</v>
          </cell>
          <cell r="AY301">
            <v>15866003399</v>
          </cell>
          <cell r="AZ301">
            <v>15945986483</v>
          </cell>
        </row>
        <row r="302">
          <cell r="A302" t="str">
            <v>MCT_hRCT</v>
          </cell>
          <cell r="B302" t="str">
            <v>NDP</v>
          </cell>
          <cell r="C302" t="str">
            <v>P</v>
          </cell>
          <cell r="D302" t="str">
            <v>SO</v>
          </cell>
          <cell r="E302" t="str">
            <v>Cohésion des territoires et relations avec les collectivités territoriales</v>
          </cell>
          <cell r="F302" t="str">
            <v>Cohésion des territoires</v>
          </cell>
          <cell r="M302">
            <v>210913051</v>
          </cell>
          <cell r="O302">
            <v>240499668</v>
          </cell>
          <cell r="Q302">
            <v>225487958</v>
          </cell>
          <cell r="S302">
            <v>256812857</v>
          </cell>
          <cell r="U302">
            <v>175021330</v>
          </cell>
          <cell r="V302">
            <v>229976690</v>
          </cell>
          <cell r="AD302">
            <v>0</v>
          </cell>
          <cell r="AE302">
            <v>0</v>
          </cell>
          <cell r="AG302">
            <v>175021330</v>
          </cell>
          <cell r="AH302">
            <v>229976690</v>
          </cell>
          <cell r="AM302">
            <v>0</v>
          </cell>
          <cell r="AN302">
            <v>0</v>
          </cell>
          <cell r="AP302">
            <v>175021330</v>
          </cell>
          <cell r="AQ302">
            <v>229976690</v>
          </cell>
          <cell r="AV302">
            <v>0</v>
          </cell>
          <cell r="AW302">
            <v>0</v>
          </cell>
          <cell r="AY302">
            <v>175021330</v>
          </cell>
          <cell r="AZ302">
            <v>229976690</v>
          </cell>
        </row>
        <row r="303">
          <cell r="A303" t="str">
            <v>MCT_hRCT</v>
          </cell>
          <cell r="B303" t="str">
            <v>SO</v>
          </cell>
          <cell r="C303" t="str">
            <v>STP</v>
          </cell>
          <cell r="D303" t="str">
            <v>T2</v>
          </cell>
          <cell r="E303" t="str">
            <v>Cohésion des territoires et relations avec les collectivités territoriales</v>
          </cell>
          <cell r="F303" t="str">
            <v>Cohésion des territoires</v>
          </cell>
          <cell r="M303">
            <v>-546110</v>
          </cell>
          <cell r="O303">
            <v>-335804</v>
          </cell>
          <cell r="Q303">
            <v>-1155898</v>
          </cell>
          <cell r="S303">
            <v>0</v>
          </cell>
          <cell r="U303">
            <v>0</v>
          </cell>
          <cell r="V303">
            <v>0</v>
          </cell>
          <cell r="AD303">
            <v>0</v>
          </cell>
          <cell r="AE303">
            <v>0</v>
          </cell>
          <cell r="AG303">
            <v>0</v>
          </cell>
          <cell r="AH303">
            <v>0</v>
          </cell>
          <cell r="AM303">
            <v>0</v>
          </cell>
          <cell r="AN303">
            <v>0</v>
          </cell>
          <cell r="AP303">
            <v>0</v>
          </cell>
          <cell r="AQ303">
            <v>0</v>
          </cell>
          <cell r="AV303">
            <v>0</v>
          </cell>
          <cell r="AW303">
            <v>0</v>
          </cell>
          <cell r="AY303">
            <v>0</v>
          </cell>
          <cell r="AZ303">
            <v>0</v>
          </cell>
        </row>
        <row r="304">
          <cell r="A304" t="str">
            <v>MCT_hRCT</v>
          </cell>
          <cell r="B304" t="str">
            <v>NDP</v>
          </cell>
          <cell r="C304" t="str">
            <v>B</v>
          </cell>
          <cell r="D304" t="str">
            <v>T2_HCAS</v>
          </cell>
          <cell r="E304" t="str">
            <v>Cohésion des territoires et relations avec les collectivités territoriales</v>
          </cell>
          <cell r="F304" t="str">
            <v>Cohésion des territoires</v>
          </cell>
          <cell r="M304">
            <v>-717507</v>
          </cell>
          <cell r="O304">
            <v>-389611</v>
          </cell>
          <cell r="Q304">
            <v>-983441</v>
          </cell>
          <cell r="S304">
            <v>0</v>
          </cell>
          <cell r="U304">
            <v>0</v>
          </cell>
          <cell r="V304">
            <v>0</v>
          </cell>
          <cell r="AD304">
            <v>0</v>
          </cell>
          <cell r="AE304">
            <v>0</v>
          </cell>
          <cell r="AG304">
            <v>0</v>
          </cell>
          <cell r="AH304">
            <v>0</v>
          </cell>
          <cell r="AM304">
            <v>0</v>
          </cell>
          <cell r="AN304">
            <v>0</v>
          </cell>
          <cell r="AP304">
            <v>0</v>
          </cell>
          <cell r="AQ304">
            <v>0</v>
          </cell>
          <cell r="AV304">
            <v>0</v>
          </cell>
          <cell r="AW304">
            <v>0</v>
          </cell>
          <cell r="AY304">
            <v>0</v>
          </cell>
          <cell r="AZ304">
            <v>0</v>
          </cell>
        </row>
        <row r="305">
          <cell r="A305" t="str">
            <v>MCT_hRCT</v>
          </cell>
          <cell r="B305" t="str">
            <v>HN</v>
          </cell>
          <cell r="C305" t="str">
            <v>B</v>
          </cell>
          <cell r="D305" t="str">
            <v>T2_CAS</v>
          </cell>
          <cell r="E305" t="str">
            <v>Cohésion des territoires et relations avec les collectivités territoriales</v>
          </cell>
          <cell r="F305" t="str">
            <v>Cohésion des territoires</v>
          </cell>
          <cell r="M305">
            <v>171397</v>
          </cell>
          <cell r="O305">
            <v>53807</v>
          </cell>
          <cell r="Q305">
            <v>-172457</v>
          </cell>
          <cell r="S305">
            <v>0</v>
          </cell>
          <cell r="U305">
            <v>0</v>
          </cell>
          <cell r="V305">
            <v>0</v>
          </cell>
          <cell r="AD305">
            <v>0</v>
          </cell>
          <cell r="AE305">
            <v>0</v>
          </cell>
          <cell r="AG305">
            <v>0</v>
          </cell>
          <cell r="AH305">
            <v>0</v>
          </cell>
          <cell r="AM305">
            <v>0</v>
          </cell>
          <cell r="AN305">
            <v>0</v>
          </cell>
          <cell r="AP305">
            <v>0</v>
          </cell>
          <cell r="AQ305">
            <v>0</v>
          </cell>
          <cell r="AV305">
            <v>0</v>
          </cell>
          <cell r="AW305">
            <v>0</v>
          </cell>
          <cell r="AY305">
            <v>0</v>
          </cell>
          <cell r="AZ305">
            <v>0</v>
          </cell>
        </row>
        <row r="306">
          <cell r="A306" t="str">
            <v>MCT_hRCT</v>
          </cell>
          <cell r="B306" t="str">
            <v>NDP</v>
          </cell>
          <cell r="C306" t="str">
            <v>STP</v>
          </cell>
          <cell r="D306" t="str">
            <v>HT2</v>
          </cell>
          <cell r="E306" t="str">
            <v>Cohésion des territoires et relations avec les collectivités territoriales</v>
          </cell>
          <cell r="F306" t="str">
            <v>Cohésion des territoires</v>
          </cell>
          <cell r="M306">
            <v>211459161</v>
          </cell>
          <cell r="O306">
            <v>240835472</v>
          </cell>
          <cell r="Q306">
            <v>226643856</v>
          </cell>
          <cell r="S306">
            <v>256812857</v>
          </cell>
          <cell r="U306">
            <v>175021330</v>
          </cell>
          <cell r="V306">
            <v>229976690</v>
          </cell>
          <cell r="AD306">
            <v>0</v>
          </cell>
          <cell r="AE306">
            <v>0</v>
          </cell>
          <cell r="AG306">
            <v>175021330</v>
          </cell>
          <cell r="AH306">
            <v>229976690</v>
          </cell>
          <cell r="AM306">
            <v>0</v>
          </cell>
          <cell r="AN306">
            <v>0</v>
          </cell>
          <cell r="AP306">
            <v>175021330</v>
          </cell>
          <cell r="AQ306">
            <v>229976690</v>
          </cell>
          <cell r="AV306">
            <v>0</v>
          </cell>
          <cell r="AW306">
            <v>0</v>
          </cell>
          <cell r="AY306">
            <v>175021330</v>
          </cell>
          <cell r="AZ306">
            <v>229976690</v>
          </cell>
        </row>
        <row r="307">
          <cell r="A307" t="str">
            <v>MCT_hRCT</v>
          </cell>
          <cell r="B307" t="str">
            <v>NDP</v>
          </cell>
          <cell r="C307" t="str">
            <v>B</v>
          </cell>
          <cell r="D307" t="str">
            <v>HT2</v>
          </cell>
          <cell r="E307" t="str">
            <v>Cohésion des territoires et relations avec les collectivités territoriales</v>
          </cell>
          <cell r="F307" t="str">
            <v>Cohésion des territoires</v>
          </cell>
          <cell r="U307">
            <v>4800000</v>
          </cell>
          <cell r="V307">
            <v>4800000</v>
          </cell>
          <cell r="AD307">
            <v>0</v>
          </cell>
          <cell r="AE307">
            <v>0</v>
          </cell>
          <cell r="AG307">
            <v>4800000</v>
          </cell>
          <cell r="AH307">
            <v>4800000</v>
          </cell>
          <cell r="AM307">
            <v>0</v>
          </cell>
          <cell r="AN307">
            <v>0</v>
          </cell>
          <cell r="AP307">
            <v>4800000</v>
          </cell>
          <cell r="AQ307">
            <v>4800000</v>
          </cell>
          <cell r="AV307">
            <v>0</v>
          </cell>
          <cell r="AW307">
            <v>0</v>
          </cell>
          <cell r="AY307">
            <v>4800000</v>
          </cell>
          <cell r="AZ307">
            <v>4800000</v>
          </cell>
        </row>
        <row r="308">
          <cell r="A308" t="str">
            <v>MCT_hRCT</v>
          </cell>
          <cell r="B308" t="str">
            <v>NDP</v>
          </cell>
          <cell r="C308" t="str">
            <v>B</v>
          </cell>
          <cell r="D308" t="str">
            <v>HT2</v>
          </cell>
          <cell r="E308" t="str">
            <v>Cohésion des territoires et relations avec les collectivités territoriales</v>
          </cell>
          <cell r="F308" t="str">
            <v>Cohésion des territoires</v>
          </cell>
          <cell r="U308">
            <v>75246423</v>
          </cell>
          <cell r="V308">
            <v>103018783</v>
          </cell>
          <cell r="AD308">
            <v>0</v>
          </cell>
          <cell r="AE308">
            <v>0</v>
          </cell>
          <cell r="AG308">
            <v>75246423</v>
          </cell>
          <cell r="AH308">
            <v>103018783</v>
          </cell>
          <cell r="AM308">
            <v>0</v>
          </cell>
          <cell r="AN308">
            <v>0</v>
          </cell>
          <cell r="AP308">
            <v>75246423</v>
          </cell>
          <cell r="AQ308">
            <v>103018783</v>
          </cell>
          <cell r="AV308">
            <v>0</v>
          </cell>
          <cell r="AW308">
            <v>0</v>
          </cell>
          <cell r="AY308">
            <v>75246423</v>
          </cell>
          <cell r="AZ308">
            <v>103018783</v>
          </cell>
        </row>
        <row r="309">
          <cell r="A309" t="str">
            <v>MCT_hRCT</v>
          </cell>
          <cell r="B309" t="str">
            <v>NDP</v>
          </cell>
          <cell r="C309" t="str">
            <v>B</v>
          </cell>
          <cell r="D309" t="str">
            <v>HT2</v>
          </cell>
          <cell r="E309" t="str">
            <v>Cohésion des territoires et relations avec les collectivités territoriales</v>
          </cell>
          <cell r="F309" t="str">
            <v>Cohésion des territoires</v>
          </cell>
          <cell r="U309">
            <v>34430000</v>
          </cell>
          <cell r="V309">
            <v>39113000</v>
          </cell>
          <cell r="AD309">
            <v>0</v>
          </cell>
          <cell r="AE309">
            <v>0</v>
          </cell>
          <cell r="AG309">
            <v>34430000</v>
          </cell>
          <cell r="AH309">
            <v>39113000</v>
          </cell>
          <cell r="AM309">
            <v>0</v>
          </cell>
          <cell r="AN309">
            <v>0</v>
          </cell>
          <cell r="AP309">
            <v>34430000</v>
          </cell>
          <cell r="AQ309">
            <v>39113000</v>
          </cell>
          <cell r="AV309">
            <v>0</v>
          </cell>
          <cell r="AW309">
            <v>0</v>
          </cell>
          <cell r="AY309">
            <v>34430000</v>
          </cell>
          <cell r="AZ309">
            <v>39113000</v>
          </cell>
        </row>
        <row r="310">
          <cell r="A310" t="str">
            <v>MCT_hRCT</v>
          </cell>
          <cell r="B310" t="str">
            <v>NDP</v>
          </cell>
          <cell r="C310" t="str">
            <v>B</v>
          </cell>
          <cell r="D310" t="str">
            <v>HT2</v>
          </cell>
          <cell r="E310" t="str">
            <v>Cohésion des territoires et relations avec les collectivités territoriales</v>
          </cell>
          <cell r="F310" t="str">
            <v>Cohésion des territoires</v>
          </cell>
          <cell r="U310">
            <v>0</v>
          </cell>
          <cell r="V310">
            <v>0</v>
          </cell>
          <cell r="AD310">
            <v>0</v>
          </cell>
          <cell r="AE310">
            <v>0</v>
          </cell>
          <cell r="AG310">
            <v>0</v>
          </cell>
          <cell r="AH310">
            <v>0</v>
          </cell>
          <cell r="AM310">
            <v>0</v>
          </cell>
          <cell r="AN310">
            <v>0</v>
          </cell>
          <cell r="AP310">
            <v>0</v>
          </cell>
          <cell r="AQ310">
            <v>0</v>
          </cell>
          <cell r="AV310">
            <v>0</v>
          </cell>
          <cell r="AW310">
            <v>0</v>
          </cell>
          <cell r="AY310">
            <v>0</v>
          </cell>
          <cell r="AZ310">
            <v>0</v>
          </cell>
        </row>
        <row r="311">
          <cell r="A311" t="str">
            <v>MCT_hRCT</v>
          </cell>
          <cell r="B311" t="str">
            <v>NDP</v>
          </cell>
          <cell r="C311" t="str">
            <v>B</v>
          </cell>
          <cell r="D311" t="str">
            <v>HT2</v>
          </cell>
          <cell r="E311" t="str">
            <v>Cohésion des territoires et relations avec les collectivités territoriales</v>
          </cell>
          <cell r="F311" t="str">
            <v>Cohésion des territoires</v>
          </cell>
          <cell r="U311">
            <v>0</v>
          </cell>
          <cell r="V311">
            <v>22500000</v>
          </cell>
          <cell r="AD311">
            <v>0</v>
          </cell>
          <cell r="AE311">
            <v>0</v>
          </cell>
          <cell r="AG311">
            <v>0</v>
          </cell>
          <cell r="AH311">
            <v>22500000</v>
          </cell>
          <cell r="AM311">
            <v>0</v>
          </cell>
          <cell r="AN311">
            <v>0</v>
          </cell>
          <cell r="AP311">
            <v>0</v>
          </cell>
          <cell r="AQ311">
            <v>22500000</v>
          </cell>
          <cell r="AV311">
            <v>0</v>
          </cell>
          <cell r="AW311">
            <v>0</v>
          </cell>
          <cell r="AY311">
            <v>0</v>
          </cell>
          <cell r="AZ311">
            <v>22500000</v>
          </cell>
        </row>
        <row r="312">
          <cell r="A312" t="str">
            <v>MCT_hRCT</v>
          </cell>
          <cell r="B312" t="str">
            <v>NDP</v>
          </cell>
          <cell r="C312" t="str">
            <v>B</v>
          </cell>
          <cell r="D312" t="str">
            <v>HT2</v>
          </cell>
          <cell r="E312" t="str">
            <v>Cohésion des territoires et relations avec les collectivités territoriales</v>
          </cell>
          <cell r="F312" t="str">
            <v>Cohésion des territoires</v>
          </cell>
          <cell r="U312">
            <v>0</v>
          </cell>
          <cell r="V312">
            <v>0</v>
          </cell>
          <cell r="AD312">
            <v>0</v>
          </cell>
          <cell r="AE312">
            <v>0</v>
          </cell>
          <cell r="AG312">
            <v>0</v>
          </cell>
          <cell r="AH312">
            <v>0</v>
          </cell>
          <cell r="AM312">
            <v>0</v>
          </cell>
          <cell r="AN312">
            <v>0</v>
          </cell>
          <cell r="AP312">
            <v>0</v>
          </cell>
          <cell r="AQ312">
            <v>0</v>
          </cell>
          <cell r="AV312">
            <v>0</v>
          </cell>
          <cell r="AW312">
            <v>0</v>
          </cell>
          <cell r="AY312">
            <v>0</v>
          </cell>
          <cell r="AZ312">
            <v>0</v>
          </cell>
        </row>
        <row r="313">
          <cell r="A313" t="str">
            <v>MCT_hRCT</v>
          </cell>
          <cell r="B313" t="str">
            <v>NDP</v>
          </cell>
          <cell r="C313" t="str">
            <v>B</v>
          </cell>
          <cell r="D313" t="str">
            <v>HT2</v>
          </cell>
          <cell r="E313" t="str">
            <v>Cohésion des territoires et relations avec les collectivités territoriales</v>
          </cell>
          <cell r="F313" t="str">
            <v>Cohésion des territoires</v>
          </cell>
          <cell r="U313">
            <v>0</v>
          </cell>
          <cell r="V313">
            <v>0</v>
          </cell>
          <cell r="AD313">
            <v>0</v>
          </cell>
          <cell r="AE313">
            <v>0</v>
          </cell>
          <cell r="AG313">
            <v>0</v>
          </cell>
          <cell r="AH313">
            <v>0</v>
          </cell>
          <cell r="AM313">
            <v>0</v>
          </cell>
          <cell r="AN313">
            <v>0</v>
          </cell>
          <cell r="AP313">
            <v>0</v>
          </cell>
          <cell r="AQ313">
            <v>0</v>
          </cell>
          <cell r="AV313">
            <v>0</v>
          </cell>
          <cell r="AW313">
            <v>0</v>
          </cell>
          <cell r="AY313">
            <v>0</v>
          </cell>
          <cell r="AZ313">
            <v>0</v>
          </cell>
        </row>
        <row r="314">
          <cell r="A314" t="str">
            <v>MCT_hRCT</v>
          </cell>
          <cell r="B314" t="str">
            <v>NDP</v>
          </cell>
          <cell r="C314" t="str">
            <v>B</v>
          </cell>
          <cell r="D314" t="str">
            <v>HT2</v>
          </cell>
          <cell r="E314" t="str">
            <v>Cohésion des territoires et relations avec les collectivités territoriales</v>
          </cell>
          <cell r="F314" t="str">
            <v>Cohésion des territoires</v>
          </cell>
          <cell r="U314">
            <v>0</v>
          </cell>
          <cell r="V314">
            <v>0</v>
          </cell>
          <cell r="AD314">
            <v>0</v>
          </cell>
          <cell r="AE314">
            <v>0</v>
          </cell>
          <cell r="AG314">
            <v>0</v>
          </cell>
          <cell r="AH314">
            <v>0</v>
          </cell>
          <cell r="AM314">
            <v>0</v>
          </cell>
          <cell r="AN314">
            <v>0</v>
          </cell>
          <cell r="AP314">
            <v>0</v>
          </cell>
          <cell r="AQ314">
            <v>0</v>
          </cell>
          <cell r="AV314">
            <v>0</v>
          </cell>
          <cell r="AW314">
            <v>0</v>
          </cell>
          <cell r="AY314">
            <v>0</v>
          </cell>
          <cell r="AZ314">
            <v>0</v>
          </cell>
        </row>
        <row r="315">
          <cell r="A315" t="str">
            <v>MCT_hRCT</v>
          </cell>
          <cell r="B315" t="str">
            <v>NDP</v>
          </cell>
          <cell r="C315" t="str">
            <v>B</v>
          </cell>
          <cell r="D315" t="str">
            <v>HT2</v>
          </cell>
          <cell r="E315" t="str">
            <v>Cohésion des territoires et relations avec les collectivités territoriales</v>
          </cell>
          <cell r="F315" t="str">
            <v>Cohésion des territoires</v>
          </cell>
          <cell r="U315">
            <v>0</v>
          </cell>
          <cell r="V315">
            <v>0</v>
          </cell>
          <cell r="AD315">
            <v>0</v>
          </cell>
          <cell r="AE315">
            <v>0</v>
          </cell>
          <cell r="AG315">
            <v>0</v>
          </cell>
          <cell r="AH315">
            <v>0</v>
          </cell>
          <cell r="AM315">
            <v>0</v>
          </cell>
          <cell r="AN315">
            <v>0</v>
          </cell>
          <cell r="AP315">
            <v>0</v>
          </cell>
          <cell r="AQ315">
            <v>0</v>
          </cell>
          <cell r="AV315">
            <v>0</v>
          </cell>
          <cell r="AW315">
            <v>0</v>
          </cell>
          <cell r="AY315">
            <v>0</v>
          </cell>
          <cell r="AZ315">
            <v>0</v>
          </cell>
        </row>
        <row r="316">
          <cell r="A316" t="str">
            <v>MCT_hRCT</v>
          </cell>
          <cell r="B316" t="str">
            <v>NDP</v>
          </cell>
          <cell r="C316" t="str">
            <v>B</v>
          </cell>
          <cell r="D316" t="str">
            <v>HT2</v>
          </cell>
          <cell r="E316" t="str">
            <v>Cohésion des territoires et relations avec les collectivités territoriales</v>
          </cell>
          <cell r="F316" t="str">
            <v>Cohésion des territoires</v>
          </cell>
          <cell r="U316">
            <v>60544907</v>
          </cell>
          <cell r="V316">
            <v>60544907</v>
          </cell>
          <cell r="AD316">
            <v>0</v>
          </cell>
          <cell r="AE316">
            <v>0</v>
          </cell>
          <cell r="AG316">
            <v>60544907</v>
          </cell>
          <cell r="AH316">
            <v>60544907</v>
          </cell>
          <cell r="AM316">
            <v>0</v>
          </cell>
          <cell r="AN316">
            <v>0</v>
          </cell>
          <cell r="AP316">
            <v>60544907</v>
          </cell>
          <cell r="AQ316">
            <v>60544907</v>
          </cell>
          <cell r="AV316">
            <v>0</v>
          </cell>
          <cell r="AW316">
            <v>0</v>
          </cell>
          <cell r="AY316">
            <v>60544907</v>
          </cell>
          <cell r="AZ316">
            <v>60544907</v>
          </cell>
        </row>
        <row r="317">
          <cell r="A317" t="str">
            <v>MCT_hRCT</v>
          </cell>
          <cell r="B317" t="str">
            <v>NDP</v>
          </cell>
          <cell r="C317" t="str">
            <v>B</v>
          </cell>
          <cell r="D317" t="str">
            <v>HT2</v>
          </cell>
          <cell r="E317" t="str">
            <v>Cohésion des territoires et relations avec les collectivités territoriales</v>
          </cell>
          <cell r="F317" t="str">
            <v>Cohésion des territoires</v>
          </cell>
          <cell r="U317">
            <v>0</v>
          </cell>
          <cell r="V317">
            <v>0</v>
          </cell>
          <cell r="AD317">
            <v>0</v>
          </cell>
          <cell r="AE317">
            <v>0</v>
          </cell>
          <cell r="AG317">
            <v>0</v>
          </cell>
          <cell r="AH317">
            <v>0</v>
          </cell>
          <cell r="AM317">
            <v>0</v>
          </cell>
          <cell r="AN317">
            <v>0</v>
          </cell>
          <cell r="AP317">
            <v>0</v>
          </cell>
          <cell r="AQ317">
            <v>0</v>
          </cell>
          <cell r="AV317">
            <v>0</v>
          </cell>
          <cell r="AW317">
            <v>0</v>
          </cell>
          <cell r="AY317">
            <v>0</v>
          </cell>
          <cell r="AZ317">
            <v>0</v>
          </cell>
        </row>
        <row r="318">
          <cell r="A318" t="str">
            <v>MCT_hRCT</v>
          </cell>
          <cell r="B318" t="str">
            <v>NDP</v>
          </cell>
          <cell r="C318" t="str">
            <v>B</v>
          </cell>
          <cell r="D318" t="str">
            <v>HT2</v>
          </cell>
          <cell r="E318" t="str">
            <v>Cohésion des territoires et relations avec les collectivités territoriales</v>
          </cell>
          <cell r="F318" t="str">
            <v>Cohésion des territoires</v>
          </cell>
          <cell r="U318">
            <v>0</v>
          </cell>
          <cell r="V318">
            <v>0</v>
          </cell>
          <cell r="AD318">
            <v>0</v>
          </cell>
          <cell r="AE318">
            <v>0</v>
          </cell>
          <cell r="AG318">
            <v>0</v>
          </cell>
          <cell r="AH318">
            <v>0</v>
          </cell>
          <cell r="AM318">
            <v>0</v>
          </cell>
          <cell r="AN318">
            <v>0</v>
          </cell>
          <cell r="AP318">
            <v>0</v>
          </cell>
          <cell r="AQ318">
            <v>0</v>
          </cell>
          <cell r="AV318">
            <v>0</v>
          </cell>
          <cell r="AW318">
            <v>0</v>
          </cell>
          <cell r="AY318">
            <v>0</v>
          </cell>
          <cell r="AZ318">
            <v>0</v>
          </cell>
        </row>
        <row r="319">
          <cell r="A319" t="str">
            <v>MCT_hRCT</v>
          </cell>
          <cell r="B319" t="str">
            <v>NDP</v>
          </cell>
          <cell r="C319" t="str">
            <v>P</v>
          </cell>
          <cell r="D319" t="str">
            <v>SO</v>
          </cell>
          <cell r="E319" t="str">
            <v>Cohésion des territoires et relations avec les collectivités territoriales</v>
          </cell>
          <cell r="F319" t="str">
            <v>Cohésion des territoires</v>
          </cell>
          <cell r="M319">
            <v>365536249</v>
          </cell>
          <cell r="O319">
            <v>396546105</v>
          </cell>
          <cell r="Q319">
            <v>470597917</v>
          </cell>
          <cell r="S319">
            <v>564724449</v>
          </cell>
          <cell r="U319">
            <v>512895065</v>
          </cell>
          <cell r="V319">
            <v>512895065</v>
          </cell>
          <cell r="AD319">
            <v>0</v>
          </cell>
          <cell r="AE319">
            <v>0</v>
          </cell>
          <cell r="AG319">
            <v>512895065</v>
          </cell>
          <cell r="AH319">
            <v>512895065</v>
          </cell>
          <cell r="AM319">
            <v>0</v>
          </cell>
          <cell r="AN319">
            <v>0</v>
          </cell>
          <cell r="AP319">
            <v>512895065</v>
          </cell>
          <cell r="AQ319">
            <v>512895065</v>
          </cell>
          <cell r="AV319">
            <v>0</v>
          </cell>
          <cell r="AW319">
            <v>0</v>
          </cell>
          <cell r="AY319">
            <v>512895065</v>
          </cell>
          <cell r="AZ319">
            <v>512895065</v>
          </cell>
        </row>
        <row r="320">
          <cell r="A320" t="str">
            <v>MCT_hRCT</v>
          </cell>
          <cell r="B320" t="str">
            <v>SO</v>
          </cell>
          <cell r="C320" t="str">
            <v>STP</v>
          </cell>
          <cell r="D320" t="str">
            <v>T2</v>
          </cell>
          <cell r="E320" t="str">
            <v>Cohésion des territoires et relations avec les collectivités territoriales</v>
          </cell>
          <cell r="F320" t="str">
            <v>Cohésion des territoires</v>
          </cell>
          <cell r="M320">
            <v>1980480</v>
          </cell>
          <cell r="O320">
            <v>1699144</v>
          </cell>
          <cell r="Q320">
            <v>1019293</v>
          </cell>
          <cell r="S320">
            <v>1672472</v>
          </cell>
          <cell r="U320">
            <v>18871649</v>
          </cell>
          <cell r="V320">
            <v>18871649</v>
          </cell>
          <cell r="AD320">
            <v>0</v>
          </cell>
          <cell r="AE320">
            <v>0</v>
          </cell>
          <cell r="AG320">
            <v>18871649</v>
          </cell>
          <cell r="AH320">
            <v>18871649</v>
          </cell>
          <cell r="AM320">
            <v>0</v>
          </cell>
          <cell r="AN320">
            <v>0</v>
          </cell>
          <cell r="AP320">
            <v>18871649</v>
          </cell>
          <cell r="AQ320">
            <v>18871649</v>
          </cell>
          <cell r="AV320">
            <v>0</v>
          </cell>
          <cell r="AW320">
            <v>0</v>
          </cell>
          <cell r="AY320">
            <v>18871649</v>
          </cell>
          <cell r="AZ320">
            <v>18871649</v>
          </cell>
        </row>
        <row r="321">
          <cell r="A321" t="str">
            <v>MCT_hRCT</v>
          </cell>
          <cell r="B321" t="str">
            <v>NDP</v>
          </cell>
          <cell r="C321" t="str">
            <v>B</v>
          </cell>
          <cell r="D321" t="str">
            <v>T2_HCAS</v>
          </cell>
          <cell r="E321" t="str">
            <v>Cohésion des territoires et relations avec les collectivités territoriales</v>
          </cell>
          <cell r="F321" t="str">
            <v>Cohésion des territoires</v>
          </cell>
          <cell r="M321">
            <v>1924197</v>
          </cell>
          <cell r="O321">
            <v>1628701</v>
          </cell>
          <cell r="Q321">
            <v>1019293</v>
          </cell>
          <cell r="S321">
            <v>1672472</v>
          </cell>
          <cell r="U321">
            <v>13804992</v>
          </cell>
          <cell r="V321">
            <v>13804992</v>
          </cell>
          <cell r="AD321">
            <v>0</v>
          </cell>
          <cell r="AE321">
            <v>0</v>
          </cell>
          <cell r="AG321">
            <v>13804992</v>
          </cell>
          <cell r="AH321">
            <v>13804992</v>
          </cell>
          <cell r="AM321">
            <v>0</v>
          </cell>
          <cell r="AN321">
            <v>0</v>
          </cell>
          <cell r="AP321">
            <v>13804992</v>
          </cell>
          <cell r="AQ321">
            <v>13804992</v>
          </cell>
          <cell r="AV321">
            <v>0</v>
          </cell>
          <cell r="AW321">
            <v>0</v>
          </cell>
          <cell r="AY321">
            <v>13804992</v>
          </cell>
          <cell r="AZ321">
            <v>13804992</v>
          </cell>
        </row>
        <row r="322">
          <cell r="A322" t="str">
            <v>MCT_hRCT</v>
          </cell>
          <cell r="B322" t="str">
            <v>HN</v>
          </cell>
          <cell r="C322" t="str">
            <v>B</v>
          </cell>
          <cell r="D322" t="str">
            <v>T2_CAS</v>
          </cell>
          <cell r="E322" t="str">
            <v>Cohésion des territoires et relations avec les collectivités territoriales</v>
          </cell>
          <cell r="F322" t="str">
            <v>Cohésion des territoires</v>
          </cell>
          <cell r="M322">
            <v>56283</v>
          </cell>
          <cell r="O322">
            <v>70443</v>
          </cell>
          <cell r="Q322">
            <v>0</v>
          </cell>
          <cell r="S322">
            <v>0</v>
          </cell>
          <cell r="U322">
            <v>5066657</v>
          </cell>
          <cell r="V322">
            <v>5066657</v>
          </cell>
          <cell r="AD322">
            <v>0</v>
          </cell>
          <cell r="AE322">
            <v>0</v>
          </cell>
          <cell r="AG322">
            <v>5066657</v>
          </cell>
          <cell r="AH322">
            <v>5066657</v>
          </cell>
          <cell r="AM322">
            <v>0</v>
          </cell>
          <cell r="AN322">
            <v>0</v>
          </cell>
          <cell r="AP322">
            <v>5066657</v>
          </cell>
          <cell r="AQ322">
            <v>5066657</v>
          </cell>
          <cell r="AV322">
            <v>0</v>
          </cell>
          <cell r="AW322">
            <v>0</v>
          </cell>
          <cell r="AY322">
            <v>5066657</v>
          </cell>
          <cell r="AZ322">
            <v>5066657</v>
          </cell>
        </row>
        <row r="323">
          <cell r="A323" t="str">
            <v>MCT_hRCT</v>
          </cell>
          <cell r="B323" t="str">
            <v>NDP</v>
          </cell>
          <cell r="C323" t="str">
            <v>STP</v>
          </cell>
          <cell r="D323" t="str">
            <v>HT2</v>
          </cell>
          <cell r="E323" t="str">
            <v>Cohésion des territoires et relations avec les collectivités territoriales</v>
          </cell>
          <cell r="F323" t="str">
            <v>Cohésion des territoires</v>
          </cell>
          <cell r="M323">
            <v>363555769</v>
          </cell>
          <cell r="O323">
            <v>394846961</v>
          </cell>
          <cell r="Q323">
            <v>469578624</v>
          </cell>
          <cell r="S323">
            <v>563051977</v>
          </cell>
          <cell r="U323">
            <v>494023416</v>
          </cell>
          <cell r="V323">
            <v>494023416</v>
          </cell>
          <cell r="AD323">
            <v>0</v>
          </cell>
          <cell r="AE323">
            <v>0</v>
          </cell>
          <cell r="AG323">
            <v>494023416</v>
          </cell>
          <cell r="AH323">
            <v>494023416</v>
          </cell>
          <cell r="AM323">
            <v>0</v>
          </cell>
          <cell r="AN323">
            <v>0</v>
          </cell>
          <cell r="AP323">
            <v>494023416</v>
          </cell>
          <cell r="AQ323">
            <v>494023416</v>
          </cell>
          <cell r="AV323">
            <v>0</v>
          </cell>
          <cell r="AW323">
            <v>0</v>
          </cell>
          <cell r="AY323">
            <v>494023416</v>
          </cell>
          <cell r="AZ323">
            <v>494023416</v>
          </cell>
        </row>
        <row r="324">
          <cell r="A324" t="str">
            <v>MCT_hRCT</v>
          </cell>
          <cell r="B324" t="str">
            <v>NDP</v>
          </cell>
          <cell r="C324" t="str">
            <v>B</v>
          </cell>
          <cell r="D324" t="str">
            <v>HT2</v>
          </cell>
          <cell r="E324" t="str">
            <v>Cohésion des territoires et relations avec les collectivités territoriales</v>
          </cell>
          <cell r="F324" t="str">
            <v>Cohésion des territoires</v>
          </cell>
          <cell r="U324">
            <v>0</v>
          </cell>
          <cell r="V324">
            <v>0</v>
          </cell>
          <cell r="AD324">
            <v>0</v>
          </cell>
          <cell r="AE324">
            <v>0</v>
          </cell>
          <cell r="AG324">
            <v>0</v>
          </cell>
          <cell r="AH324">
            <v>0</v>
          </cell>
          <cell r="AM324">
            <v>0</v>
          </cell>
          <cell r="AN324">
            <v>0</v>
          </cell>
          <cell r="AP324">
            <v>0</v>
          </cell>
          <cell r="AQ324">
            <v>0</v>
          </cell>
          <cell r="AV324">
            <v>0</v>
          </cell>
          <cell r="AW324">
            <v>0</v>
          </cell>
          <cell r="AY324">
            <v>0</v>
          </cell>
          <cell r="AZ324">
            <v>0</v>
          </cell>
        </row>
        <row r="325">
          <cell r="A325" t="str">
            <v>MCT_hRCT</v>
          </cell>
          <cell r="B325" t="str">
            <v>NDP</v>
          </cell>
          <cell r="C325" t="str">
            <v>B</v>
          </cell>
          <cell r="D325" t="str">
            <v>HT2</v>
          </cell>
          <cell r="E325" t="str">
            <v>Cohésion des territoires et relations avec les collectivités territoriales</v>
          </cell>
          <cell r="F325" t="str">
            <v>Cohésion des territoires</v>
          </cell>
          <cell r="U325">
            <v>254446080</v>
          </cell>
          <cell r="V325">
            <v>254446080</v>
          </cell>
          <cell r="AD325">
            <v>0</v>
          </cell>
          <cell r="AE325">
            <v>0</v>
          </cell>
          <cell r="AG325">
            <v>254446080</v>
          </cell>
          <cell r="AH325">
            <v>254446080</v>
          </cell>
          <cell r="AM325">
            <v>0</v>
          </cell>
          <cell r="AN325">
            <v>0</v>
          </cell>
          <cell r="AP325">
            <v>254446080</v>
          </cell>
          <cell r="AQ325">
            <v>254446080</v>
          </cell>
          <cell r="AV325">
            <v>0</v>
          </cell>
          <cell r="AW325">
            <v>0</v>
          </cell>
          <cell r="AY325">
            <v>254446080</v>
          </cell>
          <cell r="AZ325">
            <v>254446080</v>
          </cell>
        </row>
        <row r="326">
          <cell r="A326" t="str">
            <v>MCT_hRCT</v>
          </cell>
          <cell r="B326" t="str">
            <v>NDP</v>
          </cell>
          <cell r="C326" t="str">
            <v>B</v>
          </cell>
          <cell r="D326" t="str">
            <v>HT2</v>
          </cell>
          <cell r="E326" t="str">
            <v>Cohésion des territoires et relations avec les collectivités territoriales</v>
          </cell>
          <cell r="F326" t="str">
            <v>Cohésion des territoires</v>
          </cell>
          <cell r="U326">
            <v>4775251</v>
          </cell>
          <cell r="V326">
            <v>4775251</v>
          </cell>
          <cell r="AD326">
            <v>0</v>
          </cell>
          <cell r="AE326">
            <v>0</v>
          </cell>
          <cell r="AG326">
            <v>4775251</v>
          </cell>
          <cell r="AH326">
            <v>4775251</v>
          </cell>
          <cell r="AM326">
            <v>0</v>
          </cell>
          <cell r="AN326">
            <v>0</v>
          </cell>
          <cell r="AP326">
            <v>4775251</v>
          </cell>
          <cell r="AQ326">
            <v>4775251</v>
          </cell>
          <cell r="AV326">
            <v>0</v>
          </cell>
          <cell r="AW326">
            <v>0</v>
          </cell>
          <cell r="AY326">
            <v>4775251</v>
          </cell>
          <cell r="AZ326">
            <v>4775251</v>
          </cell>
        </row>
        <row r="327">
          <cell r="A327" t="str">
            <v>MCT_hRCT</v>
          </cell>
          <cell r="B327" t="str">
            <v>NDP</v>
          </cell>
          <cell r="C327" t="str">
            <v>B</v>
          </cell>
          <cell r="D327" t="str">
            <v>HT2</v>
          </cell>
          <cell r="E327" t="str">
            <v>Cohésion des territoires et relations avec les collectivités territoriales</v>
          </cell>
          <cell r="F327" t="str">
            <v>Cohésion des territoires</v>
          </cell>
          <cell r="U327">
            <v>31226490</v>
          </cell>
          <cell r="V327">
            <v>31226490</v>
          </cell>
          <cell r="AD327">
            <v>0</v>
          </cell>
          <cell r="AE327">
            <v>0</v>
          </cell>
          <cell r="AG327">
            <v>31226490</v>
          </cell>
          <cell r="AH327">
            <v>31226490</v>
          </cell>
          <cell r="AM327">
            <v>0</v>
          </cell>
          <cell r="AN327">
            <v>0</v>
          </cell>
          <cell r="AP327">
            <v>31226490</v>
          </cell>
          <cell r="AQ327">
            <v>31226490</v>
          </cell>
          <cell r="AV327">
            <v>0</v>
          </cell>
          <cell r="AW327">
            <v>0</v>
          </cell>
          <cell r="AY327">
            <v>31226490</v>
          </cell>
          <cell r="AZ327">
            <v>31226490</v>
          </cell>
        </row>
        <row r="328">
          <cell r="A328" t="str">
            <v>MCT_hRCT</v>
          </cell>
          <cell r="B328" t="str">
            <v>NDP</v>
          </cell>
          <cell r="C328" t="str">
            <v>B</v>
          </cell>
          <cell r="D328" t="str">
            <v>HT2</v>
          </cell>
          <cell r="E328" t="str">
            <v>Cohésion des territoires et relations avec les collectivités territoriales</v>
          </cell>
          <cell r="F328" t="str">
            <v>Cohésion des territoires</v>
          </cell>
          <cell r="U328">
            <v>97200000</v>
          </cell>
          <cell r="V328">
            <v>97200000</v>
          </cell>
          <cell r="AD328">
            <v>0</v>
          </cell>
          <cell r="AE328">
            <v>0</v>
          </cell>
          <cell r="AG328">
            <v>97200000</v>
          </cell>
          <cell r="AH328">
            <v>97200000</v>
          </cell>
          <cell r="AM328">
            <v>0</v>
          </cell>
          <cell r="AN328">
            <v>0</v>
          </cell>
          <cell r="AP328">
            <v>97200000</v>
          </cell>
          <cell r="AQ328">
            <v>97200000</v>
          </cell>
          <cell r="AV328">
            <v>0</v>
          </cell>
          <cell r="AW328">
            <v>0</v>
          </cell>
          <cell r="AY328">
            <v>97200000</v>
          </cell>
          <cell r="AZ328">
            <v>97200000</v>
          </cell>
        </row>
        <row r="329">
          <cell r="A329" t="str">
            <v>MCT_hRCT</v>
          </cell>
          <cell r="B329" t="str">
            <v>NDP</v>
          </cell>
          <cell r="C329" t="str">
            <v>B</v>
          </cell>
          <cell r="D329" t="str">
            <v>HT2</v>
          </cell>
          <cell r="E329" t="str">
            <v>Cohésion des territoires et relations avec les collectivités territoriales</v>
          </cell>
          <cell r="F329" t="str">
            <v>Cohésion des territoires</v>
          </cell>
          <cell r="U329">
            <v>91375595</v>
          </cell>
          <cell r="V329">
            <v>91375595</v>
          </cell>
          <cell r="AD329">
            <v>0</v>
          </cell>
          <cell r="AE329">
            <v>0</v>
          </cell>
          <cell r="AG329">
            <v>91375595</v>
          </cell>
          <cell r="AH329">
            <v>91375595</v>
          </cell>
          <cell r="AM329">
            <v>0</v>
          </cell>
          <cell r="AN329">
            <v>0</v>
          </cell>
          <cell r="AP329">
            <v>91375595</v>
          </cell>
          <cell r="AQ329">
            <v>91375595</v>
          </cell>
          <cell r="AV329">
            <v>0</v>
          </cell>
          <cell r="AW329">
            <v>0</v>
          </cell>
          <cell r="AY329">
            <v>91375595</v>
          </cell>
          <cell r="AZ329">
            <v>91375595</v>
          </cell>
        </row>
        <row r="330">
          <cell r="A330" t="str">
            <v>MCT_hRCT</v>
          </cell>
          <cell r="B330" t="str">
            <v>NDP</v>
          </cell>
          <cell r="C330" t="str">
            <v>B</v>
          </cell>
          <cell r="D330" t="str">
            <v>HT2</v>
          </cell>
          <cell r="E330" t="str">
            <v>Cohésion des territoires et relations avec les collectivités territoriales</v>
          </cell>
          <cell r="F330" t="str">
            <v>Cohésion des territoires</v>
          </cell>
          <cell r="U330">
            <v>15000000</v>
          </cell>
          <cell r="V330">
            <v>15000000</v>
          </cell>
          <cell r="AD330">
            <v>0</v>
          </cell>
          <cell r="AE330">
            <v>0</v>
          </cell>
          <cell r="AG330">
            <v>15000000</v>
          </cell>
          <cell r="AH330">
            <v>15000000</v>
          </cell>
          <cell r="AM330">
            <v>0</v>
          </cell>
          <cell r="AN330">
            <v>0</v>
          </cell>
          <cell r="AP330">
            <v>15000000</v>
          </cell>
          <cell r="AQ330">
            <v>15000000</v>
          </cell>
          <cell r="AV330">
            <v>0</v>
          </cell>
          <cell r="AW330">
            <v>0</v>
          </cell>
          <cell r="AY330">
            <v>15000000</v>
          </cell>
          <cell r="AZ330">
            <v>15000000</v>
          </cell>
        </row>
        <row r="331">
          <cell r="A331" t="str">
            <v>MCT_hRCT</v>
          </cell>
          <cell r="B331" t="str">
            <v>NDP</v>
          </cell>
          <cell r="C331" t="str">
            <v>B</v>
          </cell>
          <cell r="D331" t="str">
            <v>HT2</v>
          </cell>
          <cell r="E331" t="str">
            <v>Cohésion des territoires et relations avec les collectivités territoriales</v>
          </cell>
          <cell r="F331" t="str">
            <v>Cohésion des territoires</v>
          </cell>
          <cell r="U331">
            <v>0</v>
          </cell>
          <cell r="V331">
            <v>0</v>
          </cell>
          <cell r="AD331">
            <v>0</v>
          </cell>
          <cell r="AE331">
            <v>0</v>
          </cell>
          <cell r="AG331">
            <v>0</v>
          </cell>
          <cell r="AH331">
            <v>0</v>
          </cell>
          <cell r="AM331">
            <v>0</v>
          </cell>
          <cell r="AN331">
            <v>0</v>
          </cell>
          <cell r="AP331">
            <v>0</v>
          </cell>
          <cell r="AQ331">
            <v>0</v>
          </cell>
          <cell r="AV331">
            <v>0</v>
          </cell>
          <cell r="AW331">
            <v>0</v>
          </cell>
          <cell r="AY331">
            <v>0</v>
          </cell>
          <cell r="AZ331">
            <v>0</v>
          </cell>
        </row>
        <row r="332">
          <cell r="A332" t="str">
            <v>MCT_hRCT</v>
          </cell>
          <cell r="B332" t="str">
            <v>NDP</v>
          </cell>
          <cell r="C332" t="str">
            <v>B</v>
          </cell>
          <cell r="D332" t="str">
            <v>HT2</v>
          </cell>
          <cell r="E332" t="str">
            <v>Cohésion des territoires et relations avec les collectivités territoriales</v>
          </cell>
          <cell r="F332" t="str">
            <v>Cohésion des territoires</v>
          </cell>
          <cell r="U332">
            <v>0</v>
          </cell>
          <cell r="V332">
            <v>0</v>
          </cell>
          <cell r="AD332">
            <v>0</v>
          </cell>
          <cell r="AE332">
            <v>0</v>
          </cell>
          <cell r="AG332">
            <v>0</v>
          </cell>
          <cell r="AH332">
            <v>0</v>
          </cell>
          <cell r="AM332">
            <v>0</v>
          </cell>
          <cell r="AN332">
            <v>0</v>
          </cell>
          <cell r="AP332">
            <v>0</v>
          </cell>
          <cell r="AQ332">
            <v>0</v>
          </cell>
          <cell r="AV332">
            <v>0</v>
          </cell>
          <cell r="AW332">
            <v>0</v>
          </cell>
          <cell r="AY332">
            <v>0</v>
          </cell>
          <cell r="AZ332">
            <v>0</v>
          </cell>
        </row>
        <row r="333">
          <cell r="A333" t="str">
            <v>MCT_RCT</v>
          </cell>
          <cell r="B333" t="str">
            <v>SO</v>
          </cell>
          <cell r="C333" t="str">
            <v>M</v>
          </cell>
          <cell r="D333" t="str">
            <v>SO</v>
          </cell>
          <cell r="E333" t="str">
            <v>Cohésion des territoires et relations avec les collectivités territoriales</v>
          </cell>
          <cell r="F333" t="str">
            <v>Relations avec les collectivités territoriales</v>
          </cell>
          <cell r="M333">
            <v>3322974683</v>
          </cell>
          <cell r="O333">
            <v>3590020123</v>
          </cell>
          <cell r="Q333">
            <v>3453039364</v>
          </cell>
          <cell r="S333">
            <v>3622495739</v>
          </cell>
          <cell r="U333">
            <v>4175418208</v>
          </cell>
          <cell r="V333">
            <v>3919158695</v>
          </cell>
          <cell r="AD333">
            <v>0</v>
          </cell>
          <cell r="AE333">
            <v>0</v>
          </cell>
          <cell r="AG333">
            <v>4175418208</v>
          </cell>
          <cell r="AH333">
            <v>3919158695</v>
          </cell>
          <cell r="AM333">
            <v>0</v>
          </cell>
          <cell r="AN333">
            <v>0</v>
          </cell>
          <cell r="AP333">
            <v>4175418208</v>
          </cell>
          <cell r="AQ333">
            <v>3919158695</v>
          </cell>
          <cell r="AV333">
            <v>0</v>
          </cell>
          <cell r="AW333">
            <v>0</v>
          </cell>
          <cell r="AY333">
            <v>4175418208</v>
          </cell>
          <cell r="AZ333">
            <v>3919158695</v>
          </cell>
        </row>
        <row r="334">
          <cell r="A334" t="str">
            <v>MCT_RCT</v>
          </cell>
          <cell r="B334" t="str">
            <v>NDP</v>
          </cell>
          <cell r="C334" t="str">
            <v>P</v>
          </cell>
          <cell r="D334" t="str">
            <v>SO</v>
          </cell>
          <cell r="E334" t="str">
            <v>Cohésion des territoires et relations avec les collectivités territoriales</v>
          </cell>
          <cell r="F334" t="str">
            <v>Relations avec les collectivités territoriales</v>
          </cell>
          <cell r="M334">
            <v>2858182343</v>
          </cell>
          <cell r="O334">
            <v>3317136511</v>
          </cell>
          <cell r="Q334">
            <v>3213414992</v>
          </cell>
          <cell r="S334">
            <v>3413826719</v>
          </cell>
          <cell r="U334">
            <v>3981264203</v>
          </cell>
          <cell r="V334">
            <v>3727222486</v>
          </cell>
          <cell r="AD334">
            <v>0</v>
          </cell>
          <cell r="AE334">
            <v>0</v>
          </cell>
          <cell r="AG334">
            <v>3981264203</v>
          </cell>
          <cell r="AH334">
            <v>3727222486</v>
          </cell>
          <cell r="AM334">
            <v>0</v>
          </cell>
          <cell r="AN334">
            <v>0</v>
          </cell>
          <cell r="AP334">
            <v>3981264203</v>
          </cell>
          <cell r="AQ334">
            <v>3727222486</v>
          </cell>
          <cell r="AV334">
            <v>0</v>
          </cell>
          <cell r="AW334">
            <v>0</v>
          </cell>
          <cell r="AY334">
            <v>3981264203</v>
          </cell>
          <cell r="AZ334">
            <v>3727222486</v>
          </cell>
        </row>
        <row r="335">
          <cell r="A335" t="str">
            <v>MCT_RCT</v>
          </cell>
          <cell r="B335" t="str">
            <v>NDP</v>
          </cell>
          <cell r="C335" t="str">
            <v>STP</v>
          </cell>
          <cell r="D335" t="str">
            <v>HT2</v>
          </cell>
          <cell r="E335" t="str">
            <v>Cohésion des territoires et relations avec les collectivités territoriales</v>
          </cell>
          <cell r="F335" t="str">
            <v>Relations avec les collectivités territoriales</v>
          </cell>
          <cell r="M335">
            <v>2858182343</v>
          </cell>
          <cell r="O335">
            <v>3317136511</v>
          </cell>
          <cell r="Q335">
            <v>3213414992</v>
          </cell>
          <cell r="S335">
            <v>3413826719</v>
          </cell>
          <cell r="U335">
            <v>3981264203</v>
          </cell>
          <cell r="V335">
            <v>3727222486</v>
          </cell>
          <cell r="AD335">
            <v>0</v>
          </cell>
          <cell r="AE335">
            <v>0</v>
          </cell>
          <cell r="AG335">
            <v>3981264203</v>
          </cell>
          <cell r="AH335">
            <v>3727222486</v>
          </cell>
          <cell r="AM335">
            <v>0</v>
          </cell>
          <cell r="AN335">
            <v>0</v>
          </cell>
          <cell r="AP335">
            <v>3981264203</v>
          </cell>
          <cell r="AQ335">
            <v>3727222486</v>
          </cell>
          <cell r="AV335">
            <v>0</v>
          </cell>
          <cell r="AW335">
            <v>0</v>
          </cell>
          <cell r="AY335">
            <v>3981264203</v>
          </cell>
          <cell r="AZ335">
            <v>3727222486</v>
          </cell>
        </row>
        <row r="336">
          <cell r="A336" t="str">
            <v>MCT_RCT</v>
          </cell>
          <cell r="B336" t="str">
            <v>NDP</v>
          </cell>
          <cell r="C336" t="str">
            <v>B</v>
          </cell>
          <cell r="D336" t="str">
            <v>HT2</v>
          </cell>
          <cell r="E336" t="str">
            <v>Cohésion des territoires et relations avec les collectivités territoriales</v>
          </cell>
          <cell r="F336" t="str">
            <v>Relations avec les collectivités territoriales</v>
          </cell>
          <cell r="U336">
            <v>1046000000</v>
          </cell>
          <cell r="V336">
            <v>887775076</v>
          </cell>
          <cell r="AD336">
            <v>0</v>
          </cell>
          <cell r="AE336">
            <v>0</v>
          </cell>
          <cell r="AG336">
            <v>1046000000</v>
          </cell>
          <cell r="AH336">
            <v>887775076</v>
          </cell>
          <cell r="AM336">
            <v>0</v>
          </cell>
          <cell r="AN336">
            <v>0</v>
          </cell>
          <cell r="AP336">
            <v>1046000000</v>
          </cell>
          <cell r="AQ336">
            <v>887775076</v>
          </cell>
          <cell r="AV336">
            <v>0</v>
          </cell>
          <cell r="AW336">
            <v>0</v>
          </cell>
          <cell r="AY336">
            <v>1046000000</v>
          </cell>
          <cell r="AZ336">
            <v>887775076</v>
          </cell>
        </row>
        <row r="337">
          <cell r="A337" t="str">
            <v>MCT_RCT</v>
          </cell>
          <cell r="B337" t="str">
            <v>NDP</v>
          </cell>
          <cell r="C337" t="str">
            <v>B</v>
          </cell>
          <cell r="D337" t="str">
            <v>HT2</v>
          </cell>
          <cell r="E337" t="str">
            <v>Cohésion des territoires et relations avec les collectivités territoriales</v>
          </cell>
          <cell r="F337" t="str">
            <v>Relations avec les collectivités territoriales</v>
          </cell>
          <cell r="U337">
            <v>570000000</v>
          </cell>
          <cell r="V337">
            <v>526325316</v>
          </cell>
          <cell r="AD337">
            <v>0</v>
          </cell>
          <cell r="AE337">
            <v>0</v>
          </cell>
          <cell r="AG337">
            <v>570000000</v>
          </cell>
          <cell r="AH337">
            <v>526325316</v>
          </cell>
          <cell r="AM337">
            <v>0</v>
          </cell>
          <cell r="AN337">
            <v>0</v>
          </cell>
          <cell r="AP337">
            <v>570000000</v>
          </cell>
          <cell r="AQ337">
            <v>526325316</v>
          </cell>
          <cell r="AV337">
            <v>0</v>
          </cell>
          <cell r="AW337">
            <v>0</v>
          </cell>
          <cell r="AY337">
            <v>570000000</v>
          </cell>
          <cell r="AZ337">
            <v>526325316</v>
          </cell>
        </row>
        <row r="338">
          <cell r="A338" t="str">
            <v>MCT_RCT</v>
          </cell>
          <cell r="B338" t="str">
            <v>NDP</v>
          </cell>
          <cell r="C338" t="str">
            <v>B</v>
          </cell>
          <cell r="D338" t="str">
            <v>HT2</v>
          </cell>
          <cell r="E338" t="str">
            <v>Cohésion des territoires et relations avec les collectivités territoriales</v>
          </cell>
          <cell r="F338" t="str">
            <v>Relations avec les collectivités territoriales</v>
          </cell>
          <cell r="U338">
            <v>63279990</v>
          </cell>
          <cell r="V338">
            <v>63279990</v>
          </cell>
          <cell r="AD338">
            <v>0</v>
          </cell>
          <cell r="AE338">
            <v>0</v>
          </cell>
          <cell r="AG338">
            <v>63279990</v>
          </cell>
          <cell r="AH338">
            <v>63279990</v>
          </cell>
          <cell r="AM338">
            <v>0</v>
          </cell>
          <cell r="AN338">
            <v>0</v>
          </cell>
          <cell r="AP338">
            <v>63279990</v>
          </cell>
          <cell r="AQ338">
            <v>63279990</v>
          </cell>
          <cell r="AV338">
            <v>0</v>
          </cell>
          <cell r="AW338">
            <v>0</v>
          </cell>
          <cell r="AY338">
            <v>63279990</v>
          </cell>
          <cell r="AZ338">
            <v>63279990</v>
          </cell>
        </row>
        <row r="339">
          <cell r="A339" t="str">
            <v>MCT_RCT</v>
          </cell>
          <cell r="B339" t="str">
            <v>NDP</v>
          </cell>
          <cell r="C339" t="str">
            <v>B</v>
          </cell>
          <cell r="D339" t="str">
            <v>HT2</v>
          </cell>
          <cell r="E339" t="str">
            <v>Cohésion des territoires et relations avec les collectivités territoriales</v>
          </cell>
          <cell r="F339" t="str">
            <v>Relations avec les collectivités territoriales</v>
          </cell>
          <cell r="U339">
            <v>150000000</v>
          </cell>
          <cell r="V339">
            <v>129141226</v>
          </cell>
          <cell r="AD339">
            <v>0</v>
          </cell>
          <cell r="AE339">
            <v>0</v>
          </cell>
          <cell r="AG339">
            <v>150000000</v>
          </cell>
          <cell r="AH339">
            <v>129141226</v>
          </cell>
          <cell r="AM339">
            <v>0</v>
          </cell>
          <cell r="AN339">
            <v>0</v>
          </cell>
          <cell r="AP339">
            <v>150000000</v>
          </cell>
          <cell r="AQ339">
            <v>129141226</v>
          </cell>
          <cell r="AV339">
            <v>0</v>
          </cell>
          <cell r="AW339">
            <v>0</v>
          </cell>
          <cell r="AY339">
            <v>150000000</v>
          </cell>
          <cell r="AZ339">
            <v>129141226</v>
          </cell>
        </row>
        <row r="340">
          <cell r="A340" t="str">
            <v>MCT_RCT</v>
          </cell>
          <cell r="B340" t="str">
            <v>NDP</v>
          </cell>
          <cell r="C340" t="str">
            <v>B</v>
          </cell>
          <cell r="D340" t="str">
            <v>HT2</v>
          </cell>
          <cell r="E340" t="str">
            <v>Cohésion des territoires et relations avec les collectivités territoriales</v>
          </cell>
          <cell r="F340" t="str">
            <v>Relations avec les collectivités territoriales</v>
          </cell>
          <cell r="U340">
            <v>134389284</v>
          </cell>
          <cell r="V340">
            <v>134389284</v>
          </cell>
          <cell r="AD340">
            <v>0</v>
          </cell>
          <cell r="AE340">
            <v>0</v>
          </cell>
          <cell r="AG340">
            <v>134389284</v>
          </cell>
          <cell r="AH340">
            <v>134389284</v>
          </cell>
          <cell r="AM340">
            <v>0</v>
          </cell>
          <cell r="AN340">
            <v>0</v>
          </cell>
          <cell r="AP340">
            <v>134389284</v>
          </cell>
          <cell r="AQ340">
            <v>134389284</v>
          </cell>
          <cell r="AV340">
            <v>0</v>
          </cell>
          <cell r="AW340">
            <v>0</v>
          </cell>
          <cell r="AY340">
            <v>134389284</v>
          </cell>
          <cell r="AZ340">
            <v>134389284</v>
          </cell>
        </row>
        <row r="341">
          <cell r="A341" t="str">
            <v>MCT_RCT</v>
          </cell>
          <cell r="B341" t="str">
            <v>NDP</v>
          </cell>
          <cell r="C341" t="str">
            <v>B</v>
          </cell>
          <cell r="D341" t="str">
            <v>HT2</v>
          </cell>
          <cell r="E341" t="str">
            <v>Cohésion des territoires et relations avec les collectivités territoriales</v>
          </cell>
          <cell r="F341" t="str">
            <v>Relations avec les collectivités territoriales</v>
          </cell>
          <cell r="U341">
            <v>163129096</v>
          </cell>
          <cell r="V341">
            <v>111845761</v>
          </cell>
          <cell r="AD341">
            <v>0</v>
          </cell>
          <cell r="AE341">
            <v>0</v>
          </cell>
          <cell r="AG341">
            <v>163129096</v>
          </cell>
          <cell r="AH341">
            <v>111845761</v>
          </cell>
          <cell r="AM341">
            <v>0</v>
          </cell>
          <cell r="AN341">
            <v>0</v>
          </cell>
          <cell r="AP341">
            <v>163129096</v>
          </cell>
          <cell r="AQ341">
            <v>111845761</v>
          </cell>
          <cell r="AV341">
            <v>0</v>
          </cell>
          <cell r="AW341">
            <v>0</v>
          </cell>
          <cell r="AY341">
            <v>163129096</v>
          </cell>
          <cell r="AZ341">
            <v>111845761</v>
          </cell>
        </row>
        <row r="342">
          <cell r="A342" t="str">
            <v>MCT_RCT</v>
          </cell>
          <cell r="B342" t="str">
            <v>NDP</v>
          </cell>
          <cell r="C342" t="str">
            <v>B</v>
          </cell>
          <cell r="D342" t="str">
            <v>HT2</v>
          </cell>
          <cell r="E342" t="str">
            <v>Cohésion des territoires et relations avec les collectivités territoriales</v>
          </cell>
          <cell r="F342" t="str">
            <v>Relations avec les collectivités territoriales</v>
          </cell>
          <cell r="U342">
            <v>48726873</v>
          </cell>
          <cell r="V342">
            <v>48726873</v>
          </cell>
          <cell r="AD342">
            <v>0</v>
          </cell>
          <cell r="AE342">
            <v>0</v>
          </cell>
          <cell r="AG342">
            <v>48726873</v>
          </cell>
          <cell r="AH342">
            <v>48726873</v>
          </cell>
          <cell r="AM342">
            <v>0</v>
          </cell>
          <cell r="AN342">
            <v>0</v>
          </cell>
          <cell r="AP342">
            <v>48726873</v>
          </cell>
          <cell r="AQ342">
            <v>48726873</v>
          </cell>
          <cell r="AV342">
            <v>0</v>
          </cell>
          <cell r="AW342">
            <v>0</v>
          </cell>
          <cell r="AY342">
            <v>48726873</v>
          </cell>
          <cell r="AZ342">
            <v>48726873</v>
          </cell>
        </row>
        <row r="343">
          <cell r="A343" t="str">
            <v>MCT_RCT</v>
          </cell>
          <cell r="B343" t="str">
            <v>NDP</v>
          </cell>
          <cell r="C343" t="str">
            <v>B</v>
          </cell>
          <cell r="D343" t="str">
            <v>HT2</v>
          </cell>
          <cell r="E343" t="str">
            <v>Cohésion des territoires et relations avec les collectivités territoriales</v>
          </cell>
          <cell r="F343" t="str">
            <v>Relations avec les collectivités territoriales</v>
          </cell>
          <cell r="U343">
            <v>265737281</v>
          </cell>
          <cell r="V343">
            <v>265737281</v>
          </cell>
          <cell r="AD343">
            <v>0</v>
          </cell>
          <cell r="AE343">
            <v>0</v>
          </cell>
          <cell r="AG343">
            <v>265737281</v>
          </cell>
          <cell r="AH343">
            <v>265737281</v>
          </cell>
          <cell r="AM343">
            <v>0</v>
          </cell>
          <cell r="AN343">
            <v>0</v>
          </cell>
          <cell r="AP343">
            <v>265737281</v>
          </cell>
          <cell r="AQ343">
            <v>265737281</v>
          </cell>
          <cell r="AV343">
            <v>0</v>
          </cell>
          <cell r="AW343">
            <v>0</v>
          </cell>
          <cell r="AY343">
            <v>265737281</v>
          </cell>
          <cell r="AZ343">
            <v>265737281</v>
          </cell>
        </row>
        <row r="344">
          <cell r="A344" t="str">
            <v>MCT_RCT</v>
          </cell>
          <cell r="B344" t="str">
            <v>NDP</v>
          </cell>
          <cell r="C344" t="str">
            <v>B</v>
          </cell>
          <cell r="D344" t="str">
            <v>HT2</v>
          </cell>
          <cell r="E344" t="str">
            <v>Cohésion des territoires et relations avec les collectivités territoriales</v>
          </cell>
          <cell r="F344" t="str">
            <v>Relations avec les collectivités territoriales</v>
          </cell>
          <cell r="U344">
            <v>913730290</v>
          </cell>
          <cell r="V344">
            <v>913730290</v>
          </cell>
          <cell r="AD344">
            <v>0</v>
          </cell>
          <cell r="AE344">
            <v>0</v>
          </cell>
          <cell r="AG344">
            <v>913730290</v>
          </cell>
          <cell r="AH344">
            <v>913730290</v>
          </cell>
          <cell r="AM344">
            <v>0</v>
          </cell>
          <cell r="AN344">
            <v>0</v>
          </cell>
          <cell r="AP344">
            <v>913730290</v>
          </cell>
          <cell r="AQ344">
            <v>913730290</v>
          </cell>
          <cell r="AV344">
            <v>0</v>
          </cell>
          <cell r="AW344">
            <v>0</v>
          </cell>
          <cell r="AY344">
            <v>913730290</v>
          </cell>
          <cell r="AZ344">
            <v>913730290</v>
          </cell>
        </row>
        <row r="345">
          <cell r="A345" t="str">
            <v>MCT_RCT</v>
          </cell>
          <cell r="B345" t="str">
            <v>NDP</v>
          </cell>
          <cell r="C345" t="str">
            <v>B</v>
          </cell>
          <cell r="D345" t="str">
            <v>HT2</v>
          </cell>
          <cell r="E345" t="str">
            <v>Cohésion des territoires et relations avec les collectivités territoriales</v>
          </cell>
          <cell r="F345" t="str">
            <v>Relations avec les collectivités territoriales</v>
          </cell>
          <cell r="U345">
            <v>292659123</v>
          </cell>
          <cell r="V345">
            <v>292659123</v>
          </cell>
          <cell r="AD345">
            <v>0</v>
          </cell>
          <cell r="AE345">
            <v>0</v>
          </cell>
          <cell r="AG345">
            <v>292659123</v>
          </cell>
          <cell r="AH345">
            <v>292659123</v>
          </cell>
          <cell r="AM345">
            <v>0</v>
          </cell>
          <cell r="AN345">
            <v>0</v>
          </cell>
          <cell r="AP345">
            <v>292659123</v>
          </cell>
          <cell r="AQ345">
            <v>292659123</v>
          </cell>
          <cell r="AV345">
            <v>0</v>
          </cell>
          <cell r="AW345">
            <v>0</v>
          </cell>
          <cell r="AY345">
            <v>292659123</v>
          </cell>
          <cell r="AZ345">
            <v>292659123</v>
          </cell>
        </row>
        <row r="346">
          <cell r="A346" t="str">
            <v>MCT_RCT</v>
          </cell>
          <cell r="B346" t="str">
            <v>NDP</v>
          </cell>
          <cell r="C346" t="str">
            <v>B</v>
          </cell>
          <cell r="D346" t="str">
            <v>HT2</v>
          </cell>
          <cell r="E346" t="str">
            <v>Cohésion des territoires et relations avec les collectivités territoriales</v>
          </cell>
          <cell r="F346" t="str">
            <v>Relations avec les collectivités territoriales</v>
          </cell>
          <cell r="U346">
            <v>236612266</v>
          </cell>
          <cell r="V346">
            <v>236612266</v>
          </cell>
          <cell r="AD346">
            <v>0</v>
          </cell>
          <cell r="AE346">
            <v>0</v>
          </cell>
          <cell r="AG346">
            <v>236612266</v>
          </cell>
          <cell r="AH346">
            <v>236612266</v>
          </cell>
          <cell r="AM346">
            <v>0</v>
          </cell>
          <cell r="AN346">
            <v>0</v>
          </cell>
          <cell r="AP346">
            <v>236612266</v>
          </cell>
          <cell r="AQ346">
            <v>236612266</v>
          </cell>
          <cell r="AV346">
            <v>0</v>
          </cell>
          <cell r="AW346">
            <v>0</v>
          </cell>
          <cell r="AY346">
            <v>236612266</v>
          </cell>
          <cell r="AZ346">
            <v>236612266</v>
          </cell>
        </row>
        <row r="347">
          <cell r="A347" t="str">
            <v>MCT_RCT</v>
          </cell>
          <cell r="B347" t="str">
            <v>NDP</v>
          </cell>
          <cell r="C347" t="str">
            <v>B</v>
          </cell>
          <cell r="D347" t="str">
            <v>HT2</v>
          </cell>
          <cell r="E347" t="str">
            <v>Cohésion des territoires et relations avec les collectivités territoriales</v>
          </cell>
          <cell r="F347" t="str">
            <v>Relations avec les collectivités territoriales</v>
          </cell>
          <cell r="U347">
            <v>0</v>
          </cell>
          <cell r="V347">
            <v>100000000</v>
          </cell>
          <cell r="AD347">
            <v>0</v>
          </cell>
          <cell r="AE347">
            <v>0</v>
          </cell>
          <cell r="AG347">
            <v>0</v>
          </cell>
          <cell r="AH347">
            <v>100000000</v>
          </cell>
          <cell r="AM347">
            <v>0</v>
          </cell>
          <cell r="AN347">
            <v>0</v>
          </cell>
          <cell r="AP347">
            <v>0</v>
          </cell>
          <cell r="AQ347">
            <v>100000000</v>
          </cell>
          <cell r="AV347">
            <v>0</v>
          </cell>
          <cell r="AW347">
            <v>0</v>
          </cell>
          <cell r="AY347">
            <v>0</v>
          </cell>
          <cell r="AZ347">
            <v>100000000</v>
          </cell>
        </row>
        <row r="348">
          <cell r="A348" t="str">
            <v>MCT_RCT</v>
          </cell>
          <cell r="B348" t="str">
            <v>NDP</v>
          </cell>
          <cell r="C348" t="str">
            <v>B</v>
          </cell>
          <cell r="D348" t="str">
            <v>HT2</v>
          </cell>
          <cell r="E348" t="str">
            <v>Cohésion des territoires et relations avec les collectivités territoriales</v>
          </cell>
          <cell r="F348" t="str">
            <v>Relations avec les collectivités territoriales</v>
          </cell>
          <cell r="U348">
            <v>80000000</v>
          </cell>
          <cell r="V348">
            <v>0</v>
          </cell>
          <cell r="AD348">
            <v>0</v>
          </cell>
          <cell r="AE348">
            <v>0</v>
          </cell>
          <cell r="AG348">
            <v>80000000</v>
          </cell>
          <cell r="AH348">
            <v>0</v>
          </cell>
          <cell r="AM348">
            <v>0</v>
          </cell>
          <cell r="AN348">
            <v>0</v>
          </cell>
          <cell r="AP348">
            <v>80000000</v>
          </cell>
          <cell r="AQ348">
            <v>0</v>
          </cell>
          <cell r="AV348">
            <v>0</v>
          </cell>
          <cell r="AW348">
            <v>0</v>
          </cell>
          <cell r="AY348">
            <v>80000000</v>
          </cell>
          <cell r="AZ348">
            <v>0</v>
          </cell>
        </row>
        <row r="349">
          <cell r="A349" t="str">
            <v>MCT_RCT</v>
          </cell>
          <cell r="B349" t="str">
            <v>NDP</v>
          </cell>
          <cell r="C349" t="str">
            <v>B</v>
          </cell>
          <cell r="D349" t="str">
            <v>HT2</v>
          </cell>
          <cell r="E349" t="str">
            <v>Cohésion des territoires et relations avec les collectivités territoriales</v>
          </cell>
          <cell r="F349" t="str">
            <v>Relations avec les collectivités territoriales</v>
          </cell>
          <cell r="U349">
            <v>17000000</v>
          </cell>
          <cell r="V349">
            <v>17000000</v>
          </cell>
          <cell r="AD349">
            <v>0</v>
          </cell>
          <cell r="AE349">
            <v>0</v>
          </cell>
          <cell r="AG349">
            <v>17000000</v>
          </cell>
          <cell r="AH349">
            <v>17000000</v>
          </cell>
          <cell r="AM349">
            <v>0</v>
          </cell>
          <cell r="AN349">
            <v>0</v>
          </cell>
          <cell r="AP349">
            <v>17000000</v>
          </cell>
          <cell r="AQ349">
            <v>17000000</v>
          </cell>
          <cell r="AV349">
            <v>0</v>
          </cell>
          <cell r="AW349">
            <v>0</v>
          </cell>
          <cell r="AY349">
            <v>17000000</v>
          </cell>
          <cell r="AZ349">
            <v>17000000</v>
          </cell>
        </row>
        <row r="350">
          <cell r="A350" t="str">
            <v>MCT_RCT</v>
          </cell>
          <cell r="B350" t="str">
            <v>NDP</v>
          </cell>
          <cell r="C350" t="str">
            <v>P</v>
          </cell>
          <cell r="D350" t="str">
            <v>SO</v>
          </cell>
          <cell r="E350" t="str">
            <v>Cohésion des territoires et relations avec les collectivités territoriales</v>
          </cell>
          <cell r="F350" t="str">
            <v>Relations avec les collectivités territoriales</v>
          </cell>
          <cell r="M350">
            <v>464792340</v>
          </cell>
          <cell r="O350">
            <v>272883612</v>
          </cell>
          <cell r="Q350">
            <v>239624372</v>
          </cell>
          <cell r="S350">
            <v>208669020</v>
          </cell>
          <cell r="U350">
            <v>194154005</v>
          </cell>
          <cell r="V350">
            <v>191936209</v>
          </cell>
          <cell r="AD350">
            <v>0</v>
          </cell>
          <cell r="AE350">
            <v>0</v>
          </cell>
          <cell r="AG350">
            <v>194154005</v>
          </cell>
          <cell r="AH350">
            <v>191936209</v>
          </cell>
          <cell r="AM350">
            <v>0</v>
          </cell>
          <cell r="AN350">
            <v>0</v>
          </cell>
          <cell r="AP350">
            <v>194154005</v>
          </cell>
          <cell r="AQ350">
            <v>191936209</v>
          </cell>
          <cell r="AV350">
            <v>0</v>
          </cell>
          <cell r="AW350">
            <v>0</v>
          </cell>
          <cell r="AY350">
            <v>194154005</v>
          </cell>
          <cell r="AZ350">
            <v>191936209</v>
          </cell>
        </row>
        <row r="351">
          <cell r="A351" t="str">
            <v>MCT_RCT</v>
          </cell>
          <cell r="B351" t="str">
            <v>NDP</v>
          </cell>
          <cell r="C351" t="str">
            <v>STP</v>
          </cell>
          <cell r="D351" t="str">
            <v>HT2</v>
          </cell>
          <cell r="E351" t="str">
            <v>Cohésion des territoires et relations avec les collectivités territoriales</v>
          </cell>
          <cell r="F351" t="str">
            <v>Relations avec les collectivités territoriales</v>
          </cell>
          <cell r="M351">
            <v>464792340</v>
          </cell>
          <cell r="O351">
            <v>272883612</v>
          </cell>
          <cell r="Q351">
            <v>239624372</v>
          </cell>
          <cell r="S351">
            <v>208669020</v>
          </cell>
          <cell r="U351">
            <v>194154005</v>
          </cell>
          <cell r="V351">
            <v>191936209</v>
          </cell>
          <cell r="AD351">
            <v>0</v>
          </cell>
          <cell r="AE351">
            <v>0</v>
          </cell>
          <cell r="AG351">
            <v>194154005</v>
          </cell>
          <cell r="AH351">
            <v>191936209</v>
          </cell>
          <cell r="AM351">
            <v>0</v>
          </cell>
          <cell r="AN351">
            <v>0</v>
          </cell>
          <cell r="AP351">
            <v>194154005</v>
          </cell>
          <cell r="AQ351">
            <v>191936209</v>
          </cell>
          <cell r="AV351">
            <v>0</v>
          </cell>
          <cell r="AW351">
            <v>0</v>
          </cell>
          <cell r="AY351">
            <v>194154005</v>
          </cell>
          <cell r="AZ351">
            <v>191936209</v>
          </cell>
        </row>
        <row r="352">
          <cell r="A352" t="str">
            <v>MCT_RCT</v>
          </cell>
          <cell r="B352" t="str">
            <v>NDP</v>
          </cell>
          <cell r="C352" t="str">
            <v>B</v>
          </cell>
          <cell r="D352" t="str">
            <v>HT2</v>
          </cell>
          <cell r="E352" t="str">
            <v>Cohésion des territoires et relations avec les collectivités territoriales</v>
          </cell>
          <cell r="F352" t="str">
            <v>Relations avec les collectivités territoriales</v>
          </cell>
          <cell r="U352">
            <v>2000000</v>
          </cell>
          <cell r="V352">
            <v>2000000</v>
          </cell>
          <cell r="AD352">
            <v>0</v>
          </cell>
          <cell r="AE352">
            <v>0</v>
          </cell>
          <cell r="AG352">
            <v>2000000</v>
          </cell>
          <cell r="AH352">
            <v>2000000</v>
          </cell>
          <cell r="AM352">
            <v>0</v>
          </cell>
          <cell r="AN352">
            <v>0</v>
          </cell>
          <cell r="AP352">
            <v>2000000</v>
          </cell>
          <cell r="AQ352">
            <v>2000000</v>
          </cell>
          <cell r="AV352">
            <v>0</v>
          </cell>
          <cell r="AW352">
            <v>0</v>
          </cell>
          <cell r="AY352">
            <v>2000000</v>
          </cell>
          <cell r="AZ352">
            <v>2000000</v>
          </cell>
        </row>
        <row r="353">
          <cell r="A353" t="str">
            <v>MCT_RCT</v>
          </cell>
          <cell r="B353" t="str">
            <v>NDP</v>
          </cell>
          <cell r="C353" t="str">
            <v>B</v>
          </cell>
          <cell r="D353" t="str">
            <v>HT2</v>
          </cell>
          <cell r="E353" t="str">
            <v>Cohésion des territoires et relations avec les collectivités territoriales</v>
          </cell>
          <cell r="F353" t="str">
            <v>Relations avec les collectivités territoriales</v>
          </cell>
          <cell r="U353">
            <v>7000000</v>
          </cell>
          <cell r="V353">
            <v>7000000</v>
          </cell>
          <cell r="AD353">
            <v>0</v>
          </cell>
          <cell r="AE353">
            <v>0</v>
          </cell>
          <cell r="AG353">
            <v>7000000</v>
          </cell>
          <cell r="AH353">
            <v>7000000</v>
          </cell>
          <cell r="AM353">
            <v>0</v>
          </cell>
          <cell r="AN353">
            <v>0</v>
          </cell>
          <cell r="AP353">
            <v>7000000</v>
          </cell>
          <cell r="AQ353">
            <v>7000000</v>
          </cell>
          <cell r="AV353">
            <v>0</v>
          </cell>
          <cell r="AW353">
            <v>0</v>
          </cell>
          <cell r="AY353">
            <v>7000000</v>
          </cell>
          <cell r="AZ353">
            <v>7000000</v>
          </cell>
        </row>
        <row r="354">
          <cell r="A354" t="str">
            <v>MCT_RCT</v>
          </cell>
          <cell r="B354" t="str">
            <v>NDP</v>
          </cell>
          <cell r="C354" t="str">
            <v>B</v>
          </cell>
          <cell r="D354" t="str">
            <v>HT2</v>
          </cell>
          <cell r="E354" t="str">
            <v>Cohésion des territoires et relations avec les collectivités territoriales</v>
          </cell>
          <cell r="F354" t="str">
            <v>Relations avec les collectivités territoriales</v>
          </cell>
          <cell r="U354">
            <v>40000000</v>
          </cell>
          <cell r="V354">
            <v>30000000</v>
          </cell>
          <cell r="AD354">
            <v>0</v>
          </cell>
          <cell r="AE354">
            <v>0</v>
          </cell>
          <cell r="AG354">
            <v>40000000</v>
          </cell>
          <cell r="AH354">
            <v>30000000</v>
          </cell>
          <cell r="AM354">
            <v>0</v>
          </cell>
          <cell r="AN354">
            <v>0</v>
          </cell>
          <cell r="AP354">
            <v>40000000</v>
          </cell>
          <cell r="AQ354">
            <v>30000000</v>
          </cell>
          <cell r="AV354">
            <v>0</v>
          </cell>
          <cell r="AW354">
            <v>0</v>
          </cell>
          <cell r="AY354">
            <v>40000000</v>
          </cell>
          <cell r="AZ354">
            <v>30000000</v>
          </cell>
        </row>
        <row r="355">
          <cell r="A355" t="str">
            <v>MCT_RCT</v>
          </cell>
          <cell r="B355" t="str">
            <v>NDP</v>
          </cell>
          <cell r="C355" t="str">
            <v>B</v>
          </cell>
          <cell r="D355" t="str">
            <v>HT2</v>
          </cell>
          <cell r="E355" t="str">
            <v>Cohésion des territoires et relations avec les collectivités territoriales</v>
          </cell>
          <cell r="F355" t="str">
            <v>Relations avec les collectivités territoriales</v>
          </cell>
          <cell r="U355">
            <v>0</v>
          </cell>
          <cell r="V355">
            <v>7818879</v>
          </cell>
          <cell r="AD355">
            <v>0</v>
          </cell>
          <cell r="AE355">
            <v>0</v>
          </cell>
          <cell r="AG355">
            <v>0</v>
          </cell>
          <cell r="AH355">
            <v>7818879</v>
          </cell>
          <cell r="AM355">
            <v>0</v>
          </cell>
          <cell r="AN355">
            <v>0</v>
          </cell>
          <cell r="AP355">
            <v>0</v>
          </cell>
          <cell r="AQ355">
            <v>7818879</v>
          </cell>
          <cell r="AV355">
            <v>0</v>
          </cell>
          <cell r="AW355">
            <v>0</v>
          </cell>
          <cell r="AY355">
            <v>0</v>
          </cell>
          <cell r="AZ355">
            <v>7818879</v>
          </cell>
        </row>
        <row r="356">
          <cell r="A356" t="str">
            <v>MCT_RCT</v>
          </cell>
          <cell r="B356" t="str">
            <v>NDP</v>
          </cell>
          <cell r="C356" t="str">
            <v>B</v>
          </cell>
          <cell r="D356" t="str">
            <v>HT2</v>
          </cell>
          <cell r="E356" t="str">
            <v>Cohésion des territoires et relations avec les collectivités territoriales</v>
          </cell>
          <cell r="F356" t="str">
            <v>Relations avec les collectivités territoriales</v>
          </cell>
          <cell r="U356">
            <v>0</v>
          </cell>
          <cell r="V356">
            <v>0</v>
          </cell>
          <cell r="AD356">
            <v>0</v>
          </cell>
          <cell r="AE356">
            <v>0</v>
          </cell>
          <cell r="AG356">
            <v>0</v>
          </cell>
          <cell r="AH356">
            <v>0</v>
          </cell>
          <cell r="AM356">
            <v>0</v>
          </cell>
          <cell r="AN356">
            <v>0</v>
          </cell>
          <cell r="AP356">
            <v>0</v>
          </cell>
          <cell r="AQ356">
            <v>0</v>
          </cell>
          <cell r="AV356">
            <v>0</v>
          </cell>
          <cell r="AW356">
            <v>0</v>
          </cell>
          <cell r="AY356">
            <v>0</v>
          </cell>
          <cell r="AZ356">
            <v>0</v>
          </cell>
        </row>
        <row r="357">
          <cell r="A357" t="str">
            <v>MCT_RCT</v>
          </cell>
          <cell r="B357" t="str">
            <v>NDP</v>
          </cell>
          <cell r="C357" t="str">
            <v>B</v>
          </cell>
          <cell r="D357" t="str">
            <v>HT2</v>
          </cell>
          <cell r="E357" t="str">
            <v>Cohésion des territoires et relations avec les collectivités territoriales</v>
          </cell>
          <cell r="F357" t="str">
            <v>Relations avec les collectivités territoriales</v>
          </cell>
          <cell r="U357">
            <v>636826</v>
          </cell>
          <cell r="V357">
            <v>600151</v>
          </cell>
          <cell r="AD357">
            <v>0</v>
          </cell>
          <cell r="AE357">
            <v>0</v>
          </cell>
          <cell r="AG357">
            <v>636826</v>
          </cell>
          <cell r="AH357">
            <v>600151</v>
          </cell>
          <cell r="AM357">
            <v>0</v>
          </cell>
          <cell r="AN357">
            <v>0</v>
          </cell>
          <cell r="AP357">
            <v>636826</v>
          </cell>
          <cell r="AQ357">
            <v>600151</v>
          </cell>
          <cell r="AV357">
            <v>0</v>
          </cell>
          <cell r="AW357">
            <v>0</v>
          </cell>
          <cell r="AY357">
            <v>636826</v>
          </cell>
          <cell r="AZ357">
            <v>600151</v>
          </cell>
        </row>
        <row r="358">
          <cell r="A358" t="str">
            <v>MCT_RCT</v>
          </cell>
          <cell r="B358" t="str">
            <v>NDP</v>
          </cell>
          <cell r="C358" t="str">
            <v>B</v>
          </cell>
          <cell r="D358" t="str">
            <v>HT2</v>
          </cell>
          <cell r="E358" t="str">
            <v>Cohésion des territoires et relations avec les collectivités territoriales</v>
          </cell>
          <cell r="F358" t="str">
            <v>Relations avec les collectivités territoriales</v>
          </cell>
          <cell r="U358">
            <v>144517179</v>
          </cell>
          <cell r="V358">
            <v>144517179</v>
          </cell>
          <cell r="AD358">
            <v>0</v>
          </cell>
          <cell r="AE358">
            <v>0</v>
          </cell>
          <cell r="AG358">
            <v>144517179</v>
          </cell>
          <cell r="AH358">
            <v>144517179</v>
          </cell>
          <cell r="AM358">
            <v>0</v>
          </cell>
          <cell r="AN358">
            <v>0</v>
          </cell>
          <cell r="AP358">
            <v>144517179</v>
          </cell>
          <cell r="AQ358">
            <v>144517179</v>
          </cell>
          <cell r="AV358">
            <v>0</v>
          </cell>
          <cell r="AW358">
            <v>0</v>
          </cell>
          <cell r="AY358">
            <v>144517179</v>
          </cell>
          <cell r="AZ358">
            <v>144517179</v>
          </cell>
        </row>
        <row r="359">
          <cell r="A359" t="str">
            <v>MC</v>
          </cell>
          <cell r="B359" t="str">
            <v>SO</v>
          </cell>
          <cell r="C359" t="str">
            <v>M</v>
          </cell>
          <cell r="D359" t="str">
            <v>SO</v>
          </cell>
          <cell r="E359" t="str">
            <v>Culture</v>
          </cell>
          <cell r="F359" t="str">
            <v>Culture</v>
          </cell>
          <cell r="M359">
            <v>2916627020</v>
          </cell>
          <cell r="O359">
            <v>2989013901</v>
          </cell>
          <cell r="Q359">
            <v>2958434840</v>
          </cell>
          <cell r="S359">
            <v>3196631857</v>
          </cell>
          <cell r="U359">
            <v>3228433707</v>
          </cell>
          <cell r="V359">
            <v>3201179486</v>
          </cell>
          <cell r="AD359">
            <v>0</v>
          </cell>
          <cell r="AE359">
            <v>0</v>
          </cell>
          <cell r="AG359">
            <v>3228433707</v>
          </cell>
          <cell r="AH359">
            <v>3201179486</v>
          </cell>
          <cell r="AM359">
            <v>0</v>
          </cell>
          <cell r="AN359">
            <v>0</v>
          </cell>
          <cell r="AP359">
            <v>3228433707</v>
          </cell>
          <cell r="AQ359">
            <v>3201179486</v>
          </cell>
          <cell r="AV359">
            <v>0</v>
          </cell>
          <cell r="AW359">
            <v>0</v>
          </cell>
          <cell r="AY359">
            <v>3228433707</v>
          </cell>
          <cell r="AZ359">
            <v>3201179486</v>
          </cell>
        </row>
        <row r="360">
          <cell r="A360" t="str">
            <v>MC</v>
          </cell>
          <cell r="B360" t="str">
            <v>NDP</v>
          </cell>
          <cell r="C360" t="str">
            <v>P</v>
          </cell>
          <cell r="D360" t="str">
            <v>SO</v>
          </cell>
          <cell r="E360" t="str">
            <v>Culture</v>
          </cell>
          <cell r="F360" t="str">
            <v>Culture</v>
          </cell>
          <cell r="M360">
            <v>816369016</v>
          </cell>
          <cell r="O360">
            <v>833860106</v>
          </cell>
          <cell r="Q360">
            <v>814794618</v>
          </cell>
          <cell r="S360">
            <v>898010777</v>
          </cell>
          <cell r="U360">
            <v>884486888</v>
          </cell>
          <cell r="V360">
            <v>860687775</v>
          </cell>
          <cell r="AD360">
            <v>0</v>
          </cell>
          <cell r="AE360">
            <v>0</v>
          </cell>
          <cell r="AG360">
            <v>884486888</v>
          </cell>
          <cell r="AH360">
            <v>860687775</v>
          </cell>
          <cell r="AM360">
            <v>0</v>
          </cell>
          <cell r="AN360">
            <v>0</v>
          </cell>
          <cell r="AP360">
            <v>884486888</v>
          </cell>
          <cell r="AQ360">
            <v>860687775</v>
          </cell>
          <cell r="AV360">
            <v>0</v>
          </cell>
          <cell r="AW360">
            <v>0</v>
          </cell>
          <cell r="AY360">
            <v>884486888</v>
          </cell>
          <cell r="AZ360">
            <v>860687775</v>
          </cell>
        </row>
        <row r="361">
          <cell r="A361" t="str">
            <v>MC</v>
          </cell>
          <cell r="B361" t="str">
            <v>NDP</v>
          </cell>
          <cell r="C361" t="str">
            <v>STP</v>
          </cell>
          <cell r="D361" t="str">
            <v>HT2</v>
          </cell>
          <cell r="E361" t="str">
            <v>Culture</v>
          </cell>
          <cell r="F361" t="str">
            <v>Culture</v>
          </cell>
          <cell r="M361">
            <v>816369016</v>
          </cell>
          <cell r="O361">
            <v>833860106</v>
          </cell>
          <cell r="Q361">
            <v>814794618</v>
          </cell>
          <cell r="S361">
            <v>898010777</v>
          </cell>
          <cell r="U361">
            <v>884486888</v>
          </cell>
          <cell r="V361">
            <v>860687775</v>
          </cell>
          <cell r="AD361">
            <v>0</v>
          </cell>
          <cell r="AE361">
            <v>0</v>
          </cell>
          <cell r="AG361">
            <v>884486888</v>
          </cell>
          <cell r="AH361">
            <v>860687775</v>
          </cell>
          <cell r="AM361">
            <v>0</v>
          </cell>
          <cell r="AN361">
            <v>0</v>
          </cell>
          <cell r="AP361">
            <v>884486888</v>
          </cell>
          <cell r="AQ361">
            <v>860687775</v>
          </cell>
          <cell r="AV361">
            <v>0</v>
          </cell>
          <cell r="AW361">
            <v>0</v>
          </cell>
          <cell r="AY361">
            <v>884486888</v>
          </cell>
          <cell r="AZ361">
            <v>860687775</v>
          </cell>
        </row>
        <row r="362">
          <cell r="A362" t="str">
            <v>MC</v>
          </cell>
          <cell r="B362" t="str">
            <v>NDP</v>
          </cell>
          <cell r="C362" t="str">
            <v>B</v>
          </cell>
          <cell r="D362" t="str">
            <v>HT2</v>
          </cell>
          <cell r="E362" t="str">
            <v>Culture</v>
          </cell>
          <cell r="F362" t="str">
            <v>Culture</v>
          </cell>
          <cell r="U362">
            <v>288953387</v>
          </cell>
          <cell r="V362">
            <v>288953387</v>
          </cell>
          <cell r="AD362">
            <v>0</v>
          </cell>
          <cell r="AE362">
            <v>0</v>
          </cell>
          <cell r="AG362">
            <v>288953387</v>
          </cell>
          <cell r="AH362">
            <v>288953387</v>
          </cell>
          <cell r="AM362">
            <v>0</v>
          </cell>
          <cell r="AN362">
            <v>0</v>
          </cell>
          <cell r="AP362">
            <v>288953387</v>
          </cell>
          <cell r="AQ362">
            <v>288953387</v>
          </cell>
          <cell r="AV362">
            <v>0</v>
          </cell>
          <cell r="AW362">
            <v>0</v>
          </cell>
          <cell r="AY362">
            <v>288953387</v>
          </cell>
          <cell r="AZ362">
            <v>288953387</v>
          </cell>
        </row>
        <row r="363">
          <cell r="A363" t="str">
            <v>MC</v>
          </cell>
          <cell r="B363" t="str">
            <v>NDP</v>
          </cell>
          <cell r="C363" t="str">
            <v>B</v>
          </cell>
          <cell r="D363" t="str">
            <v>HT2</v>
          </cell>
          <cell r="E363" t="str">
            <v>Culture</v>
          </cell>
          <cell r="F363" t="str">
            <v>Culture</v>
          </cell>
          <cell r="U363">
            <v>19718470</v>
          </cell>
          <cell r="V363">
            <v>18969360</v>
          </cell>
          <cell r="AD363">
            <v>0</v>
          </cell>
          <cell r="AE363">
            <v>0</v>
          </cell>
          <cell r="AG363">
            <v>19718470</v>
          </cell>
          <cell r="AH363">
            <v>18969360</v>
          </cell>
          <cell r="AM363">
            <v>0</v>
          </cell>
          <cell r="AN363">
            <v>0</v>
          </cell>
          <cell r="AP363">
            <v>19718470</v>
          </cell>
          <cell r="AQ363">
            <v>18969360</v>
          </cell>
          <cell r="AV363">
            <v>0</v>
          </cell>
          <cell r="AW363">
            <v>0</v>
          </cell>
          <cell r="AY363">
            <v>19718470</v>
          </cell>
          <cell r="AZ363">
            <v>18969360</v>
          </cell>
        </row>
        <row r="364">
          <cell r="A364" t="str">
            <v>MC</v>
          </cell>
          <cell r="B364" t="str">
            <v>NDP</v>
          </cell>
          <cell r="C364" t="str">
            <v>B</v>
          </cell>
          <cell r="D364" t="str">
            <v>HT2</v>
          </cell>
          <cell r="E364" t="str">
            <v>Culture</v>
          </cell>
          <cell r="F364" t="str">
            <v>Culture</v>
          </cell>
          <cell r="U364">
            <v>399777018</v>
          </cell>
          <cell r="V364">
            <v>399777018</v>
          </cell>
          <cell r="AD364">
            <v>0</v>
          </cell>
          <cell r="AE364">
            <v>0</v>
          </cell>
          <cell r="AG364">
            <v>399777018</v>
          </cell>
          <cell r="AH364">
            <v>399777018</v>
          </cell>
          <cell r="AM364">
            <v>0</v>
          </cell>
          <cell r="AN364">
            <v>0</v>
          </cell>
          <cell r="AP364">
            <v>399777018</v>
          </cell>
          <cell r="AQ364">
            <v>399777018</v>
          </cell>
          <cell r="AV364">
            <v>0</v>
          </cell>
          <cell r="AW364">
            <v>0</v>
          </cell>
          <cell r="AY364">
            <v>399777018</v>
          </cell>
          <cell r="AZ364">
            <v>399777018</v>
          </cell>
        </row>
        <row r="365">
          <cell r="A365" t="str">
            <v>MC</v>
          </cell>
          <cell r="B365" t="str">
            <v>NDP</v>
          </cell>
          <cell r="C365" t="str">
            <v>B</v>
          </cell>
          <cell r="D365" t="str">
            <v>HT2</v>
          </cell>
          <cell r="E365" t="str">
            <v>Culture</v>
          </cell>
          <cell r="F365" t="str">
            <v>Culture</v>
          </cell>
          <cell r="U365">
            <v>23870385</v>
          </cell>
          <cell r="V365">
            <v>21870382</v>
          </cell>
          <cell r="AD365">
            <v>0</v>
          </cell>
          <cell r="AE365">
            <v>0</v>
          </cell>
          <cell r="AG365">
            <v>23870385</v>
          </cell>
          <cell r="AH365">
            <v>21870382</v>
          </cell>
          <cell r="AM365">
            <v>0</v>
          </cell>
          <cell r="AN365">
            <v>0</v>
          </cell>
          <cell r="AP365">
            <v>23870385</v>
          </cell>
          <cell r="AQ365">
            <v>21870382</v>
          </cell>
          <cell r="AV365">
            <v>0</v>
          </cell>
          <cell r="AW365">
            <v>0</v>
          </cell>
          <cell r="AY365">
            <v>23870385</v>
          </cell>
          <cell r="AZ365">
            <v>21870382</v>
          </cell>
        </row>
        <row r="366">
          <cell r="A366" t="str">
            <v>MC</v>
          </cell>
          <cell r="B366" t="str">
            <v>NDP</v>
          </cell>
          <cell r="C366" t="str">
            <v>B</v>
          </cell>
          <cell r="D366" t="str">
            <v>HT2</v>
          </cell>
          <cell r="E366" t="str">
            <v>Culture</v>
          </cell>
          <cell r="F366" t="str">
            <v>Culture</v>
          </cell>
          <cell r="U366">
            <v>43516468</v>
          </cell>
          <cell r="V366">
            <v>43516468</v>
          </cell>
          <cell r="AD366">
            <v>0</v>
          </cell>
          <cell r="AE366">
            <v>0</v>
          </cell>
          <cell r="AG366">
            <v>43516468</v>
          </cell>
          <cell r="AH366">
            <v>43516468</v>
          </cell>
          <cell r="AM366">
            <v>0</v>
          </cell>
          <cell r="AN366">
            <v>0</v>
          </cell>
          <cell r="AP366">
            <v>43516468</v>
          </cell>
          <cell r="AQ366">
            <v>43516468</v>
          </cell>
          <cell r="AV366">
            <v>0</v>
          </cell>
          <cell r="AW366">
            <v>0</v>
          </cell>
          <cell r="AY366">
            <v>43516468</v>
          </cell>
          <cell r="AZ366">
            <v>43516468</v>
          </cell>
        </row>
        <row r="367">
          <cell r="A367" t="str">
            <v>MC</v>
          </cell>
          <cell r="B367" t="str">
            <v>NDP</v>
          </cell>
          <cell r="C367" t="str">
            <v>B</v>
          </cell>
          <cell r="D367" t="str">
            <v>HT2</v>
          </cell>
          <cell r="E367" t="str">
            <v>Culture</v>
          </cell>
          <cell r="F367" t="str">
            <v>Culture</v>
          </cell>
          <cell r="U367">
            <v>11525000</v>
          </cell>
          <cell r="V367">
            <v>9625000</v>
          </cell>
          <cell r="AD367">
            <v>0</v>
          </cell>
          <cell r="AE367">
            <v>0</v>
          </cell>
          <cell r="AG367">
            <v>11525000</v>
          </cell>
          <cell r="AH367">
            <v>9625000</v>
          </cell>
          <cell r="AM367">
            <v>0</v>
          </cell>
          <cell r="AN367">
            <v>0</v>
          </cell>
          <cell r="AP367">
            <v>11525000</v>
          </cell>
          <cell r="AQ367">
            <v>9625000</v>
          </cell>
          <cell r="AV367">
            <v>0</v>
          </cell>
          <cell r="AW367">
            <v>0</v>
          </cell>
          <cell r="AY367">
            <v>11525000</v>
          </cell>
          <cell r="AZ367">
            <v>9625000</v>
          </cell>
        </row>
        <row r="368">
          <cell r="A368" t="str">
            <v>MC</v>
          </cell>
          <cell r="B368" t="str">
            <v>NDP</v>
          </cell>
          <cell r="C368" t="str">
            <v>B</v>
          </cell>
          <cell r="D368" t="str">
            <v>HT2</v>
          </cell>
          <cell r="E368" t="str">
            <v>Culture</v>
          </cell>
          <cell r="F368" t="str">
            <v>Culture</v>
          </cell>
          <cell r="U368">
            <v>34467000</v>
          </cell>
          <cell r="V368">
            <v>21567000</v>
          </cell>
          <cell r="AD368">
            <v>0</v>
          </cell>
          <cell r="AE368">
            <v>0</v>
          </cell>
          <cell r="AG368">
            <v>34467000</v>
          </cell>
          <cell r="AH368">
            <v>21567000</v>
          </cell>
          <cell r="AM368">
            <v>0</v>
          </cell>
          <cell r="AN368">
            <v>0</v>
          </cell>
          <cell r="AP368">
            <v>34467000</v>
          </cell>
          <cell r="AQ368">
            <v>21567000</v>
          </cell>
          <cell r="AV368">
            <v>0</v>
          </cell>
          <cell r="AW368">
            <v>0</v>
          </cell>
          <cell r="AY368">
            <v>34467000</v>
          </cell>
          <cell r="AZ368">
            <v>21567000</v>
          </cell>
        </row>
        <row r="369">
          <cell r="A369" t="str">
            <v>MC</v>
          </cell>
          <cell r="B369" t="str">
            <v>NDP</v>
          </cell>
          <cell r="C369" t="str">
            <v>B</v>
          </cell>
          <cell r="D369" t="str">
            <v>HT2</v>
          </cell>
          <cell r="E369" t="str">
            <v>Culture</v>
          </cell>
          <cell r="F369" t="str">
            <v>Culture</v>
          </cell>
          <cell r="U369">
            <v>17640000</v>
          </cell>
          <cell r="V369">
            <v>11390000</v>
          </cell>
          <cell r="AD369">
            <v>0</v>
          </cell>
          <cell r="AE369">
            <v>0</v>
          </cell>
          <cell r="AG369">
            <v>17640000</v>
          </cell>
          <cell r="AH369">
            <v>11390000</v>
          </cell>
          <cell r="AM369">
            <v>0</v>
          </cell>
          <cell r="AN369">
            <v>0</v>
          </cell>
          <cell r="AP369">
            <v>17640000</v>
          </cell>
          <cell r="AQ369">
            <v>11390000</v>
          </cell>
          <cell r="AV369">
            <v>0</v>
          </cell>
          <cell r="AW369">
            <v>0</v>
          </cell>
          <cell r="AY369">
            <v>17640000</v>
          </cell>
          <cell r="AZ369">
            <v>11390000</v>
          </cell>
        </row>
        <row r="370">
          <cell r="A370" t="str">
            <v>MC</v>
          </cell>
          <cell r="B370" t="str">
            <v>NDP</v>
          </cell>
          <cell r="C370" t="str">
            <v>B</v>
          </cell>
          <cell r="D370" t="str">
            <v>HT2</v>
          </cell>
          <cell r="E370" t="str">
            <v>Culture</v>
          </cell>
          <cell r="F370" t="str">
            <v>Culture</v>
          </cell>
          <cell r="U370">
            <v>45019160</v>
          </cell>
          <cell r="V370">
            <v>45019160</v>
          </cell>
          <cell r="AD370">
            <v>0</v>
          </cell>
          <cell r="AE370">
            <v>0</v>
          </cell>
          <cell r="AG370">
            <v>45019160</v>
          </cell>
          <cell r="AH370">
            <v>45019160</v>
          </cell>
          <cell r="AM370">
            <v>0</v>
          </cell>
          <cell r="AN370">
            <v>0</v>
          </cell>
          <cell r="AP370">
            <v>45019160</v>
          </cell>
          <cell r="AQ370">
            <v>45019160</v>
          </cell>
          <cell r="AV370">
            <v>0</v>
          </cell>
          <cell r="AW370">
            <v>0</v>
          </cell>
          <cell r="AY370">
            <v>45019160</v>
          </cell>
          <cell r="AZ370">
            <v>45019160</v>
          </cell>
        </row>
        <row r="371">
          <cell r="A371" t="str">
            <v>MC</v>
          </cell>
          <cell r="B371" t="str">
            <v>NDP</v>
          </cell>
          <cell r="C371" t="str">
            <v>P</v>
          </cell>
          <cell r="D371" t="str">
            <v>SO</v>
          </cell>
          <cell r="E371" t="str">
            <v>Culture</v>
          </cell>
          <cell r="F371" t="str">
            <v>Culture</v>
          </cell>
          <cell r="M371">
            <v>949518545</v>
          </cell>
          <cell r="O371">
            <v>973725400</v>
          </cell>
          <cell r="Q371">
            <v>929317337</v>
          </cell>
          <cell r="S371">
            <v>1046288033</v>
          </cell>
          <cell r="U371">
            <v>1007142665</v>
          </cell>
          <cell r="V371">
            <v>1012331538</v>
          </cell>
          <cell r="AD371">
            <v>0</v>
          </cell>
          <cell r="AE371">
            <v>0</v>
          </cell>
          <cell r="AG371">
            <v>1007142665</v>
          </cell>
          <cell r="AH371">
            <v>1012331538</v>
          </cell>
          <cell r="AM371">
            <v>0</v>
          </cell>
          <cell r="AN371">
            <v>0</v>
          </cell>
          <cell r="AP371">
            <v>1007142665</v>
          </cell>
          <cell r="AQ371">
            <v>1012331538</v>
          </cell>
          <cell r="AV371">
            <v>0</v>
          </cell>
          <cell r="AW371">
            <v>0</v>
          </cell>
          <cell r="AY371">
            <v>1007142665</v>
          </cell>
          <cell r="AZ371">
            <v>1012331538</v>
          </cell>
        </row>
        <row r="372">
          <cell r="A372" t="str">
            <v>MC</v>
          </cell>
          <cell r="B372" t="str">
            <v>NDP</v>
          </cell>
          <cell r="C372" t="str">
            <v>STP</v>
          </cell>
          <cell r="D372" t="str">
            <v>HT2</v>
          </cell>
          <cell r="E372" t="str">
            <v>Culture</v>
          </cell>
          <cell r="F372" t="str">
            <v>Culture</v>
          </cell>
          <cell r="M372">
            <v>949518545</v>
          </cell>
          <cell r="O372">
            <v>973725400</v>
          </cell>
          <cell r="Q372">
            <v>929317337</v>
          </cell>
          <cell r="S372">
            <v>1046288033</v>
          </cell>
          <cell r="U372">
            <v>1007142665</v>
          </cell>
          <cell r="V372">
            <v>1012331538</v>
          </cell>
          <cell r="AD372">
            <v>0</v>
          </cell>
          <cell r="AE372">
            <v>0</v>
          </cell>
          <cell r="AG372">
            <v>1007142665</v>
          </cell>
          <cell r="AH372">
            <v>1012331538</v>
          </cell>
          <cell r="AM372">
            <v>0</v>
          </cell>
          <cell r="AN372">
            <v>0</v>
          </cell>
          <cell r="AP372">
            <v>1007142665</v>
          </cell>
          <cell r="AQ372">
            <v>1012331538</v>
          </cell>
          <cell r="AV372">
            <v>0</v>
          </cell>
          <cell r="AW372">
            <v>0</v>
          </cell>
          <cell r="AY372">
            <v>1007142665</v>
          </cell>
          <cell r="AZ372">
            <v>1012331538</v>
          </cell>
        </row>
        <row r="373">
          <cell r="A373" t="str">
            <v>MC</v>
          </cell>
          <cell r="B373" t="str">
            <v>NDP</v>
          </cell>
          <cell r="C373" t="str">
            <v>B</v>
          </cell>
          <cell r="D373" t="str">
            <v>HT2</v>
          </cell>
          <cell r="E373" t="str">
            <v>Culture</v>
          </cell>
          <cell r="F373" t="str">
            <v>Culture</v>
          </cell>
          <cell r="U373">
            <v>28221918</v>
          </cell>
          <cell r="V373">
            <v>31121918</v>
          </cell>
          <cell r="AD373">
            <v>0</v>
          </cell>
          <cell r="AE373">
            <v>0</v>
          </cell>
          <cell r="AG373">
            <v>28221918</v>
          </cell>
          <cell r="AH373">
            <v>31121918</v>
          </cell>
          <cell r="AM373">
            <v>0</v>
          </cell>
          <cell r="AN373">
            <v>0</v>
          </cell>
          <cell r="AP373">
            <v>28221918</v>
          </cell>
          <cell r="AQ373">
            <v>31121918</v>
          </cell>
          <cell r="AV373">
            <v>0</v>
          </cell>
          <cell r="AW373">
            <v>0</v>
          </cell>
          <cell r="AY373">
            <v>28221918</v>
          </cell>
          <cell r="AZ373">
            <v>31121918</v>
          </cell>
        </row>
        <row r="374">
          <cell r="A374" t="str">
            <v>MC</v>
          </cell>
          <cell r="B374" t="str">
            <v>NDP</v>
          </cell>
          <cell r="C374" t="str">
            <v>B</v>
          </cell>
          <cell r="D374" t="str">
            <v>HT2</v>
          </cell>
          <cell r="E374" t="str">
            <v>Culture</v>
          </cell>
          <cell r="F374" t="str">
            <v>Culture</v>
          </cell>
          <cell r="U374">
            <v>279631859</v>
          </cell>
          <cell r="V374">
            <v>280660859</v>
          </cell>
          <cell r="AD374">
            <v>0</v>
          </cell>
          <cell r="AE374">
            <v>0</v>
          </cell>
          <cell r="AG374">
            <v>279631859</v>
          </cell>
          <cell r="AH374">
            <v>280660859</v>
          </cell>
          <cell r="AM374">
            <v>0</v>
          </cell>
          <cell r="AN374">
            <v>0</v>
          </cell>
          <cell r="AP374">
            <v>279631859</v>
          </cell>
          <cell r="AQ374">
            <v>280660859</v>
          </cell>
          <cell r="AV374">
            <v>0</v>
          </cell>
          <cell r="AW374">
            <v>0</v>
          </cell>
          <cell r="AY374">
            <v>279631859</v>
          </cell>
          <cell r="AZ374">
            <v>280660859</v>
          </cell>
        </row>
        <row r="375">
          <cell r="A375" t="str">
            <v>MC</v>
          </cell>
          <cell r="B375" t="str">
            <v>NDP</v>
          </cell>
          <cell r="C375" t="str">
            <v>B</v>
          </cell>
          <cell r="D375" t="str">
            <v>HT2</v>
          </cell>
          <cell r="E375" t="str">
            <v>Culture</v>
          </cell>
          <cell r="F375" t="str">
            <v>Culture</v>
          </cell>
          <cell r="U375">
            <v>122167070</v>
          </cell>
          <cell r="V375">
            <v>122167070</v>
          </cell>
          <cell r="AD375">
            <v>0</v>
          </cell>
          <cell r="AE375">
            <v>0</v>
          </cell>
          <cell r="AG375">
            <v>122167070</v>
          </cell>
          <cell r="AH375">
            <v>122167070</v>
          </cell>
          <cell r="AM375">
            <v>0</v>
          </cell>
          <cell r="AN375">
            <v>0</v>
          </cell>
          <cell r="AP375">
            <v>122167070</v>
          </cell>
          <cell r="AQ375">
            <v>122167070</v>
          </cell>
          <cell r="AV375">
            <v>0</v>
          </cell>
          <cell r="AW375">
            <v>0</v>
          </cell>
          <cell r="AY375">
            <v>122167070</v>
          </cell>
          <cell r="AZ375">
            <v>122167070</v>
          </cell>
        </row>
        <row r="376">
          <cell r="A376" t="str">
            <v>MC</v>
          </cell>
          <cell r="B376" t="str">
            <v>NDP</v>
          </cell>
          <cell r="C376" t="str">
            <v>B</v>
          </cell>
          <cell r="D376" t="str">
            <v>HT2</v>
          </cell>
          <cell r="E376" t="str">
            <v>Culture</v>
          </cell>
          <cell r="F376" t="str">
            <v>Culture</v>
          </cell>
          <cell r="U376">
            <v>348939933</v>
          </cell>
          <cell r="V376">
            <v>355226270</v>
          </cell>
          <cell r="AD376">
            <v>0</v>
          </cell>
          <cell r="AE376">
            <v>0</v>
          </cell>
          <cell r="AG376">
            <v>348939933</v>
          </cell>
          <cell r="AH376">
            <v>355226270</v>
          </cell>
          <cell r="AM376">
            <v>0</v>
          </cell>
          <cell r="AN376">
            <v>0</v>
          </cell>
          <cell r="AP376">
            <v>348939933</v>
          </cell>
          <cell r="AQ376">
            <v>355226270</v>
          </cell>
          <cell r="AV376">
            <v>0</v>
          </cell>
          <cell r="AW376">
            <v>0</v>
          </cell>
          <cell r="AY376">
            <v>348939933</v>
          </cell>
          <cell r="AZ376">
            <v>355226270</v>
          </cell>
        </row>
        <row r="377">
          <cell r="A377" t="str">
            <v>MC</v>
          </cell>
          <cell r="B377" t="str">
            <v>NDP</v>
          </cell>
          <cell r="C377" t="str">
            <v>B</v>
          </cell>
          <cell r="D377" t="str">
            <v>HT2</v>
          </cell>
          <cell r="E377" t="str">
            <v>Culture</v>
          </cell>
          <cell r="F377" t="str">
            <v>Culture</v>
          </cell>
          <cell r="U377">
            <v>23276058</v>
          </cell>
          <cell r="V377">
            <v>23276058</v>
          </cell>
          <cell r="AD377">
            <v>0</v>
          </cell>
          <cell r="AE377">
            <v>0</v>
          </cell>
          <cell r="AG377">
            <v>23276058</v>
          </cell>
          <cell r="AH377">
            <v>23276058</v>
          </cell>
          <cell r="AM377">
            <v>0</v>
          </cell>
          <cell r="AN377">
            <v>0</v>
          </cell>
          <cell r="AP377">
            <v>23276058</v>
          </cell>
          <cell r="AQ377">
            <v>23276058</v>
          </cell>
          <cell r="AV377">
            <v>0</v>
          </cell>
          <cell r="AW377">
            <v>0</v>
          </cell>
          <cell r="AY377">
            <v>23276058</v>
          </cell>
          <cell r="AZ377">
            <v>23276058</v>
          </cell>
        </row>
        <row r="378">
          <cell r="A378" t="str">
            <v>MC</v>
          </cell>
          <cell r="B378" t="str">
            <v>NDP</v>
          </cell>
          <cell r="C378" t="str">
            <v>B</v>
          </cell>
          <cell r="D378" t="str">
            <v>HT2</v>
          </cell>
          <cell r="E378" t="str">
            <v>Culture</v>
          </cell>
          <cell r="F378" t="str">
            <v>Culture</v>
          </cell>
          <cell r="U378">
            <v>51745656</v>
          </cell>
          <cell r="V378">
            <v>49445656</v>
          </cell>
          <cell r="AD378">
            <v>0</v>
          </cell>
          <cell r="AE378">
            <v>0</v>
          </cell>
          <cell r="AG378">
            <v>51745656</v>
          </cell>
          <cell r="AH378">
            <v>49445656</v>
          </cell>
          <cell r="AM378">
            <v>0</v>
          </cell>
          <cell r="AN378">
            <v>0</v>
          </cell>
          <cell r="AP378">
            <v>51745656</v>
          </cell>
          <cell r="AQ378">
            <v>49445656</v>
          </cell>
          <cell r="AV378">
            <v>0</v>
          </cell>
          <cell r="AW378">
            <v>0</v>
          </cell>
          <cell r="AY378">
            <v>51745656</v>
          </cell>
          <cell r="AZ378">
            <v>49445656</v>
          </cell>
        </row>
        <row r="379">
          <cell r="A379" t="str">
            <v>MC</v>
          </cell>
          <cell r="B379" t="str">
            <v>NDP</v>
          </cell>
          <cell r="C379" t="str">
            <v>B</v>
          </cell>
          <cell r="D379" t="str">
            <v>HT2</v>
          </cell>
          <cell r="E379" t="str">
            <v>Culture</v>
          </cell>
          <cell r="F379" t="str">
            <v>Culture</v>
          </cell>
          <cell r="U379">
            <v>25379840</v>
          </cell>
          <cell r="V379">
            <v>22653376</v>
          </cell>
          <cell r="AD379">
            <v>0</v>
          </cell>
          <cell r="AE379">
            <v>0</v>
          </cell>
          <cell r="AG379">
            <v>25379840</v>
          </cell>
          <cell r="AH379">
            <v>22653376</v>
          </cell>
          <cell r="AM379">
            <v>0</v>
          </cell>
          <cell r="AN379">
            <v>0</v>
          </cell>
          <cell r="AP379">
            <v>25379840</v>
          </cell>
          <cell r="AQ379">
            <v>22653376</v>
          </cell>
          <cell r="AV379">
            <v>0</v>
          </cell>
          <cell r="AW379">
            <v>0</v>
          </cell>
          <cell r="AY379">
            <v>25379840</v>
          </cell>
          <cell r="AZ379">
            <v>22653376</v>
          </cell>
        </row>
        <row r="380">
          <cell r="A380" t="str">
            <v>MC</v>
          </cell>
          <cell r="B380" t="str">
            <v>NDP</v>
          </cell>
          <cell r="C380" t="str">
            <v>B</v>
          </cell>
          <cell r="D380" t="str">
            <v>HT2</v>
          </cell>
          <cell r="E380" t="str">
            <v>Culture</v>
          </cell>
          <cell r="F380" t="str">
            <v>Culture</v>
          </cell>
          <cell r="U380">
            <v>3990331</v>
          </cell>
          <cell r="V380">
            <v>3990331</v>
          </cell>
          <cell r="AD380">
            <v>0</v>
          </cell>
          <cell r="AE380">
            <v>0</v>
          </cell>
          <cell r="AG380">
            <v>3990331</v>
          </cell>
          <cell r="AH380">
            <v>3990331</v>
          </cell>
          <cell r="AM380">
            <v>0</v>
          </cell>
          <cell r="AN380">
            <v>0</v>
          </cell>
          <cell r="AP380">
            <v>3990331</v>
          </cell>
          <cell r="AQ380">
            <v>3990331</v>
          </cell>
          <cell r="AV380">
            <v>0</v>
          </cell>
          <cell r="AW380">
            <v>0</v>
          </cell>
          <cell r="AY380">
            <v>3990331</v>
          </cell>
          <cell r="AZ380">
            <v>3990331</v>
          </cell>
        </row>
        <row r="381">
          <cell r="A381" t="str">
            <v>MC</v>
          </cell>
          <cell r="B381" t="str">
            <v>NDP</v>
          </cell>
          <cell r="C381" t="str">
            <v>B</v>
          </cell>
          <cell r="D381" t="str">
            <v>HT2</v>
          </cell>
          <cell r="E381" t="str">
            <v>Culture</v>
          </cell>
          <cell r="F381" t="str">
            <v>Culture</v>
          </cell>
          <cell r="U381">
            <v>123790000</v>
          </cell>
          <cell r="V381">
            <v>123790000</v>
          </cell>
          <cell r="AD381">
            <v>0</v>
          </cell>
          <cell r="AE381">
            <v>0</v>
          </cell>
          <cell r="AG381">
            <v>123790000</v>
          </cell>
          <cell r="AH381">
            <v>123790000</v>
          </cell>
          <cell r="AM381">
            <v>0</v>
          </cell>
          <cell r="AN381">
            <v>0</v>
          </cell>
          <cell r="AP381">
            <v>123790000</v>
          </cell>
          <cell r="AQ381">
            <v>123790000</v>
          </cell>
          <cell r="AV381">
            <v>0</v>
          </cell>
          <cell r="AW381">
            <v>0</v>
          </cell>
          <cell r="AY381">
            <v>123790000</v>
          </cell>
          <cell r="AZ381">
            <v>123790000</v>
          </cell>
        </row>
        <row r="382">
          <cell r="A382" t="str">
            <v>MC</v>
          </cell>
          <cell r="B382" t="str">
            <v>NDP</v>
          </cell>
          <cell r="C382" t="str">
            <v>P</v>
          </cell>
          <cell r="D382" t="str">
            <v>SO</v>
          </cell>
          <cell r="E382" t="str">
            <v>Culture</v>
          </cell>
          <cell r="F382" t="str">
            <v>Culture</v>
          </cell>
          <cell r="M382">
            <v>573004770</v>
          </cell>
          <cell r="O382">
            <v>605239792</v>
          </cell>
          <cell r="Q382">
            <v>639872798</v>
          </cell>
          <cell r="S382">
            <v>678750421</v>
          </cell>
          <cell r="U382">
            <v>755267291</v>
          </cell>
          <cell r="V382">
            <v>751513112</v>
          </cell>
          <cell r="AD382">
            <v>0</v>
          </cell>
          <cell r="AE382">
            <v>0</v>
          </cell>
          <cell r="AG382">
            <v>755267291</v>
          </cell>
          <cell r="AH382">
            <v>751513112</v>
          </cell>
          <cell r="AM382">
            <v>0</v>
          </cell>
          <cell r="AN382">
            <v>0</v>
          </cell>
          <cell r="AP382">
            <v>755267291</v>
          </cell>
          <cell r="AQ382">
            <v>751513112</v>
          </cell>
          <cell r="AV382">
            <v>0</v>
          </cell>
          <cell r="AW382">
            <v>0</v>
          </cell>
          <cell r="AY382">
            <v>755267291</v>
          </cell>
          <cell r="AZ382">
            <v>751513112</v>
          </cell>
        </row>
        <row r="383">
          <cell r="A383" t="str">
            <v>MC</v>
          </cell>
          <cell r="B383" t="str">
            <v>SO</v>
          </cell>
          <cell r="C383" t="str">
            <v>STP</v>
          </cell>
          <cell r="D383" t="str">
            <v>T2</v>
          </cell>
          <cell r="E383" t="str">
            <v>Culture</v>
          </cell>
          <cell r="F383" t="str">
            <v>Culture</v>
          </cell>
          <cell r="M383">
            <v>616250253</v>
          </cell>
          <cell r="O383">
            <v>626527713</v>
          </cell>
          <cell r="Q383">
            <v>641098767</v>
          </cell>
          <cell r="S383">
            <v>646040038</v>
          </cell>
          <cell r="U383">
            <v>665213470</v>
          </cell>
          <cell r="V383">
            <v>665213470</v>
          </cell>
          <cell r="AD383">
            <v>0</v>
          </cell>
          <cell r="AE383">
            <v>0</v>
          </cell>
          <cell r="AG383">
            <v>665213470</v>
          </cell>
          <cell r="AH383">
            <v>665213470</v>
          </cell>
          <cell r="AM383">
            <v>0</v>
          </cell>
          <cell r="AN383">
            <v>0</v>
          </cell>
          <cell r="AP383">
            <v>665213470</v>
          </cell>
          <cell r="AQ383">
            <v>665213470</v>
          </cell>
          <cell r="AV383">
            <v>0</v>
          </cell>
          <cell r="AW383">
            <v>0</v>
          </cell>
          <cell r="AY383">
            <v>665213470</v>
          </cell>
          <cell r="AZ383">
            <v>665213470</v>
          </cell>
        </row>
        <row r="384">
          <cell r="A384" t="str">
            <v>MC</v>
          </cell>
          <cell r="B384" t="str">
            <v>NDP</v>
          </cell>
          <cell r="C384" t="str">
            <v>B</v>
          </cell>
          <cell r="D384" t="str">
            <v>T2_HCAS</v>
          </cell>
          <cell r="E384" t="str">
            <v>Culture</v>
          </cell>
          <cell r="F384" t="str">
            <v>Culture</v>
          </cell>
          <cell r="M384">
            <v>433000199</v>
          </cell>
          <cell r="O384">
            <v>443651176</v>
          </cell>
          <cell r="Q384">
            <v>455449864</v>
          </cell>
          <cell r="S384">
            <v>458511423</v>
          </cell>
          <cell r="U384">
            <v>479149186</v>
          </cell>
          <cell r="V384">
            <v>479149186</v>
          </cell>
          <cell r="AD384">
            <v>0</v>
          </cell>
          <cell r="AE384">
            <v>0</v>
          </cell>
          <cell r="AG384">
            <v>479149186</v>
          </cell>
          <cell r="AH384">
            <v>479149186</v>
          </cell>
          <cell r="AM384">
            <v>0</v>
          </cell>
          <cell r="AN384">
            <v>0</v>
          </cell>
          <cell r="AP384">
            <v>479149186</v>
          </cell>
          <cell r="AQ384">
            <v>479149186</v>
          </cell>
          <cell r="AV384">
            <v>0</v>
          </cell>
          <cell r="AW384">
            <v>0</v>
          </cell>
          <cell r="AY384">
            <v>479149186</v>
          </cell>
          <cell r="AZ384">
            <v>479149186</v>
          </cell>
        </row>
        <row r="385">
          <cell r="A385" t="str">
            <v>MC</v>
          </cell>
          <cell r="B385" t="str">
            <v>HN</v>
          </cell>
          <cell r="C385" t="str">
            <v>B</v>
          </cell>
          <cell r="D385" t="str">
            <v>T2_CAS</v>
          </cell>
          <cell r="E385" t="str">
            <v>Culture</v>
          </cell>
          <cell r="F385" t="str">
            <v>Culture</v>
          </cell>
          <cell r="M385">
            <v>183250054</v>
          </cell>
          <cell r="O385">
            <v>182876537</v>
          </cell>
          <cell r="Q385">
            <v>185648903</v>
          </cell>
          <cell r="S385">
            <v>187528615</v>
          </cell>
          <cell r="U385">
            <v>186064284</v>
          </cell>
          <cell r="V385">
            <v>186064284</v>
          </cell>
          <cell r="AD385">
            <v>0</v>
          </cell>
          <cell r="AE385">
            <v>0</v>
          </cell>
          <cell r="AG385">
            <v>186064284</v>
          </cell>
          <cell r="AH385">
            <v>186064284</v>
          </cell>
          <cell r="AM385">
            <v>0</v>
          </cell>
          <cell r="AN385">
            <v>0</v>
          </cell>
          <cell r="AP385">
            <v>186064284</v>
          </cell>
          <cell r="AQ385">
            <v>186064284</v>
          </cell>
          <cell r="AV385">
            <v>0</v>
          </cell>
          <cell r="AW385">
            <v>0</v>
          </cell>
          <cell r="AY385">
            <v>186064284</v>
          </cell>
          <cell r="AZ385">
            <v>186064284</v>
          </cell>
        </row>
        <row r="386">
          <cell r="A386" t="str">
            <v>MC</v>
          </cell>
          <cell r="B386" t="str">
            <v>NDP</v>
          </cell>
          <cell r="C386" t="str">
            <v>STP</v>
          </cell>
          <cell r="D386" t="str">
            <v>HT2</v>
          </cell>
          <cell r="E386" t="str">
            <v>Culture</v>
          </cell>
          <cell r="F386" t="str">
            <v>Culture</v>
          </cell>
          <cell r="M386">
            <v>-43245483</v>
          </cell>
          <cell r="O386">
            <v>-21287921</v>
          </cell>
          <cell r="Q386">
            <v>-1225969</v>
          </cell>
          <cell r="S386">
            <v>32710383</v>
          </cell>
          <cell r="U386">
            <v>90053821</v>
          </cell>
          <cell r="V386">
            <v>86299642</v>
          </cell>
          <cell r="AD386">
            <v>0</v>
          </cell>
          <cell r="AE386">
            <v>0</v>
          </cell>
          <cell r="AG386">
            <v>90053821</v>
          </cell>
          <cell r="AH386">
            <v>86299642</v>
          </cell>
          <cell r="AM386">
            <v>0</v>
          </cell>
          <cell r="AN386">
            <v>0</v>
          </cell>
          <cell r="AP386">
            <v>90053821</v>
          </cell>
          <cell r="AQ386">
            <v>86299642</v>
          </cell>
          <cell r="AV386">
            <v>0</v>
          </cell>
          <cell r="AW386">
            <v>0</v>
          </cell>
          <cell r="AY386">
            <v>90053821</v>
          </cell>
          <cell r="AZ386">
            <v>86299642</v>
          </cell>
        </row>
        <row r="387">
          <cell r="A387" t="str">
            <v>MC</v>
          </cell>
          <cell r="B387" t="str">
            <v>NDP</v>
          </cell>
          <cell r="C387" t="str">
            <v>B</v>
          </cell>
          <cell r="D387" t="str">
            <v>HT2</v>
          </cell>
          <cell r="E387" t="str">
            <v>Culture</v>
          </cell>
          <cell r="F387" t="str">
            <v>Culture</v>
          </cell>
          <cell r="U387">
            <v>12215741</v>
          </cell>
          <cell r="V387">
            <v>12215741</v>
          </cell>
          <cell r="AD387">
            <v>0</v>
          </cell>
          <cell r="AE387">
            <v>0</v>
          </cell>
          <cell r="AG387">
            <v>12215741</v>
          </cell>
          <cell r="AH387">
            <v>12215741</v>
          </cell>
          <cell r="AM387">
            <v>0</v>
          </cell>
          <cell r="AN387">
            <v>0</v>
          </cell>
          <cell r="AP387">
            <v>12215741</v>
          </cell>
          <cell r="AQ387">
            <v>12215741</v>
          </cell>
          <cell r="AV387">
            <v>0</v>
          </cell>
          <cell r="AW387">
            <v>0</v>
          </cell>
          <cell r="AY387">
            <v>12215741</v>
          </cell>
          <cell r="AZ387">
            <v>12215741</v>
          </cell>
        </row>
        <row r="388">
          <cell r="A388" t="str">
            <v>MC</v>
          </cell>
          <cell r="B388" t="str">
            <v>NDP</v>
          </cell>
          <cell r="C388" t="str">
            <v>B</v>
          </cell>
          <cell r="D388" t="str">
            <v>HT2</v>
          </cell>
          <cell r="E388" t="str">
            <v>Culture</v>
          </cell>
          <cell r="F388" t="str">
            <v>Culture</v>
          </cell>
          <cell r="U388">
            <v>7385969</v>
          </cell>
          <cell r="V388">
            <v>7385969</v>
          </cell>
          <cell r="AD388">
            <v>0</v>
          </cell>
          <cell r="AE388">
            <v>0</v>
          </cell>
          <cell r="AG388">
            <v>7385969</v>
          </cell>
          <cell r="AH388">
            <v>7385969</v>
          </cell>
          <cell r="AM388">
            <v>0</v>
          </cell>
          <cell r="AN388">
            <v>0</v>
          </cell>
          <cell r="AP388">
            <v>7385969</v>
          </cell>
          <cell r="AQ388">
            <v>7385969</v>
          </cell>
          <cell r="AV388">
            <v>0</v>
          </cell>
          <cell r="AW388">
            <v>0</v>
          </cell>
          <cell r="AY388">
            <v>7385969</v>
          </cell>
          <cell r="AZ388">
            <v>7385969</v>
          </cell>
        </row>
        <row r="389">
          <cell r="A389" t="str">
            <v>MC</v>
          </cell>
          <cell r="B389" t="str">
            <v>NDP</v>
          </cell>
          <cell r="C389" t="str">
            <v>B</v>
          </cell>
          <cell r="D389" t="str">
            <v>HT2</v>
          </cell>
          <cell r="E389" t="str">
            <v>Culture</v>
          </cell>
          <cell r="F389" t="str">
            <v>Culture</v>
          </cell>
          <cell r="U389">
            <v>50297784</v>
          </cell>
          <cell r="V389">
            <v>48545054</v>
          </cell>
          <cell r="AD389">
            <v>0</v>
          </cell>
          <cell r="AE389">
            <v>0</v>
          </cell>
          <cell r="AG389">
            <v>50297784</v>
          </cell>
          <cell r="AH389">
            <v>48545054</v>
          </cell>
          <cell r="AM389">
            <v>0</v>
          </cell>
          <cell r="AN389">
            <v>0</v>
          </cell>
          <cell r="AP389">
            <v>50297784</v>
          </cell>
          <cell r="AQ389">
            <v>48545054</v>
          </cell>
          <cell r="AV389">
            <v>0</v>
          </cell>
          <cell r="AW389">
            <v>0</v>
          </cell>
          <cell r="AY389">
            <v>50297784</v>
          </cell>
          <cell r="AZ389">
            <v>48545054</v>
          </cell>
        </row>
        <row r="390">
          <cell r="A390" t="str">
            <v>MC</v>
          </cell>
          <cell r="B390" t="str">
            <v>NDP</v>
          </cell>
          <cell r="C390" t="str">
            <v>B</v>
          </cell>
          <cell r="D390" t="str">
            <v>HT2</v>
          </cell>
          <cell r="E390" t="str">
            <v>Culture</v>
          </cell>
          <cell r="F390" t="str">
            <v>Culture</v>
          </cell>
          <cell r="U390">
            <v>9548484</v>
          </cell>
          <cell r="V390">
            <v>7547035</v>
          </cell>
          <cell r="AD390">
            <v>0</v>
          </cell>
          <cell r="AE390">
            <v>0</v>
          </cell>
          <cell r="AG390">
            <v>9548484</v>
          </cell>
          <cell r="AH390">
            <v>7547035</v>
          </cell>
          <cell r="AM390">
            <v>0</v>
          </cell>
          <cell r="AN390">
            <v>0</v>
          </cell>
          <cell r="AP390">
            <v>9548484</v>
          </cell>
          <cell r="AQ390">
            <v>7547035</v>
          </cell>
          <cell r="AV390">
            <v>0</v>
          </cell>
          <cell r="AW390">
            <v>0</v>
          </cell>
          <cell r="AY390">
            <v>9548484</v>
          </cell>
          <cell r="AZ390">
            <v>7547035</v>
          </cell>
        </row>
        <row r="391">
          <cell r="A391" t="str">
            <v>MC</v>
          </cell>
          <cell r="B391" t="str">
            <v>NDP</v>
          </cell>
          <cell r="C391" t="str">
            <v>B</v>
          </cell>
          <cell r="D391" t="str">
            <v>HT2</v>
          </cell>
          <cell r="E391" t="str">
            <v>Culture</v>
          </cell>
          <cell r="F391" t="str">
            <v>Culture</v>
          </cell>
          <cell r="U391">
            <v>1335843</v>
          </cell>
          <cell r="V391">
            <v>1335843</v>
          </cell>
          <cell r="AD391">
            <v>0</v>
          </cell>
          <cell r="AE391">
            <v>0</v>
          </cell>
          <cell r="AG391">
            <v>1335843</v>
          </cell>
          <cell r="AH391">
            <v>1335843</v>
          </cell>
          <cell r="AM391">
            <v>0</v>
          </cell>
          <cell r="AN391">
            <v>0</v>
          </cell>
          <cell r="AP391">
            <v>1335843</v>
          </cell>
          <cell r="AQ391">
            <v>1335843</v>
          </cell>
          <cell r="AV391">
            <v>0</v>
          </cell>
          <cell r="AW391">
            <v>0</v>
          </cell>
          <cell r="AY391">
            <v>1335843</v>
          </cell>
          <cell r="AZ391">
            <v>1335843</v>
          </cell>
        </row>
        <row r="392">
          <cell r="A392" t="str">
            <v>MC</v>
          </cell>
          <cell r="B392" t="str">
            <v>NDP</v>
          </cell>
          <cell r="C392" t="str">
            <v>B</v>
          </cell>
          <cell r="D392" t="str">
            <v>HT2</v>
          </cell>
          <cell r="E392" t="str">
            <v>Culture</v>
          </cell>
          <cell r="F392" t="str">
            <v>Culture</v>
          </cell>
          <cell r="U392">
            <v>9270000</v>
          </cell>
          <cell r="V392">
            <v>9270000</v>
          </cell>
          <cell r="AD392">
            <v>0</v>
          </cell>
          <cell r="AE392">
            <v>0</v>
          </cell>
          <cell r="AG392">
            <v>9270000</v>
          </cell>
          <cell r="AH392">
            <v>9270000</v>
          </cell>
          <cell r="AM392">
            <v>0</v>
          </cell>
          <cell r="AN392">
            <v>0</v>
          </cell>
          <cell r="AP392">
            <v>9270000</v>
          </cell>
          <cell r="AQ392">
            <v>9270000</v>
          </cell>
          <cell r="AV392">
            <v>0</v>
          </cell>
          <cell r="AW392">
            <v>0</v>
          </cell>
          <cell r="AY392">
            <v>9270000</v>
          </cell>
          <cell r="AZ392">
            <v>9270000</v>
          </cell>
        </row>
        <row r="393">
          <cell r="A393" t="str">
            <v>MC</v>
          </cell>
          <cell r="B393" t="str">
            <v>NDP</v>
          </cell>
          <cell r="C393" t="str">
            <v>P</v>
          </cell>
          <cell r="D393" t="str">
            <v>SO</v>
          </cell>
          <cell r="E393" t="str">
            <v>Culture</v>
          </cell>
          <cell r="F393" t="str">
            <v>Culture</v>
          </cell>
          <cell r="M393">
            <v>577734689</v>
          </cell>
          <cell r="O393">
            <v>576188603</v>
          </cell>
          <cell r="Q393">
            <v>574450087</v>
          </cell>
          <cell r="S393">
            <v>573582626</v>
          </cell>
          <cell r="U393">
            <v>581536863</v>
          </cell>
          <cell r="V393">
            <v>576647061</v>
          </cell>
          <cell r="AD393">
            <v>0</v>
          </cell>
          <cell r="AE393">
            <v>0</v>
          </cell>
          <cell r="AG393">
            <v>581536863</v>
          </cell>
          <cell r="AH393">
            <v>576647061</v>
          </cell>
          <cell r="AM393">
            <v>0</v>
          </cell>
          <cell r="AN393">
            <v>0</v>
          </cell>
          <cell r="AP393">
            <v>581536863</v>
          </cell>
          <cell r="AQ393">
            <v>576647061</v>
          </cell>
          <cell r="AV393">
            <v>0</v>
          </cell>
          <cell r="AW393">
            <v>0</v>
          </cell>
          <cell r="AY393">
            <v>581536863</v>
          </cell>
          <cell r="AZ393">
            <v>576647061</v>
          </cell>
        </row>
        <row r="394">
          <cell r="A394" t="str">
            <v>MC</v>
          </cell>
          <cell r="B394" t="str">
            <v>NDP</v>
          </cell>
          <cell r="C394" t="str">
            <v>STP</v>
          </cell>
          <cell r="D394" t="str">
            <v>HT2</v>
          </cell>
          <cell r="E394" t="str">
            <v>Culture</v>
          </cell>
          <cell r="F394" t="str">
            <v>Culture</v>
          </cell>
          <cell r="M394">
            <v>577734689</v>
          </cell>
          <cell r="O394">
            <v>576188603</v>
          </cell>
          <cell r="Q394">
            <v>574450087</v>
          </cell>
          <cell r="S394">
            <v>573582626</v>
          </cell>
          <cell r="U394">
            <v>581536863</v>
          </cell>
          <cell r="V394">
            <v>576647061</v>
          </cell>
          <cell r="AD394">
            <v>0</v>
          </cell>
          <cell r="AE394">
            <v>0</v>
          </cell>
          <cell r="AG394">
            <v>581536863</v>
          </cell>
          <cell r="AH394">
            <v>576647061</v>
          </cell>
          <cell r="AM394">
            <v>0</v>
          </cell>
          <cell r="AN394">
            <v>0</v>
          </cell>
          <cell r="AP394">
            <v>581536863</v>
          </cell>
          <cell r="AQ394">
            <v>576647061</v>
          </cell>
          <cell r="AV394">
            <v>0</v>
          </cell>
          <cell r="AW394">
            <v>0</v>
          </cell>
          <cell r="AY394">
            <v>581536863</v>
          </cell>
          <cell r="AZ394">
            <v>576647061</v>
          </cell>
        </row>
        <row r="395">
          <cell r="A395" t="str">
            <v>MC</v>
          </cell>
          <cell r="B395" t="str">
            <v>NDP</v>
          </cell>
          <cell r="C395" t="str">
            <v>B</v>
          </cell>
          <cell r="D395" t="str">
            <v>HT2</v>
          </cell>
          <cell r="E395" t="str">
            <v>Culture</v>
          </cell>
          <cell r="F395" t="str">
            <v>Culture</v>
          </cell>
          <cell r="U395">
            <v>139760007</v>
          </cell>
          <cell r="V395">
            <v>139760007</v>
          </cell>
          <cell r="AD395">
            <v>0</v>
          </cell>
          <cell r="AE395">
            <v>0</v>
          </cell>
          <cell r="AG395">
            <v>139760007</v>
          </cell>
          <cell r="AH395">
            <v>139760007</v>
          </cell>
          <cell r="AM395">
            <v>0</v>
          </cell>
          <cell r="AN395">
            <v>0</v>
          </cell>
          <cell r="AP395">
            <v>139760007</v>
          </cell>
          <cell r="AQ395">
            <v>139760007</v>
          </cell>
          <cell r="AV395">
            <v>0</v>
          </cell>
          <cell r="AW395">
            <v>0</v>
          </cell>
          <cell r="AY395">
            <v>139760007</v>
          </cell>
          <cell r="AZ395">
            <v>139760007</v>
          </cell>
        </row>
        <row r="396">
          <cell r="A396" t="str">
            <v>MC</v>
          </cell>
          <cell r="B396" t="str">
            <v>NDP</v>
          </cell>
          <cell r="C396" t="str">
            <v>B</v>
          </cell>
          <cell r="D396" t="str">
            <v>HT2</v>
          </cell>
          <cell r="E396" t="str">
            <v>Culture</v>
          </cell>
          <cell r="F396" t="str">
            <v>Culture</v>
          </cell>
          <cell r="U396">
            <v>68160870</v>
          </cell>
          <cell r="V396">
            <v>66408410</v>
          </cell>
          <cell r="AD396">
            <v>0</v>
          </cell>
          <cell r="AE396">
            <v>0</v>
          </cell>
          <cell r="AG396">
            <v>68160870</v>
          </cell>
          <cell r="AH396">
            <v>66408410</v>
          </cell>
          <cell r="AM396">
            <v>0</v>
          </cell>
          <cell r="AN396">
            <v>0</v>
          </cell>
          <cell r="AP396">
            <v>68160870</v>
          </cell>
          <cell r="AQ396">
            <v>66408410</v>
          </cell>
          <cell r="AV396">
            <v>0</v>
          </cell>
          <cell r="AW396">
            <v>0</v>
          </cell>
          <cell r="AY396">
            <v>68160870</v>
          </cell>
          <cell r="AZ396">
            <v>66408410</v>
          </cell>
        </row>
        <row r="397">
          <cell r="A397" t="str">
            <v>MC</v>
          </cell>
          <cell r="B397" t="str">
            <v>NDP</v>
          </cell>
          <cell r="C397" t="str">
            <v>B</v>
          </cell>
          <cell r="D397" t="str">
            <v>HT2</v>
          </cell>
          <cell r="E397" t="str">
            <v>Culture</v>
          </cell>
          <cell r="F397" t="str">
            <v>Culture</v>
          </cell>
          <cell r="U397">
            <v>29855462</v>
          </cell>
          <cell r="V397">
            <v>29855462</v>
          </cell>
          <cell r="AD397">
            <v>0</v>
          </cell>
          <cell r="AE397">
            <v>0</v>
          </cell>
          <cell r="AG397">
            <v>29855462</v>
          </cell>
          <cell r="AH397">
            <v>29855462</v>
          </cell>
          <cell r="AM397">
            <v>0</v>
          </cell>
          <cell r="AN397">
            <v>0</v>
          </cell>
          <cell r="AP397">
            <v>29855462</v>
          </cell>
          <cell r="AQ397">
            <v>29855462</v>
          </cell>
          <cell r="AV397">
            <v>0</v>
          </cell>
          <cell r="AW397">
            <v>0</v>
          </cell>
          <cell r="AY397">
            <v>29855462</v>
          </cell>
          <cell r="AZ397">
            <v>29855462</v>
          </cell>
        </row>
        <row r="398">
          <cell r="A398" t="str">
            <v>MC</v>
          </cell>
          <cell r="B398" t="str">
            <v>NDP</v>
          </cell>
          <cell r="C398" t="str">
            <v>B</v>
          </cell>
          <cell r="D398" t="str">
            <v>HT2</v>
          </cell>
          <cell r="E398" t="str">
            <v>Culture</v>
          </cell>
          <cell r="F398" t="str">
            <v>Culture</v>
          </cell>
          <cell r="U398">
            <v>100445397</v>
          </cell>
          <cell r="V398">
            <v>100445397</v>
          </cell>
          <cell r="AD398">
            <v>0</v>
          </cell>
          <cell r="AE398">
            <v>0</v>
          </cell>
          <cell r="AG398">
            <v>100445397</v>
          </cell>
          <cell r="AH398">
            <v>100445397</v>
          </cell>
          <cell r="AM398">
            <v>0</v>
          </cell>
          <cell r="AN398">
            <v>0</v>
          </cell>
          <cell r="AP398">
            <v>100445397</v>
          </cell>
          <cell r="AQ398">
            <v>100445397</v>
          </cell>
          <cell r="AV398">
            <v>0</v>
          </cell>
          <cell r="AW398">
            <v>0</v>
          </cell>
          <cell r="AY398">
            <v>100445397</v>
          </cell>
          <cell r="AZ398">
            <v>100445397</v>
          </cell>
        </row>
        <row r="399">
          <cell r="A399" t="str">
            <v>MC</v>
          </cell>
          <cell r="B399" t="str">
            <v>NDP</v>
          </cell>
          <cell r="C399" t="str">
            <v>B</v>
          </cell>
          <cell r="D399" t="str">
            <v>HT2</v>
          </cell>
          <cell r="E399" t="str">
            <v>Culture</v>
          </cell>
          <cell r="F399" t="str">
            <v>Culture</v>
          </cell>
          <cell r="U399">
            <v>6292681</v>
          </cell>
          <cell r="V399">
            <v>5598183</v>
          </cell>
          <cell r="AD399">
            <v>0</v>
          </cell>
          <cell r="AE399">
            <v>0</v>
          </cell>
          <cell r="AG399">
            <v>6292681</v>
          </cell>
          <cell r="AH399">
            <v>5598183</v>
          </cell>
          <cell r="AM399">
            <v>0</v>
          </cell>
          <cell r="AN399">
            <v>0</v>
          </cell>
          <cell r="AP399">
            <v>6292681</v>
          </cell>
          <cell r="AQ399">
            <v>5598183</v>
          </cell>
          <cell r="AV399">
            <v>0</v>
          </cell>
          <cell r="AW399">
            <v>0</v>
          </cell>
          <cell r="AY399">
            <v>6292681</v>
          </cell>
          <cell r="AZ399">
            <v>5598183</v>
          </cell>
        </row>
        <row r="400">
          <cell r="A400" t="str">
            <v>MC</v>
          </cell>
          <cell r="B400" t="str">
            <v>NDP</v>
          </cell>
          <cell r="C400" t="str">
            <v>B</v>
          </cell>
          <cell r="D400" t="str">
            <v>HT2</v>
          </cell>
          <cell r="E400" t="str">
            <v>Culture</v>
          </cell>
          <cell r="F400" t="str">
            <v>Culture</v>
          </cell>
          <cell r="U400">
            <v>59000000</v>
          </cell>
          <cell r="V400">
            <v>59000000</v>
          </cell>
          <cell r="AD400">
            <v>0</v>
          </cell>
          <cell r="AE400">
            <v>0</v>
          </cell>
          <cell r="AG400">
            <v>59000000</v>
          </cell>
          <cell r="AH400">
            <v>59000000</v>
          </cell>
          <cell r="AM400">
            <v>0</v>
          </cell>
          <cell r="AN400">
            <v>0</v>
          </cell>
          <cell r="AP400">
            <v>59000000</v>
          </cell>
          <cell r="AQ400">
            <v>59000000</v>
          </cell>
          <cell r="AV400">
            <v>0</v>
          </cell>
          <cell r="AW400">
            <v>0</v>
          </cell>
          <cell r="AY400">
            <v>59000000</v>
          </cell>
          <cell r="AZ400">
            <v>59000000</v>
          </cell>
        </row>
        <row r="401">
          <cell r="A401" t="str">
            <v>MC</v>
          </cell>
          <cell r="B401" t="str">
            <v>NDP</v>
          </cell>
          <cell r="C401" t="str">
            <v>B</v>
          </cell>
          <cell r="D401" t="str">
            <v>HT2</v>
          </cell>
          <cell r="E401" t="str">
            <v>Culture</v>
          </cell>
          <cell r="F401" t="str">
            <v>Culture</v>
          </cell>
          <cell r="U401">
            <v>16841940</v>
          </cell>
          <cell r="V401">
            <v>14225797</v>
          </cell>
          <cell r="AD401">
            <v>0</v>
          </cell>
          <cell r="AE401">
            <v>0</v>
          </cell>
          <cell r="AG401">
            <v>16841940</v>
          </cell>
          <cell r="AH401">
            <v>14225797</v>
          </cell>
          <cell r="AM401">
            <v>0</v>
          </cell>
          <cell r="AN401">
            <v>0</v>
          </cell>
          <cell r="AP401">
            <v>16841940</v>
          </cell>
          <cell r="AQ401">
            <v>14225797</v>
          </cell>
          <cell r="AV401">
            <v>0</v>
          </cell>
          <cell r="AW401">
            <v>0</v>
          </cell>
          <cell r="AY401">
            <v>16841940</v>
          </cell>
          <cell r="AZ401">
            <v>14225797</v>
          </cell>
        </row>
        <row r="402">
          <cell r="A402" t="str">
            <v>MC</v>
          </cell>
          <cell r="B402" t="str">
            <v>NDP</v>
          </cell>
          <cell r="C402" t="str">
            <v>B</v>
          </cell>
          <cell r="D402" t="str">
            <v>HT2</v>
          </cell>
          <cell r="E402" t="str">
            <v>Culture</v>
          </cell>
          <cell r="F402" t="str">
            <v>Culture</v>
          </cell>
          <cell r="U402">
            <v>161180506</v>
          </cell>
          <cell r="V402">
            <v>161353805</v>
          </cell>
          <cell r="AD402">
            <v>0</v>
          </cell>
          <cell r="AE402">
            <v>0</v>
          </cell>
          <cell r="AG402">
            <v>161180506</v>
          </cell>
          <cell r="AH402">
            <v>161353805</v>
          </cell>
          <cell r="AM402">
            <v>0</v>
          </cell>
          <cell r="AN402">
            <v>0</v>
          </cell>
          <cell r="AP402">
            <v>161180506</v>
          </cell>
          <cell r="AQ402">
            <v>161353805</v>
          </cell>
          <cell r="AV402">
            <v>0</v>
          </cell>
          <cell r="AW402">
            <v>0</v>
          </cell>
          <cell r="AY402">
            <v>161180506</v>
          </cell>
          <cell r="AZ402">
            <v>161353805</v>
          </cell>
        </row>
        <row r="403">
          <cell r="A403" t="str">
            <v>MC</v>
          </cell>
          <cell r="B403" t="str">
            <v>SO</v>
          </cell>
          <cell r="C403" t="str">
            <v>M</v>
          </cell>
          <cell r="D403" t="str">
            <v>SO</v>
          </cell>
          <cell r="E403" t="str">
            <v>Culture</v>
          </cell>
          <cell r="F403" t="str">
            <v>Médias, livre et industries culturelles</v>
          </cell>
          <cell r="M403">
            <v>581603278</v>
          </cell>
          <cell r="O403">
            <v>580517454</v>
          </cell>
          <cell r="Q403">
            <v>578297019</v>
          </cell>
          <cell r="S403">
            <v>1140289917</v>
          </cell>
          <cell r="U403">
            <v>623087989</v>
          </cell>
          <cell r="V403">
            <v>604289591</v>
          </cell>
          <cell r="AD403">
            <v>0</v>
          </cell>
          <cell r="AE403">
            <v>0</v>
          </cell>
          <cell r="AG403">
            <v>623087989</v>
          </cell>
          <cell r="AH403">
            <v>604289591</v>
          </cell>
          <cell r="AM403">
            <v>0</v>
          </cell>
          <cell r="AN403">
            <v>0</v>
          </cell>
          <cell r="AP403">
            <v>623087989</v>
          </cell>
          <cell r="AQ403">
            <v>604289591</v>
          </cell>
          <cell r="AV403">
            <v>0</v>
          </cell>
          <cell r="AW403">
            <v>0</v>
          </cell>
          <cell r="AY403">
            <v>623087989</v>
          </cell>
          <cell r="AZ403">
            <v>604289591</v>
          </cell>
        </row>
        <row r="404">
          <cell r="A404" t="str">
            <v>MC</v>
          </cell>
          <cell r="B404" t="str">
            <v>NDP</v>
          </cell>
          <cell r="C404" t="str">
            <v>P</v>
          </cell>
          <cell r="D404" t="str">
            <v>SO</v>
          </cell>
          <cell r="E404" t="str">
            <v>Culture</v>
          </cell>
          <cell r="F404" t="str">
            <v>Médias, livre et industries culturelles</v>
          </cell>
          <cell r="M404">
            <v>274516298</v>
          </cell>
          <cell r="O404">
            <v>279559573</v>
          </cell>
          <cell r="Q404">
            <v>281539445</v>
          </cell>
          <cell r="S404">
            <v>411364658</v>
          </cell>
          <cell r="U404">
            <v>287359363</v>
          </cell>
          <cell r="V404">
            <v>287359363</v>
          </cell>
          <cell r="AD404">
            <v>0</v>
          </cell>
          <cell r="AE404">
            <v>0</v>
          </cell>
          <cell r="AG404">
            <v>287359363</v>
          </cell>
          <cell r="AH404">
            <v>287359363</v>
          </cell>
          <cell r="AM404">
            <v>0</v>
          </cell>
          <cell r="AN404">
            <v>0</v>
          </cell>
          <cell r="AP404">
            <v>287359363</v>
          </cell>
          <cell r="AQ404">
            <v>287359363</v>
          </cell>
          <cell r="AV404">
            <v>0</v>
          </cell>
          <cell r="AW404">
            <v>0</v>
          </cell>
          <cell r="AY404">
            <v>287359363</v>
          </cell>
          <cell r="AZ404">
            <v>287359363</v>
          </cell>
        </row>
        <row r="405">
          <cell r="A405" t="str">
            <v>MC</v>
          </cell>
          <cell r="B405" t="str">
            <v>NDP</v>
          </cell>
          <cell r="C405" t="str">
            <v>STP</v>
          </cell>
          <cell r="D405" t="str">
            <v>HT2</v>
          </cell>
          <cell r="E405" t="str">
            <v>Culture</v>
          </cell>
          <cell r="F405" t="str">
            <v>Médias, livre et industries culturelles</v>
          </cell>
          <cell r="M405">
            <v>274516298</v>
          </cell>
          <cell r="O405">
            <v>279559573</v>
          </cell>
          <cell r="Q405">
            <v>281539445</v>
          </cell>
          <cell r="S405">
            <v>411364658</v>
          </cell>
          <cell r="U405">
            <v>287359363</v>
          </cell>
          <cell r="V405">
            <v>287359363</v>
          </cell>
          <cell r="AD405">
            <v>0</v>
          </cell>
          <cell r="AE405">
            <v>0</v>
          </cell>
          <cell r="AG405">
            <v>287359363</v>
          </cell>
          <cell r="AH405">
            <v>287359363</v>
          </cell>
          <cell r="AM405">
            <v>0</v>
          </cell>
          <cell r="AN405">
            <v>0</v>
          </cell>
          <cell r="AP405">
            <v>287359363</v>
          </cell>
          <cell r="AQ405">
            <v>287359363</v>
          </cell>
          <cell r="AV405">
            <v>0</v>
          </cell>
          <cell r="AW405">
            <v>0</v>
          </cell>
          <cell r="AY405">
            <v>287359363</v>
          </cell>
          <cell r="AZ405">
            <v>287359363</v>
          </cell>
        </row>
        <row r="406">
          <cell r="A406" t="str">
            <v>MC</v>
          </cell>
          <cell r="B406" t="str">
            <v>NDP</v>
          </cell>
          <cell r="C406" t="str">
            <v>B</v>
          </cell>
          <cell r="D406" t="str">
            <v>HT2</v>
          </cell>
          <cell r="E406" t="str">
            <v>Culture</v>
          </cell>
          <cell r="F406" t="str">
            <v>Médias, livre et industries culturelles</v>
          </cell>
          <cell r="U406">
            <v>134976239</v>
          </cell>
          <cell r="V406">
            <v>134976239</v>
          </cell>
          <cell r="AD406">
            <v>0</v>
          </cell>
          <cell r="AE406">
            <v>0</v>
          </cell>
          <cell r="AG406">
            <v>134976239</v>
          </cell>
          <cell r="AH406">
            <v>134976239</v>
          </cell>
          <cell r="AM406">
            <v>0</v>
          </cell>
          <cell r="AN406">
            <v>0</v>
          </cell>
          <cell r="AP406">
            <v>134976239</v>
          </cell>
          <cell r="AQ406">
            <v>134976239</v>
          </cell>
          <cell r="AV406">
            <v>0</v>
          </cell>
          <cell r="AW406">
            <v>0</v>
          </cell>
          <cell r="AY406">
            <v>134976239</v>
          </cell>
          <cell r="AZ406">
            <v>134976239</v>
          </cell>
        </row>
        <row r="407">
          <cell r="A407" t="str">
            <v>MC</v>
          </cell>
          <cell r="B407" t="str">
            <v>NDP</v>
          </cell>
          <cell r="C407" t="str">
            <v>B</v>
          </cell>
          <cell r="D407" t="str">
            <v>HT2</v>
          </cell>
          <cell r="E407" t="str">
            <v>Culture</v>
          </cell>
          <cell r="F407" t="str">
            <v>Médias, livre et industries culturelles</v>
          </cell>
          <cell r="U407">
            <v>0</v>
          </cell>
          <cell r="V407">
            <v>0</v>
          </cell>
          <cell r="AD407">
            <v>0</v>
          </cell>
          <cell r="AE407">
            <v>0</v>
          </cell>
          <cell r="AG407">
            <v>0</v>
          </cell>
          <cell r="AH407">
            <v>0</v>
          </cell>
          <cell r="AM407">
            <v>0</v>
          </cell>
          <cell r="AN407">
            <v>0</v>
          </cell>
          <cell r="AP407">
            <v>0</v>
          </cell>
          <cell r="AQ407">
            <v>0</v>
          </cell>
          <cell r="AV407">
            <v>0</v>
          </cell>
          <cell r="AW407">
            <v>0</v>
          </cell>
          <cell r="AY407">
            <v>0</v>
          </cell>
          <cell r="AZ407">
            <v>0</v>
          </cell>
        </row>
        <row r="408">
          <cell r="A408" t="str">
            <v>MC</v>
          </cell>
          <cell r="B408" t="str">
            <v>NDP</v>
          </cell>
          <cell r="C408" t="str">
            <v>B</v>
          </cell>
          <cell r="D408" t="str">
            <v>HT2</v>
          </cell>
          <cell r="E408" t="str">
            <v>Culture</v>
          </cell>
          <cell r="F408" t="str">
            <v>Médias, livre et industries culturelles</v>
          </cell>
          <cell r="U408">
            <v>39387903</v>
          </cell>
          <cell r="V408">
            <v>39387903</v>
          </cell>
          <cell r="AD408">
            <v>0</v>
          </cell>
          <cell r="AE408">
            <v>0</v>
          </cell>
          <cell r="AG408">
            <v>39387903</v>
          </cell>
          <cell r="AH408">
            <v>39387903</v>
          </cell>
          <cell r="AM408">
            <v>0</v>
          </cell>
          <cell r="AN408">
            <v>0</v>
          </cell>
          <cell r="AP408">
            <v>39387903</v>
          </cell>
          <cell r="AQ408">
            <v>39387903</v>
          </cell>
          <cell r="AV408">
            <v>0</v>
          </cell>
          <cell r="AW408">
            <v>0</v>
          </cell>
          <cell r="AY408">
            <v>39387903</v>
          </cell>
          <cell r="AZ408">
            <v>39387903</v>
          </cell>
        </row>
        <row r="409">
          <cell r="A409" t="str">
            <v>MC</v>
          </cell>
          <cell r="B409" t="str">
            <v>NDP</v>
          </cell>
          <cell r="C409" t="str">
            <v>B</v>
          </cell>
          <cell r="D409" t="str">
            <v>HT2</v>
          </cell>
          <cell r="E409" t="str">
            <v>Culture</v>
          </cell>
          <cell r="F409" t="str">
            <v>Médias, livre et industries culturelles</v>
          </cell>
          <cell r="U409">
            <v>55473422</v>
          </cell>
          <cell r="V409">
            <v>55473422</v>
          </cell>
          <cell r="AD409">
            <v>0</v>
          </cell>
          <cell r="AE409">
            <v>0</v>
          </cell>
          <cell r="AG409">
            <v>55473422</v>
          </cell>
          <cell r="AH409">
            <v>55473422</v>
          </cell>
          <cell r="AM409">
            <v>0</v>
          </cell>
          <cell r="AN409">
            <v>0</v>
          </cell>
          <cell r="AP409">
            <v>55473422</v>
          </cell>
          <cell r="AQ409">
            <v>55473422</v>
          </cell>
          <cell r="AV409">
            <v>0</v>
          </cell>
          <cell r="AW409">
            <v>0</v>
          </cell>
          <cell r="AY409">
            <v>55473422</v>
          </cell>
          <cell r="AZ409">
            <v>55473422</v>
          </cell>
        </row>
        <row r="410">
          <cell r="A410" t="str">
            <v>MC</v>
          </cell>
          <cell r="B410" t="str">
            <v>NDP</v>
          </cell>
          <cell r="C410" t="str">
            <v>B</v>
          </cell>
          <cell r="D410" t="str">
            <v>HT2</v>
          </cell>
          <cell r="E410" t="str">
            <v>Culture</v>
          </cell>
          <cell r="F410" t="str">
            <v>Médias, livre et industries culturelles</v>
          </cell>
          <cell r="U410">
            <v>22025000</v>
          </cell>
          <cell r="V410">
            <v>22025000</v>
          </cell>
          <cell r="AD410">
            <v>0</v>
          </cell>
          <cell r="AE410">
            <v>0</v>
          </cell>
          <cell r="AG410">
            <v>22025000</v>
          </cell>
          <cell r="AH410">
            <v>22025000</v>
          </cell>
          <cell r="AM410">
            <v>0</v>
          </cell>
          <cell r="AN410">
            <v>0</v>
          </cell>
          <cell r="AP410">
            <v>22025000</v>
          </cell>
          <cell r="AQ410">
            <v>22025000</v>
          </cell>
          <cell r="AV410">
            <v>0</v>
          </cell>
          <cell r="AW410">
            <v>0</v>
          </cell>
          <cell r="AY410">
            <v>22025000</v>
          </cell>
          <cell r="AZ410">
            <v>22025000</v>
          </cell>
        </row>
        <row r="411">
          <cell r="A411" t="str">
            <v>MC</v>
          </cell>
          <cell r="B411" t="str">
            <v>NDP</v>
          </cell>
          <cell r="C411" t="str">
            <v>B</v>
          </cell>
          <cell r="D411" t="str">
            <v>HT2</v>
          </cell>
          <cell r="E411" t="str">
            <v>Culture</v>
          </cell>
          <cell r="F411" t="str">
            <v>Médias, livre et industries culturelles</v>
          </cell>
          <cell r="U411">
            <v>1831660</v>
          </cell>
          <cell r="V411">
            <v>1831660</v>
          </cell>
          <cell r="AD411">
            <v>0</v>
          </cell>
          <cell r="AE411">
            <v>0</v>
          </cell>
          <cell r="AG411">
            <v>1831660</v>
          </cell>
          <cell r="AH411">
            <v>1831660</v>
          </cell>
          <cell r="AM411">
            <v>0</v>
          </cell>
          <cell r="AN411">
            <v>0</v>
          </cell>
          <cell r="AP411">
            <v>1831660</v>
          </cell>
          <cell r="AQ411">
            <v>1831660</v>
          </cell>
          <cell r="AV411">
            <v>0</v>
          </cell>
          <cell r="AW411">
            <v>0</v>
          </cell>
          <cell r="AY411">
            <v>1831660</v>
          </cell>
          <cell r="AZ411">
            <v>1831660</v>
          </cell>
        </row>
        <row r="412">
          <cell r="A412" t="str">
            <v>MC</v>
          </cell>
          <cell r="B412" t="str">
            <v>NDP</v>
          </cell>
          <cell r="C412" t="str">
            <v>B</v>
          </cell>
          <cell r="D412" t="str">
            <v>HT2</v>
          </cell>
          <cell r="E412" t="str">
            <v>Culture</v>
          </cell>
          <cell r="F412" t="str">
            <v>Médias, livre et industries culturelles</v>
          </cell>
          <cell r="U412">
            <v>31998639</v>
          </cell>
          <cell r="V412">
            <v>31998639</v>
          </cell>
          <cell r="AD412">
            <v>0</v>
          </cell>
          <cell r="AE412">
            <v>0</v>
          </cell>
          <cell r="AG412">
            <v>31998639</v>
          </cell>
          <cell r="AH412">
            <v>31998639</v>
          </cell>
          <cell r="AM412">
            <v>0</v>
          </cell>
          <cell r="AN412">
            <v>0</v>
          </cell>
          <cell r="AP412">
            <v>31998639</v>
          </cell>
          <cell r="AQ412">
            <v>31998639</v>
          </cell>
          <cell r="AV412">
            <v>0</v>
          </cell>
          <cell r="AW412">
            <v>0</v>
          </cell>
          <cell r="AY412">
            <v>31998639</v>
          </cell>
          <cell r="AZ412">
            <v>31998639</v>
          </cell>
        </row>
        <row r="413">
          <cell r="A413" t="str">
            <v>MC</v>
          </cell>
          <cell r="B413" t="str">
            <v>NDP</v>
          </cell>
          <cell r="C413" t="str">
            <v>B</v>
          </cell>
          <cell r="D413" t="str">
            <v>HT2</v>
          </cell>
          <cell r="E413" t="str">
            <v>Culture</v>
          </cell>
          <cell r="F413" t="str">
            <v>Médias, livre et industries culturelles</v>
          </cell>
          <cell r="U413">
            <v>1666500</v>
          </cell>
          <cell r="V413">
            <v>1666500</v>
          </cell>
          <cell r="AD413">
            <v>0</v>
          </cell>
          <cell r="AE413">
            <v>0</v>
          </cell>
          <cell r="AG413">
            <v>1666500</v>
          </cell>
          <cell r="AH413">
            <v>1666500</v>
          </cell>
          <cell r="AM413">
            <v>0</v>
          </cell>
          <cell r="AN413">
            <v>0</v>
          </cell>
          <cell r="AP413">
            <v>1666500</v>
          </cell>
          <cell r="AQ413">
            <v>1666500</v>
          </cell>
          <cell r="AV413">
            <v>0</v>
          </cell>
          <cell r="AW413">
            <v>0</v>
          </cell>
          <cell r="AY413">
            <v>1666500</v>
          </cell>
          <cell r="AZ413">
            <v>1666500</v>
          </cell>
        </row>
        <row r="414">
          <cell r="A414" t="str">
            <v>MC</v>
          </cell>
          <cell r="B414" t="str">
            <v>NDP</v>
          </cell>
          <cell r="C414" t="str">
            <v>B</v>
          </cell>
          <cell r="D414" t="str">
            <v>HT2</v>
          </cell>
          <cell r="E414" t="str">
            <v>Culture</v>
          </cell>
          <cell r="F414" t="str">
            <v>Médias, livre et industries culturelles</v>
          </cell>
          <cell r="U414">
            <v>0</v>
          </cell>
          <cell r="V414">
            <v>0</v>
          </cell>
          <cell r="AD414">
            <v>0</v>
          </cell>
          <cell r="AE414">
            <v>0</v>
          </cell>
          <cell r="AG414">
            <v>0</v>
          </cell>
          <cell r="AH414">
            <v>0</v>
          </cell>
          <cell r="AM414">
            <v>0</v>
          </cell>
          <cell r="AN414">
            <v>0</v>
          </cell>
          <cell r="AP414">
            <v>0</v>
          </cell>
          <cell r="AQ414">
            <v>0</v>
          </cell>
          <cell r="AV414">
            <v>0</v>
          </cell>
          <cell r="AW414">
            <v>0</v>
          </cell>
          <cell r="AY414">
            <v>0</v>
          </cell>
          <cell r="AZ414">
            <v>0</v>
          </cell>
        </row>
        <row r="415">
          <cell r="A415" t="str">
            <v>MC</v>
          </cell>
          <cell r="B415" t="str">
            <v>NDP</v>
          </cell>
          <cell r="C415" t="str">
            <v>P</v>
          </cell>
          <cell r="D415" t="str">
            <v>SO</v>
          </cell>
          <cell r="E415" t="str">
            <v>Culture</v>
          </cell>
          <cell r="F415" t="str">
            <v>Médias, livre et industries culturelles</v>
          </cell>
          <cell r="M415">
            <v>307086980</v>
          </cell>
          <cell r="O415">
            <v>300957881</v>
          </cell>
          <cell r="Q415">
            <v>296757574</v>
          </cell>
          <cell r="S415">
            <v>728925259</v>
          </cell>
          <cell r="U415">
            <v>335728626</v>
          </cell>
          <cell r="V415">
            <v>316930228</v>
          </cell>
          <cell r="AD415">
            <v>0</v>
          </cell>
          <cell r="AE415">
            <v>0</v>
          </cell>
          <cell r="AG415">
            <v>335728626</v>
          </cell>
          <cell r="AH415">
            <v>316930228</v>
          </cell>
          <cell r="AM415">
            <v>0</v>
          </cell>
          <cell r="AN415">
            <v>0</v>
          </cell>
          <cell r="AP415">
            <v>335728626</v>
          </cell>
          <cell r="AQ415">
            <v>316930228</v>
          </cell>
          <cell r="AV415">
            <v>0</v>
          </cell>
          <cell r="AW415">
            <v>0</v>
          </cell>
          <cell r="AY415">
            <v>335728626</v>
          </cell>
          <cell r="AZ415">
            <v>316930228</v>
          </cell>
        </row>
        <row r="416">
          <cell r="A416" t="str">
            <v>MC</v>
          </cell>
          <cell r="B416" t="str">
            <v>NDP</v>
          </cell>
          <cell r="C416" t="str">
            <v>STP</v>
          </cell>
          <cell r="D416" t="str">
            <v>HT2</v>
          </cell>
          <cell r="E416" t="str">
            <v>Culture</v>
          </cell>
          <cell r="F416" t="str">
            <v>Médias, livre et industries culturelles</v>
          </cell>
          <cell r="M416">
            <v>307086980</v>
          </cell>
          <cell r="O416">
            <v>300957881</v>
          </cell>
          <cell r="Q416">
            <v>296757574</v>
          </cell>
          <cell r="S416">
            <v>728925259</v>
          </cell>
          <cell r="U416">
            <v>335728626</v>
          </cell>
          <cell r="V416">
            <v>316930228</v>
          </cell>
          <cell r="AD416">
            <v>0</v>
          </cell>
          <cell r="AE416">
            <v>0</v>
          </cell>
          <cell r="AG416">
            <v>335728626</v>
          </cell>
          <cell r="AH416">
            <v>316930228</v>
          </cell>
          <cell r="AM416">
            <v>0</v>
          </cell>
          <cell r="AN416">
            <v>0</v>
          </cell>
          <cell r="AP416">
            <v>335728626</v>
          </cell>
          <cell r="AQ416">
            <v>316930228</v>
          </cell>
          <cell r="AV416">
            <v>0</v>
          </cell>
          <cell r="AW416">
            <v>0</v>
          </cell>
          <cell r="AY416">
            <v>335728626</v>
          </cell>
          <cell r="AZ416">
            <v>316930228</v>
          </cell>
        </row>
        <row r="417">
          <cell r="A417" t="str">
            <v>MC</v>
          </cell>
          <cell r="B417" t="str">
            <v>NDP</v>
          </cell>
          <cell r="C417" t="str">
            <v>B</v>
          </cell>
          <cell r="D417" t="str">
            <v>HT2</v>
          </cell>
          <cell r="E417" t="str">
            <v>Culture</v>
          </cell>
          <cell r="F417" t="str">
            <v>Médias, livre et industries culturelles</v>
          </cell>
          <cell r="U417">
            <v>189193007</v>
          </cell>
          <cell r="V417">
            <v>189193007</v>
          </cell>
          <cell r="AD417">
            <v>0</v>
          </cell>
          <cell r="AE417">
            <v>0</v>
          </cell>
          <cell r="AG417">
            <v>189193007</v>
          </cell>
          <cell r="AH417">
            <v>189193007</v>
          </cell>
          <cell r="AM417">
            <v>0</v>
          </cell>
          <cell r="AN417">
            <v>0</v>
          </cell>
          <cell r="AP417">
            <v>189193007</v>
          </cell>
          <cell r="AQ417">
            <v>189193007</v>
          </cell>
          <cell r="AV417">
            <v>0</v>
          </cell>
          <cell r="AW417">
            <v>0</v>
          </cell>
          <cell r="AY417">
            <v>189193007</v>
          </cell>
          <cell r="AZ417">
            <v>189193007</v>
          </cell>
        </row>
        <row r="418">
          <cell r="A418" t="str">
            <v>MC</v>
          </cell>
          <cell r="B418" t="str">
            <v>NDP</v>
          </cell>
          <cell r="C418" t="str">
            <v>B</v>
          </cell>
          <cell r="D418" t="str">
            <v>HT2</v>
          </cell>
          <cell r="E418" t="str">
            <v>Culture</v>
          </cell>
          <cell r="F418" t="str">
            <v>Médias, livre et industries culturelles</v>
          </cell>
          <cell r="U418">
            <v>57684783</v>
          </cell>
          <cell r="V418">
            <v>27684783</v>
          </cell>
          <cell r="AD418">
            <v>0</v>
          </cell>
          <cell r="AE418">
            <v>0</v>
          </cell>
          <cell r="AG418">
            <v>57684783</v>
          </cell>
          <cell r="AH418">
            <v>27684783</v>
          </cell>
          <cell r="AM418">
            <v>0</v>
          </cell>
          <cell r="AN418">
            <v>0</v>
          </cell>
          <cell r="AP418">
            <v>57684783</v>
          </cell>
          <cell r="AQ418">
            <v>27684783</v>
          </cell>
          <cell r="AV418">
            <v>0</v>
          </cell>
          <cell r="AW418">
            <v>0</v>
          </cell>
          <cell r="AY418">
            <v>57684783</v>
          </cell>
          <cell r="AZ418">
            <v>27684783</v>
          </cell>
        </row>
        <row r="419">
          <cell r="A419" t="str">
            <v>MC</v>
          </cell>
          <cell r="B419" t="str">
            <v>NDP</v>
          </cell>
          <cell r="C419" t="str">
            <v>B</v>
          </cell>
          <cell r="D419" t="str">
            <v>HT2</v>
          </cell>
          <cell r="E419" t="str">
            <v>Culture</v>
          </cell>
          <cell r="F419" t="str">
            <v>Médias, livre et industries culturelles</v>
          </cell>
          <cell r="U419">
            <v>0</v>
          </cell>
          <cell r="V419">
            <v>8023500</v>
          </cell>
          <cell r="AD419">
            <v>0</v>
          </cell>
          <cell r="AE419">
            <v>0</v>
          </cell>
          <cell r="AG419">
            <v>0</v>
          </cell>
          <cell r="AH419">
            <v>8023500</v>
          </cell>
          <cell r="AM419">
            <v>0</v>
          </cell>
          <cell r="AN419">
            <v>0</v>
          </cell>
          <cell r="AP419">
            <v>0</v>
          </cell>
          <cell r="AQ419">
            <v>8023500</v>
          </cell>
          <cell r="AV419">
            <v>0</v>
          </cell>
          <cell r="AW419">
            <v>0</v>
          </cell>
          <cell r="AY419">
            <v>0</v>
          </cell>
          <cell r="AZ419">
            <v>8023500</v>
          </cell>
        </row>
        <row r="420">
          <cell r="A420" t="str">
            <v>MC</v>
          </cell>
          <cell r="B420" t="str">
            <v>NDP</v>
          </cell>
          <cell r="C420" t="str">
            <v>B</v>
          </cell>
          <cell r="D420" t="str">
            <v>HT2</v>
          </cell>
          <cell r="E420" t="str">
            <v>Culture</v>
          </cell>
          <cell r="F420" t="str">
            <v>Médias, livre et industries culturelles</v>
          </cell>
          <cell r="U420">
            <v>7263371</v>
          </cell>
          <cell r="V420">
            <v>10441473</v>
          </cell>
          <cell r="AD420">
            <v>0</v>
          </cell>
          <cell r="AE420">
            <v>0</v>
          </cell>
          <cell r="AG420">
            <v>7263371</v>
          </cell>
          <cell r="AH420">
            <v>10441473</v>
          </cell>
          <cell r="AM420">
            <v>0</v>
          </cell>
          <cell r="AN420">
            <v>0</v>
          </cell>
          <cell r="AP420">
            <v>7263371</v>
          </cell>
          <cell r="AQ420">
            <v>10441473</v>
          </cell>
          <cell r="AV420">
            <v>0</v>
          </cell>
          <cell r="AW420">
            <v>0</v>
          </cell>
          <cell r="AY420">
            <v>7263371</v>
          </cell>
          <cell r="AZ420">
            <v>10441473</v>
          </cell>
        </row>
        <row r="421">
          <cell r="A421" t="str">
            <v>MC</v>
          </cell>
          <cell r="B421" t="str">
            <v>NDP</v>
          </cell>
          <cell r="C421" t="str">
            <v>B</v>
          </cell>
          <cell r="D421" t="str">
            <v>HT2</v>
          </cell>
          <cell r="E421" t="str">
            <v>Culture</v>
          </cell>
          <cell r="F421" t="str">
            <v>Médias, livre et industries culturelles</v>
          </cell>
          <cell r="U421">
            <v>6291775</v>
          </cell>
          <cell r="V421">
            <v>6291775</v>
          </cell>
          <cell r="AD421">
            <v>0</v>
          </cell>
          <cell r="AE421">
            <v>0</v>
          </cell>
          <cell r="AG421">
            <v>6291775</v>
          </cell>
          <cell r="AH421">
            <v>6291775</v>
          </cell>
          <cell r="AM421">
            <v>0</v>
          </cell>
          <cell r="AN421">
            <v>0</v>
          </cell>
          <cell r="AP421">
            <v>6291775</v>
          </cell>
          <cell r="AQ421">
            <v>6291775</v>
          </cell>
          <cell r="AV421">
            <v>0</v>
          </cell>
          <cell r="AW421">
            <v>0</v>
          </cell>
          <cell r="AY421">
            <v>6291775</v>
          </cell>
          <cell r="AZ421">
            <v>6291775</v>
          </cell>
        </row>
        <row r="422">
          <cell r="A422" t="str">
            <v>MC</v>
          </cell>
          <cell r="B422" t="str">
            <v>NDP</v>
          </cell>
          <cell r="C422" t="str">
            <v>B</v>
          </cell>
          <cell r="D422" t="str">
            <v>HT2</v>
          </cell>
          <cell r="E422" t="str">
            <v>Culture</v>
          </cell>
          <cell r="F422" t="str">
            <v>Médias, livre et industries culturelles</v>
          </cell>
          <cell r="U422">
            <v>20529275</v>
          </cell>
          <cell r="V422">
            <v>20529275</v>
          </cell>
          <cell r="AD422">
            <v>0</v>
          </cell>
          <cell r="AE422">
            <v>0</v>
          </cell>
          <cell r="AG422">
            <v>20529275</v>
          </cell>
          <cell r="AH422">
            <v>20529275</v>
          </cell>
          <cell r="AM422">
            <v>0</v>
          </cell>
          <cell r="AN422">
            <v>0</v>
          </cell>
          <cell r="AP422">
            <v>20529275</v>
          </cell>
          <cell r="AQ422">
            <v>20529275</v>
          </cell>
          <cell r="AV422">
            <v>0</v>
          </cell>
          <cell r="AW422">
            <v>0</v>
          </cell>
          <cell r="AY422">
            <v>20529275</v>
          </cell>
          <cell r="AZ422">
            <v>20529275</v>
          </cell>
        </row>
        <row r="423">
          <cell r="A423" t="str">
            <v>MC</v>
          </cell>
          <cell r="B423" t="str">
            <v>NDP</v>
          </cell>
          <cell r="C423" t="str">
            <v>B</v>
          </cell>
          <cell r="D423" t="str">
            <v>HT2</v>
          </cell>
          <cell r="E423" t="str">
            <v>Culture</v>
          </cell>
          <cell r="F423" t="str">
            <v>Médias, livre et industries culturelles</v>
          </cell>
          <cell r="U423">
            <v>6106051</v>
          </cell>
          <cell r="V423">
            <v>6106051</v>
          </cell>
          <cell r="AD423">
            <v>0</v>
          </cell>
          <cell r="AE423">
            <v>0</v>
          </cell>
          <cell r="AG423">
            <v>6106051</v>
          </cell>
          <cell r="AH423">
            <v>6106051</v>
          </cell>
          <cell r="AM423">
            <v>0</v>
          </cell>
          <cell r="AN423">
            <v>0</v>
          </cell>
          <cell r="AP423">
            <v>6106051</v>
          </cell>
          <cell r="AQ423">
            <v>6106051</v>
          </cell>
          <cell r="AV423">
            <v>0</v>
          </cell>
          <cell r="AW423">
            <v>0</v>
          </cell>
          <cell r="AY423">
            <v>6106051</v>
          </cell>
          <cell r="AZ423">
            <v>6106051</v>
          </cell>
        </row>
        <row r="424">
          <cell r="A424" t="str">
            <v>MC</v>
          </cell>
          <cell r="B424" t="str">
            <v>NDP</v>
          </cell>
          <cell r="C424" t="str">
            <v>B</v>
          </cell>
          <cell r="D424" t="str">
            <v>HT2</v>
          </cell>
          <cell r="E424" t="str">
            <v>Culture</v>
          </cell>
          <cell r="F424" t="str">
            <v>Médias, livre et industries culturelles</v>
          </cell>
          <cell r="U424">
            <v>8147364</v>
          </cell>
          <cell r="V424">
            <v>8147364</v>
          </cell>
          <cell r="AD424">
            <v>0</v>
          </cell>
          <cell r="AE424">
            <v>0</v>
          </cell>
          <cell r="AG424">
            <v>8147364</v>
          </cell>
          <cell r="AH424">
            <v>8147364</v>
          </cell>
          <cell r="AM424">
            <v>0</v>
          </cell>
          <cell r="AN424">
            <v>0</v>
          </cell>
          <cell r="AP424">
            <v>8147364</v>
          </cell>
          <cell r="AQ424">
            <v>8147364</v>
          </cell>
          <cell r="AV424">
            <v>0</v>
          </cell>
          <cell r="AW424">
            <v>0</v>
          </cell>
          <cell r="AY424">
            <v>8147364</v>
          </cell>
          <cell r="AZ424">
            <v>8147364</v>
          </cell>
        </row>
        <row r="425">
          <cell r="A425" t="str">
            <v>MC</v>
          </cell>
          <cell r="B425" t="str">
            <v>NDP</v>
          </cell>
          <cell r="C425" t="str">
            <v>B</v>
          </cell>
          <cell r="D425" t="str">
            <v>HT2</v>
          </cell>
          <cell r="E425" t="str">
            <v>Culture</v>
          </cell>
          <cell r="F425" t="str">
            <v>Médias, livre et industries culturelles</v>
          </cell>
          <cell r="U425">
            <v>24718000</v>
          </cell>
          <cell r="V425">
            <v>24718000</v>
          </cell>
          <cell r="AD425">
            <v>0</v>
          </cell>
          <cell r="AE425">
            <v>0</v>
          </cell>
          <cell r="AG425">
            <v>24718000</v>
          </cell>
          <cell r="AH425">
            <v>24718000</v>
          </cell>
          <cell r="AM425">
            <v>0</v>
          </cell>
          <cell r="AN425">
            <v>0</v>
          </cell>
          <cell r="AP425">
            <v>24718000</v>
          </cell>
          <cell r="AQ425">
            <v>24718000</v>
          </cell>
          <cell r="AV425">
            <v>0</v>
          </cell>
          <cell r="AW425">
            <v>0</v>
          </cell>
          <cell r="AY425">
            <v>24718000</v>
          </cell>
          <cell r="AZ425">
            <v>24718000</v>
          </cell>
        </row>
        <row r="426">
          <cell r="A426" t="str">
            <v>MC</v>
          </cell>
          <cell r="B426" t="str">
            <v>NDP</v>
          </cell>
          <cell r="C426" t="str">
            <v>B</v>
          </cell>
          <cell r="D426" t="str">
            <v>HT2</v>
          </cell>
          <cell r="E426" t="str">
            <v>Culture</v>
          </cell>
          <cell r="F426" t="str">
            <v>Médias, livre et industries culturelles</v>
          </cell>
          <cell r="U426">
            <v>15795000</v>
          </cell>
          <cell r="V426">
            <v>15795000</v>
          </cell>
          <cell r="AD426">
            <v>0</v>
          </cell>
          <cell r="AE426">
            <v>0</v>
          </cell>
          <cell r="AG426">
            <v>15795000</v>
          </cell>
          <cell r="AH426">
            <v>15795000</v>
          </cell>
          <cell r="AM426">
            <v>0</v>
          </cell>
          <cell r="AN426">
            <v>0</v>
          </cell>
          <cell r="AP426">
            <v>15795000</v>
          </cell>
          <cell r="AQ426">
            <v>15795000</v>
          </cell>
          <cell r="AV426">
            <v>0</v>
          </cell>
          <cell r="AW426">
            <v>0</v>
          </cell>
          <cell r="AY426">
            <v>15795000</v>
          </cell>
          <cell r="AZ426">
            <v>15795000</v>
          </cell>
        </row>
        <row r="427">
          <cell r="A427" t="str">
            <v>MEFR_hMI</v>
          </cell>
          <cell r="B427" t="str">
            <v>SO</v>
          </cell>
          <cell r="C427" t="str">
            <v>M</v>
          </cell>
          <cell r="D427" t="str">
            <v>SO</v>
          </cell>
          <cell r="E427" t="str">
            <v>Économie, finances et relance</v>
          </cell>
          <cell r="F427" t="str">
            <v>Aide publique au développement</v>
          </cell>
          <cell r="M427">
            <v>1011989406</v>
          </cell>
          <cell r="O427">
            <v>1009189063</v>
          </cell>
          <cell r="Q427">
            <v>994043800</v>
          </cell>
          <cell r="S427">
            <v>1180183771</v>
          </cell>
          <cell r="U427">
            <v>5606110038</v>
          </cell>
          <cell r="V427">
            <v>5394292343</v>
          </cell>
          <cell r="AD427">
            <v>0</v>
          </cell>
          <cell r="AE427">
            <v>0</v>
          </cell>
          <cell r="AG427">
            <v>5606110038</v>
          </cell>
          <cell r="AH427">
            <v>5394292343</v>
          </cell>
          <cell r="AM427">
            <v>0</v>
          </cell>
          <cell r="AN427">
            <v>0</v>
          </cell>
          <cell r="AP427">
            <v>5606110038</v>
          </cell>
          <cell r="AQ427">
            <v>5394292343</v>
          </cell>
          <cell r="AV427">
            <v>0</v>
          </cell>
          <cell r="AW427">
            <v>0</v>
          </cell>
          <cell r="AY427">
            <v>5606110038</v>
          </cell>
          <cell r="AZ427">
            <v>5394292343</v>
          </cell>
        </row>
        <row r="428">
          <cell r="A428" t="str">
            <v>MEFR_hMI</v>
          </cell>
          <cell r="B428" t="str">
            <v>NDP</v>
          </cell>
          <cell r="C428" t="str">
            <v>P</v>
          </cell>
          <cell r="D428" t="str">
            <v>SO</v>
          </cell>
          <cell r="E428" t="str">
            <v>Économie, finances et relance</v>
          </cell>
          <cell r="F428" t="str">
            <v>Aide publique au développement</v>
          </cell>
          <cell r="M428">
            <v>1011989406</v>
          </cell>
          <cell r="O428">
            <v>1009189063</v>
          </cell>
          <cell r="Q428">
            <v>994043800</v>
          </cell>
          <cell r="S428">
            <v>1180183771</v>
          </cell>
          <cell r="U428">
            <v>1381770000</v>
          </cell>
          <cell r="V428">
            <v>1464956006</v>
          </cell>
          <cell r="AD428">
            <v>0</v>
          </cell>
          <cell r="AE428">
            <v>0</v>
          </cell>
          <cell r="AG428">
            <v>1381770000</v>
          </cell>
          <cell r="AH428">
            <v>1464956006</v>
          </cell>
          <cell r="AM428">
            <v>0</v>
          </cell>
          <cell r="AN428">
            <v>0</v>
          </cell>
          <cell r="AP428">
            <v>1381770000</v>
          </cell>
          <cell r="AQ428">
            <v>1464956006</v>
          </cell>
          <cell r="AV428">
            <v>0</v>
          </cell>
          <cell r="AW428">
            <v>0</v>
          </cell>
          <cell r="AY428">
            <v>1381770000</v>
          </cell>
          <cell r="AZ428">
            <v>1464956006</v>
          </cell>
        </row>
        <row r="429">
          <cell r="A429" t="str">
            <v>MEFR_hMI</v>
          </cell>
          <cell r="B429" t="str">
            <v>NDP</v>
          </cell>
          <cell r="C429" t="str">
            <v>STP</v>
          </cell>
          <cell r="D429" t="str">
            <v>HT2</v>
          </cell>
          <cell r="E429" t="str">
            <v>Économie, finances et relance</v>
          </cell>
          <cell r="F429" t="str">
            <v>Aide publique au développement</v>
          </cell>
          <cell r="M429">
            <v>1011989406</v>
          </cell>
          <cell r="O429">
            <v>1009189063</v>
          </cell>
          <cell r="Q429">
            <v>994043800</v>
          </cell>
          <cell r="S429">
            <v>1180183771</v>
          </cell>
          <cell r="U429">
            <v>1381770000</v>
          </cell>
          <cell r="V429">
            <v>1464956006</v>
          </cell>
          <cell r="AD429">
            <v>0</v>
          </cell>
          <cell r="AE429">
            <v>0</v>
          </cell>
          <cell r="AG429">
            <v>1381770000</v>
          </cell>
          <cell r="AH429">
            <v>1464956006</v>
          </cell>
          <cell r="AM429">
            <v>0</v>
          </cell>
          <cell r="AN429">
            <v>0</v>
          </cell>
          <cell r="AP429">
            <v>1381770000</v>
          </cell>
          <cell r="AQ429">
            <v>1464956006</v>
          </cell>
          <cell r="AV429">
            <v>0</v>
          </cell>
          <cell r="AW429">
            <v>0</v>
          </cell>
          <cell r="AY429">
            <v>1381770000</v>
          </cell>
          <cell r="AZ429">
            <v>1464956006</v>
          </cell>
        </row>
        <row r="430">
          <cell r="A430" t="str">
            <v>MEFR_hMI</v>
          </cell>
          <cell r="B430" t="str">
            <v>NDP</v>
          </cell>
          <cell r="C430" t="str">
            <v>B</v>
          </cell>
          <cell r="D430" t="str">
            <v>HT2</v>
          </cell>
          <cell r="E430" t="str">
            <v>Économie, finances et relance</v>
          </cell>
          <cell r="F430" t="str">
            <v>Aide publique au développement</v>
          </cell>
          <cell r="U430">
            <v>8000000</v>
          </cell>
          <cell r="V430">
            <v>633640521</v>
          </cell>
          <cell r="AD430">
            <v>0</v>
          </cell>
          <cell r="AE430">
            <v>0</v>
          </cell>
          <cell r="AG430">
            <v>8000000</v>
          </cell>
          <cell r="AH430">
            <v>633640521</v>
          </cell>
          <cell r="AM430">
            <v>0</v>
          </cell>
          <cell r="AN430">
            <v>0</v>
          </cell>
          <cell r="AP430">
            <v>8000000</v>
          </cell>
          <cell r="AQ430">
            <v>633640521</v>
          </cell>
          <cell r="AV430">
            <v>0</v>
          </cell>
          <cell r="AW430">
            <v>0</v>
          </cell>
          <cell r="AY430">
            <v>8000000</v>
          </cell>
          <cell r="AZ430">
            <v>633640521</v>
          </cell>
        </row>
        <row r="431">
          <cell r="A431" t="str">
            <v>MEFR_hMI</v>
          </cell>
          <cell r="B431" t="str">
            <v>NDP</v>
          </cell>
          <cell r="C431" t="str">
            <v>B</v>
          </cell>
          <cell r="D431" t="str">
            <v>HT2</v>
          </cell>
          <cell r="E431" t="str">
            <v>Économie, finances et relance</v>
          </cell>
          <cell r="F431" t="str">
            <v>Aide publique au développement</v>
          </cell>
          <cell r="U431">
            <v>91000000</v>
          </cell>
          <cell r="V431">
            <v>31763711</v>
          </cell>
          <cell r="AD431">
            <v>0</v>
          </cell>
          <cell r="AE431">
            <v>0</v>
          </cell>
          <cell r="AG431">
            <v>91000000</v>
          </cell>
          <cell r="AH431">
            <v>31763711</v>
          </cell>
          <cell r="AM431">
            <v>0</v>
          </cell>
          <cell r="AN431">
            <v>0</v>
          </cell>
          <cell r="AP431">
            <v>91000000</v>
          </cell>
          <cell r="AQ431">
            <v>31763711</v>
          </cell>
          <cell r="AV431">
            <v>0</v>
          </cell>
          <cell r="AW431">
            <v>0</v>
          </cell>
          <cell r="AY431">
            <v>91000000</v>
          </cell>
          <cell r="AZ431">
            <v>31763711</v>
          </cell>
        </row>
        <row r="432">
          <cell r="A432" t="str">
            <v>MEFR_hMI</v>
          </cell>
          <cell r="B432" t="str">
            <v>NDP</v>
          </cell>
          <cell r="C432" t="str">
            <v>B</v>
          </cell>
          <cell r="D432" t="str">
            <v>HT2</v>
          </cell>
          <cell r="E432" t="str">
            <v>Économie, finances et relance</v>
          </cell>
          <cell r="F432" t="str">
            <v>Aide publique au développement</v>
          </cell>
          <cell r="U432">
            <v>45100000</v>
          </cell>
          <cell r="V432">
            <v>54413000</v>
          </cell>
          <cell r="AD432">
            <v>0</v>
          </cell>
          <cell r="AE432">
            <v>0</v>
          </cell>
          <cell r="AG432">
            <v>45100000</v>
          </cell>
          <cell r="AH432">
            <v>54413000</v>
          </cell>
          <cell r="AM432">
            <v>0</v>
          </cell>
          <cell r="AN432">
            <v>0</v>
          </cell>
          <cell r="AP432">
            <v>45100000</v>
          </cell>
          <cell r="AQ432">
            <v>54413000</v>
          </cell>
          <cell r="AV432">
            <v>0</v>
          </cell>
          <cell r="AW432">
            <v>0</v>
          </cell>
          <cell r="AY432">
            <v>45100000</v>
          </cell>
          <cell r="AZ432">
            <v>54413000</v>
          </cell>
        </row>
        <row r="433">
          <cell r="A433" t="str">
            <v>MEFR_hMI</v>
          </cell>
          <cell r="B433" t="str">
            <v>NDP</v>
          </cell>
          <cell r="C433" t="str">
            <v>B</v>
          </cell>
          <cell r="D433" t="str">
            <v>HT2</v>
          </cell>
          <cell r="E433" t="str">
            <v>Économie, finances et relance</v>
          </cell>
          <cell r="F433" t="str">
            <v>Aide publique au développement</v>
          </cell>
          <cell r="U433">
            <v>0</v>
          </cell>
          <cell r="V433">
            <v>0</v>
          </cell>
          <cell r="AD433">
            <v>0</v>
          </cell>
          <cell r="AE433">
            <v>0</v>
          </cell>
          <cell r="AG433">
            <v>0</v>
          </cell>
          <cell r="AH433">
            <v>0</v>
          </cell>
          <cell r="AM433">
            <v>0</v>
          </cell>
          <cell r="AN433">
            <v>0</v>
          </cell>
          <cell r="AP433">
            <v>0</v>
          </cell>
          <cell r="AQ433">
            <v>0</v>
          </cell>
          <cell r="AV433">
            <v>0</v>
          </cell>
          <cell r="AW433">
            <v>0</v>
          </cell>
          <cell r="AY433">
            <v>0</v>
          </cell>
          <cell r="AZ433">
            <v>0</v>
          </cell>
        </row>
        <row r="434">
          <cell r="A434" t="str">
            <v>MEFR_hMI</v>
          </cell>
          <cell r="B434" t="str">
            <v>NDP</v>
          </cell>
          <cell r="C434" t="str">
            <v>B</v>
          </cell>
          <cell r="D434" t="str">
            <v>HT2</v>
          </cell>
          <cell r="E434" t="str">
            <v>Économie, finances et relance</v>
          </cell>
          <cell r="F434" t="str">
            <v>Aide publique au développement</v>
          </cell>
          <cell r="U434">
            <v>75000000</v>
          </cell>
          <cell r="V434">
            <v>248638701</v>
          </cell>
          <cell r="AD434">
            <v>0</v>
          </cell>
          <cell r="AE434">
            <v>0</v>
          </cell>
          <cell r="AG434">
            <v>75000000</v>
          </cell>
          <cell r="AH434">
            <v>248638701</v>
          </cell>
          <cell r="AM434">
            <v>0</v>
          </cell>
          <cell r="AN434">
            <v>0</v>
          </cell>
          <cell r="AP434">
            <v>75000000</v>
          </cell>
          <cell r="AQ434">
            <v>248638701</v>
          </cell>
          <cell r="AV434">
            <v>0</v>
          </cell>
          <cell r="AW434">
            <v>0</v>
          </cell>
          <cell r="AY434">
            <v>75000000</v>
          </cell>
          <cell r="AZ434">
            <v>248638701</v>
          </cell>
        </row>
        <row r="435">
          <cell r="A435" t="str">
            <v>MEFR_hMI</v>
          </cell>
          <cell r="B435" t="str">
            <v>NDP</v>
          </cell>
          <cell r="C435" t="str">
            <v>B</v>
          </cell>
          <cell r="D435" t="str">
            <v>HT2</v>
          </cell>
          <cell r="E435" t="str">
            <v>Économie, finances et relance</v>
          </cell>
          <cell r="F435" t="str">
            <v>Aide publique au développement</v>
          </cell>
          <cell r="U435">
            <v>970000000</v>
          </cell>
          <cell r="V435">
            <v>224338430</v>
          </cell>
          <cell r="AD435">
            <v>0</v>
          </cell>
          <cell r="AE435">
            <v>0</v>
          </cell>
          <cell r="AG435">
            <v>970000000</v>
          </cell>
          <cell r="AH435">
            <v>224338430</v>
          </cell>
          <cell r="AM435">
            <v>0</v>
          </cell>
          <cell r="AN435">
            <v>0</v>
          </cell>
          <cell r="AP435">
            <v>970000000</v>
          </cell>
          <cell r="AQ435">
            <v>224338430</v>
          </cell>
          <cell r="AV435">
            <v>0</v>
          </cell>
          <cell r="AW435">
            <v>0</v>
          </cell>
          <cell r="AY435">
            <v>970000000</v>
          </cell>
          <cell r="AZ435">
            <v>224338430</v>
          </cell>
        </row>
        <row r="436">
          <cell r="A436" t="str">
            <v>MEFR_hMI</v>
          </cell>
          <cell r="B436" t="str">
            <v>NDP</v>
          </cell>
          <cell r="C436" t="str">
            <v>B</v>
          </cell>
          <cell r="D436" t="str">
            <v>HT2</v>
          </cell>
          <cell r="E436" t="str">
            <v>Économie, finances et relance</v>
          </cell>
          <cell r="F436" t="str">
            <v>Aide publique au développement</v>
          </cell>
          <cell r="U436">
            <v>0</v>
          </cell>
          <cell r="V436">
            <v>25061436</v>
          </cell>
          <cell r="AD436">
            <v>0</v>
          </cell>
          <cell r="AE436">
            <v>0</v>
          </cell>
          <cell r="AG436">
            <v>0</v>
          </cell>
          <cell r="AH436">
            <v>25061436</v>
          </cell>
          <cell r="AM436">
            <v>0</v>
          </cell>
          <cell r="AN436">
            <v>0</v>
          </cell>
          <cell r="AP436">
            <v>0</v>
          </cell>
          <cell r="AQ436">
            <v>25061436</v>
          </cell>
          <cell r="AV436">
            <v>0</v>
          </cell>
          <cell r="AW436">
            <v>0</v>
          </cell>
          <cell r="AY436">
            <v>0</v>
          </cell>
          <cell r="AZ436">
            <v>25061436</v>
          </cell>
        </row>
        <row r="437">
          <cell r="A437" t="str">
            <v>MEFR_hMI</v>
          </cell>
          <cell r="B437" t="str">
            <v>NDP</v>
          </cell>
          <cell r="C437" t="str">
            <v>B</v>
          </cell>
          <cell r="D437" t="str">
            <v>HT2</v>
          </cell>
          <cell r="E437" t="str">
            <v>Économie, finances et relance</v>
          </cell>
          <cell r="F437" t="str">
            <v>Aide publique au développement</v>
          </cell>
          <cell r="U437">
            <v>60000000</v>
          </cell>
          <cell r="V437">
            <v>60000000</v>
          </cell>
          <cell r="AD437">
            <v>0</v>
          </cell>
          <cell r="AE437">
            <v>0</v>
          </cell>
          <cell r="AG437">
            <v>60000000</v>
          </cell>
          <cell r="AH437">
            <v>60000000</v>
          </cell>
          <cell r="AM437">
            <v>0</v>
          </cell>
          <cell r="AN437">
            <v>0</v>
          </cell>
          <cell r="AP437">
            <v>60000000</v>
          </cell>
          <cell r="AQ437">
            <v>60000000</v>
          </cell>
          <cell r="AV437">
            <v>0</v>
          </cell>
          <cell r="AW437">
            <v>0</v>
          </cell>
          <cell r="AY437">
            <v>60000000</v>
          </cell>
          <cell r="AZ437">
            <v>60000000</v>
          </cell>
        </row>
        <row r="438">
          <cell r="A438" t="str">
            <v>MEFR_hMI</v>
          </cell>
          <cell r="B438" t="str">
            <v>NDP</v>
          </cell>
          <cell r="C438" t="str">
            <v>B</v>
          </cell>
          <cell r="D438" t="str">
            <v>HT2</v>
          </cell>
          <cell r="E438" t="str">
            <v>Économie, finances et relance</v>
          </cell>
          <cell r="F438" t="str">
            <v>Aide publique au développement</v>
          </cell>
          <cell r="U438">
            <v>41100000</v>
          </cell>
          <cell r="V438">
            <v>9400000</v>
          </cell>
          <cell r="AD438">
            <v>0</v>
          </cell>
          <cell r="AE438">
            <v>0</v>
          </cell>
          <cell r="AG438">
            <v>41100000</v>
          </cell>
          <cell r="AH438">
            <v>9400000</v>
          </cell>
          <cell r="AM438">
            <v>0</v>
          </cell>
          <cell r="AN438">
            <v>0</v>
          </cell>
          <cell r="AP438">
            <v>41100000</v>
          </cell>
          <cell r="AQ438">
            <v>9400000</v>
          </cell>
          <cell r="AV438">
            <v>0</v>
          </cell>
          <cell r="AW438">
            <v>0</v>
          </cell>
          <cell r="AY438">
            <v>41100000</v>
          </cell>
          <cell r="AZ438">
            <v>9400000</v>
          </cell>
        </row>
        <row r="439">
          <cell r="A439" t="str">
            <v>MEFR_hMI</v>
          </cell>
          <cell r="B439" t="str">
            <v>NDP</v>
          </cell>
          <cell r="C439" t="str">
            <v>B</v>
          </cell>
          <cell r="D439" t="str">
            <v>HT2</v>
          </cell>
          <cell r="E439" t="str">
            <v>Économie, finances et relance</v>
          </cell>
          <cell r="F439" t="str">
            <v>Aide publique au développement</v>
          </cell>
          <cell r="U439">
            <v>91570000</v>
          </cell>
          <cell r="V439">
            <v>80415000</v>
          </cell>
          <cell r="AD439">
            <v>0</v>
          </cell>
          <cell r="AE439">
            <v>0</v>
          </cell>
          <cell r="AG439">
            <v>91570000</v>
          </cell>
          <cell r="AH439">
            <v>80415000</v>
          </cell>
          <cell r="AM439">
            <v>0</v>
          </cell>
          <cell r="AN439">
            <v>0</v>
          </cell>
          <cell r="AP439">
            <v>91570000</v>
          </cell>
          <cell r="AQ439">
            <v>80415000</v>
          </cell>
          <cell r="AV439">
            <v>0</v>
          </cell>
          <cell r="AW439">
            <v>0</v>
          </cell>
          <cell r="AY439">
            <v>91570000</v>
          </cell>
          <cell r="AZ439">
            <v>80415000</v>
          </cell>
        </row>
        <row r="440">
          <cell r="A440" t="str">
            <v>MEFR_hMI</v>
          </cell>
          <cell r="B440" t="str">
            <v>NDP</v>
          </cell>
          <cell r="C440" t="str">
            <v>B</v>
          </cell>
          <cell r="D440" t="str">
            <v>HT2</v>
          </cell>
          <cell r="E440" t="str">
            <v>Économie, finances et relance</v>
          </cell>
          <cell r="F440" t="str">
            <v>Aide publique au développement</v>
          </cell>
          <cell r="U440">
            <v>0</v>
          </cell>
          <cell r="V440">
            <v>97285207</v>
          </cell>
          <cell r="AD440">
            <v>0</v>
          </cell>
          <cell r="AE440">
            <v>0</v>
          </cell>
          <cell r="AG440">
            <v>0</v>
          </cell>
          <cell r="AH440">
            <v>97285207</v>
          </cell>
          <cell r="AM440">
            <v>0</v>
          </cell>
          <cell r="AN440">
            <v>0</v>
          </cell>
          <cell r="AP440">
            <v>0</v>
          </cell>
          <cell r="AQ440">
            <v>97285207</v>
          </cell>
          <cell r="AV440">
            <v>0</v>
          </cell>
          <cell r="AW440">
            <v>0</v>
          </cell>
          <cell r="AY440">
            <v>0</v>
          </cell>
          <cell r="AZ440">
            <v>97285207</v>
          </cell>
        </row>
        <row r="441">
          <cell r="A441" t="str">
            <v>MEFR_hMI</v>
          </cell>
          <cell r="B441" t="str">
            <v>ODETE</v>
          </cell>
          <cell r="C441" t="str">
            <v>P</v>
          </cell>
          <cell r="D441" t="str">
            <v>SO</v>
          </cell>
          <cell r="E441" t="str">
            <v>Économie, finances et relance</v>
          </cell>
          <cell r="F441" t="str">
            <v>Aide publique au développement</v>
          </cell>
          <cell r="M441">
            <v>0</v>
          </cell>
          <cell r="O441">
            <v>0</v>
          </cell>
          <cell r="Q441">
            <v>0</v>
          </cell>
          <cell r="S441">
            <v>0</v>
          </cell>
          <cell r="U441">
            <v>1453000000</v>
          </cell>
          <cell r="V441">
            <v>1453000000</v>
          </cell>
          <cell r="AD441">
            <v>0</v>
          </cell>
          <cell r="AE441">
            <v>0</v>
          </cell>
          <cell r="AG441">
            <v>1453000000</v>
          </cell>
          <cell r="AH441">
            <v>1453000000</v>
          </cell>
          <cell r="AM441">
            <v>0</v>
          </cell>
          <cell r="AN441">
            <v>0</v>
          </cell>
          <cell r="AP441">
            <v>1453000000</v>
          </cell>
          <cell r="AQ441">
            <v>1453000000</v>
          </cell>
          <cell r="AV441">
            <v>0</v>
          </cell>
          <cell r="AW441">
            <v>0</v>
          </cell>
          <cell r="AY441">
            <v>1453000000</v>
          </cell>
          <cell r="AZ441">
            <v>1453000000</v>
          </cell>
        </row>
        <row r="442">
          <cell r="A442" t="str">
            <v>MEFR_hMI</v>
          </cell>
          <cell r="B442" t="str">
            <v>ODETE</v>
          </cell>
          <cell r="C442" t="str">
            <v>STP</v>
          </cell>
          <cell r="D442" t="str">
            <v>HT2</v>
          </cell>
          <cell r="E442" t="str">
            <v>Économie, finances et relance</v>
          </cell>
          <cell r="F442" t="str">
            <v>Aide publique au développement</v>
          </cell>
          <cell r="M442">
            <v>0</v>
          </cell>
          <cell r="O442">
            <v>0</v>
          </cell>
          <cell r="Q442">
            <v>0</v>
          </cell>
          <cell r="S442">
            <v>0</v>
          </cell>
          <cell r="U442">
            <v>1453000000</v>
          </cell>
          <cell r="V442">
            <v>1453000000</v>
          </cell>
          <cell r="AD442">
            <v>0</v>
          </cell>
          <cell r="AE442">
            <v>0</v>
          </cell>
          <cell r="AG442">
            <v>1453000000</v>
          </cell>
          <cell r="AH442">
            <v>1453000000</v>
          </cell>
          <cell r="AM442">
            <v>0</v>
          </cell>
          <cell r="AN442">
            <v>0</v>
          </cell>
          <cell r="AP442">
            <v>1453000000</v>
          </cell>
          <cell r="AQ442">
            <v>1453000000</v>
          </cell>
          <cell r="AV442">
            <v>0</v>
          </cell>
          <cell r="AW442">
            <v>0</v>
          </cell>
          <cell r="AY442">
            <v>1453000000</v>
          </cell>
          <cell r="AZ442">
            <v>1453000000</v>
          </cell>
        </row>
        <row r="443">
          <cell r="A443" t="str">
            <v>MEFR_hMI</v>
          </cell>
          <cell r="B443" t="str">
            <v>ODETE</v>
          </cell>
          <cell r="C443" t="str">
            <v>B</v>
          </cell>
          <cell r="D443" t="str">
            <v>HT2</v>
          </cell>
          <cell r="E443" t="str">
            <v>Économie, finances et relance</v>
          </cell>
          <cell r="F443" t="str">
            <v>Aide publique au développement</v>
          </cell>
          <cell r="U443">
            <v>1453000000</v>
          </cell>
          <cell r="V443">
            <v>1453000000</v>
          </cell>
          <cell r="AD443">
            <v>0</v>
          </cell>
          <cell r="AE443">
            <v>0</v>
          </cell>
          <cell r="AG443">
            <v>1453000000</v>
          </cell>
          <cell r="AH443">
            <v>1453000000</v>
          </cell>
          <cell r="AM443">
            <v>0</v>
          </cell>
          <cell r="AN443">
            <v>0</v>
          </cell>
          <cell r="AP443">
            <v>1453000000</v>
          </cell>
          <cell r="AQ443">
            <v>1453000000</v>
          </cell>
          <cell r="AV443">
            <v>0</v>
          </cell>
          <cell r="AW443">
            <v>0</v>
          </cell>
          <cell r="AY443">
            <v>1453000000</v>
          </cell>
          <cell r="AZ443">
            <v>1453000000</v>
          </cell>
        </row>
        <row r="444">
          <cell r="A444" t="str">
            <v>MEFR_MI</v>
          </cell>
          <cell r="B444" t="str">
            <v>SO</v>
          </cell>
          <cell r="C444" t="str">
            <v>M</v>
          </cell>
          <cell r="D444" t="str">
            <v>SO</v>
          </cell>
          <cell r="E444" t="str">
            <v>Économie, finances et relance</v>
          </cell>
          <cell r="F444" t="str">
            <v>Crédits non répartis</v>
          </cell>
          <cell r="M444">
            <v>9000000</v>
          </cell>
          <cell r="O444">
            <v>9000000</v>
          </cell>
          <cell r="Q444">
            <v>0</v>
          </cell>
          <cell r="S444">
            <v>0</v>
          </cell>
          <cell r="U444">
            <v>622500000</v>
          </cell>
          <cell r="V444">
            <v>322500000</v>
          </cell>
          <cell r="AD444">
            <v>0</v>
          </cell>
          <cell r="AE444">
            <v>0</v>
          </cell>
          <cell r="AG444">
            <v>622500000</v>
          </cell>
          <cell r="AH444">
            <v>322500000</v>
          </cell>
          <cell r="AM444">
            <v>0</v>
          </cell>
          <cell r="AN444">
            <v>0</v>
          </cell>
          <cell r="AP444">
            <v>622500000</v>
          </cell>
          <cell r="AQ444">
            <v>322500000</v>
          </cell>
          <cell r="AV444">
            <v>0</v>
          </cell>
          <cell r="AW444">
            <v>0</v>
          </cell>
          <cell r="AY444">
            <v>622500000</v>
          </cell>
          <cell r="AZ444">
            <v>322500000</v>
          </cell>
        </row>
        <row r="445">
          <cell r="A445" t="str">
            <v>MEFR_MI</v>
          </cell>
          <cell r="B445" t="str">
            <v>NDP</v>
          </cell>
          <cell r="C445" t="str">
            <v>P</v>
          </cell>
          <cell r="D445" t="str">
            <v>SO</v>
          </cell>
          <cell r="E445" t="str">
            <v>Économie, finances et relance</v>
          </cell>
          <cell r="F445" t="str">
            <v>Crédits non répartis</v>
          </cell>
          <cell r="M445">
            <v>9000000</v>
          </cell>
          <cell r="O445">
            <v>9000000</v>
          </cell>
          <cell r="Q445">
            <v>0</v>
          </cell>
          <cell r="S445">
            <v>0</v>
          </cell>
          <cell r="U445">
            <v>198500000</v>
          </cell>
          <cell r="V445">
            <v>198500000</v>
          </cell>
          <cell r="AD445">
            <v>0</v>
          </cell>
          <cell r="AE445">
            <v>0</v>
          </cell>
          <cell r="AG445">
            <v>198500000</v>
          </cell>
          <cell r="AH445">
            <v>198500000</v>
          </cell>
          <cell r="AM445">
            <v>0</v>
          </cell>
          <cell r="AN445">
            <v>0</v>
          </cell>
          <cell r="AP445">
            <v>198500000</v>
          </cell>
          <cell r="AQ445">
            <v>198500000</v>
          </cell>
          <cell r="AV445">
            <v>0</v>
          </cell>
          <cell r="AW445">
            <v>0</v>
          </cell>
          <cell r="AY445">
            <v>198500000</v>
          </cell>
          <cell r="AZ445">
            <v>198500000</v>
          </cell>
        </row>
        <row r="446">
          <cell r="A446" t="str">
            <v>MEFR_MI</v>
          </cell>
          <cell r="B446" t="str">
            <v>SO</v>
          </cell>
          <cell r="C446" t="str">
            <v>STP</v>
          </cell>
          <cell r="D446" t="str">
            <v>T2</v>
          </cell>
          <cell r="E446" t="str">
            <v>Économie, finances et relance</v>
          </cell>
          <cell r="F446" t="str">
            <v>Crédits non répartis</v>
          </cell>
          <cell r="M446">
            <v>9000000</v>
          </cell>
          <cell r="O446">
            <v>9000000</v>
          </cell>
          <cell r="Q446">
            <v>0</v>
          </cell>
          <cell r="S446">
            <v>0</v>
          </cell>
          <cell r="U446">
            <v>198500000</v>
          </cell>
          <cell r="V446">
            <v>198500000</v>
          </cell>
          <cell r="AD446">
            <v>0</v>
          </cell>
          <cell r="AE446">
            <v>0</v>
          </cell>
          <cell r="AG446">
            <v>198500000</v>
          </cell>
          <cell r="AH446">
            <v>198500000</v>
          </cell>
          <cell r="AM446">
            <v>0</v>
          </cell>
          <cell r="AN446">
            <v>0</v>
          </cell>
          <cell r="AP446">
            <v>198500000</v>
          </cell>
          <cell r="AQ446">
            <v>198500000</v>
          </cell>
          <cell r="AV446">
            <v>0</v>
          </cell>
          <cell r="AW446">
            <v>0</v>
          </cell>
          <cell r="AY446">
            <v>198500000</v>
          </cell>
          <cell r="AZ446">
            <v>198500000</v>
          </cell>
        </row>
        <row r="447">
          <cell r="A447" t="str">
            <v>MEFR_MI</v>
          </cell>
          <cell r="B447" t="str">
            <v>NDP</v>
          </cell>
          <cell r="C447" t="str">
            <v>B</v>
          </cell>
          <cell r="D447" t="str">
            <v>T2_HCAS</v>
          </cell>
          <cell r="E447" t="str">
            <v>Économie, finances et relance</v>
          </cell>
          <cell r="F447" t="str">
            <v>Crédits non répartis</v>
          </cell>
          <cell r="M447">
            <v>9000000</v>
          </cell>
          <cell r="O447">
            <v>9000000</v>
          </cell>
          <cell r="Q447">
            <v>0</v>
          </cell>
          <cell r="S447">
            <v>0</v>
          </cell>
          <cell r="U447">
            <v>198500000</v>
          </cell>
          <cell r="V447">
            <v>198500000</v>
          </cell>
          <cell r="AD447">
            <v>0</v>
          </cell>
          <cell r="AE447">
            <v>0</v>
          </cell>
          <cell r="AG447">
            <v>198500000</v>
          </cell>
          <cell r="AH447">
            <v>198500000</v>
          </cell>
          <cell r="AM447">
            <v>0</v>
          </cell>
          <cell r="AN447">
            <v>0</v>
          </cell>
          <cell r="AP447">
            <v>198500000</v>
          </cell>
          <cell r="AQ447">
            <v>198500000</v>
          </cell>
          <cell r="AV447">
            <v>0</v>
          </cell>
          <cell r="AW447">
            <v>0</v>
          </cell>
          <cell r="AY447">
            <v>198500000</v>
          </cell>
          <cell r="AZ447">
            <v>198500000</v>
          </cell>
        </row>
        <row r="448">
          <cell r="A448" t="str">
            <v>MEFR_MI</v>
          </cell>
          <cell r="B448" t="str">
            <v>NDP</v>
          </cell>
          <cell r="C448" t="str">
            <v>P</v>
          </cell>
          <cell r="D448" t="str">
            <v>SO</v>
          </cell>
          <cell r="E448" t="str">
            <v>Économie, finances et relance</v>
          </cell>
          <cell r="F448" t="str">
            <v>Crédits non répartis</v>
          </cell>
          <cell r="M448">
            <v>0</v>
          </cell>
          <cell r="O448">
            <v>0</v>
          </cell>
          <cell r="Q448">
            <v>0</v>
          </cell>
          <cell r="S448">
            <v>0</v>
          </cell>
          <cell r="U448">
            <v>424000000</v>
          </cell>
          <cell r="V448">
            <v>124000000</v>
          </cell>
          <cell r="AD448">
            <v>0</v>
          </cell>
          <cell r="AE448">
            <v>0</v>
          </cell>
          <cell r="AG448">
            <v>424000000</v>
          </cell>
          <cell r="AH448">
            <v>124000000</v>
          </cell>
          <cell r="AM448">
            <v>0</v>
          </cell>
          <cell r="AN448">
            <v>0</v>
          </cell>
          <cell r="AP448">
            <v>424000000</v>
          </cell>
          <cell r="AQ448">
            <v>124000000</v>
          </cell>
          <cell r="AV448">
            <v>0</v>
          </cell>
          <cell r="AW448">
            <v>0</v>
          </cell>
          <cell r="AY448">
            <v>424000000</v>
          </cell>
          <cell r="AZ448">
            <v>124000000</v>
          </cell>
        </row>
        <row r="449">
          <cell r="A449" t="str">
            <v>MEFR_MI</v>
          </cell>
          <cell r="B449" t="str">
            <v>NDP</v>
          </cell>
          <cell r="C449" t="str">
            <v>STP</v>
          </cell>
          <cell r="D449" t="str">
            <v>HT2</v>
          </cell>
          <cell r="E449" t="str">
            <v>Économie, finances et relance</v>
          </cell>
          <cell r="F449" t="str">
            <v>Crédits non répartis</v>
          </cell>
          <cell r="M449">
            <v>0</v>
          </cell>
          <cell r="O449">
            <v>0</v>
          </cell>
          <cell r="Q449">
            <v>0</v>
          </cell>
          <cell r="S449">
            <v>0</v>
          </cell>
          <cell r="U449">
            <v>424000000</v>
          </cell>
          <cell r="V449">
            <v>124000000</v>
          </cell>
          <cell r="AD449">
            <v>0</v>
          </cell>
          <cell r="AE449">
            <v>0</v>
          </cell>
          <cell r="AG449">
            <v>424000000</v>
          </cell>
          <cell r="AH449">
            <v>124000000</v>
          </cell>
          <cell r="AM449">
            <v>0</v>
          </cell>
          <cell r="AN449">
            <v>0</v>
          </cell>
          <cell r="AP449">
            <v>424000000</v>
          </cell>
          <cell r="AQ449">
            <v>124000000</v>
          </cell>
          <cell r="AV449">
            <v>0</v>
          </cell>
          <cell r="AW449">
            <v>0</v>
          </cell>
          <cell r="AY449">
            <v>424000000</v>
          </cell>
          <cell r="AZ449">
            <v>124000000</v>
          </cell>
        </row>
        <row r="450">
          <cell r="A450" t="str">
            <v>MEFR_MI</v>
          </cell>
          <cell r="B450" t="str">
            <v>NDP</v>
          </cell>
          <cell r="C450" t="str">
            <v>B</v>
          </cell>
          <cell r="D450" t="str">
            <v>HT2</v>
          </cell>
          <cell r="E450" t="str">
            <v>Économie, finances et relance</v>
          </cell>
          <cell r="F450" t="str">
            <v>Crédits non répartis</v>
          </cell>
          <cell r="U450">
            <v>424000000</v>
          </cell>
          <cell r="V450">
            <v>124000000</v>
          </cell>
          <cell r="AD450">
            <v>0</v>
          </cell>
          <cell r="AE450">
            <v>0</v>
          </cell>
          <cell r="AG450">
            <v>424000000</v>
          </cell>
          <cell r="AH450">
            <v>124000000</v>
          </cell>
          <cell r="AM450">
            <v>0</v>
          </cell>
          <cell r="AN450">
            <v>0</v>
          </cell>
          <cell r="AP450">
            <v>424000000</v>
          </cell>
          <cell r="AQ450">
            <v>124000000</v>
          </cell>
          <cell r="AV450">
            <v>0</v>
          </cell>
          <cell r="AW450">
            <v>0</v>
          </cell>
          <cell r="AY450">
            <v>424000000</v>
          </cell>
          <cell r="AZ450">
            <v>124000000</v>
          </cell>
        </row>
        <row r="451">
          <cell r="A451" t="str">
            <v>MTE_hLogt</v>
          </cell>
          <cell r="B451" t="str">
            <v>SO</v>
          </cell>
          <cell r="C451" t="str">
            <v>M</v>
          </cell>
          <cell r="D451" t="str">
            <v>SO</v>
          </cell>
          <cell r="E451" t="str">
            <v>Économie, finances et relance</v>
          </cell>
          <cell r="F451" t="str">
            <v>Écologie, développement et mobilité durables</v>
          </cell>
          <cell r="M451">
            <v>0</v>
          </cell>
          <cell r="O451">
            <v>0</v>
          </cell>
          <cell r="Q451">
            <v>0</v>
          </cell>
          <cell r="S451">
            <v>399934590</v>
          </cell>
          <cell r="U451">
            <v>21264564121</v>
          </cell>
          <cell r="V451">
            <v>20729398015</v>
          </cell>
          <cell r="AD451">
            <v>0</v>
          </cell>
          <cell r="AE451">
            <v>0</v>
          </cell>
          <cell r="AG451">
            <v>21264564121</v>
          </cell>
          <cell r="AH451">
            <v>20729398015</v>
          </cell>
          <cell r="AM451">
            <v>0</v>
          </cell>
          <cell r="AN451">
            <v>0</v>
          </cell>
          <cell r="AP451">
            <v>21264564121</v>
          </cell>
          <cell r="AQ451">
            <v>20729398015</v>
          </cell>
          <cell r="AV451">
            <v>0</v>
          </cell>
          <cell r="AW451">
            <v>0</v>
          </cell>
          <cell r="AY451">
            <v>21264564121</v>
          </cell>
          <cell r="AZ451">
            <v>20729398015</v>
          </cell>
        </row>
        <row r="452">
          <cell r="A452" t="str">
            <v>MTE_hLogt</v>
          </cell>
          <cell r="B452" t="str">
            <v>ODETE</v>
          </cell>
          <cell r="C452" t="str">
            <v>P</v>
          </cell>
          <cell r="D452" t="str">
            <v>SO</v>
          </cell>
          <cell r="E452" t="str">
            <v>Économie, finances et relance</v>
          </cell>
          <cell r="F452" t="str">
            <v>Écologie, développement et mobilité durables</v>
          </cell>
          <cell r="M452">
            <v>0</v>
          </cell>
          <cell r="O452">
            <v>0</v>
          </cell>
          <cell r="Q452">
            <v>0</v>
          </cell>
          <cell r="S452">
            <v>399934590</v>
          </cell>
          <cell r="U452">
            <v>692000000</v>
          </cell>
          <cell r="V452">
            <v>692000000</v>
          </cell>
          <cell r="AD452">
            <v>0</v>
          </cell>
          <cell r="AE452">
            <v>0</v>
          </cell>
          <cell r="AG452">
            <v>692000000</v>
          </cell>
          <cell r="AH452">
            <v>692000000</v>
          </cell>
          <cell r="AM452">
            <v>0</v>
          </cell>
          <cell r="AN452">
            <v>0</v>
          </cell>
          <cell r="AP452">
            <v>692000000</v>
          </cell>
          <cell r="AQ452">
            <v>692000000</v>
          </cell>
          <cell r="AV452">
            <v>0</v>
          </cell>
          <cell r="AW452">
            <v>0</v>
          </cell>
          <cell r="AY452">
            <v>692000000</v>
          </cell>
          <cell r="AZ452">
            <v>692000000</v>
          </cell>
        </row>
        <row r="453">
          <cell r="A453" t="str">
            <v>MTE_hLogt</v>
          </cell>
          <cell r="B453" t="str">
            <v>ODETE</v>
          </cell>
          <cell r="C453" t="str">
            <v>STP</v>
          </cell>
          <cell r="D453" t="str">
            <v>HT2</v>
          </cell>
          <cell r="E453" t="str">
            <v>Économie, finances et relance</v>
          </cell>
          <cell r="F453" t="str">
            <v>Écologie, développement et mobilité durables</v>
          </cell>
          <cell r="M453">
            <v>0</v>
          </cell>
          <cell r="O453">
            <v>0</v>
          </cell>
          <cell r="Q453">
            <v>0</v>
          </cell>
          <cell r="S453">
            <v>399934590</v>
          </cell>
          <cell r="U453">
            <v>692000000</v>
          </cell>
          <cell r="V453">
            <v>692000000</v>
          </cell>
          <cell r="AD453">
            <v>0</v>
          </cell>
          <cell r="AE453">
            <v>0</v>
          </cell>
          <cell r="AG453">
            <v>692000000</v>
          </cell>
          <cell r="AH453">
            <v>692000000</v>
          </cell>
          <cell r="AM453">
            <v>0</v>
          </cell>
          <cell r="AN453">
            <v>0</v>
          </cell>
          <cell r="AP453">
            <v>692000000</v>
          </cell>
          <cell r="AQ453">
            <v>692000000</v>
          </cell>
          <cell r="AV453">
            <v>0</v>
          </cell>
          <cell r="AW453">
            <v>0</v>
          </cell>
          <cell r="AY453">
            <v>692000000</v>
          </cell>
          <cell r="AZ453">
            <v>692000000</v>
          </cell>
        </row>
        <row r="454">
          <cell r="A454" t="str">
            <v>MTE_hLogt</v>
          </cell>
          <cell r="B454" t="str">
            <v>ODETE</v>
          </cell>
          <cell r="C454" t="str">
            <v>B</v>
          </cell>
          <cell r="D454" t="str">
            <v>HT2</v>
          </cell>
          <cell r="E454" t="str">
            <v>Économie, finances et relance</v>
          </cell>
          <cell r="F454" t="str">
            <v>Écologie, développement et mobilité durables</v>
          </cell>
          <cell r="U454">
            <v>692000000</v>
          </cell>
          <cell r="V454">
            <v>692000000</v>
          </cell>
          <cell r="AD454">
            <v>0</v>
          </cell>
          <cell r="AE454">
            <v>0</v>
          </cell>
          <cell r="AG454">
            <v>692000000</v>
          </cell>
          <cell r="AH454">
            <v>692000000</v>
          </cell>
          <cell r="AM454">
            <v>0</v>
          </cell>
          <cell r="AN454">
            <v>0</v>
          </cell>
          <cell r="AP454">
            <v>692000000</v>
          </cell>
          <cell r="AQ454">
            <v>692000000</v>
          </cell>
          <cell r="AV454">
            <v>0</v>
          </cell>
          <cell r="AW454">
            <v>0</v>
          </cell>
          <cell r="AY454">
            <v>692000000</v>
          </cell>
          <cell r="AZ454">
            <v>692000000</v>
          </cell>
        </row>
        <row r="455">
          <cell r="A455" t="str">
            <v>MEFR_hMI</v>
          </cell>
          <cell r="B455" t="str">
            <v>SO</v>
          </cell>
          <cell r="C455" t="str">
            <v>M</v>
          </cell>
          <cell r="D455" t="str">
            <v>SO</v>
          </cell>
          <cell r="E455" t="str">
            <v>Économie, finances et relance</v>
          </cell>
          <cell r="F455" t="str">
            <v>Économie</v>
          </cell>
          <cell r="M455">
            <v>2640034638</v>
          </cell>
          <cell r="O455">
            <v>2334710797</v>
          </cell>
          <cell r="Q455">
            <v>2275178491</v>
          </cell>
          <cell r="S455">
            <v>4397201384</v>
          </cell>
          <cell r="U455">
            <v>2076212455</v>
          </cell>
          <cell r="V455">
            <v>2689645138</v>
          </cell>
          <cell r="AD455">
            <v>0</v>
          </cell>
          <cell r="AE455">
            <v>0</v>
          </cell>
          <cell r="AG455">
            <v>2076212455</v>
          </cell>
          <cell r="AH455">
            <v>2689645138</v>
          </cell>
          <cell r="AM455">
            <v>0</v>
          </cell>
          <cell r="AN455">
            <v>0</v>
          </cell>
          <cell r="AP455">
            <v>2076212455</v>
          </cell>
          <cell r="AQ455">
            <v>2689645138</v>
          </cell>
          <cell r="AV455">
            <v>0</v>
          </cell>
          <cell r="AW455">
            <v>0</v>
          </cell>
          <cell r="AY455">
            <v>2076212455</v>
          </cell>
          <cell r="AZ455">
            <v>2689645138</v>
          </cell>
        </row>
        <row r="456">
          <cell r="A456" t="str">
            <v>MEFR_hMI</v>
          </cell>
          <cell r="B456" t="str">
            <v>NDP</v>
          </cell>
          <cell r="C456" t="str">
            <v>P</v>
          </cell>
          <cell r="D456" t="str">
            <v>SO</v>
          </cell>
          <cell r="E456" t="str">
            <v>Économie, finances et relance</v>
          </cell>
          <cell r="F456" t="str">
            <v>Économie</v>
          </cell>
          <cell r="M456">
            <v>1091517914</v>
          </cell>
          <cell r="O456">
            <v>954771062</v>
          </cell>
          <cell r="Q456">
            <v>906184335</v>
          </cell>
          <cell r="S456">
            <v>1876345420</v>
          </cell>
          <cell r="U456">
            <v>1234410217</v>
          </cell>
          <cell r="V456">
            <v>1242741822</v>
          </cell>
          <cell r="AD456">
            <v>0</v>
          </cell>
          <cell r="AE456">
            <v>0</v>
          </cell>
          <cell r="AG456">
            <v>1234410217</v>
          </cell>
          <cell r="AH456">
            <v>1242741822</v>
          </cell>
          <cell r="AM456">
            <v>0</v>
          </cell>
          <cell r="AN456">
            <v>0</v>
          </cell>
          <cell r="AP456">
            <v>1234410217</v>
          </cell>
          <cell r="AQ456">
            <v>1242741822</v>
          </cell>
          <cell r="AV456">
            <v>0</v>
          </cell>
          <cell r="AW456">
            <v>0</v>
          </cell>
          <cell r="AY456">
            <v>1234410217</v>
          </cell>
          <cell r="AZ456">
            <v>1242741822</v>
          </cell>
        </row>
        <row r="457">
          <cell r="A457" t="str">
            <v>MEFR_hMI</v>
          </cell>
          <cell r="B457" t="str">
            <v>SO</v>
          </cell>
          <cell r="C457" t="str">
            <v>STP</v>
          </cell>
          <cell r="D457" t="str">
            <v>T2</v>
          </cell>
          <cell r="E457" t="str">
            <v>Économie, finances et relance</v>
          </cell>
          <cell r="F457" t="str">
            <v>Économie</v>
          </cell>
          <cell r="M457">
            <v>394233627</v>
          </cell>
          <cell r="O457">
            <v>394932526</v>
          </cell>
          <cell r="Q457">
            <v>383382661</v>
          </cell>
          <cell r="S457">
            <v>375665961</v>
          </cell>
          <cell r="U457">
            <v>389162045</v>
          </cell>
          <cell r="V457">
            <v>389162045</v>
          </cell>
          <cell r="AD457">
            <v>0</v>
          </cell>
          <cell r="AE457">
            <v>0</v>
          </cell>
          <cell r="AG457">
            <v>389162045</v>
          </cell>
          <cell r="AH457">
            <v>389162045</v>
          </cell>
          <cell r="AM457">
            <v>0</v>
          </cell>
          <cell r="AN457">
            <v>0</v>
          </cell>
          <cell r="AP457">
            <v>389162045</v>
          </cell>
          <cell r="AQ457">
            <v>389162045</v>
          </cell>
          <cell r="AV457">
            <v>0</v>
          </cell>
          <cell r="AW457">
            <v>0</v>
          </cell>
          <cell r="AY457">
            <v>389162045</v>
          </cell>
          <cell r="AZ457">
            <v>389162045</v>
          </cell>
        </row>
        <row r="458">
          <cell r="A458" t="str">
            <v>MEFR_hMI</v>
          </cell>
          <cell r="B458" t="str">
            <v>NDP</v>
          </cell>
          <cell r="C458" t="str">
            <v>B</v>
          </cell>
          <cell r="D458" t="str">
            <v>T2_HCAS</v>
          </cell>
          <cell r="E458" t="str">
            <v>Économie, finances et relance</v>
          </cell>
          <cell r="F458" t="str">
            <v>Économie</v>
          </cell>
          <cell r="M458">
            <v>285672601</v>
          </cell>
          <cell r="O458">
            <v>286967103</v>
          </cell>
          <cell r="Q458">
            <v>279279931</v>
          </cell>
          <cell r="S458">
            <v>275162299</v>
          </cell>
          <cell r="U458">
            <v>285850255</v>
          </cell>
          <cell r="V458">
            <v>285850255</v>
          </cell>
          <cell r="AD458">
            <v>0</v>
          </cell>
          <cell r="AE458">
            <v>0</v>
          </cell>
          <cell r="AG458">
            <v>285850255</v>
          </cell>
          <cell r="AH458">
            <v>285850255</v>
          </cell>
          <cell r="AM458">
            <v>0</v>
          </cell>
          <cell r="AN458">
            <v>0</v>
          </cell>
          <cell r="AP458">
            <v>285850255</v>
          </cell>
          <cell r="AQ458">
            <v>285850255</v>
          </cell>
          <cell r="AV458">
            <v>0</v>
          </cell>
          <cell r="AW458">
            <v>0</v>
          </cell>
          <cell r="AY458">
            <v>285850255</v>
          </cell>
          <cell r="AZ458">
            <v>285850255</v>
          </cell>
        </row>
        <row r="459">
          <cell r="A459" t="str">
            <v>MEFR_hMI</v>
          </cell>
          <cell r="B459" t="str">
            <v>HN</v>
          </cell>
          <cell r="C459" t="str">
            <v>B</v>
          </cell>
          <cell r="D459" t="str">
            <v>T2_CAS</v>
          </cell>
          <cell r="E459" t="str">
            <v>Économie, finances et relance</v>
          </cell>
          <cell r="F459" t="str">
            <v>Économie</v>
          </cell>
          <cell r="M459">
            <v>108561026</v>
          </cell>
          <cell r="O459">
            <v>107965423</v>
          </cell>
          <cell r="Q459">
            <v>104102730</v>
          </cell>
          <cell r="S459">
            <v>100503662</v>
          </cell>
          <cell r="U459">
            <v>103311790</v>
          </cell>
          <cell r="V459">
            <v>103311790</v>
          </cell>
          <cell r="AD459">
            <v>0</v>
          </cell>
          <cell r="AE459">
            <v>0</v>
          </cell>
          <cell r="AG459">
            <v>103311790</v>
          </cell>
          <cell r="AH459">
            <v>103311790</v>
          </cell>
          <cell r="AM459">
            <v>0</v>
          </cell>
          <cell r="AN459">
            <v>0</v>
          </cell>
          <cell r="AP459">
            <v>103311790</v>
          </cell>
          <cell r="AQ459">
            <v>103311790</v>
          </cell>
          <cell r="AV459">
            <v>0</v>
          </cell>
          <cell r="AW459">
            <v>0</v>
          </cell>
          <cell r="AY459">
            <v>103311790</v>
          </cell>
          <cell r="AZ459">
            <v>103311790</v>
          </cell>
        </row>
        <row r="460">
          <cell r="A460" t="str">
            <v>MEFR_hMI</v>
          </cell>
          <cell r="B460" t="str">
            <v>NDP</v>
          </cell>
          <cell r="C460" t="str">
            <v>STP</v>
          </cell>
          <cell r="D460" t="str">
            <v>HT2</v>
          </cell>
          <cell r="E460" t="str">
            <v>Économie, finances et relance</v>
          </cell>
          <cell r="F460" t="str">
            <v>Économie</v>
          </cell>
          <cell r="M460">
            <v>697284287</v>
          </cell>
          <cell r="O460">
            <v>559838536</v>
          </cell>
          <cell r="Q460">
            <v>522801674</v>
          </cell>
          <cell r="S460">
            <v>1500679459</v>
          </cell>
          <cell r="U460">
            <v>845248172</v>
          </cell>
          <cell r="V460">
            <v>853579777</v>
          </cell>
          <cell r="AD460">
            <v>0</v>
          </cell>
          <cell r="AE460">
            <v>0</v>
          </cell>
          <cell r="AG460">
            <v>845248172</v>
          </cell>
          <cell r="AH460">
            <v>853579777</v>
          </cell>
          <cell r="AM460">
            <v>0</v>
          </cell>
          <cell r="AN460">
            <v>0</v>
          </cell>
          <cell r="AP460">
            <v>845248172</v>
          </cell>
          <cell r="AQ460">
            <v>853579777</v>
          </cell>
          <cell r="AV460">
            <v>0</v>
          </cell>
          <cell r="AW460">
            <v>0</v>
          </cell>
          <cell r="AY460">
            <v>845248172</v>
          </cell>
          <cell r="AZ460">
            <v>853579777</v>
          </cell>
        </row>
        <row r="461">
          <cell r="A461" t="str">
            <v>MEFR_hMI</v>
          </cell>
          <cell r="B461" t="str">
            <v>NDP</v>
          </cell>
          <cell r="C461" t="str">
            <v>B</v>
          </cell>
          <cell r="D461" t="str">
            <v>HT2</v>
          </cell>
          <cell r="E461" t="str">
            <v>Économie, finances et relance</v>
          </cell>
          <cell r="F461" t="str">
            <v>Économie</v>
          </cell>
          <cell r="U461">
            <v>0</v>
          </cell>
          <cell r="V461">
            <v>0</v>
          </cell>
          <cell r="AD461">
            <v>0</v>
          </cell>
          <cell r="AE461">
            <v>0</v>
          </cell>
          <cell r="AG461">
            <v>0</v>
          </cell>
          <cell r="AH461">
            <v>0</v>
          </cell>
          <cell r="AM461">
            <v>0</v>
          </cell>
          <cell r="AN461">
            <v>0</v>
          </cell>
          <cell r="AP461">
            <v>0</v>
          </cell>
          <cell r="AQ461">
            <v>0</v>
          </cell>
          <cell r="AV461">
            <v>0</v>
          </cell>
          <cell r="AW461">
            <v>0</v>
          </cell>
          <cell r="AY461">
            <v>0</v>
          </cell>
          <cell r="AZ461">
            <v>0</v>
          </cell>
        </row>
        <row r="462">
          <cell r="A462" t="str">
            <v>MEFR_hMI</v>
          </cell>
          <cell r="B462" t="str">
            <v>NDP</v>
          </cell>
          <cell r="C462" t="str">
            <v>B</v>
          </cell>
          <cell r="D462" t="str">
            <v>HT2</v>
          </cell>
          <cell r="E462" t="str">
            <v>Économie, finances et relance</v>
          </cell>
          <cell r="F462" t="str">
            <v>Économie</v>
          </cell>
          <cell r="U462">
            <v>0</v>
          </cell>
          <cell r="V462">
            <v>0</v>
          </cell>
          <cell r="AD462">
            <v>0</v>
          </cell>
          <cell r="AE462">
            <v>0</v>
          </cell>
          <cell r="AG462">
            <v>0</v>
          </cell>
          <cell r="AH462">
            <v>0</v>
          </cell>
          <cell r="AM462">
            <v>0</v>
          </cell>
          <cell r="AN462">
            <v>0</v>
          </cell>
          <cell r="AP462">
            <v>0</v>
          </cell>
          <cell r="AQ462">
            <v>0</v>
          </cell>
          <cell r="AV462">
            <v>0</v>
          </cell>
          <cell r="AW462">
            <v>0</v>
          </cell>
          <cell r="AY462">
            <v>0</v>
          </cell>
          <cell r="AZ462">
            <v>0</v>
          </cell>
        </row>
        <row r="463">
          <cell r="A463" t="str">
            <v>MEFR_hMI</v>
          </cell>
          <cell r="B463" t="str">
            <v>NDP</v>
          </cell>
          <cell r="C463" t="str">
            <v>B</v>
          </cell>
          <cell r="D463" t="str">
            <v>HT2</v>
          </cell>
          <cell r="E463" t="str">
            <v>Économie, finances et relance</v>
          </cell>
          <cell r="F463" t="str">
            <v>Économie</v>
          </cell>
          <cell r="U463">
            <v>900000</v>
          </cell>
          <cell r="V463">
            <v>900000</v>
          </cell>
          <cell r="AD463">
            <v>0</v>
          </cell>
          <cell r="AE463">
            <v>0</v>
          </cell>
          <cell r="AG463">
            <v>900000</v>
          </cell>
          <cell r="AH463">
            <v>900000</v>
          </cell>
          <cell r="AM463">
            <v>0</v>
          </cell>
          <cell r="AN463">
            <v>0</v>
          </cell>
          <cell r="AP463">
            <v>900000</v>
          </cell>
          <cell r="AQ463">
            <v>900000</v>
          </cell>
          <cell r="AV463">
            <v>0</v>
          </cell>
          <cell r="AW463">
            <v>0</v>
          </cell>
          <cell r="AY463">
            <v>900000</v>
          </cell>
          <cell r="AZ463">
            <v>900000</v>
          </cell>
        </row>
        <row r="464">
          <cell r="A464" t="str">
            <v>MEFR_hMI</v>
          </cell>
          <cell r="B464" t="str">
            <v>NDP</v>
          </cell>
          <cell r="C464" t="str">
            <v>B</v>
          </cell>
          <cell r="D464" t="str">
            <v>HT2</v>
          </cell>
          <cell r="E464" t="str">
            <v>Économie, finances et relance</v>
          </cell>
          <cell r="F464" t="str">
            <v>Économie</v>
          </cell>
          <cell r="U464">
            <v>11500000</v>
          </cell>
          <cell r="V464">
            <v>12700000</v>
          </cell>
          <cell r="AD464">
            <v>0</v>
          </cell>
          <cell r="AE464">
            <v>0</v>
          </cell>
          <cell r="AG464">
            <v>11500000</v>
          </cell>
          <cell r="AH464">
            <v>12700000</v>
          </cell>
          <cell r="AM464">
            <v>0</v>
          </cell>
          <cell r="AN464">
            <v>0</v>
          </cell>
          <cell r="AP464">
            <v>11500000</v>
          </cell>
          <cell r="AQ464">
            <v>12700000</v>
          </cell>
          <cell r="AV464">
            <v>0</v>
          </cell>
          <cell r="AW464">
            <v>0</v>
          </cell>
          <cell r="AY464">
            <v>11500000</v>
          </cell>
          <cell r="AZ464">
            <v>12700000</v>
          </cell>
        </row>
        <row r="465">
          <cell r="A465" t="str">
            <v>MEFR_hMI</v>
          </cell>
          <cell r="B465" t="str">
            <v>NDP</v>
          </cell>
          <cell r="C465" t="str">
            <v>B</v>
          </cell>
          <cell r="D465" t="str">
            <v>HT2</v>
          </cell>
          <cell r="E465" t="str">
            <v>Économie, finances et relance</v>
          </cell>
          <cell r="F465" t="str">
            <v>Économie</v>
          </cell>
          <cell r="U465">
            <v>2063656</v>
          </cell>
          <cell r="V465">
            <v>2063656</v>
          </cell>
          <cell r="AD465">
            <v>0</v>
          </cell>
          <cell r="AE465">
            <v>0</v>
          </cell>
          <cell r="AG465">
            <v>2063656</v>
          </cell>
          <cell r="AH465">
            <v>2063656</v>
          </cell>
          <cell r="AM465">
            <v>0</v>
          </cell>
          <cell r="AN465">
            <v>0</v>
          </cell>
          <cell r="AP465">
            <v>2063656</v>
          </cell>
          <cell r="AQ465">
            <v>2063656</v>
          </cell>
          <cell r="AV465">
            <v>0</v>
          </cell>
          <cell r="AW465">
            <v>0</v>
          </cell>
          <cell r="AY465">
            <v>2063656</v>
          </cell>
          <cell r="AZ465">
            <v>2063656</v>
          </cell>
        </row>
        <row r="466">
          <cell r="A466" t="str">
            <v>MEFR_hMI</v>
          </cell>
          <cell r="B466" t="str">
            <v>NDP</v>
          </cell>
          <cell r="C466" t="str">
            <v>B</v>
          </cell>
          <cell r="D466" t="str">
            <v>HT2</v>
          </cell>
          <cell r="E466" t="str">
            <v>Économie, finances et relance</v>
          </cell>
          <cell r="F466" t="str">
            <v>Économie</v>
          </cell>
          <cell r="U466">
            <v>2901450</v>
          </cell>
          <cell r="V466">
            <v>2901450</v>
          </cell>
          <cell r="AD466">
            <v>0</v>
          </cell>
          <cell r="AE466">
            <v>0</v>
          </cell>
          <cell r="AG466">
            <v>2901450</v>
          </cell>
          <cell r="AH466">
            <v>2901450</v>
          </cell>
          <cell r="AM466">
            <v>0</v>
          </cell>
          <cell r="AN466">
            <v>0</v>
          </cell>
          <cell r="AP466">
            <v>2901450</v>
          </cell>
          <cell r="AQ466">
            <v>2901450</v>
          </cell>
          <cell r="AV466">
            <v>0</v>
          </cell>
          <cell r="AW466">
            <v>0</v>
          </cell>
          <cell r="AY466">
            <v>2901450</v>
          </cell>
          <cell r="AZ466">
            <v>2901450</v>
          </cell>
        </row>
        <row r="467">
          <cell r="A467" t="str">
            <v>MEFR_hMI</v>
          </cell>
          <cell r="B467" t="str">
            <v>NDP</v>
          </cell>
          <cell r="C467" t="str">
            <v>B</v>
          </cell>
          <cell r="D467" t="str">
            <v>HT2</v>
          </cell>
          <cell r="E467" t="str">
            <v>Économie, finances et relance</v>
          </cell>
          <cell r="F467" t="str">
            <v>Économie</v>
          </cell>
          <cell r="U467">
            <v>7312161</v>
          </cell>
          <cell r="V467">
            <v>7312161</v>
          </cell>
          <cell r="AD467">
            <v>0</v>
          </cell>
          <cell r="AE467">
            <v>0</v>
          </cell>
          <cell r="AG467">
            <v>7312161</v>
          </cell>
          <cell r="AH467">
            <v>7312161</v>
          </cell>
          <cell r="AM467">
            <v>0</v>
          </cell>
          <cell r="AN467">
            <v>0</v>
          </cell>
          <cell r="AP467">
            <v>7312161</v>
          </cell>
          <cell r="AQ467">
            <v>7312161</v>
          </cell>
          <cell r="AV467">
            <v>0</v>
          </cell>
          <cell r="AW467">
            <v>0</v>
          </cell>
          <cell r="AY467">
            <v>7312161</v>
          </cell>
          <cell r="AZ467">
            <v>7312161</v>
          </cell>
        </row>
        <row r="468">
          <cell r="A468" t="str">
            <v>MEFR_hMI</v>
          </cell>
          <cell r="B468" t="str">
            <v>NDP</v>
          </cell>
          <cell r="C468" t="str">
            <v>B</v>
          </cell>
          <cell r="D468" t="str">
            <v>HT2</v>
          </cell>
          <cell r="E468" t="str">
            <v>Économie, finances et relance</v>
          </cell>
          <cell r="F468" t="str">
            <v>Économie</v>
          </cell>
          <cell r="U468">
            <v>6777682</v>
          </cell>
          <cell r="V468">
            <v>6777682</v>
          </cell>
          <cell r="AD468">
            <v>0</v>
          </cell>
          <cell r="AE468">
            <v>0</v>
          </cell>
          <cell r="AG468">
            <v>6777682</v>
          </cell>
          <cell r="AH468">
            <v>6777682</v>
          </cell>
          <cell r="AM468">
            <v>0</v>
          </cell>
          <cell r="AN468">
            <v>0</v>
          </cell>
          <cell r="AP468">
            <v>6777682</v>
          </cell>
          <cell r="AQ468">
            <v>6777682</v>
          </cell>
          <cell r="AV468">
            <v>0</v>
          </cell>
          <cell r="AW468">
            <v>0</v>
          </cell>
          <cell r="AY468">
            <v>6777682</v>
          </cell>
          <cell r="AZ468">
            <v>6777682</v>
          </cell>
        </row>
        <row r="469">
          <cell r="A469" t="str">
            <v>MEFR_hMI</v>
          </cell>
          <cell r="B469" t="str">
            <v>NDP</v>
          </cell>
          <cell r="C469" t="str">
            <v>B</v>
          </cell>
          <cell r="D469" t="str">
            <v>HT2</v>
          </cell>
          <cell r="E469" t="str">
            <v>Économie, finances et relance</v>
          </cell>
          <cell r="F469" t="str">
            <v>Économie</v>
          </cell>
          <cell r="U469">
            <v>402900000</v>
          </cell>
          <cell r="V469">
            <v>402900000</v>
          </cell>
          <cell r="AD469">
            <v>0</v>
          </cell>
          <cell r="AE469">
            <v>0</v>
          </cell>
          <cell r="AG469">
            <v>402900000</v>
          </cell>
          <cell r="AH469">
            <v>402900000</v>
          </cell>
          <cell r="AM469">
            <v>0</v>
          </cell>
          <cell r="AN469">
            <v>0</v>
          </cell>
          <cell r="AP469">
            <v>402900000</v>
          </cell>
          <cell r="AQ469">
            <v>402900000</v>
          </cell>
          <cell r="AV469">
            <v>0</v>
          </cell>
          <cell r="AW469">
            <v>0</v>
          </cell>
          <cell r="AY469">
            <v>402900000</v>
          </cell>
          <cell r="AZ469">
            <v>402900000</v>
          </cell>
        </row>
        <row r="470">
          <cell r="A470" t="str">
            <v>MEFR_hMI</v>
          </cell>
          <cell r="B470" t="str">
            <v>NDP</v>
          </cell>
          <cell r="C470" t="str">
            <v>B</v>
          </cell>
          <cell r="D470" t="str">
            <v>HT2</v>
          </cell>
          <cell r="E470" t="str">
            <v>Économie, finances et relance</v>
          </cell>
          <cell r="F470" t="str">
            <v>Économie</v>
          </cell>
          <cell r="U470">
            <v>1791200</v>
          </cell>
          <cell r="V470">
            <v>1791200</v>
          </cell>
          <cell r="AD470">
            <v>0</v>
          </cell>
          <cell r="AE470">
            <v>0</v>
          </cell>
          <cell r="AG470">
            <v>1791200</v>
          </cell>
          <cell r="AH470">
            <v>1791200</v>
          </cell>
          <cell r="AM470">
            <v>0</v>
          </cell>
          <cell r="AN470">
            <v>0</v>
          </cell>
          <cell r="AP470">
            <v>1791200</v>
          </cell>
          <cell r="AQ470">
            <v>1791200</v>
          </cell>
          <cell r="AV470">
            <v>0</v>
          </cell>
          <cell r="AW470">
            <v>0</v>
          </cell>
          <cell r="AY470">
            <v>1791200</v>
          </cell>
          <cell r="AZ470">
            <v>1791200</v>
          </cell>
        </row>
        <row r="471">
          <cell r="A471" t="str">
            <v>MEFR_hMI</v>
          </cell>
          <cell r="B471" t="str">
            <v>NDP</v>
          </cell>
          <cell r="C471" t="str">
            <v>B</v>
          </cell>
          <cell r="D471" t="str">
            <v>HT2</v>
          </cell>
          <cell r="E471" t="str">
            <v>Économie, finances et relance</v>
          </cell>
          <cell r="F471" t="str">
            <v>Économie</v>
          </cell>
          <cell r="U471">
            <v>8997392</v>
          </cell>
          <cell r="V471">
            <v>8997392</v>
          </cell>
          <cell r="AD471">
            <v>0</v>
          </cell>
          <cell r="AE471">
            <v>0</v>
          </cell>
          <cell r="AG471">
            <v>8997392</v>
          </cell>
          <cell r="AH471">
            <v>8997392</v>
          </cell>
          <cell r="AM471">
            <v>0</v>
          </cell>
          <cell r="AN471">
            <v>0</v>
          </cell>
          <cell r="AP471">
            <v>8997392</v>
          </cell>
          <cell r="AQ471">
            <v>8997392</v>
          </cell>
          <cell r="AV471">
            <v>0</v>
          </cell>
          <cell r="AW471">
            <v>0</v>
          </cell>
          <cell r="AY471">
            <v>8997392</v>
          </cell>
          <cell r="AZ471">
            <v>8997392</v>
          </cell>
        </row>
        <row r="472">
          <cell r="A472" t="str">
            <v>MEFR_hMI</v>
          </cell>
          <cell r="B472" t="str">
            <v>NDP</v>
          </cell>
          <cell r="C472" t="str">
            <v>B</v>
          </cell>
          <cell r="D472" t="str">
            <v>HT2</v>
          </cell>
          <cell r="E472" t="str">
            <v>Économie, finances et relance</v>
          </cell>
          <cell r="F472" t="str">
            <v>Économie</v>
          </cell>
          <cell r="U472">
            <v>66000000</v>
          </cell>
          <cell r="V472">
            <v>66000000</v>
          </cell>
          <cell r="AD472">
            <v>0</v>
          </cell>
          <cell r="AE472">
            <v>0</v>
          </cell>
          <cell r="AG472">
            <v>66000000</v>
          </cell>
          <cell r="AH472">
            <v>66000000</v>
          </cell>
          <cell r="AM472">
            <v>0</v>
          </cell>
          <cell r="AN472">
            <v>0</v>
          </cell>
          <cell r="AP472">
            <v>66000000</v>
          </cell>
          <cell r="AQ472">
            <v>66000000</v>
          </cell>
          <cell r="AV472">
            <v>0</v>
          </cell>
          <cell r="AW472">
            <v>0</v>
          </cell>
          <cell r="AY472">
            <v>66000000</v>
          </cell>
          <cell r="AZ472">
            <v>66000000</v>
          </cell>
        </row>
        <row r="473">
          <cell r="A473" t="str">
            <v>MEFR_hMI</v>
          </cell>
          <cell r="B473" t="str">
            <v>NDP</v>
          </cell>
          <cell r="C473" t="str">
            <v>B</v>
          </cell>
          <cell r="D473" t="str">
            <v>HT2</v>
          </cell>
          <cell r="E473" t="str">
            <v>Économie, finances et relance</v>
          </cell>
          <cell r="F473" t="str">
            <v>Économie</v>
          </cell>
          <cell r="U473">
            <v>7180000</v>
          </cell>
          <cell r="V473">
            <v>7180000</v>
          </cell>
          <cell r="AD473">
            <v>0</v>
          </cell>
          <cell r="AE473">
            <v>0</v>
          </cell>
          <cell r="AG473">
            <v>7180000</v>
          </cell>
          <cell r="AH473">
            <v>7180000</v>
          </cell>
          <cell r="AM473">
            <v>0</v>
          </cell>
          <cell r="AN473">
            <v>0</v>
          </cell>
          <cell r="AP473">
            <v>7180000</v>
          </cell>
          <cell r="AQ473">
            <v>7180000</v>
          </cell>
          <cell r="AV473">
            <v>0</v>
          </cell>
          <cell r="AW473">
            <v>0</v>
          </cell>
          <cell r="AY473">
            <v>7180000</v>
          </cell>
          <cell r="AZ473">
            <v>7180000</v>
          </cell>
        </row>
        <row r="474">
          <cell r="A474" t="str">
            <v>MEFR_hMI</v>
          </cell>
          <cell r="B474" t="str">
            <v>NDP</v>
          </cell>
          <cell r="C474" t="str">
            <v>B</v>
          </cell>
          <cell r="D474" t="str">
            <v>HT2</v>
          </cell>
          <cell r="E474" t="str">
            <v>Économie, finances et relance</v>
          </cell>
          <cell r="F474" t="str">
            <v>Économie</v>
          </cell>
          <cell r="U474">
            <v>43950000</v>
          </cell>
          <cell r="V474">
            <v>43950000</v>
          </cell>
          <cell r="AD474">
            <v>0</v>
          </cell>
          <cell r="AE474">
            <v>0</v>
          </cell>
          <cell r="AG474">
            <v>43950000</v>
          </cell>
          <cell r="AH474">
            <v>43950000</v>
          </cell>
          <cell r="AM474">
            <v>0</v>
          </cell>
          <cell r="AN474">
            <v>0</v>
          </cell>
          <cell r="AP474">
            <v>43950000</v>
          </cell>
          <cell r="AQ474">
            <v>43950000</v>
          </cell>
          <cell r="AV474">
            <v>0</v>
          </cell>
          <cell r="AW474">
            <v>0</v>
          </cell>
          <cell r="AY474">
            <v>43950000</v>
          </cell>
          <cell r="AZ474">
            <v>43950000</v>
          </cell>
        </row>
        <row r="475">
          <cell r="A475" t="str">
            <v>MEFR_hMI</v>
          </cell>
          <cell r="B475" t="str">
            <v>NDP</v>
          </cell>
          <cell r="C475" t="str">
            <v>B</v>
          </cell>
          <cell r="D475" t="str">
            <v>HT2</v>
          </cell>
          <cell r="E475" t="str">
            <v>Économie, finances et relance</v>
          </cell>
          <cell r="F475" t="str">
            <v>Économie</v>
          </cell>
          <cell r="U475">
            <v>5259374</v>
          </cell>
          <cell r="V475">
            <v>7096927</v>
          </cell>
          <cell r="AD475">
            <v>0</v>
          </cell>
          <cell r="AE475">
            <v>0</v>
          </cell>
          <cell r="AG475">
            <v>5259374</v>
          </cell>
          <cell r="AH475">
            <v>7096927</v>
          </cell>
          <cell r="AM475">
            <v>0</v>
          </cell>
          <cell r="AN475">
            <v>0</v>
          </cell>
          <cell r="AP475">
            <v>5259374</v>
          </cell>
          <cell r="AQ475">
            <v>7096927</v>
          </cell>
          <cell r="AV475">
            <v>0</v>
          </cell>
          <cell r="AW475">
            <v>0</v>
          </cell>
          <cell r="AY475">
            <v>5259374</v>
          </cell>
          <cell r="AZ475">
            <v>7096927</v>
          </cell>
        </row>
        <row r="476">
          <cell r="A476" t="str">
            <v>MEFR_hMI</v>
          </cell>
          <cell r="B476" t="str">
            <v>NDP</v>
          </cell>
          <cell r="C476" t="str">
            <v>B</v>
          </cell>
          <cell r="D476" t="str">
            <v>HT2</v>
          </cell>
          <cell r="E476" t="str">
            <v>Économie, finances et relance</v>
          </cell>
          <cell r="F476" t="str">
            <v>Économie</v>
          </cell>
          <cell r="U476">
            <v>4100000</v>
          </cell>
          <cell r="V476">
            <v>5400000</v>
          </cell>
          <cell r="AD476">
            <v>0</v>
          </cell>
          <cell r="AE476">
            <v>0</v>
          </cell>
          <cell r="AG476">
            <v>4100000</v>
          </cell>
          <cell r="AH476">
            <v>5400000</v>
          </cell>
          <cell r="AM476">
            <v>0</v>
          </cell>
          <cell r="AN476">
            <v>0</v>
          </cell>
          <cell r="AP476">
            <v>4100000</v>
          </cell>
          <cell r="AQ476">
            <v>5400000</v>
          </cell>
          <cell r="AV476">
            <v>0</v>
          </cell>
          <cell r="AW476">
            <v>0</v>
          </cell>
          <cell r="AY476">
            <v>4100000</v>
          </cell>
          <cell r="AZ476">
            <v>5400000</v>
          </cell>
        </row>
        <row r="477">
          <cell r="A477" t="str">
            <v>MEFR_hMI</v>
          </cell>
          <cell r="B477" t="str">
            <v>NDP</v>
          </cell>
          <cell r="C477" t="str">
            <v>B</v>
          </cell>
          <cell r="D477" t="str">
            <v>HT2</v>
          </cell>
          <cell r="E477" t="str">
            <v>Économie, finances et relance</v>
          </cell>
          <cell r="F477" t="str">
            <v>Économie</v>
          </cell>
          <cell r="U477">
            <v>9935885</v>
          </cell>
          <cell r="V477">
            <v>10009937</v>
          </cell>
          <cell r="AD477">
            <v>0</v>
          </cell>
          <cell r="AE477">
            <v>0</v>
          </cell>
          <cell r="AG477">
            <v>9935885</v>
          </cell>
          <cell r="AH477">
            <v>10009937</v>
          </cell>
          <cell r="AM477">
            <v>0</v>
          </cell>
          <cell r="AN477">
            <v>0</v>
          </cell>
          <cell r="AP477">
            <v>9935885</v>
          </cell>
          <cell r="AQ477">
            <v>10009937</v>
          </cell>
          <cell r="AV477">
            <v>0</v>
          </cell>
          <cell r="AW477">
            <v>0</v>
          </cell>
          <cell r="AY477">
            <v>9935885</v>
          </cell>
          <cell r="AZ477">
            <v>10009937</v>
          </cell>
        </row>
        <row r="478">
          <cell r="A478" t="str">
            <v>MEFR_hMI</v>
          </cell>
          <cell r="B478" t="str">
            <v>NDP</v>
          </cell>
          <cell r="C478" t="str">
            <v>B</v>
          </cell>
          <cell r="D478" t="str">
            <v>HT2</v>
          </cell>
          <cell r="E478" t="str">
            <v>Économie, finances et relance</v>
          </cell>
          <cell r="F478" t="str">
            <v>Économie</v>
          </cell>
          <cell r="U478">
            <v>5285369</v>
          </cell>
          <cell r="V478">
            <v>5285369</v>
          </cell>
          <cell r="AD478">
            <v>0</v>
          </cell>
          <cell r="AE478">
            <v>0</v>
          </cell>
          <cell r="AG478">
            <v>5285369</v>
          </cell>
          <cell r="AH478">
            <v>5285369</v>
          </cell>
          <cell r="AM478">
            <v>0</v>
          </cell>
          <cell r="AN478">
            <v>0</v>
          </cell>
          <cell r="AP478">
            <v>5285369</v>
          </cell>
          <cell r="AQ478">
            <v>5285369</v>
          </cell>
          <cell r="AV478">
            <v>0</v>
          </cell>
          <cell r="AW478">
            <v>0</v>
          </cell>
          <cell r="AY478">
            <v>5285369</v>
          </cell>
          <cell r="AZ478">
            <v>5285369</v>
          </cell>
        </row>
        <row r="479">
          <cell r="A479" t="str">
            <v>MEFR_hMI</v>
          </cell>
          <cell r="B479" t="str">
            <v>NDP</v>
          </cell>
          <cell r="C479" t="str">
            <v>B</v>
          </cell>
          <cell r="D479" t="str">
            <v>HT2</v>
          </cell>
          <cell r="E479" t="str">
            <v>Économie, finances et relance</v>
          </cell>
          <cell r="F479" t="str">
            <v>Économie</v>
          </cell>
          <cell r="U479">
            <v>87620113</v>
          </cell>
          <cell r="V479">
            <v>87620113</v>
          </cell>
          <cell r="AD479">
            <v>0</v>
          </cell>
          <cell r="AE479">
            <v>0</v>
          </cell>
          <cell r="AG479">
            <v>87620113</v>
          </cell>
          <cell r="AH479">
            <v>87620113</v>
          </cell>
          <cell r="AM479">
            <v>0</v>
          </cell>
          <cell r="AN479">
            <v>0</v>
          </cell>
          <cell r="AP479">
            <v>87620113</v>
          </cell>
          <cell r="AQ479">
            <v>87620113</v>
          </cell>
          <cell r="AV479">
            <v>0</v>
          </cell>
          <cell r="AW479">
            <v>0</v>
          </cell>
          <cell r="AY479">
            <v>87620113</v>
          </cell>
          <cell r="AZ479">
            <v>87620113</v>
          </cell>
        </row>
        <row r="480">
          <cell r="A480" t="str">
            <v>MEFR_hMI</v>
          </cell>
          <cell r="B480" t="str">
            <v>NDP</v>
          </cell>
          <cell r="C480" t="str">
            <v>B</v>
          </cell>
          <cell r="D480" t="str">
            <v>HT2</v>
          </cell>
          <cell r="E480" t="str">
            <v>Économie, finances et relance</v>
          </cell>
          <cell r="F480" t="str">
            <v>Économie</v>
          </cell>
          <cell r="U480">
            <v>51650000</v>
          </cell>
          <cell r="V480">
            <v>51650000</v>
          </cell>
          <cell r="AD480">
            <v>0</v>
          </cell>
          <cell r="AE480">
            <v>0</v>
          </cell>
          <cell r="AG480">
            <v>51650000</v>
          </cell>
          <cell r="AH480">
            <v>51650000</v>
          </cell>
          <cell r="AM480">
            <v>0</v>
          </cell>
          <cell r="AN480">
            <v>0</v>
          </cell>
          <cell r="AP480">
            <v>51650000</v>
          </cell>
          <cell r="AQ480">
            <v>51650000</v>
          </cell>
          <cell r="AV480">
            <v>0</v>
          </cell>
          <cell r="AW480">
            <v>0</v>
          </cell>
          <cell r="AY480">
            <v>51650000</v>
          </cell>
          <cell r="AZ480">
            <v>51650000</v>
          </cell>
        </row>
        <row r="481">
          <cell r="A481" t="str">
            <v>MEFR_hMI</v>
          </cell>
          <cell r="B481" t="str">
            <v>NDP</v>
          </cell>
          <cell r="C481" t="str">
            <v>B</v>
          </cell>
          <cell r="D481" t="str">
            <v>HT2</v>
          </cell>
          <cell r="E481" t="str">
            <v>Économie, finances et relance</v>
          </cell>
          <cell r="F481" t="str">
            <v>Économie</v>
          </cell>
          <cell r="U481">
            <v>10000</v>
          </cell>
          <cell r="V481">
            <v>10000</v>
          </cell>
          <cell r="AD481">
            <v>0</v>
          </cell>
          <cell r="AE481">
            <v>0</v>
          </cell>
          <cell r="AG481">
            <v>10000</v>
          </cell>
          <cell r="AH481">
            <v>10000</v>
          </cell>
          <cell r="AM481">
            <v>0</v>
          </cell>
          <cell r="AN481">
            <v>0</v>
          </cell>
          <cell r="AP481">
            <v>10000</v>
          </cell>
          <cell r="AQ481">
            <v>10000</v>
          </cell>
          <cell r="AV481">
            <v>0</v>
          </cell>
          <cell r="AW481">
            <v>0</v>
          </cell>
          <cell r="AY481">
            <v>10000</v>
          </cell>
          <cell r="AZ481">
            <v>10000</v>
          </cell>
        </row>
        <row r="482">
          <cell r="A482" t="str">
            <v>MEFR_hMI</v>
          </cell>
          <cell r="B482" t="str">
            <v>NDP</v>
          </cell>
          <cell r="C482" t="str">
            <v>B</v>
          </cell>
          <cell r="D482" t="str">
            <v>HT2</v>
          </cell>
          <cell r="E482" t="str">
            <v>Économie, finances et relance</v>
          </cell>
          <cell r="F482" t="str">
            <v>Économie</v>
          </cell>
          <cell r="U482">
            <v>935000</v>
          </cell>
          <cell r="V482">
            <v>935000</v>
          </cell>
          <cell r="AD482">
            <v>0</v>
          </cell>
          <cell r="AE482">
            <v>0</v>
          </cell>
          <cell r="AG482">
            <v>935000</v>
          </cell>
          <cell r="AH482">
            <v>935000</v>
          </cell>
          <cell r="AM482">
            <v>0</v>
          </cell>
          <cell r="AN482">
            <v>0</v>
          </cell>
          <cell r="AP482">
            <v>935000</v>
          </cell>
          <cell r="AQ482">
            <v>935000</v>
          </cell>
          <cell r="AV482">
            <v>0</v>
          </cell>
          <cell r="AW482">
            <v>0</v>
          </cell>
          <cell r="AY482">
            <v>935000</v>
          </cell>
          <cell r="AZ482">
            <v>935000</v>
          </cell>
        </row>
        <row r="483">
          <cell r="A483" t="str">
            <v>MEFR_hMI</v>
          </cell>
          <cell r="B483" t="str">
            <v>NDP</v>
          </cell>
          <cell r="C483" t="str">
            <v>B</v>
          </cell>
          <cell r="D483" t="str">
            <v>HT2</v>
          </cell>
          <cell r="E483" t="str">
            <v>Économie, finances et relance</v>
          </cell>
          <cell r="F483" t="str">
            <v>Économie</v>
          </cell>
          <cell r="U483">
            <v>0</v>
          </cell>
          <cell r="V483">
            <v>0</v>
          </cell>
          <cell r="AD483">
            <v>0</v>
          </cell>
          <cell r="AE483">
            <v>0</v>
          </cell>
          <cell r="AG483">
            <v>0</v>
          </cell>
          <cell r="AH483">
            <v>0</v>
          </cell>
          <cell r="AM483">
            <v>0</v>
          </cell>
          <cell r="AN483">
            <v>0</v>
          </cell>
          <cell r="AP483">
            <v>0</v>
          </cell>
          <cell r="AQ483">
            <v>0</v>
          </cell>
          <cell r="AV483">
            <v>0</v>
          </cell>
          <cell r="AW483">
            <v>0</v>
          </cell>
          <cell r="AY483">
            <v>0</v>
          </cell>
          <cell r="AZ483">
            <v>0</v>
          </cell>
        </row>
        <row r="484">
          <cell r="A484" t="str">
            <v>MEFR_hMI</v>
          </cell>
          <cell r="B484" t="str">
            <v>NDP</v>
          </cell>
          <cell r="C484" t="str">
            <v>B</v>
          </cell>
          <cell r="D484" t="str">
            <v>HT2</v>
          </cell>
          <cell r="E484" t="str">
            <v>Économie, finances et relance</v>
          </cell>
          <cell r="F484" t="str">
            <v>Économie</v>
          </cell>
          <cell r="U484">
            <v>87800000</v>
          </cell>
          <cell r="V484">
            <v>87800000</v>
          </cell>
          <cell r="AD484">
            <v>0</v>
          </cell>
          <cell r="AE484">
            <v>0</v>
          </cell>
          <cell r="AG484">
            <v>87800000</v>
          </cell>
          <cell r="AH484">
            <v>87800000</v>
          </cell>
          <cell r="AM484">
            <v>0</v>
          </cell>
          <cell r="AN484">
            <v>0</v>
          </cell>
          <cell r="AP484">
            <v>87800000</v>
          </cell>
          <cell r="AQ484">
            <v>87800000</v>
          </cell>
          <cell r="AV484">
            <v>0</v>
          </cell>
          <cell r="AW484">
            <v>0</v>
          </cell>
          <cell r="AY484">
            <v>87800000</v>
          </cell>
          <cell r="AZ484">
            <v>87800000</v>
          </cell>
        </row>
        <row r="485">
          <cell r="A485" t="str">
            <v>MEFR_hMI</v>
          </cell>
          <cell r="B485" t="str">
            <v>NDP</v>
          </cell>
          <cell r="C485" t="str">
            <v>B</v>
          </cell>
          <cell r="D485" t="str">
            <v>HT2</v>
          </cell>
          <cell r="E485" t="str">
            <v>Économie, finances et relance</v>
          </cell>
          <cell r="F485" t="str">
            <v>Économie</v>
          </cell>
          <cell r="U485">
            <v>27780000</v>
          </cell>
          <cell r="V485">
            <v>27780000</v>
          </cell>
          <cell r="AD485">
            <v>0</v>
          </cell>
          <cell r="AE485">
            <v>0</v>
          </cell>
          <cell r="AG485">
            <v>27780000</v>
          </cell>
          <cell r="AH485">
            <v>27780000</v>
          </cell>
          <cell r="AM485">
            <v>0</v>
          </cell>
          <cell r="AN485">
            <v>0</v>
          </cell>
          <cell r="AP485">
            <v>27780000</v>
          </cell>
          <cell r="AQ485">
            <v>27780000</v>
          </cell>
          <cell r="AV485">
            <v>0</v>
          </cell>
          <cell r="AW485">
            <v>0</v>
          </cell>
          <cell r="AY485">
            <v>27780000</v>
          </cell>
          <cell r="AZ485">
            <v>27780000</v>
          </cell>
        </row>
        <row r="486">
          <cell r="A486" t="str">
            <v>MEFR_hMI</v>
          </cell>
          <cell r="B486" t="str">
            <v>NDP</v>
          </cell>
          <cell r="C486" t="str">
            <v>B</v>
          </cell>
          <cell r="D486" t="str">
            <v>HT2</v>
          </cell>
          <cell r="E486" t="str">
            <v>Économie, finances et relance</v>
          </cell>
          <cell r="F486" t="str">
            <v>Économie</v>
          </cell>
          <cell r="U486">
            <v>800000</v>
          </cell>
          <cell r="V486">
            <v>4100000</v>
          </cell>
          <cell r="AD486">
            <v>0</v>
          </cell>
          <cell r="AE486">
            <v>0</v>
          </cell>
          <cell r="AG486">
            <v>800000</v>
          </cell>
          <cell r="AH486">
            <v>4100000</v>
          </cell>
          <cell r="AM486">
            <v>0</v>
          </cell>
          <cell r="AN486">
            <v>0</v>
          </cell>
          <cell r="AP486">
            <v>800000</v>
          </cell>
          <cell r="AQ486">
            <v>4100000</v>
          </cell>
          <cell r="AV486">
            <v>0</v>
          </cell>
          <cell r="AW486">
            <v>0</v>
          </cell>
          <cell r="AY486">
            <v>800000</v>
          </cell>
          <cell r="AZ486">
            <v>4100000</v>
          </cell>
        </row>
        <row r="487">
          <cell r="A487" t="str">
            <v>MEFR_hMI</v>
          </cell>
          <cell r="B487" t="str">
            <v>NDP</v>
          </cell>
          <cell r="C487" t="str">
            <v>B</v>
          </cell>
          <cell r="D487" t="str">
            <v>HT2</v>
          </cell>
          <cell r="E487" t="str">
            <v>Économie, finances et relance</v>
          </cell>
          <cell r="F487" t="str">
            <v>Économie</v>
          </cell>
          <cell r="U487">
            <v>0</v>
          </cell>
          <cell r="V487">
            <v>0</v>
          </cell>
          <cell r="AD487">
            <v>0</v>
          </cell>
          <cell r="AE487">
            <v>0</v>
          </cell>
          <cell r="AG487">
            <v>0</v>
          </cell>
          <cell r="AH487">
            <v>0</v>
          </cell>
          <cell r="AM487">
            <v>0</v>
          </cell>
          <cell r="AN487">
            <v>0</v>
          </cell>
          <cell r="AP487">
            <v>0</v>
          </cell>
          <cell r="AQ487">
            <v>0</v>
          </cell>
          <cell r="AV487">
            <v>0</v>
          </cell>
          <cell r="AW487">
            <v>0</v>
          </cell>
          <cell r="AY487">
            <v>0</v>
          </cell>
          <cell r="AZ487">
            <v>0</v>
          </cell>
        </row>
        <row r="488">
          <cell r="A488" t="str">
            <v>MEFR_hMI</v>
          </cell>
          <cell r="B488" t="str">
            <v>NDP</v>
          </cell>
          <cell r="C488" t="str">
            <v>B</v>
          </cell>
          <cell r="D488" t="str">
            <v>HT2</v>
          </cell>
          <cell r="E488" t="str">
            <v>Économie, finances et relance</v>
          </cell>
          <cell r="F488" t="str">
            <v>Économie</v>
          </cell>
          <cell r="U488">
            <v>0</v>
          </cell>
          <cell r="V488">
            <v>0</v>
          </cell>
          <cell r="AD488">
            <v>0</v>
          </cell>
          <cell r="AE488">
            <v>0</v>
          </cell>
          <cell r="AG488">
            <v>0</v>
          </cell>
          <cell r="AH488">
            <v>0</v>
          </cell>
          <cell r="AM488">
            <v>0</v>
          </cell>
          <cell r="AN488">
            <v>0</v>
          </cell>
          <cell r="AP488">
            <v>0</v>
          </cell>
          <cell r="AQ488">
            <v>0</v>
          </cell>
          <cell r="AV488">
            <v>0</v>
          </cell>
          <cell r="AW488">
            <v>0</v>
          </cell>
          <cell r="AY488">
            <v>0</v>
          </cell>
          <cell r="AZ488">
            <v>0</v>
          </cell>
        </row>
        <row r="489">
          <cell r="A489" t="str">
            <v>MEFR_hMI</v>
          </cell>
          <cell r="B489" t="str">
            <v>NDP</v>
          </cell>
          <cell r="C489" t="str">
            <v>B</v>
          </cell>
          <cell r="D489" t="str">
            <v>HT2</v>
          </cell>
          <cell r="E489" t="str">
            <v>Économie, finances et relance</v>
          </cell>
          <cell r="F489" t="str">
            <v>Économie</v>
          </cell>
          <cell r="U489">
            <v>1798890</v>
          </cell>
          <cell r="V489">
            <v>2418890</v>
          </cell>
          <cell r="AD489">
            <v>0</v>
          </cell>
          <cell r="AE489">
            <v>0</v>
          </cell>
          <cell r="AG489">
            <v>1798890</v>
          </cell>
          <cell r="AH489">
            <v>2418890</v>
          </cell>
          <cell r="AM489">
            <v>0</v>
          </cell>
          <cell r="AN489">
            <v>0</v>
          </cell>
          <cell r="AP489">
            <v>1798890</v>
          </cell>
          <cell r="AQ489">
            <v>2418890</v>
          </cell>
          <cell r="AV489">
            <v>0</v>
          </cell>
          <cell r="AW489">
            <v>0</v>
          </cell>
          <cell r="AY489">
            <v>1798890</v>
          </cell>
          <cell r="AZ489">
            <v>2418890</v>
          </cell>
        </row>
        <row r="490">
          <cell r="A490" t="str">
            <v>MEFR_hMI</v>
          </cell>
          <cell r="B490" t="str">
            <v>NDP</v>
          </cell>
          <cell r="C490" t="str">
            <v>B</v>
          </cell>
          <cell r="D490" t="str">
            <v>HT2</v>
          </cell>
          <cell r="E490" t="str">
            <v>Économie, finances et relance</v>
          </cell>
          <cell r="F490" t="str">
            <v>Économie</v>
          </cell>
          <cell r="U490">
            <v>0</v>
          </cell>
          <cell r="V490">
            <v>0</v>
          </cell>
          <cell r="AD490">
            <v>0</v>
          </cell>
          <cell r="AE490">
            <v>0</v>
          </cell>
          <cell r="AG490">
            <v>0</v>
          </cell>
          <cell r="AH490">
            <v>0</v>
          </cell>
          <cell r="AM490">
            <v>0</v>
          </cell>
          <cell r="AN490">
            <v>0</v>
          </cell>
          <cell r="AP490">
            <v>0</v>
          </cell>
          <cell r="AQ490">
            <v>0</v>
          </cell>
          <cell r="AV490">
            <v>0</v>
          </cell>
          <cell r="AW490">
            <v>0</v>
          </cell>
          <cell r="AY490">
            <v>0</v>
          </cell>
          <cell r="AZ490">
            <v>0</v>
          </cell>
        </row>
        <row r="491">
          <cell r="A491" t="str">
            <v>MEFR_hMI</v>
          </cell>
          <cell r="B491" t="str">
            <v>NDP</v>
          </cell>
          <cell r="C491" t="str">
            <v>B</v>
          </cell>
          <cell r="D491" t="str">
            <v>HT2</v>
          </cell>
          <cell r="E491" t="str">
            <v>Économie, finances et relance</v>
          </cell>
          <cell r="F491" t="str">
            <v>Économie</v>
          </cell>
          <cell r="U491">
            <v>0</v>
          </cell>
          <cell r="V491">
            <v>0</v>
          </cell>
          <cell r="AD491">
            <v>0</v>
          </cell>
          <cell r="AE491">
            <v>0</v>
          </cell>
          <cell r="AG491">
            <v>0</v>
          </cell>
          <cell r="AH491">
            <v>0</v>
          </cell>
          <cell r="AM491">
            <v>0</v>
          </cell>
          <cell r="AN491">
            <v>0</v>
          </cell>
          <cell r="AP491">
            <v>0</v>
          </cell>
          <cell r="AQ491">
            <v>0</v>
          </cell>
          <cell r="AV491">
            <v>0</v>
          </cell>
          <cell r="AW491">
            <v>0</v>
          </cell>
          <cell r="AY491">
            <v>0</v>
          </cell>
          <cell r="AZ491">
            <v>0</v>
          </cell>
        </row>
        <row r="492">
          <cell r="A492" t="str">
            <v>MEFR_hMI</v>
          </cell>
          <cell r="B492" t="str">
            <v>NDP</v>
          </cell>
          <cell r="C492" t="str">
            <v>B</v>
          </cell>
          <cell r="D492" t="str">
            <v>HT2</v>
          </cell>
          <cell r="E492" t="str">
            <v>Économie, finances et relance</v>
          </cell>
          <cell r="F492" t="str">
            <v>Économie</v>
          </cell>
          <cell r="U492">
            <v>0</v>
          </cell>
          <cell r="V492">
            <v>0</v>
          </cell>
          <cell r="AD492">
            <v>0</v>
          </cell>
          <cell r="AE492">
            <v>0</v>
          </cell>
          <cell r="AG492">
            <v>0</v>
          </cell>
          <cell r="AH492">
            <v>0</v>
          </cell>
          <cell r="AM492">
            <v>0</v>
          </cell>
          <cell r="AN492">
            <v>0</v>
          </cell>
          <cell r="AP492">
            <v>0</v>
          </cell>
          <cell r="AQ492">
            <v>0</v>
          </cell>
          <cell r="AV492">
            <v>0</v>
          </cell>
          <cell r="AW492">
            <v>0</v>
          </cell>
          <cell r="AY492">
            <v>0</v>
          </cell>
          <cell r="AZ492">
            <v>0</v>
          </cell>
        </row>
        <row r="493">
          <cell r="A493" t="str">
            <v>MEFR_hMI</v>
          </cell>
          <cell r="B493" t="str">
            <v>NDP</v>
          </cell>
          <cell r="C493" t="str">
            <v>P</v>
          </cell>
          <cell r="D493" t="str">
            <v>SO</v>
          </cell>
          <cell r="E493" t="str">
            <v>Économie, finances et relance</v>
          </cell>
          <cell r="F493" t="str">
            <v>Économie</v>
          </cell>
          <cell r="M493">
            <v>1091517914</v>
          </cell>
          <cell r="O493">
            <v>954771062</v>
          </cell>
          <cell r="Q493">
            <v>906184335</v>
          </cell>
          <cell r="S493">
            <v>1876345420</v>
          </cell>
          <cell r="U493">
            <v>1234410217</v>
          </cell>
          <cell r="V493">
            <v>1242741822</v>
          </cell>
          <cell r="AD493">
            <v>0</v>
          </cell>
          <cell r="AE493">
            <v>0</v>
          </cell>
          <cell r="AG493">
            <v>1234410217</v>
          </cell>
          <cell r="AH493">
            <v>1242741822</v>
          </cell>
          <cell r="AM493">
            <v>0</v>
          </cell>
          <cell r="AN493">
            <v>0</v>
          </cell>
          <cell r="AP493">
            <v>1234410217</v>
          </cell>
          <cell r="AQ493">
            <v>1242741822</v>
          </cell>
          <cell r="AV493">
            <v>0</v>
          </cell>
          <cell r="AW493">
            <v>0</v>
          </cell>
          <cell r="AY493">
            <v>1234410217</v>
          </cell>
          <cell r="AZ493">
            <v>1242741822</v>
          </cell>
        </row>
        <row r="494">
          <cell r="A494" t="str">
            <v>MEFR_hMI</v>
          </cell>
          <cell r="B494" t="str">
            <v>SO</v>
          </cell>
          <cell r="C494" t="str">
            <v>STP</v>
          </cell>
          <cell r="D494" t="str">
            <v>T2</v>
          </cell>
          <cell r="E494" t="str">
            <v>Économie, finances et relance</v>
          </cell>
          <cell r="F494" t="str">
            <v>Économie</v>
          </cell>
          <cell r="M494">
            <v>373389607</v>
          </cell>
          <cell r="O494">
            <v>371284351</v>
          </cell>
          <cell r="Q494">
            <v>368550207</v>
          </cell>
          <cell r="S494">
            <v>364426401</v>
          </cell>
          <cell r="U494">
            <v>368990372</v>
          </cell>
          <cell r="V494">
            <v>368990372</v>
          </cell>
          <cell r="AD494">
            <v>0</v>
          </cell>
          <cell r="AE494">
            <v>0</v>
          </cell>
          <cell r="AG494">
            <v>368990372</v>
          </cell>
          <cell r="AH494">
            <v>368990372</v>
          </cell>
          <cell r="AM494">
            <v>0</v>
          </cell>
          <cell r="AN494">
            <v>0</v>
          </cell>
          <cell r="AP494">
            <v>368990372</v>
          </cell>
          <cell r="AQ494">
            <v>368990372</v>
          </cell>
          <cell r="AV494">
            <v>0</v>
          </cell>
          <cell r="AW494">
            <v>0</v>
          </cell>
          <cell r="AY494">
            <v>368990372</v>
          </cell>
          <cell r="AZ494">
            <v>368990372</v>
          </cell>
        </row>
        <row r="495">
          <cell r="A495" t="str">
            <v>MEFR_hMI</v>
          </cell>
          <cell r="B495" t="str">
            <v>NDP</v>
          </cell>
          <cell r="C495" t="str">
            <v>B</v>
          </cell>
          <cell r="D495" t="str">
            <v>T2_HCAS</v>
          </cell>
          <cell r="E495" t="str">
            <v>Économie, finances et relance</v>
          </cell>
          <cell r="F495" t="str">
            <v>Économie</v>
          </cell>
          <cell r="M495">
            <v>271008365</v>
          </cell>
          <cell r="O495">
            <v>270138449</v>
          </cell>
          <cell r="Q495">
            <v>268160205</v>
          </cell>
          <cell r="S495">
            <v>264814802</v>
          </cell>
          <cell r="U495">
            <v>269364034</v>
          </cell>
          <cell r="V495">
            <v>269364034</v>
          </cell>
          <cell r="AD495">
            <v>0</v>
          </cell>
          <cell r="AE495">
            <v>0</v>
          </cell>
          <cell r="AG495">
            <v>269364034</v>
          </cell>
          <cell r="AH495">
            <v>269364034</v>
          </cell>
          <cell r="AM495">
            <v>0</v>
          </cell>
          <cell r="AN495">
            <v>0</v>
          </cell>
          <cell r="AP495">
            <v>269364034</v>
          </cell>
          <cell r="AQ495">
            <v>269364034</v>
          </cell>
          <cell r="AV495">
            <v>0</v>
          </cell>
          <cell r="AW495">
            <v>0</v>
          </cell>
          <cell r="AY495">
            <v>269364034</v>
          </cell>
          <cell r="AZ495">
            <v>269364034</v>
          </cell>
        </row>
        <row r="496">
          <cell r="A496" t="str">
            <v>MEFR_hMI</v>
          </cell>
          <cell r="B496" t="str">
            <v>HN</v>
          </cell>
          <cell r="C496" t="str">
            <v>B</v>
          </cell>
          <cell r="D496" t="str">
            <v>T2_CAS</v>
          </cell>
          <cell r="E496" t="str">
            <v>Économie, finances et relance</v>
          </cell>
          <cell r="F496" t="str">
            <v>Économie</v>
          </cell>
          <cell r="M496">
            <v>102381242</v>
          </cell>
          <cell r="O496">
            <v>101145902</v>
          </cell>
          <cell r="Q496">
            <v>100390002</v>
          </cell>
          <cell r="S496">
            <v>99611599</v>
          </cell>
          <cell r="U496">
            <v>99626338</v>
          </cell>
          <cell r="V496">
            <v>99626338</v>
          </cell>
          <cell r="AD496">
            <v>0</v>
          </cell>
          <cell r="AE496">
            <v>0</v>
          </cell>
          <cell r="AG496">
            <v>99626338</v>
          </cell>
          <cell r="AH496">
            <v>99626338</v>
          </cell>
          <cell r="AM496">
            <v>0</v>
          </cell>
          <cell r="AN496">
            <v>0</v>
          </cell>
          <cell r="AP496">
            <v>99626338</v>
          </cell>
          <cell r="AQ496">
            <v>99626338</v>
          </cell>
          <cell r="AV496">
            <v>0</v>
          </cell>
          <cell r="AW496">
            <v>0</v>
          </cell>
          <cell r="AY496">
            <v>99626338</v>
          </cell>
          <cell r="AZ496">
            <v>99626338</v>
          </cell>
        </row>
        <row r="497">
          <cell r="A497" t="str">
            <v>MEFR_hMI</v>
          </cell>
          <cell r="B497" t="str">
            <v>NDP</v>
          </cell>
          <cell r="C497" t="str">
            <v>STP</v>
          </cell>
          <cell r="D497" t="str">
            <v>HT2</v>
          </cell>
          <cell r="E497" t="str">
            <v>Économie, finances et relance</v>
          </cell>
          <cell r="F497" t="str">
            <v>Économie</v>
          </cell>
          <cell r="M497">
            <v>57211133</v>
          </cell>
          <cell r="O497">
            <v>58082900</v>
          </cell>
          <cell r="Q497">
            <v>65319869</v>
          </cell>
          <cell r="S497">
            <v>61348407</v>
          </cell>
          <cell r="U497">
            <v>55568838</v>
          </cell>
          <cell r="V497">
            <v>50966529</v>
          </cell>
          <cell r="AD497">
            <v>0</v>
          </cell>
          <cell r="AE497">
            <v>0</v>
          </cell>
          <cell r="AG497">
            <v>55568838</v>
          </cell>
          <cell r="AH497">
            <v>50966529</v>
          </cell>
          <cell r="AM497">
            <v>0</v>
          </cell>
          <cell r="AN497">
            <v>0</v>
          </cell>
          <cell r="AP497">
            <v>55568838</v>
          </cell>
          <cell r="AQ497">
            <v>50966529</v>
          </cell>
          <cell r="AV497">
            <v>0</v>
          </cell>
          <cell r="AW497">
            <v>0</v>
          </cell>
          <cell r="AY497">
            <v>55568838</v>
          </cell>
          <cell r="AZ497">
            <v>50966529</v>
          </cell>
        </row>
        <row r="498">
          <cell r="A498" t="str">
            <v>MEFR_hMI</v>
          </cell>
          <cell r="B498" t="str">
            <v>NDP</v>
          </cell>
          <cell r="C498" t="str">
            <v>B</v>
          </cell>
          <cell r="D498" t="str">
            <v>HT2</v>
          </cell>
          <cell r="E498" t="str">
            <v>Économie, finances et relance</v>
          </cell>
          <cell r="F498" t="str">
            <v>Économie</v>
          </cell>
          <cell r="U498">
            <v>6171127</v>
          </cell>
          <cell r="V498">
            <v>6454564</v>
          </cell>
          <cell r="AD498">
            <v>0</v>
          </cell>
          <cell r="AE498">
            <v>0</v>
          </cell>
          <cell r="AG498">
            <v>6171127</v>
          </cell>
          <cell r="AH498">
            <v>6454564</v>
          </cell>
          <cell r="AM498">
            <v>0</v>
          </cell>
          <cell r="AN498">
            <v>0</v>
          </cell>
          <cell r="AP498">
            <v>6171127</v>
          </cell>
          <cell r="AQ498">
            <v>6454564</v>
          </cell>
          <cell r="AV498">
            <v>0</v>
          </cell>
          <cell r="AW498">
            <v>0</v>
          </cell>
          <cell r="AY498">
            <v>6171127</v>
          </cell>
          <cell r="AZ498">
            <v>6454564</v>
          </cell>
        </row>
        <row r="499">
          <cell r="A499" t="str">
            <v>MEFR_hMI</v>
          </cell>
          <cell r="B499" t="str">
            <v>NDP</v>
          </cell>
          <cell r="C499" t="str">
            <v>B</v>
          </cell>
          <cell r="D499" t="str">
            <v>HT2</v>
          </cell>
          <cell r="E499" t="str">
            <v>Économie, finances et relance</v>
          </cell>
          <cell r="F499" t="str">
            <v>Économie</v>
          </cell>
          <cell r="U499">
            <v>6660245</v>
          </cell>
          <cell r="V499">
            <v>6485146</v>
          </cell>
          <cell r="AD499">
            <v>0</v>
          </cell>
          <cell r="AE499">
            <v>0</v>
          </cell>
          <cell r="AG499">
            <v>6660245</v>
          </cell>
          <cell r="AH499">
            <v>6485146</v>
          </cell>
          <cell r="AM499">
            <v>0</v>
          </cell>
          <cell r="AN499">
            <v>0</v>
          </cell>
          <cell r="AP499">
            <v>6660245</v>
          </cell>
          <cell r="AQ499">
            <v>6485146</v>
          </cell>
          <cell r="AV499">
            <v>0</v>
          </cell>
          <cell r="AW499">
            <v>0</v>
          </cell>
          <cell r="AY499">
            <v>6660245</v>
          </cell>
          <cell r="AZ499">
            <v>6485146</v>
          </cell>
        </row>
        <row r="500">
          <cell r="A500" t="str">
            <v>MEFR_hMI</v>
          </cell>
          <cell r="B500" t="str">
            <v>NDP</v>
          </cell>
          <cell r="C500" t="str">
            <v>B</v>
          </cell>
          <cell r="D500" t="str">
            <v>HT2</v>
          </cell>
          <cell r="E500" t="str">
            <v>Économie, finances et relance</v>
          </cell>
          <cell r="F500" t="str">
            <v>Économie</v>
          </cell>
          <cell r="U500">
            <v>5633730</v>
          </cell>
          <cell r="V500">
            <v>3928566</v>
          </cell>
          <cell r="AD500">
            <v>0</v>
          </cell>
          <cell r="AE500">
            <v>0</v>
          </cell>
          <cell r="AG500">
            <v>5633730</v>
          </cell>
          <cell r="AH500">
            <v>3928566</v>
          </cell>
          <cell r="AM500">
            <v>0</v>
          </cell>
          <cell r="AN500">
            <v>0</v>
          </cell>
          <cell r="AP500">
            <v>5633730</v>
          </cell>
          <cell r="AQ500">
            <v>3928566</v>
          </cell>
          <cell r="AV500">
            <v>0</v>
          </cell>
          <cell r="AW500">
            <v>0</v>
          </cell>
          <cell r="AY500">
            <v>5633730</v>
          </cell>
          <cell r="AZ500">
            <v>3928566</v>
          </cell>
        </row>
        <row r="501">
          <cell r="A501" t="str">
            <v>MEFR_hMI</v>
          </cell>
          <cell r="B501" t="str">
            <v>NDP</v>
          </cell>
          <cell r="C501" t="str">
            <v>B</v>
          </cell>
          <cell r="D501" t="str">
            <v>HT2</v>
          </cell>
          <cell r="E501" t="str">
            <v>Économie, finances et relance</v>
          </cell>
          <cell r="F501" t="str">
            <v>Économie</v>
          </cell>
          <cell r="U501">
            <v>14369571</v>
          </cell>
          <cell r="V501">
            <v>15697710</v>
          </cell>
          <cell r="AD501">
            <v>0</v>
          </cell>
          <cell r="AE501">
            <v>0</v>
          </cell>
          <cell r="AG501">
            <v>14369571</v>
          </cell>
          <cell r="AH501">
            <v>15697710</v>
          </cell>
          <cell r="AM501">
            <v>0</v>
          </cell>
          <cell r="AN501">
            <v>0</v>
          </cell>
          <cell r="AP501">
            <v>14369571</v>
          </cell>
          <cell r="AQ501">
            <v>15697710</v>
          </cell>
          <cell r="AV501">
            <v>0</v>
          </cell>
          <cell r="AW501">
            <v>0</v>
          </cell>
          <cell r="AY501">
            <v>14369571</v>
          </cell>
          <cell r="AZ501">
            <v>15697710</v>
          </cell>
        </row>
        <row r="502">
          <cell r="A502" t="str">
            <v>MEFR_hMI</v>
          </cell>
          <cell r="B502" t="str">
            <v>NDP</v>
          </cell>
          <cell r="C502" t="str">
            <v>B</v>
          </cell>
          <cell r="D502" t="str">
            <v>HT2</v>
          </cell>
          <cell r="E502" t="str">
            <v>Économie, finances et relance</v>
          </cell>
          <cell r="F502" t="str">
            <v>Économie</v>
          </cell>
          <cell r="U502">
            <v>2021352</v>
          </cell>
          <cell r="V502">
            <v>2024471</v>
          </cell>
          <cell r="AD502">
            <v>0</v>
          </cell>
          <cell r="AE502">
            <v>0</v>
          </cell>
          <cell r="AG502">
            <v>2021352</v>
          </cell>
          <cell r="AH502">
            <v>2024471</v>
          </cell>
          <cell r="AM502">
            <v>0</v>
          </cell>
          <cell r="AN502">
            <v>0</v>
          </cell>
          <cell r="AP502">
            <v>2021352</v>
          </cell>
          <cell r="AQ502">
            <v>2024471</v>
          </cell>
          <cell r="AV502">
            <v>0</v>
          </cell>
          <cell r="AW502">
            <v>0</v>
          </cell>
          <cell r="AY502">
            <v>2021352</v>
          </cell>
          <cell r="AZ502">
            <v>2024471</v>
          </cell>
        </row>
        <row r="503">
          <cell r="A503" t="str">
            <v>MEFR_hMI</v>
          </cell>
          <cell r="B503" t="str">
            <v>NDP</v>
          </cell>
          <cell r="C503" t="str">
            <v>B</v>
          </cell>
          <cell r="D503" t="str">
            <v>HT2</v>
          </cell>
          <cell r="E503" t="str">
            <v>Économie, finances et relance</v>
          </cell>
          <cell r="F503" t="str">
            <v>Économie</v>
          </cell>
          <cell r="U503">
            <v>15454032</v>
          </cell>
          <cell r="V503">
            <v>11117291</v>
          </cell>
          <cell r="AD503">
            <v>0</v>
          </cell>
          <cell r="AE503">
            <v>0</v>
          </cell>
          <cell r="AG503">
            <v>15454032</v>
          </cell>
          <cell r="AH503">
            <v>11117291</v>
          </cell>
          <cell r="AM503">
            <v>0</v>
          </cell>
          <cell r="AN503">
            <v>0</v>
          </cell>
          <cell r="AP503">
            <v>15454032</v>
          </cell>
          <cell r="AQ503">
            <v>11117291</v>
          </cell>
          <cell r="AV503">
            <v>0</v>
          </cell>
          <cell r="AW503">
            <v>0</v>
          </cell>
          <cell r="AY503">
            <v>15454032</v>
          </cell>
          <cell r="AZ503">
            <v>11117291</v>
          </cell>
        </row>
        <row r="504">
          <cell r="A504" t="str">
            <v>MEFR_hMI</v>
          </cell>
          <cell r="B504" t="str">
            <v>NDP</v>
          </cell>
          <cell r="C504" t="str">
            <v>B</v>
          </cell>
          <cell r="D504" t="str">
            <v>HT2</v>
          </cell>
          <cell r="E504" t="str">
            <v>Économie, finances et relance</v>
          </cell>
          <cell r="F504" t="str">
            <v>Économie</v>
          </cell>
          <cell r="U504">
            <v>5258781</v>
          </cell>
          <cell r="V504">
            <v>5258781</v>
          </cell>
          <cell r="AD504">
            <v>0</v>
          </cell>
          <cell r="AE504">
            <v>0</v>
          </cell>
          <cell r="AG504">
            <v>5258781</v>
          </cell>
          <cell r="AH504">
            <v>5258781</v>
          </cell>
          <cell r="AM504">
            <v>0</v>
          </cell>
          <cell r="AN504">
            <v>0</v>
          </cell>
          <cell r="AP504">
            <v>5258781</v>
          </cell>
          <cell r="AQ504">
            <v>5258781</v>
          </cell>
          <cell r="AV504">
            <v>0</v>
          </cell>
          <cell r="AW504">
            <v>0</v>
          </cell>
          <cell r="AY504">
            <v>5258781</v>
          </cell>
          <cell r="AZ504">
            <v>5258781</v>
          </cell>
        </row>
        <row r="505">
          <cell r="A505" t="str">
            <v>MEFR_hMI</v>
          </cell>
          <cell r="B505" t="str">
            <v>NDP</v>
          </cell>
          <cell r="C505" t="str">
            <v>P</v>
          </cell>
          <cell r="D505" t="str">
            <v>SO</v>
          </cell>
          <cell r="E505" t="str">
            <v>Économie, finances et relance</v>
          </cell>
          <cell r="F505" t="str">
            <v>Économie</v>
          </cell>
          <cell r="M505">
            <v>448898767</v>
          </cell>
          <cell r="O505">
            <v>436068673</v>
          </cell>
          <cell r="Q505">
            <v>432809821</v>
          </cell>
          <cell r="S505">
            <v>419510544</v>
          </cell>
          <cell r="U505">
            <v>416993028</v>
          </cell>
          <cell r="V505">
            <v>417611592</v>
          </cell>
          <cell r="AD505">
            <v>0</v>
          </cell>
          <cell r="AE505">
            <v>0</v>
          </cell>
          <cell r="AG505">
            <v>416993028</v>
          </cell>
          <cell r="AH505">
            <v>417611592</v>
          </cell>
          <cell r="AM505">
            <v>0</v>
          </cell>
          <cell r="AN505">
            <v>0</v>
          </cell>
          <cell r="AP505">
            <v>416993028</v>
          </cell>
          <cell r="AQ505">
            <v>417611592</v>
          </cell>
          <cell r="AV505">
            <v>0</v>
          </cell>
          <cell r="AW505">
            <v>0</v>
          </cell>
          <cell r="AY505">
            <v>416993028</v>
          </cell>
          <cell r="AZ505">
            <v>417611592</v>
          </cell>
        </row>
        <row r="506">
          <cell r="A506" t="str">
            <v>MEFR_hMI</v>
          </cell>
          <cell r="B506" t="str">
            <v>SO</v>
          </cell>
          <cell r="C506" t="str">
            <v>STP</v>
          </cell>
          <cell r="D506" t="str">
            <v>T2</v>
          </cell>
          <cell r="E506" t="str">
            <v>Économie, finances et relance</v>
          </cell>
          <cell r="F506" t="str">
            <v>Économie</v>
          </cell>
          <cell r="M506">
            <v>134472211</v>
          </cell>
          <cell r="O506">
            <v>130186777</v>
          </cell>
          <cell r="Q506">
            <v>129596110</v>
          </cell>
          <cell r="S506">
            <v>129691351</v>
          </cell>
          <cell r="U506">
            <v>127599806</v>
          </cell>
          <cell r="V506">
            <v>127599806</v>
          </cell>
          <cell r="AD506">
            <v>0</v>
          </cell>
          <cell r="AE506">
            <v>0</v>
          </cell>
          <cell r="AG506">
            <v>127599806</v>
          </cell>
          <cell r="AH506">
            <v>127599806</v>
          </cell>
          <cell r="AM506">
            <v>0</v>
          </cell>
          <cell r="AN506">
            <v>0</v>
          </cell>
          <cell r="AP506">
            <v>127599806</v>
          </cell>
          <cell r="AQ506">
            <v>127599806</v>
          </cell>
          <cell r="AV506">
            <v>0</v>
          </cell>
          <cell r="AW506">
            <v>0</v>
          </cell>
          <cell r="AY506">
            <v>127599806</v>
          </cell>
          <cell r="AZ506">
            <v>127599806</v>
          </cell>
        </row>
        <row r="507">
          <cell r="A507" t="str">
            <v>MEFR_hMI</v>
          </cell>
          <cell r="B507" t="str">
            <v>NDP</v>
          </cell>
          <cell r="C507" t="str">
            <v>B</v>
          </cell>
          <cell r="D507" t="str">
            <v>T2_HCAS</v>
          </cell>
          <cell r="E507" t="str">
            <v>Économie, finances et relance</v>
          </cell>
          <cell r="F507" t="str">
            <v>Économie</v>
          </cell>
          <cell r="M507">
            <v>111906775</v>
          </cell>
          <cell r="O507">
            <v>108648855</v>
          </cell>
          <cell r="Q507">
            <v>108311742</v>
          </cell>
          <cell r="S507">
            <v>108774355</v>
          </cell>
          <cell r="U507">
            <v>107228654</v>
          </cell>
          <cell r="V507">
            <v>107228654</v>
          </cell>
          <cell r="AD507">
            <v>0</v>
          </cell>
          <cell r="AE507">
            <v>0</v>
          </cell>
          <cell r="AG507">
            <v>107228654</v>
          </cell>
          <cell r="AH507">
            <v>107228654</v>
          </cell>
          <cell r="AM507">
            <v>0</v>
          </cell>
          <cell r="AN507">
            <v>0</v>
          </cell>
          <cell r="AP507">
            <v>107228654</v>
          </cell>
          <cell r="AQ507">
            <v>107228654</v>
          </cell>
          <cell r="AV507">
            <v>0</v>
          </cell>
          <cell r="AW507">
            <v>0</v>
          </cell>
          <cell r="AY507">
            <v>107228654</v>
          </cell>
          <cell r="AZ507">
            <v>107228654</v>
          </cell>
        </row>
        <row r="508">
          <cell r="A508" t="str">
            <v>MEFR_hMI</v>
          </cell>
          <cell r="B508" t="str">
            <v>HN</v>
          </cell>
          <cell r="C508" t="str">
            <v>B</v>
          </cell>
          <cell r="D508" t="str">
            <v>T2_CAS</v>
          </cell>
          <cell r="E508" t="str">
            <v>Économie, finances et relance</v>
          </cell>
          <cell r="F508" t="str">
            <v>Économie</v>
          </cell>
          <cell r="M508">
            <v>22565436</v>
          </cell>
          <cell r="O508">
            <v>21537922</v>
          </cell>
          <cell r="Q508">
            <v>21284368</v>
          </cell>
          <cell r="S508">
            <v>20916996</v>
          </cell>
          <cell r="U508">
            <v>20371152</v>
          </cell>
          <cell r="V508">
            <v>20371152</v>
          </cell>
          <cell r="AD508">
            <v>0</v>
          </cell>
          <cell r="AE508">
            <v>0</v>
          </cell>
          <cell r="AG508">
            <v>20371152</v>
          </cell>
          <cell r="AH508">
            <v>20371152</v>
          </cell>
          <cell r="AM508">
            <v>0</v>
          </cell>
          <cell r="AN508">
            <v>0</v>
          </cell>
          <cell r="AP508">
            <v>20371152</v>
          </cell>
          <cell r="AQ508">
            <v>20371152</v>
          </cell>
          <cell r="AV508">
            <v>0</v>
          </cell>
          <cell r="AW508">
            <v>0</v>
          </cell>
          <cell r="AY508">
            <v>20371152</v>
          </cell>
          <cell r="AZ508">
            <v>20371152</v>
          </cell>
        </row>
        <row r="509">
          <cell r="A509" t="str">
            <v>MEFR_hMI</v>
          </cell>
          <cell r="B509" t="str">
            <v>NDP</v>
          </cell>
          <cell r="C509" t="str">
            <v>STP</v>
          </cell>
          <cell r="D509" t="str">
            <v>HT2</v>
          </cell>
          <cell r="E509" t="str">
            <v>Économie, finances et relance</v>
          </cell>
          <cell r="F509" t="str">
            <v>Économie</v>
          </cell>
          <cell r="M509">
            <v>314426556</v>
          </cell>
          <cell r="O509">
            <v>305881896</v>
          </cell>
          <cell r="Q509">
            <v>303213711</v>
          </cell>
          <cell r="S509">
            <v>289819193</v>
          </cell>
          <cell r="U509">
            <v>289393222</v>
          </cell>
          <cell r="V509">
            <v>290011786</v>
          </cell>
          <cell r="AD509">
            <v>0</v>
          </cell>
          <cell r="AE509">
            <v>0</v>
          </cell>
          <cell r="AG509">
            <v>289393222</v>
          </cell>
          <cell r="AH509">
            <v>290011786</v>
          </cell>
          <cell r="AM509">
            <v>0</v>
          </cell>
          <cell r="AN509">
            <v>0</v>
          </cell>
          <cell r="AP509">
            <v>289393222</v>
          </cell>
          <cell r="AQ509">
            <v>290011786</v>
          </cell>
          <cell r="AV509">
            <v>0</v>
          </cell>
          <cell r="AW509">
            <v>0</v>
          </cell>
          <cell r="AY509">
            <v>289393222</v>
          </cell>
          <cell r="AZ509">
            <v>290011786</v>
          </cell>
        </row>
        <row r="510">
          <cell r="A510" t="str">
            <v>MEFR_hMI</v>
          </cell>
          <cell r="B510" t="str">
            <v>NDP</v>
          </cell>
          <cell r="C510" t="str">
            <v>B</v>
          </cell>
          <cell r="D510" t="str">
            <v>HT2</v>
          </cell>
          <cell r="E510" t="str">
            <v>Économie, finances et relance</v>
          </cell>
          <cell r="F510" t="str">
            <v>Économie</v>
          </cell>
          <cell r="U510">
            <v>222000000</v>
          </cell>
          <cell r="V510">
            <v>222000000</v>
          </cell>
          <cell r="AD510">
            <v>0</v>
          </cell>
          <cell r="AE510">
            <v>0</v>
          </cell>
          <cell r="AG510">
            <v>222000000</v>
          </cell>
          <cell r="AH510">
            <v>222000000</v>
          </cell>
          <cell r="AM510">
            <v>0</v>
          </cell>
          <cell r="AN510">
            <v>0</v>
          </cell>
          <cell r="AP510">
            <v>222000000</v>
          </cell>
          <cell r="AQ510">
            <v>222000000</v>
          </cell>
          <cell r="AV510">
            <v>0</v>
          </cell>
          <cell r="AW510">
            <v>0</v>
          </cell>
          <cell r="AY510">
            <v>222000000</v>
          </cell>
          <cell r="AZ510">
            <v>222000000</v>
          </cell>
        </row>
        <row r="511">
          <cell r="A511" t="str">
            <v>MEFR_hMI</v>
          </cell>
          <cell r="B511" t="str">
            <v>NDP</v>
          </cell>
          <cell r="C511" t="str">
            <v>B</v>
          </cell>
          <cell r="D511" t="str">
            <v>HT2</v>
          </cell>
          <cell r="E511" t="str">
            <v>Économie, finances et relance</v>
          </cell>
          <cell r="F511" t="str">
            <v>Économie</v>
          </cell>
          <cell r="U511">
            <v>26900000</v>
          </cell>
          <cell r="V511">
            <v>26900000</v>
          </cell>
          <cell r="AD511">
            <v>0</v>
          </cell>
          <cell r="AE511">
            <v>0</v>
          </cell>
          <cell r="AG511">
            <v>26900000</v>
          </cell>
          <cell r="AH511">
            <v>26900000</v>
          </cell>
          <cell r="AM511">
            <v>0</v>
          </cell>
          <cell r="AN511">
            <v>0</v>
          </cell>
          <cell r="AP511">
            <v>26900000</v>
          </cell>
          <cell r="AQ511">
            <v>26900000</v>
          </cell>
          <cell r="AV511">
            <v>0</v>
          </cell>
          <cell r="AW511">
            <v>0</v>
          </cell>
          <cell r="AY511">
            <v>26900000</v>
          </cell>
          <cell r="AZ511">
            <v>26900000</v>
          </cell>
        </row>
        <row r="512">
          <cell r="A512" t="str">
            <v>MEFR_hMI</v>
          </cell>
          <cell r="B512" t="str">
            <v>NDP</v>
          </cell>
          <cell r="C512" t="str">
            <v>B</v>
          </cell>
          <cell r="D512" t="str">
            <v>HT2</v>
          </cell>
          <cell r="E512" t="str">
            <v>Économie, finances et relance</v>
          </cell>
          <cell r="F512" t="str">
            <v>Économie</v>
          </cell>
          <cell r="U512">
            <v>8996042</v>
          </cell>
          <cell r="V512">
            <v>8996042</v>
          </cell>
          <cell r="AD512">
            <v>0</v>
          </cell>
          <cell r="AE512">
            <v>0</v>
          </cell>
          <cell r="AG512">
            <v>8996042</v>
          </cell>
          <cell r="AH512">
            <v>8996042</v>
          </cell>
          <cell r="AM512">
            <v>0</v>
          </cell>
          <cell r="AN512">
            <v>0</v>
          </cell>
          <cell r="AP512">
            <v>8996042</v>
          </cell>
          <cell r="AQ512">
            <v>8996042</v>
          </cell>
          <cell r="AV512">
            <v>0</v>
          </cell>
          <cell r="AW512">
            <v>0</v>
          </cell>
          <cell r="AY512">
            <v>8996042</v>
          </cell>
          <cell r="AZ512">
            <v>8996042</v>
          </cell>
        </row>
        <row r="513">
          <cell r="A513" t="str">
            <v>MEFR_hMI</v>
          </cell>
          <cell r="B513" t="str">
            <v>NDP</v>
          </cell>
          <cell r="C513" t="str">
            <v>B</v>
          </cell>
          <cell r="D513" t="str">
            <v>HT2</v>
          </cell>
          <cell r="E513" t="str">
            <v>Économie, finances et relance</v>
          </cell>
          <cell r="F513" t="str">
            <v>Économie</v>
          </cell>
          <cell r="U513">
            <v>8000000</v>
          </cell>
          <cell r="V513">
            <v>8000000</v>
          </cell>
          <cell r="AD513">
            <v>0</v>
          </cell>
          <cell r="AE513">
            <v>0</v>
          </cell>
          <cell r="AG513">
            <v>8000000</v>
          </cell>
          <cell r="AH513">
            <v>8000000</v>
          </cell>
          <cell r="AM513">
            <v>0</v>
          </cell>
          <cell r="AN513">
            <v>0</v>
          </cell>
          <cell r="AP513">
            <v>8000000</v>
          </cell>
          <cell r="AQ513">
            <v>8000000</v>
          </cell>
          <cell r="AV513">
            <v>0</v>
          </cell>
          <cell r="AW513">
            <v>0</v>
          </cell>
          <cell r="AY513">
            <v>8000000</v>
          </cell>
          <cell r="AZ513">
            <v>8000000</v>
          </cell>
        </row>
        <row r="514">
          <cell r="A514" t="str">
            <v>MEFR_hMI</v>
          </cell>
          <cell r="B514" t="str">
            <v>NDP</v>
          </cell>
          <cell r="C514" t="str">
            <v>B</v>
          </cell>
          <cell r="D514" t="str">
            <v>HT2</v>
          </cell>
          <cell r="E514" t="str">
            <v>Économie, finances et relance</v>
          </cell>
          <cell r="F514" t="str">
            <v>Économie</v>
          </cell>
          <cell r="U514">
            <v>800000</v>
          </cell>
          <cell r="V514">
            <v>1375000</v>
          </cell>
          <cell r="AD514">
            <v>0</v>
          </cell>
          <cell r="AE514">
            <v>0</v>
          </cell>
          <cell r="AG514">
            <v>800000</v>
          </cell>
          <cell r="AH514">
            <v>1375000</v>
          </cell>
          <cell r="AM514">
            <v>0</v>
          </cell>
          <cell r="AN514">
            <v>0</v>
          </cell>
          <cell r="AP514">
            <v>800000</v>
          </cell>
          <cell r="AQ514">
            <v>1375000</v>
          </cell>
          <cell r="AV514">
            <v>0</v>
          </cell>
          <cell r="AW514">
            <v>0</v>
          </cell>
          <cell r="AY514">
            <v>800000</v>
          </cell>
          <cell r="AZ514">
            <v>1375000</v>
          </cell>
        </row>
        <row r="515">
          <cell r="A515" t="str">
            <v>MEFR_hMI</v>
          </cell>
          <cell r="B515" t="str">
            <v>NDP</v>
          </cell>
          <cell r="C515" t="str">
            <v>B</v>
          </cell>
          <cell r="D515" t="str">
            <v>HT2</v>
          </cell>
          <cell r="E515" t="str">
            <v>Économie, finances et relance</v>
          </cell>
          <cell r="F515" t="str">
            <v>Économie</v>
          </cell>
          <cell r="U515">
            <v>5195000</v>
          </cell>
          <cell r="V515">
            <v>5195000</v>
          </cell>
          <cell r="AD515">
            <v>0</v>
          </cell>
          <cell r="AE515">
            <v>0</v>
          </cell>
          <cell r="AG515">
            <v>5195000</v>
          </cell>
          <cell r="AH515">
            <v>5195000</v>
          </cell>
          <cell r="AM515">
            <v>0</v>
          </cell>
          <cell r="AN515">
            <v>0</v>
          </cell>
          <cell r="AP515">
            <v>5195000</v>
          </cell>
          <cell r="AQ515">
            <v>5195000</v>
          </cell>
          <cell r="AV515">
            <v>0</v>
          </cell>
          <cell r="AW515">
            <v>0</v>
          </cell>
          <cell r="AY515">
            <v>5195000</v>
          </cell>
          <cell r="AZ515">
            <v>5195000</v>
          </cell>
        </row>
        <row r="516">
          <cell r="A516" t="str">
            <v>MEFR_hMI</v>
          </cell>
          <cell r="B516" t="str">
            <v>NDP</v>
          </cell>
          <cell r="C516" t="str">
            <v>B</v>
          </cell>
          <cell r="D516" t="str">
            <v>HT2</v>
          </cell>
          <cell r="E516" t="str">
            <v>Économie, finances et relance</v>
          </cell>
          <cell r="F516" t="str">
            <v>Économie</v>
          </cell>
          <cell r="U516">
            <v>17502180</v>
          </cell>
          <cell r="V516">
            <v>17545744</v>
          </cell>
          <cell r="AD516">
            <v>0</v>
          </cell>
          <cell r="AE516">
            <v>0</v>
          </cell>
          <cell r="AG516">
            <v>17502180</v>
          </cell>
          <cell r="AH516">
            <v>17545744</v>
          </cell>
          <cell r="AM516">
            <v>0</v>
          </cell>
          <cell r="AN516">
            <v>0</v>
          </cell>
          <cell r="AP516">
            <v>17502180</v>
          </cell>
          <cell r="AQ516">
            <v>17545744</v>
          </cell>
          <cell r="AV516">
            <v>0</v>
          </cell>
          <cell r="AW516">
            <v>0</v>
          </cell>
          <cell r="AY516">
            <v>17502180</v>
          </cell>
          <cell r="AZ516">
            <v>17545744</v>
          </cell>
        </row>
        <row r="517">
          <cell r="A517" t="str">
            <v>MEFR_hMI</v>
          </cell>
          <cell r="B517" t="str">
            <v>NDP</v>
          </cell>
          <cell r="C517" t="str">
            <v>P</v>
          </cell>
          <cell r="D517" t="str">
            <v>SO</v>
          </cell>
          <cell r="E517" t="str">
            <v>Économie, finances et relance</v>
          </cell>
          <cell r="F517" t="str">
            <v>Économie</v>
          </cell>
          <cell r="M517">
            <v>8100043</v>
          </cell>
          <cell r="O517">
            <v>-10900000</v>
          </cell>
          <cell r="Q517">
            <v>30000000</v>
          </cell>
          <cell r="S517">
            <v>225000000</v>
          </cell>
          <cell r="U517">
            <v>250000</v>
          </cell>
          <cell r="V517">
            <v>609334823</v>
          </cell>
          <cell r="AD517">
            <v>0</v>
          </cell>
          <cell r="AE517">
            <v>0</v>
          </cell>
          <cell r="AG517">
            <v>250000</v>
          </cell>
          <cell r="AH517">
            <v>609334823</v>
          </cell>
          <cell r="AM517">
            <v>0</v>
          </cell>
          <cell r="AN517">
            <v>0</v>
          </cell>
          <cell r="AP517">
            <v>250000</v>
          </cell>
          <cell r="AQ517">
            <v>609334823</v>
          </cell>
          <cell r="AV517">
            <v>0</v>
          </cell>
          <cell r="AW517">
            <v>0</v>
          </cell>
          <cell r="AY517">
            <v>250000</v>
          </cell>
          <cell r="AZ517">
            <v>609334823</v>
          </cell>
        </row>
        <row r="518">
          <cell r="A518" t="str">
            <v>MEFR_hMI</v>
          </cell>
          <cell r="B518" t="str">
            <v>NDP</v>
          </cell>
          <cell r="C518" t="str">
            <v>STP</v>
          </cell>
          <cell r="D518" t="str">
            <v>HT2</v>
          </cell>
          <cell r="E518" t="str">
            <v>Économie, finances et relance</v>
          </cell>
          <cell r="F518" t="str">
            <v>Économie</v>
          </cell>
          <cell r="M518">
            <v>8100043</v>
          </cell>
          <cell r="O518">
            <v>-10900000</v>
          </cell>
          <cell r="Q518">
            <v>30000000</v>
          </cell>
          <cell r="S518">
            <v>225000000</v>
          </cell>
          <cell r="U518">
            <v>250000</v>
          </cell>
          <cell r="V518">
            <v>609334823</v>
          </cell>
          <cell r="AD518">
            <v>0</v>
          </cell>
          <cell r="AE518">
            <v>0</v>
          </cell>
          <cell r="AG518">
            <v>250000</v>
          </cell>
          <cell r="AH518">
            <v>609334823</v>
          </cell>
          <cell r="AM518">
            <v>0</v>
          </cell>
          <cell r="AN518">
            <v>0</v>
          </cell>
          <cell r="AP518">
            <v>250000</v>
          </cell>
          <cell r="AQ518">
            <v>609334823</v>
          </cell>
          <cell r="AV518">
            <v>0</v>
          </cell>
          <cell r="AW518">
            <v>0</v>
          </cell>
          <cell r="AY518">
            <v>250000</v>
          </cell>
          <cell r="AZ518">
            <v>609334823</v>
          </cell>
        </row>
        <row r="519">
          <cell r="A519" t="str">
            <v>MEFR_hMI</v>
          </cell>
          <cell r="B519" t="str">
            <v>NDP</v>
          </cell>
          <cell r="C519" t="str">
            <v>B</v>
          </cell>
          <cell r="D519" t="str">
            <v>HT2</v>
          </cell>
          <cell r="E519" t="str">
            <v>Économie, finances et relance</v>
          </cell>
          <cell r="F519" t="str">
            <v>Économie</v>
          </cell>
          <cell r="U519">
            <v>250000</v>
          </cell>
          <cell r="V519">
            <v>609334823</v>
          </cell>
          <cell r="AD519">
            <v>0</v>
          </cell>
          <cell r="AE519">
            <v>0</v>
          </cell>
          <cell r="AG519">
            <v>250000</v>
          </cell>
          <cell r="AH519">
            <v>609334823</v>
          </cell>
          <cell r="AM519">
            <v>0</v>
          </cell>
          <cell r="AN519">
            <v>0</v>
          </cell>
          <cell r="AP519">
            <v>250000</v>
          </cell>
          <cell r="AQ519">
            <v>609334823</v>
          </cell>
          <cell r="AV519">
            <v>0</v>
          </cell>
          <cell r="AW519">
            <v>0</v>
          </cell>
          <cell r="AY519">
            <v>250000</v>
          </cell>
          <cell r="AZ519">
            <v>609334823</v>
          </cell>
        </row>
        <row r="520">
          <cell r="A520" t="str">
            <v>MEFR_hMI</v>
          </cell>
          <cell r="B520" t="str">
            <v>SO</v>
          </cell>
          <cell r="C520" t="str">
            <v>M</v>
          </cell>
          <cell r="D520" t="str">
            <v>SO</v>
          </cell>
          <cell r="E520" t="str">
            <v>Économie, finances et relance</v>
          </cell>
          <cell r="F520" t="str">
            <v>Engagements financiers de l'État</v>
          </cell>
          <cell r="M520">
            <v>42339340942</v>
          </cell>
          <cell r="O520">
            <v>42107512085</v>
          </cell>
          <cell r="Q520">
            <v>40573984201</v>
          </cell>
          <cell r="S520">
            <v>36218529771</v>
          </cell>
          <cell r="U520">
            <v>38718422292</v>
          </cell>
          <cell r="V520">
            <v>38907914058</v>
          </cell>
          <cell r="AD520">
            <v>0</v>
          </cell>
          <cell r="AE520">
            <v>0</v>
          </cell>
          <cell r="AG520">
            <v>38718422292</v>
          </cell>
          <cell r="AH520">
            <v>38907914058</v>
          </cell>
          <cell r="AM520">
            <v>0</v>
          </cell>
          <cell r="AN520">
            <v>0</v>
          </cell>
          <cell r="AP520">
            <v>38718422292</v>
          </cell>
          <cell r="AQ520">
            <v>38907914058</v>
          </cell>
          <cell r="AV520">
            <v>0</v>
          </cell>
          <cell r="AW520">
            <v>0</v>
          </cell>
          <cell r="AY520">
            <v>38718422292</v>
          </cell>
          <cell r="AZ520">
            <v>38907914058</v>
          </cell>
        </row>
        <row r="521">
          <cell r="A521" t="str">
            <v>MEFR_hMI</v>
          </cell>
          <cell r="B521" t="str">
            <v>NDP</v>
          </cell>
          <cell r="C521" t="str">
            <v>P</v>
          </cell>
          <cell r="D521" t="str">
            <v>SO</v>
          </cell>
          <cell r="E521" t="str">
            <v>Économie, finances et relance</v>
          </cell>
          <cell r="F521" t="str">
            <v>Engagements financiers de l'État</v>
          </cell>
          <cell r="M521">
            <v>34983900</v>
          </cell>
          <cell r="O521">
            <v>44631401</v>
          </cell>
          <cell r="Q521">
            <v>76739055</v>
          </cell>
          <cell r="S521">
            <v>92669068</v>
          </cell>
          <cell r="U521">
            <v>2504800000</v>
          </cell>
          <cell r="V521">
            <v>2504800000</v>
          </cell>
          <cell r="AD521">
            <v>0</v>
          </cell>
          <cell r="AE521">
            <v>0</v>
          </cell>
          <cell r="AG521">
            <v>2504800000</v>
          </cell>
          <cell r="AH521">
            <v>2504800000</v>
          </cell>
          <cell r="AM521">
            <v>0</v>
          </cell>
          <cell r="AN521">
            <v>0</v>
          </cell>
          <cell r="AP521">
            <v>2504800000</v>
          </cell>
          <cell r="AQ521">
            <v>2504800000</v>
          </cell>
          <cell r="AV521">
            <v>0</v>
          </cell>
          <cell r="AW521">
            <v>0</v>
          </cell>
          <cell r="AY521">
            <v>2504800000</v>
          </cell>
          <cell r="AZ521">
            <v>2504800000</v>
          </cell>
        </row>
        <row r="522">
          <cell r="A522" t="str">
            <v>MEFR_hMI</v>
          </cell>
          <cell r="B522" t="str">
            <v>NDP</v>
          </cell>
          <cell r="C522" t="str">
            <v>STP</v>
          </cell>
          <cell r="D522" t="str">
            <v>HT2</v>
          </cell>
          <cell r="E522" t="str">
            <v>Économie, finances et relance</v>
          </cell>
          <cell r="F522" t="str">
            <v>Engagements financiers de l'État</v>
          </cell>
          <cell r="M522">
            <v>34983900</v>
          </cell>
          <cell r="O522">
            <v>44631401</v>
          </cell>
          <cell r="Q522">
            <v>76739055</v>
          </cell>
          <cell r="S522">
            <v>92669068</v>
          </cell>
          <cell r="U522">
            <v>2504800000</v>
          </cell>
          <cell r="V522">
            <v>2504800000</v>
          </cell>
          <cell r="AD522">
            <v>0</v>
          </cell>
          <cell r="AE522">
            <v>0</v>
          </cell>
          <cell r="AG522">
            <v>2504800000</v>
          </cell>
          <cell r="AH522">
            <v>2504800000</v>
          </cell>
          <cell r="AM522">
            <v>0</v>
          </cell>
          <cell r="AN522">
            <v>0</v>
          </cell>
          <cell r="AP522">
            <v>2504800000</v>
          </cell>
          <cell r="AQ522">
            <v>2504800000</v>
          </cell>
          <cell r="AV522">
            <v>0</v>
          </cell>
          <cell r="AW522">
            <v>0</v>
          </cell>
          <cell r="AY522">
            <v>2504800000</v>
          </cell>
          <cell r="AZ522">
            <v>2504800000</v>
          </cell>
        </row>
        <row r="523">
          <cell r="A523" t="str">
            <v>MEFR_hMI</v>
          </cell>
          <cell r="B523" t="str">
            <v>NDP</v>
          </cell>
          <cell r="C523" t="str">
            <v>B</v>
          </cell>
          <cell r="D523" t="str">
            <v>HT2</v>
          </cell>
          <cell r="E523" t="str">
            <v>Économie, finances et relance</v>
          </cell>
          <cell r="F523" t="str">
            <v>Engagements financiers de l'État</v>
          </cell>
          <cell r="U523">
            <v>1100000</v>
          </cell>
          <cell r="V523">
            <v>1100000</v>
          </cell>
          <cell r="AD523">
            <v>0</v>
          </cell>
          <cell r="AE523">
            <v>0</v>
          </cell>
          <cell r="AG523">
            <v>1100000</v>
          </cell>
          <cell r="AH523">
            <v>1100000</v>
          </cell>
          <cell r="AM523">
            <v>0</v>
          </cell>
          <cell r="AN523">
            <v>0</v>
          </cell>
          <cell r="AP523">
            <v>1100000</v>
          </cell>
          <cell r="AQ523">
            <v>1100000</v>
          </cell>
          <cell r="AV523">
            <v>0</v>
          </cell>
          <cell r="AW523">
            <v>0</v>
          </cell>
          <cell r="AY523">
            <v>1100000</v>
          </cell>
          <cell r="AZ523">
            <v>1100000</v>
          </cell>
        </row>
        <row r="524">
          <cell r="A524" t="str">
            <v>MEFR_hMI</v>
          </cell>
          <cell r="B524" t="str">
            <v>NDP</v>
          </cell>
          <cell r="C524" t="str">
            <v>B</v>
          </cell>
          <cell r="D524" t="str">
            <v>HT2</v>
          </cell>
          <cell r="E524" t="str">
            <v>Économie, finances et relance</v>
          </cell>
          <cell r="F524" t="str">
            <v>Engagements financiers de l'État</v>
          </cell>
          <cell r="U524">
            <v>57000000</v>
          </cell>
          <cell r="V524">
            <v>57000000</v>
          </cell>
          <cell r="AD524">
            <v>0</v>
          </cell>
          <cell r="AE524">
            <v>0</v>
          </cell>
          <cell r="AG524">
            <v>57000000</v>
          </cell>
          <cell r="AH524">
            <v>57000000</v>
          </cell>
          <cell r="AM524">
            <v>0</v>
          </cell>
          <cell r="AN524">
            <v>0</v>
          </cell>
          <cell r="AP524">
            <v>57000000</v>
          </cell>
          <cell r="AQ524">
            <v>57000000</v>
          </cell>
          <cell r="AV524">
            <v>0</v>
          </cell>
          <cell r="AW524">
            <v>0</v>
          </cell>
          <cell r="AY524">
            <v>57000000</v>
          </cell>
          <cell r="AZ524">
            <v>57000000</v>
          </cell>
        </row>
        <row r="525">
          <cell r="A525" t="str">
            <v>MEFR_hMI</v>
          </cell>
          <cell r="B525" t="str">
            <v>NDP</v>
          </cell>
          <cell r="C525" t="str">
            <v>B</v>
          </cell>
          <cell r="D525" t="str">
            <v>HT2</v>
          </cell>
          <cell r="E525" t="str">
            <v>Économie, finances et relance</v>
          </cell>
          <cell r="F525" t="str">
            <v>Engagements financiers de l'État</v>
          </cell>
          <cell r="U525">
            <v>1200000</v>
          </cell>
          <cell r="V525">
            <v>1200000</v>
          </cell>
          <cell r="AD525">
            <v>0</v>
          </cell>
          <cell r="AE525">
            <v>0</v>
          </cell>
          <cell r="AG525">
            <v>1200000</v>
          </cell>
          <cell r="AH525">
            <v>1200000</v>
          </cell>
          <cell r="AM525">
            <v>0</v>
          </cell>
          <cell r="AN525">
            <v>0</v>
          </cell>
          <cell r="AP525">
            <v>1200000</v>
          </cell>
          <cell r="AQ525">
            <v>1200000</v>
          </cell>
          <cell r="AV525">
            <v>0</v>
          </cell>
          <cell r="AW525">
            <v>0</v>
          </cell>
          <cell r="AY525">
            <v>1200000</v>
          </cell>
          <cell r="AZ525">
            <v>1200000</v>
          </cell>
        </row>
        <row r="526">
          <cell r="A526" t="str">
            <v>MEFR_hMI</v>
          </cell>
          <cell r="B526" t="str">
            <v>NDP</v>
          </cell>
          <cell r="C526" t="str">
            <v>B</v>
          </cell>
          <cell r="D526" t="str">
            <v>HT2</v>
          </cell>
          <cell r="E526" t="str">
            <v>Économie, finances et relance</v>
          </cell>
          <cell r="F526" t="str">
            <v>Engagements financiers de l'État</v>
          </cell>
          <cell r="U526">
            <v>1266000000</v>
          </cell>
          <cell r="V526">
            <v>1266000000</v>
          </cell>
          <cell r="AD526">
            <v>0</v>
          </cell>
          <cell r="AE526">
            <v>0</v>
          </cell>
          <cell r="AG526">
            <v>1266000000</v>
          </cell>
          <cell r="AH526">
            <v>1266000000</v>
          </cell>
          <cell r="AM526">
            <v>0</v>
          </cell>
          <cell r="AN526">
            <v>0</v>
          </cell>
          <cell r="AP526">
            <v>1266000000</v>
          </cell>
          <cell r="AQ526">
            <v>1266000000</v>
          </cell>
          <cell r="AV526">
            <v>0</v>
          </cell>
          <cell r="AW526">
            <v>0</v>
          </cell>
          <cell r="AY526">
            <v>1266000000</v>
          </cell>
          <cell r="AZ526">
            <v>1266000000</v>
          </cell>
        </row>
        <row r="527">
          <cell r="A527" t="str">
            <v>MEFR_hMI</v>
          </cell>
          <cell r="B527" t="str">
            <v>NDP</v>
          </cell>
          <cell r="C527" t="str">
            <v>B</v>
          </cell>
          <cell r="D527" t="str">
            <v>HT2</v>
          </cell>
          <cell r="E527" t="str">
            <v>Économie, finances et relance</v>
          </cell>
          <cell r="F527" t="str">
            <v>Engagements financiers de l'État</v>
          </cell>
          <cell r="U527">
            <v>57000000</v>
          </cell>
          <cell r="V527">
            <v>57000000</v>
          </cell>
          <cell r="AD527">
            <v>0</v>
          </cell>
          <cell r="AE527">
            <v>0</v>
          </cell>
          <cell r="AG527">
            <v>57000000</v>
          </cell>
          <cell r="AH527">
            <v>57000000</v>
          </cell>
          <cell r="AM527">
            <v>0</v>
          </cell>
          <cell r="AN527">
            <v>0</v>
          </cell>
          <cell r="AP527">
            <v>57000000</v>
          </cell>
          <cell r="AQ527">
            <v>57000000</v>
          </cell>
          <cell r="AV527">
            <v>0</v>
          </cell>
          <cell r="AW527">
            <v>0</v>
          </cell>
          <cell r="AY527">
            <v>57000000</v>
          </cell>
          <cell r="AZ527">
            <v>57000000</v>
          </cell>
        </row>
        <row r="528">
          <cell r="A528" t="str">
            <v>MEFR_hMI</v>
          </cell>
          <cell r="B528" t="str">
            <v>NDP</v>
          </cell>
          <cell r="C528" t="str">
            <v>B</v>
          </cell>
          <cell r="D528" t="str">
            <v>HT2</v>
          </cell>
          <cell r="E528" t="str">
            <v>Économie, finances et relance</v>
          </cell>
          <cell r="F528" t="str">
            <v>Engagements financiers de l'État</v>
          </cell>
          <cell r="U528">
            <v>278000000</v>
          </cell>
          <cell r="V528">
            <v>278000000</v>
          </cell>
          <cell r="AD528">
            <v>0</v>
          </cell>
          <cell r="AE528">
            <v>0</v>
          </cell>
          <cell r="AG528">
            <v>278000000</v>
          </cell>
          <cell r="AH528">
            <v>278000000</v>
          </cell>
          <cell r="AM528">
            <v>0</v>
          </cell>
          <cell r="AN528">
            <v>0</v>
          </cell>
          <cell r="AP528">
            <v>278000000</v>
          </cell>
          <cell r="AQ528">
            <v>278000000</v>
          </cell>
          <cell r="AV528">
            <v>0</v>
          </cell>
          <cell r="AW528">
            <v>0</v>
          </cell>
          <cell r="AY528">
            <v>278000000</v>
          </cell>
          <cell r="AZ528">
            <v>278000000</v>
          </cell>
        </row>
        <row r="529">
          <cell r="A529" t="str">
            <v>MEFR_hMI</v>
          </cell>
          <cell r="B529" t="str">
            <v>NDP</v>
          </cell>
          <cell r="C529" t="str">
            <v>B</v>
          </cell>
          <cell r="D529" t="str">
            <v>HT2</v>
          </cell>
          <cell r="E529" t="str">
            <v>Économie, finances et relance</v>
          </cell>
          <cell r="F529" t="str">
            <v>Engagements financiers de l'État</v>
          </cell>
          <cell r="U529">
            <v>0</v>
          </cell>
          <cell r="V529">
            <v>0</v>
          </cell>
          <cell r="AD529">
            <v>0</v>
          </cell>
          <cell r="AE529">
            <v>0</v>
          </cell>
          <cell r="AG529">
            <v>0</v>
          </cell>
          <cell r="AH529">
            <v>0</v>
          </cell>
          <cell r="AM529">
            <v>0</v>
          </cell>
          <cell r="AN529">
            <v>0</v>
          </cell>
          <cell r="AP529">
            <v>0</v>
          </cell>
          <cell r="AQ529">
            <v>0</v>
          </cell>
          <cell r="AV529">
            <v>0</v>
          </cell>
          <cell r="AW529">
            <v>0</v>
          </cell>
          <cell r="AY529">
            <v>0</v>
          </cell>
          <cell r="AZ529">
            <v>0</v>
          </cell>
        </row>
        <row r="530">
          <cell r="A530" t="str">
            <v>MEFR_hMI</v>
          </cell>
          <cell r="B530" t="str">
            <v>NDP</v>
          </cell>
          <cell r="C530" t="str">
            <v>B</v>
          </cell>
          <cell r="D530" t="str">
            <v>HT2</v>
          </cell>
          <cell r="E530" t="str">
            <v>Économie, finances et relance</v>
          </cell>
          <cell r="F530" t="str">
            <v>Engagements financiers de l'État</v>
          </cell>
          <cell r="U530">
            <v>107000000</v>
          </cell>
          <cell r="V530">
            <v>107000000</v>
          </cell>
          <cell r="AD530">
            <v>0</v>
          </cell>
          <cell r="AE530">
            <v>0</v>
          </cell>
          <cell r="AG530">
            <v>107000000</v>
          </cell>
          <cell r="AH530">
            <v>107000000</v>
          </cell>
          <cell r="AM530">
            <v>0</v>
          </cell>
          <cell r="AN530">
            <v>0</v>
          </cell>
          <cell r="AP530">
            <v>107000000</v>
          </cell>
          <cell r="AQ530">
            <v>107000000</v>
          </cell>
          <cell r="AV530">
            <v>0</v>
          </cell>
          <cell r="AW530">
            <v>0</v>
          </cell>
          <cell r="AY530">
            <v>107000000</v>
          </cell>
          <cell r="AZ530">
            <v>107000000</v>
          </cell>
        </row>
        <row r="531">
          <cell r="A531" t="str">
            <v>MEFR_hMI</v>
          </cell>
          <cell r="B531" t="str">
            <v>NDP</v>
          </cell>
          <cell r="C531" t="str">
            <v>B</v>
          </cell>
          <cell r="D531" t="str">
            <v>HT2</v>
          </cell>
          <cell r="E531" t="str">
            <v>Économie, finances et relance</v>
          </cell>
          <cell r="F531" t="str">
            <v>Engagements financiers de l'État</v>
          </cell>
          <cell r="U531">
            <v>1000000</v>
          </cell>
          <cell r="V531">
            <v>1000000</v>
          </cell>
          <cell r="AD531">
            <v>0</v>
          </cell>
          <cell r="AE531">
            <v>0</v>
          </cell>
          <cell r="AG531">
            <v>1000000</v>
          </cell>
          <cell r="AH531">
            <v>1000000</v>
          </cell>
          <cell r="AM531">
            <v>0</v>
          </cell>
          <cell r="AN531">
            <v>0</v>
          </cell>
          <cell r="AP531">
            <v>1000000</v>
          </cell>
          <cell r="AQ531">
            <v>1000000</v>
          </cell>
          <cell r="AV531">
            <v>0</v>
          </cell>
          <cell r="AW531">
            <v>0</v>
          </cell>
          <cell r="AY531">
            <v>1000000</v>
          </cell>
          <cell r="AZ531">
            <v>1000000</v>
          </cell>
        </row>
        <row r="532">
          <cell r="A532" t="str">
            <v>MEFR_hMI</v>
          </cell>
          <cell r="B532" t="str">
            <v>NDP</v>
          </cell>
          <cell r="C532" t="str">
            <v>B</v>
          </cell>
          <cell r="D532" t="str">
            <v>HT2</v>
          </cell>
          <cell r="E532" t="str">
            <v>Économie, finances et relance</v>
          </cell>
          <cell r="F532" t="str">
            <v>Engagements financiers de l'État</v>
          </cell>
          <cell r="U532">
            <v>0</v>
          </cell>
          <cell r="V532">
            <v>0</v>
          </cell>
          <cell r="AD532">
            <v>0</v>
          </cell>
          <cell r="AE532">
            <v>0</v>
          </cell>
          <cell r="AG532">
            <v>0</v>
          </cell>
          <cell r="AH532">
            <v>0</v>
          </cell>
          <cell r="AM532">
            <v>0</v>
          </cell>
          <cell r="AN532">
            <v>0</v>
          </cell>
          <cell r="AP532">
            <v>0</v>
          </cell>
          <cell r="AQ532">
            <v>0</v>
          </cell>
          <cell r="AV532">
            <v>0</v>
          </cell>
          <cell r="AW532">
            <v>0</v>
          </cell>
          <cell r="AY532">
            <v>0</v>
          </cell>
          <cell r="AZ532">
            <v>0</v>
          </cell>
        </row>
        <row r="533">
          <cell r="A533" t="str">
            <v>MEFR_hMI</v>
          </cell>
          <cell r="B533" t="str">
            <v>NDP</v>
          </cell>
          <cell r="C533" t="str">
            <v>B</v>
          </cell>
          <cell r="D533" t="str">
            <v>HT2</v>
          </cell>
          <cell r="E533" t="str">
            <v>Économie, finances et relance</v>
          </cell>
          <cell r="F533" t="str">
            <v>Engagements financiers de l'État</v>
          </cell>
          <cell r="U533">
            <v>0</v>
          </cell>
          <cell r="V533">
            <v>0</v>
          </cell>
          <cell r="AD533">
            <v>0</v>
          </cell>
          <cell r="AE533">
            <v>0</v>
          </cell>
          <cell r="AG533">
            <v>0</v>
          </cell>
          <cell r="AH533">
            <v>0</v>
          </cell>
          <cell r="AM533">
            <v>0</v>
          </cell>
          <cell r="AN533">
            <v>0</v>
          </cell>
          <cell r="AP533">
            <v>0</v>
          </cell>
          <cell r="AQ533">
            <v>0</v>
          </cell>
          <cell r="AV533">
            <v>0</v>
          </cell>
          <cell r="AW533">
            <v>0</v>
          </cell>
          <cell r="AY533">
            <v>0</v>
          </cell>
          <cell r="AZ533">
            <v>0</v>
          </cell>
        </row>
        <row r="534">
          <cell r="A534" t="str">
            <v>MEFR_hMI</v>
          </cell>
          <cell r="B534" t="str">
            <v>NDP</v>
          </cell>
          <cell r="C534" t="str">
            <v>B</v>
          </cell>
          <cell r="D534" t="str">
            <v>HT2</v>
          </cell>
          <cell r="E534" t="str">
            <v>Économie, finances et relance</v>
          </cell>
          <cell r="F534" t="str">
            <v>Engagements financiers de l'État</v>
          </cell>
          <cell r="U534">
            <v>5000000</v>
          </cell>
          <cell r="V534">
            <v>5000000</v>
          </cell>
          <cell r="AD534">
            <v>0</v>
          </cell>
          <cell r="AE534">
            <v>0</v>
          </cell>
          <cell r="AG534">
            <v>5000000</v>
          </cell>
          <cell r="AH534">
            <v>5000000</v>
          </cell>
          <cell r="AM534">
            <v>0</v>
          </cell>
          <cell r="AN534">
            <v>0</v>
          </cell>
          <cell r="AP534">
            <v>5000000</v>
          </cell>
          <cell r="AQ534">
            <v>5000000</v>
          </cell>
          <cell r="AV534">
            <v>0</v>
          </cell>
          <cell r="AW534">
            <v>0</v>
          </cell>
          <cell r="AY534">
            <v>5000000</v>
          </cell>
          <cell r="AZ534">
            <v>5000000</v>
          </cell>
        </row>
        <row r="535">
          <cell r="A535" t="str">
            <v>MEFR_hMI</v>
          </cell>
          <cell r="B535" t="str">
            <v>NDP</v>
          </cell>
          <cell r="C535" t="str">
            <v>B</v>
          </cell>
          <cell r="D535" t="str">
            <v>HT2</v>
          </cell>
          <cell r="E535" t="str">
            <v>Économie, finances et relance</v>
          </cell>
          <cell r="F535" t="str">
            <v>Engagements financiers de l'État</v>
          </cell>
          <cell r="U535">
            <v>0</v>
          </cell>
          <cell r="V535">
            <v>0</v>
          </cell>
          <cell r="AD535">
            <v>0</v>
          </cell>
          <cell r="AE535">
            <v>0</v>
          </cell>
          <cell r="AG535">
            <v>0</v>
          </cell>
          <cell r="AH535">
            <v>0</v>
          </cell>
          <cell r="AM535">
            <v>0</v>
          </cell>
          <cell r="AN535">
            <v>0</v>
          </cell>
          <cell r="AP535">
            <v>0</v>
          </cell>
          <cell r="AQ535">
            <v>0</v>
          </cell>
          <cell r="AV535">
            <v>0</v>
          </cell>
          <cell r="AW535">
            <v>0</v>
          </cell>
          <cell r="AY535">
            <v>0</v>
          </cell>
          <cell r="AZ535">
            <v>0</v>
          </cell>
        </row>
        <row r="536">
          <cell r="A536" t="str">
            <v>MEFR_hMI</v>
          </cell>
          <cell r="B536" t="str">
            <v>NDP</v>
          </cell>
          <cell r="C536" t="str">
            <v>B</v>
          </cell>
          <cell r="D536" t="str">
            <v>HT2</v>
          </cell>
          <cell r="E536" t="str">
            <v>Économie, finances et relance</v>
          </cell>
          <cell r="F536" t="str">
            <v>Engagements financiers de l'État</v>
          </cell>
          <cell r="U536">
            <v>500000</v>
          </cell>
          <cell r="V536">
            <v>500000</v>
          </cell>
          <cell r="AD536">
            <v>0</v>
          </cell>
          <cell r="AE536">
            <v>0</v>
          </cell>
          <cell r="AG536">
            <v>500000</v>
          </cell>
          <cell r="AH536">
            <v>500000</v>
          </cell>
          <cell r="AM536">
            <v>0</v>
          </cell>
          <cell r="AN536">
            <v>0</v>
          </cell>
          <cell r="AP536">
            <v>500000</v>
          </cell>
          <cell r="AQ536">
            <v>500000</v>
          </cell>
          <cell r="AV536">
            <v>0</v>
          </cell>
          <cell r="AW536">
            <v>0</v>
          </cell>
          <cell r="AY536">
            <v>500000</v>
          </cell>
          <cell r="AZ536">
            <v>500000</v>
          </cell>
        </row>
        <row r="537">
          <cell r="A537" t="str">
            <v>MEFR_hMI</v>
          </cell>
          <cell r="B537" t="str">
            <v>NDP</v>
          </cell>
          <cell r="C537" t="str">
            <v>B</v>
          </cell>
          <cell r="D537" t="str">
            <v>HT2</v>
          </cell>
          <cell r="E537" t="str">
            <v>Économie, finances et relance</v>
          </cell>
          <cell r="F537" t="str">
            <v>Engagements financiers de l'État</v>
          </cell>
          <cell r="U537">
            <v>731000000</v>
          </cell>
          <cell r="V537">
            <v>731000000</v>
          </cell>
          <cell r="AD537">
            <v>0</v>
          </cell>
          <cell r="AE537">
            <v>0</v>
          </cell>
          <cell r="AG537">
            <v>731000000</v>
          </cell>
          <cell r="AH537">
            <v>731000000</v>
          </cell>
          <cell r="AM537">
            <v>0</v>
          </cell>
          <cell r="AN537">
            <v>0</v>
          </cell>
          <cell r="AP537">
            <v>731000000</v>
          </cell>
          <cell r="AQ537">
            <v>731000000</v>
          </cell>
          <cell r="AV537">
            <v>0</v>
          </cell>
          <cell r="AW537">
            <v>0</v>
          </cell>
          <cell r="AY537">
            <v>731000000</v>
          </cell>
          <cell r="AZ537">
            <v>731000000</v>
          </cell>
        </row>
        <row r="538">
          <cell r="A538" t="str">
            <v>MEFR_hMI</v>
          </cell>
          <cell r="B538" t="str">
            <v>ODETE</v>
          </cell>
          <cell r="C538" t="str">
            <v>P</v>
          </cell>
          <cell r="D538" t="str">
            <v>SO</v>
          </cell>
          <cell r="E538" t="str">
            <v>Économie, finances et relance</v>
          </cell>
          <cell r="F538" t="str">
            <v>Engagements financiers de l'État</v>
          </cell>
          <cell r="M538">
            <v>41697188407</v>
          </cell>
          <cell r="O538">
            <v>41541000000</v>
          </cell>
          <cell r="Q538">
            <v>40255888459</v>
          </cell>
          <cell r="S538">
            <v>35802146548</v>
          </cell>
          <cell r="U538">
            <v>36073000000</v>
          </cell>
          <cell r="V538">
            <v>36073000000</v>
          </cell>
          <cell r="AD538">
            <v>0</v>
          </cell>
          <cell r="AE538">
            <v>0</v>
          </cell>
          <cell r="AG538">
            <v>36073000000</v>
          </cell>
          <cell r="AH538">
            <v>36073000000</v>
          </cell>
          <cell r="AM538">
            <v>0</v>
          </cell>
          <cell r="AN538">
            <v>0</v>
          </cell>
          <cell r="AP538">
            <v>36073000000</v>
          </cell>
          <cell r="AQ538">
            <v>36073000000</v>
          </cell>
          <cell r="AV538">
            <v>0</v>
          </cell>
          <cell r="AW538">
            <v>0</v>
          </cell>
          <cell r="AY538">
            <v>36073000000</v>
          </cell>
          <cell r="AZ538">
            <v>36073000000</v>
          </cell>
        </row>
        <row r="539">
          <cell r="A539" t="str">
            <v>MEFR_hMI</v>
          </cell>
          <cell r="B539" t="str">
            <v>ODETE</v>
          </cell>
          <cell r="C539" t="str">
            <v>STP</v>
          </cell>
          <cell r="D539" t="str">
            <v>HT2</v>
          </cell>
          <cell r="E539" t="str">
            <v>Économie, finances et relance</v>
          </cell>
          <cell r="F539" t="str">
            <v>Engagements financiers de l'État</v>
          </cell>
          <cell r="M539">
            <v>41697188407</v>
          </cell>
          <cell r="O539">
            <v>41541000000</v>
          </cell>
          <cell r="Q539">
            <v>40255888459</v>
          </cell>
          <cell r="S539">
            <v>35802146548</v>
          </cell>
          <cell r="U539">
            <v>36073000000</v>
          </cell>
          <cell r="V539">
            <v>36073000000</v>
          </cell>
          <cell r="AD539">
            <v>0</v>
          </cell>
          <cell r="AE539">
            <v>0</v>
          </cell>
          <cell r="AG539">
            <v>36073000000</v>
          </cell>
          <cell r="AH539">
            <v>36073000000</v>
          </cell>
          <cell r="AM539">
            <v>0</v>
          </cell>
          <cell r="AN539">
            <v>0</v>
          </cell>
          <cell r="AP539">
            <v>36073000000</v>
          </cell>
          <cell r="AQ539">
            <v>36073000000</v>
          </cell>
          <cell r="AV539">
            <v>0</v>
          </cell>
          <cell r="AW539">
            <v>0</v>
          </cell>
          <cell r="AY539">
            <v>36073000000</v>
          </cell>
          <cell r="AZ539">
            <v>36073000000</v>
          </cell>
        </row>
        <row r="540">
          <cell r="A540" t="str">
            <v>MEFR_hMI</v>
          </cell>
          <cell r="B540" t="str">
            <v>ODETE</v>
          </cell>
          <cell r="C540" t="str">
            <v>B</v>
          </cell>
          <cell r="D540" t="str">
            <v>HT2</v>
          </cell>
          <cell r="E540" t="str">
            <v>Économie, finances et relance</v>
          </cell>
          <cell r="F540" t="str">
            <v>Engagements financiers de l'État</v>
          </cell>
          <cell r="U540">
            <v>36073000000</v>
          </cell>
          <cell r="V540">
            <v>36073000000</v>
          </cell>
          <cell r="AD540">
            <v>0</v>
          </cell>
          <cell r="AE540">
            <v>0</v>
          </cell>
          <cell r="AG540">
            <v>36073000000</v>
          </cell>
          <cell r="AH540">
            <v>36073000000</v>
          </cell>
          <cell r="AM540">
            <v>0</v>
          </cell>
          <cell r="AN540">
            <v>0</v>
          </cell>
          <cell r="AP540">
            <v>36073000000</v>
          </cell>
          <cell r="AQ540">
            <v>36073000000</v>
          </cell>
          <cell r="AV540">
            <v>0</v>
          </cell>
          <cell r="AW540">
            <v>0</v>
          </cell>
          <cell r="AY540">
            <v>36073000000</v>
          </cell>
          <cell r="AZ540">
            <v>36073000000</v>
          </cell>
        </row>
        <row r="541">
          <cell r="A541" t="str">
            <v>MEFR_hMI</v>
          </cell>
          <cell r="B541" t="str">
            <v>NDP</v>
          </cell>
          <cell r="C541" t="str">
            <v>P</v>
          </cell>
          <cell r="D541" t="str">
            <v>SO</v>
          </cell>
          <cell r="E541" t="str">
            <v>Économie, finances et relance</v>
          </cell>
          <cell r="F541" t="str">
            <v>Engagements financiers de l'État</v>
          </cell>
          <cell r="M541">
            <v>97049687</v>
          </cell>
          <cell r="O541">
            <v>101003453</v>
          </cell>
          <cell r="Q541">
            <v>72839988</v>
          </cell>
          <cell r="S541">
            <v>57808233</v>
          </cell>
          <cell r="U541">
            <v>61622292</v>
          </cell>
          <cell r="V541">
            <v>61622292</v>
          </cell>
          <cell r="AD541">
            <v>0</v>
          </cell>
          <cell r="AE541">
            <v>0</v>
          </cell>
          <cell r="AG541">
            <v>61622292</v>
          </cell>
          <cell r="AH541">
            <v>61622292</v>
          </cell>
          <cell r="AM541">
            <v>0</v>
          </cell>
          <cell r="AN541">
            <v>0</v>
          </cell>
          <cell r="AP541">
            <v>61622292</v>
          </cell>
          <cell r="AQ541">
            <v>61622292</v>
          </cell>
          <cell r="AV541">
            <v>0</v>
          </cell>
          <cell r="AW541">
            <v>0</v>
          </cell>
          <cell r="AY541">
            <v>61622292</v>
          </cell>
          <cell r="AZ541">
            <v>61622292</v>
          </cell>
        </row>
        <row r="542">
          <cell r="A542" t="str">
            <v>MEFR_hMI</v>
          </cell>
          <cell r="B542" t="str">
            <v>NDP</v>
          </cell>
          <cell r="C542" t="str">
            <v>STP</v>
          </cell>
          <cell r="D542" t="str">
            <v>HT2</v>
          </cell>
          <cell r="E542" t="str">
            <v>Économie, finances et relance</v>
          </cell>
          <cell r="F542" t="str">
            <v>Engagements financiers de l'État</v>
          </cell>
          <cell r="M542">
            <v>97049687</v>
          </cell>
          <cell r="O542">
            <v>101003453</v>
          </cell>
          <cell r="Q542">
            <v>72839988</v>
          </cell>
          <cell r="S542">
            <v>57808233</v>
          </cell>
          <cell r="U542">
            <v>61622292</v>
          </cell>
          <cell r="V542">
            <v>61622292</v>
          </cell>
          <cell r="AD542">
            <v>0</v>
          </cell>
          <cell r="AE542">
            <v>0</v>
          </cell>
          <cell r="AG542">
            <v>61622292</v>
          </cell>
          <cell r="AH542">
            <v>61622292</v>
          </cell>
          <cell r="AM542">
            <v>0</v>
          </cell>
          <cell r="AN542">
            <v>0</v>
          </cell>
          <cell r="AP542">
            <v>61622292</v>
          </cell>
          <cell r="AQ542">
            <v>61622292</v>
          </cell>
          <cell r="AV542">
            <v>0</v>
          </cell>
          <cell r="AW542">
            <v>0</v>
          </cell>
          <cell r="AY542">
            <v>61622292</v>
          </cell>
          <cell r="AZ542">
            <v>61622292</v>
          </cell>
        </row>
        <row r="543">
          <cell r="A543" t="str">
            <v>MEFR_hMI</v>
          </cell>
          <cell r="B543" t="str">
            <v>NDP</v>
          </cell>
          <cell r="C543" t="str">
            <v>B</v>
          </cell>
          <cell r="D543" t="str">
            <v>HT2</v>
          </cell>
          <cell r="E543" t="str">
            <v>Économie, finances et relance</v>
          </cell>
          <cell r="F543" t="str">
            <v>Engagements financiers de l'État</v>
          </cell>
          <cell r="U543">
            <v>61622292</v>
          </cell>
          <cell r="V543">
            <v>61622292</v>
          </cell>
          <cell r="AD543">
            <v>0</v>
          </cell>
          <cell r="AE543">
            <v>0</v>
          </cell>
          <cell r="AG543">
            <v>61622292</v>
          </cell>
          <cell r="AH543">
            <v>61622292</v>
          </cell>
          <cell r="AM543">
            <v>0</v>
          </cell>
          <cell r="AN543">
            <v>0</v>
          </cell>
          <cell r="AP543">
            <v>61622292</v>
          </cell>
          <cell r="AQ543">
            <v>61622292</v>
          </cell>
          <cell r="AV543">
            <v>0</v>
          </cell>
          <cell r="AW543">
            <v>0</v>
          </cell>
          <cell r="AY543">
            <v>61622292</v>
          </cell>
          <cell r="AZ543">
            <v>61622292</v>
          </cell>
        </row>
        <row r="544">
          <cell r="A544" t="str">
            <v>MEFR_hMI</v>
          </cell>
          <cell r="B544" t="str">
            <v>NDP</v>
          </cell>
          <cell r="C544" t="str">
            <v>B</v>
          </cell>
          <cell r="D544" t="str">
            <v>HT2</v>
          </cell>
          <cell r="E544" t="str">
            <v>Économie, finances et relance</v>
          </cell>
          <cell r="F544" t="str">
            <v>Engagements financiers de l'État</v>
          </cell>
          <cell r="U544">
            <v>0</v>
          </cell>
          <cell r="V544">
            <v>0</v>
          </cell>
          <cell r="AD544">
            <v>0</v>
          </cell>
          <cell r="AE544">
            <v>0</v>
          </cell>
          <cell r="AG544">
            <v>0</v>
          </cell>
          <cell r="AH544">
            <v>0</v>
          </cell>
          <cell r="AM544">
            <v>0</v>
          </cell>
          <cell r="AN544">
            <v>0</v>
          </cell>
          <cell r="AP544">
            <v>0</v>
          </cell>
          <cell r="AQ544">
            <v>0</v>
          </cell>
          <cell r="AV544">
            <v>0</v>
          </cell>
          <cell r="AW544">
            <v>0</v>
          </cell>
          <cell r="AY544">
            <v>0</v>
          </cell>
          <cell r="AZ544">
            <v>0</v>
          </cell>
        </row>
        <row r="545">
          <cell r="A545" t="str">
            <v>MEFR_hMI</v>
          </cell>
          <cell r="B545" t="str">
            <v>NDP</v>
          </cell>
          <cell r="C545" t="str">
            <v>B</v>
          </cell>
          <cell r="D545" t="str">
            <v>HT2</v>
          </cell>
          <cell r="E545" t="str">
            <v>Économie, finances et relance</v>
          </cell>
          <cell r="F545" t="str">
            <v>Engagements financiers de l'État</v>
          </cell>
          <cell r="U545">
            <v>0</v>
          </cell>
          <cell r="V545">
            <v>0</v>
          </cell>
          <cell r="AD545">
            <v>0</v>
          </cell>
          <cell r="AE545">
            <v>0</v>
          </cell>
          <cell r="AG545">
            <v>0</v>
          </cell>
          <cell r="AH545">
            <v>0</v>
          </cell>
          <cell r="AM545">
            <v>0</v>
          </cell>
          <cell r="AN545">
            <v>0</v>
          </cell>
          <cell r="AP545">
            <v>0</v>
          </cell>
          <cell r="AQ545">
            <v>0</v>
          </cell>
          <cell r="AV545">
            <v>0</v>
          </cell>
          <cell r="AW545">
            <v>0</v>
          </cell>
          <cell r="AY545">
            <v>0</v>
          </cell>
          <cell r="AZ545">
            <v>0</v>
          </cell>
        </row>
        <row r="546">
          <cell r="A546" t="str">
            <v>MEFR_hMI</v>
          </cell>
          <cell r="B546" t="str">
            <v>NDP</v>
          </cell>
          <cell r="C546" t="str">
            <v>B</v>
          </cell>
          <cell r="D546" t="str">
            <v>HT2</v>
          </cell>
          <cell r="E546" t="str">
            <v>Économie, finances et relance</v>
          </cell>
          <cell r="F546" t="str">
            <v>Engagements financiers de l'État</v>
          </cell>
          <cell r="U546">
            <v>0</v>
          </cell>
          <cell r="V546">
            <v>0</v>
          </cell>
          <cell r="AD546">
            <v>0</v>
          </cell>
          <cell r="AE546">
            <v>0</v>
          </cell>
          <cell r="AG546">
            <v>0</v>
          </cell>
          <cell r="AH546">
            <v>0</v>
          </cell>
          <cell r="AM546">
            <v>0</v>
          </cell>
          <cell r="AN546">
            <v>0</v>
          </cell>
          <cell r="AP546">
            <v>0</v>
          </cell>
          <cell r="AQ546">
            <v>0</v>
          </cell>
          <cell r="AV546">
            <v>0</v>
          </cell>
          <cell r="AW546">
            <v>0</v>
          </cell>
          <cell r="AY546">
            <v>0</v>
          </cell>
          <cell r="AZ546">
            <v>0</v>
          </cell>
        </row>
        <row r="547">
          <cell r="A547" t="str">
            <v>MEFR_hMI</v>
          </cell>
          <cell r="B547" t="str">
            <v>NDP</v>
          </cell>
          <cell r="C547" t="str">
            <v>B</v>
          </cell>
          <cell r="D547" t="str">
            <v>HT2</v>
          </cell>
          <cell r="E547" t="str">
            <v>Économie, finances et relance</v>
          </cell>
          <cell r="F547" t="str">
            <v>Engagements financiers de l'État</v>
          </cell>
          <cell r="U547">
            <v>0</v>
          </cell>
          <cell r="V547">
            <v>0</v>
          </cell>
          <cell r="AD547">
            <v>0</v>
          </cell>
          <cell r="AE547">
            <v>0</v>
          </cell>
          <cell r="AG547">
            <v>0</v>
          </cell>
          <cell r="AH547">
            <v>0</v>
          </cell>
          <cell r="AM547">
            <v>0</v>
          </cell>
          <cell r="AN547">
            <v>0</v>
          </cell>
          <cell r="AP547">
            <v>0</v>
          </cell>
          <cell r="AQ547">
            <v>0</v>
          </cell>
          <cell r="AV547">
            <v>0</v>
          </cell>
          <cell r="AW547">
            <v>0</v>
          </cell>
          <cell r="AY547">
            <v>0</v>
          </cell>
          <cell r="AZ547">
            <v>0</v>
          </cell>
        </row>
        <row r="548">
          <cell r="A548" t="str">
            <v>MEFR_hMI</v>
          </cell>
          <cell r="B548" t="str">
            <v>NDP</v>
          </cell>
          <cell r="C548" t="str">
            <v>P</v>
          </cell>
          <cell r="D548" t="str">
            <v>SO</v>
          </cell>
          <cell r="E548" t="str">
            <v>Économie, finances et relance</v>
          </cell>
          <cell r="F548" t="str">
            <v>Engagements financiers de l'État</v>
          </cell>
          <cell r="M548">
            <v>260902407</v>
          </cell>
          <cell r="O548">
            <v>142478769</v>
          </cell>
          <cell r="Q548">
            <v>0</v>
          </cell>
          <cell r="S548">
            <v>0</v>
          </cell>
          <cell r="U548">
            <v>0</v>
          </cell>
          <cell r="V548">
            <v>0</v>
          </cell>
          <cell r="AD548">
            <v>0</v>
          </cell>
          <cell r="AE548">
            <v>0</v>
          </cell>
          <cell r="AG548">
            <v>0</v>
          </cell>
          <cell r="AH548">
            <v>0</v>
          </cell>
          <cell r="AM548">
            <v>0</v>
          </cell>
          <cell r="AN548">
            <v>0</v>
          </cell>
          <cell r="AP548">
            <v>0</v>
          </cell>
          <cell r="AQ548">
            <v>0</v>
          </cell>
          <cell r="AV548">
            <v>0</v>
          </cell>
          <cell r="AW548">
            <v>0</v>
          </cell>
          <cell r="AY548">
            <v>0</v>
          </cell>
          <cell r="AZ548">
            <v>0</v>
          </cell>
        </row>
        <row r="549">
          <cell r="A549" t="str">
            <v>MEFR_hMI</v>
          </cell>
          <cell r="B549" t="str">
            <v>NDP</v>
          </cell>
          <cell r="C549" t="str">
            <v>STP</v>
          </cell>
          <cell r="D549" t="str">
            <v>HT2</v>
          </cell>
          <cell r="E549" t="str">
            <v>Économie, finances et relance</v>
          </cell>
          <cell r="F549" t="str">
            <v>Engagements financiers de l'État</v>
          </cell>
          <cell r="M549">
            <v>260902407</v>
          </cell>
          <cell r="O549">
            <v>142478769</v>
          </cell>
          <cell r="Q549">
            <v>0</v>
          </cell>
          <cell r="S549">
            <v>0</v>
          </cell>
          <cell r="U549">
            <v>0</v>
          </cell>
          <cell r="V549">
            <v>0</v>
          </cell>
          <cell r="AD549">
            <v>0</v>
          </cell>
          <cell r="AE549">
            <v>0</v>
          </cell>
          <cell r="AG549">
            <v>0</v>
          </cell>
          <cell r="AH549">
            <v>0</v>
          </cell>
          <cell r="AM549">
            <v>0</v>
          </cell>
          <cell r="AN549">
            <v>0</v>
          </cell>
          <cell r="AP549">
            <v>0</v>
          </cell>
          <cell r="AQ549">
            <v>0</v>
          </cell>
          <cell r="AV549">
            <v>0</v>
          </cell>
          <cell r="AW549">
            <v>0</v>
          </cell>
          <cell r="AY549">
            <v>0</v>
          </cell>
          <cell r="AZ549">
            <v>0</v>
          </cell>
        </row>
        <row r="550">
          <cell r="A550" t="str">
            <v>MEFR_hMI</v>
          </cell>
          <cell r="B550" t="str">
            <v>NDP</v>
          </cell>
          <cell r="C550" t="str">
            <v>P</v>
          </cell>
          <cell r="D550" t="str">
            <v>SO</v>
          </cell>
          <cell r="E550" t="str">
            <v>Économie, finances et relance</v>
          </cell>
          <cell r="F550" t="str">
            <v>Engagements financiers de l'État</v>
          </cell>
          <cell r="M550">
            <v>86712706</v>
          </cell>
          <cell r="O550">
            <v>100000000</v>
          </cell>
          <cell r="Q550">
            <v>2503504</v>
          </cell>
          <cell r="S550">
            <v>98000000</v>
          </cell>
          <cell r="U550">
            <v>79000000</v>
          </cell>
          <cell r="V550">
            <v>79000000</v>
          </cell>
          <cell r="AD550">
            <v>0</v>
          </cell>
          <cell r="AE550">
            <v>0</v>
          </cell>
          <cell r="AG550">
            <v>79000000</v>
          </cell>
          <cell r="AH550">
            <v>79000000</v>
          </cell>
          <cell r="AM550">
            <v>0</v>
          </cell>
          <cell r="AN550">
            <v>0</v>
          </cell>
          <cell r="AP550">
            <v>79000000</v>
          </cell>
          <cell r="AQ550">
            <v>79000000</v>
          </cell>
          <cell r="AV550">
            <v>0</v>
          </cell>
          <cell r="AW550">
            <v>0</v>
          </cell>
          <cell r="AY550">
            <v>79000000</v>
          </cell>
          <cell r="AZ550">
            <v>79000000</v>
          </cell>
        </row>
        <row r="551">
          <cell r="A551" t="str">
            <v>MEFR_hMI</v>
          </cell>
          <cell r="B551" t="str">
            <v>NDP</v>
          </cell>
          <cell r="C551" t="str">
            <v>STP</v>
          </cell>
          <cell r="D551" t="str">
            <v>HT2</v>
          </cell>
          <cell r="E551" t="str">
            <v>Économie, finances et relance</v>
          </cell>
          <cell r="F551" t="str">
            <v>Engagements financiers de l'État</v>
          </cell>
          <cell r="M551">
            <v>86712706</v>
          </cell>
          <cell r="O551">
            <v>100000000</v>
          </cell>
          <cell r="Q551">
            <v>2503504</v>
          </cell>
          <cell r="S551">
            <v>98000000</v>
          </cell>
          <cell r="U551">
            <v>79000000</v>
          </cell>
          <cell r="V551">
            <v>79000000</v>
          </cell>
          <cell r="AD551">
            <v>0</v>
          </cell>
          <cell r="AE551">
            <v>0</v>
          </cell>
          <cell r="AG551">
            <v>79000000</v>
          </cell>
          <cell r="AH551">
            <v>79000000</v>
          </cell>
          <cell r="AM551">
            <v>0</v>
          </cell>
          <cell r="AN551">
            <v>0</v>
          </cell>
          <cell r="AP551">
            <v>79000000</v>
          </cell>
          <cell r="AQ551">
            <v>79000000</v>
          </cell>
          <cell r="AV551">
            <v>0</v>
          </cell>
          <cell r="AW551">
            <v>0</v>
          </cell>
          <cell r="AY551">
            <v>79000000</v>
          </cell>
          <cell r="AZ551">
            <v>79000000</v>
          </cell>
        </row>
        <row r="552">
          <cell r="A552" t="str">
            <v>MEFR_hMI</v>
          </cell>
          <cell r="B552" t="str">
            <v>NDP</v>
          </cell>
          <cell r="C552" t="str">
            <v>B</v>
          </cell>
          <cell r="D552" t="str">
            <v>HT2</v>
          </cell>
          <cell r="E552" t="str">
            <v>Économie, finances et relance</v>
          </cell>
          <cell r="F552" t="str">
            <v>Engagements financiers de l'État</v>
          </cell>
          <cell r="U552">
            <v>79000000</v>
          </cell>
          <cell r="V552">
            <v>79000000</v>
          </cell>
          <cell r="AD552">
            <v>0</v>
          </cell>
          <cell r="AE552">
            <v>0</v>
          </cell>
          <cell r="AG552">
            <v>79000000</v>
          </cell>
          <cell r="AH552">
            <v>79000000</v>
          </cell>
          <cell r="AM552">
            <v>0</v>
          </cell>
          <cell r="AN552">
            <v>0</v>
          </cell>
          <cell r="AP552">
            <v>79000000</v>
          </cell>
          <cell r="AQ552">
            <v>79000000</v>
          </cell>
          <cell r="AV552">
            <v>0</v>
          </cell>
          <cell r="AW552">
            <v>0</v>
          </cell>
          <cell r="AY552">
            <v>79000000</v>
          </cell>
          <cell r="AZ552">
            <v>79000000</v>
          </cell>
        </row>
        <row r="553">
          <cell r="A553" t="str">
            <v>MEFR_hMI</v>
          </cell>
          <cell r="B553" t="str">
            <v>NDP</v>
          </cell>
          <cell r="C553" t="str">
            <v>P</v>
          </cell>
          <cell r="D553" t="str">
            <v>SO</v>
          </cell>
          <cell r="E553" t="str">
            <v>Économie, finances et relance</v>
          </cell>
          <cell r="F553" t="str">
            <v>Engagements financiers de l'État</v>
          </cell>
          <cell r="M553">
            <v>0</v>
          </cell>
          <cell r="O553">
            <v>0</v>
          </cell>
          <cell r="Q553">
            <v>0</v>
          </cell>
          <cell r="S553">
            <v>0</v>
          </cell>
          <cell r="U553">
            <v>0</v>
          </cell>
          <cell r="V553">
            <v>0</v>
          </cell>
          <cell r="AD553">
            <v>0</v>
          </cell>
          <cell r="AE553">
            <v>0</v>
          </cell>
          <cell r="AG553">
            <v>0</v>
          </cell>
          <cell r="AH553">
            <v>0</v>
          </cell>
          <cell r="AM553">
            <v>0</v>
          </cell>
          <cell r="AN553">
            <v>0</v>
          </cell>
          <cell r="AP553">
            <v>0</v>
          </cell>
          <cell r="AQ553">
            <v>0</v>
          </cell>
          <cell r="AV553">
            <v>0</v>
          </cell>
          <cell r="AW553">
            <v>0</v>
          </cell>
          <cell r="AY553">
            <v>0</v>
          </cell>
          <cell r="AZ553">
            <v>0</v>
          </cell>
        </row>
        <row r="554">
          <cell r="A554" t="str">
            <v>MEFR_hMI</v>
          </cell>
          <cell r="B554" t="str">
            <v>NDP</v>
          </cell>
          <cell r="C554" t="str">
            <v>STP</v>
          </cell>
          <cell r="D554" t="str">
            <v>HT2</v>
          </cell>
          <cell r="E554" t="str">
            <v>Économie, finances et relance</v>
          </cell>
          <cell r="F554" t="str">
            <v>Engagements financiers de l'État</v>
          </cell>
          <cell r="U554">
            <v>0</v>
          </cell>
          <cell r="V554">
            <v>0</v>
          </cell>
          <cell r="AD554">
            <v>0</v>
          </cell>
          <cell r="AE554">
            <v>0</v>
          </cell>
          <cell r="AG554">
            <v>0</v>
          </cell>
          <cell r="AH554">
            <v>0</v>
          </cell>
          <cell r="AM554">
            <v>0</v>
          </cell>
          <cell r="AN554">
            <v>0</v>
          </cell>
          <cell r="AP554">
            <v>0</v>
          </cell>
          <cell r="AQ554">
            <v>0</v>
          </cell>
          <cell r="AV554">
            <v>0</v>
          </cell>
          <cell r="AW554">
            <v>0</v>
          </cell>
          <cell r="AY554">
            <v>0</v>
          </cell>
          <cell r="AZ554">
            <v>0</v>
          </cell>
        </row>
        <row r="555">
          <cell r="A555" t="str">
            <v>MEFR_hMI</v>
          </cell>
          <cell r="B555" t="str">
            <v>NDP</v>
          </cell>
          <cell r="C555" t="str">
            <v>B</v>
          </cell>
          <cell r="D555" t="str">
            <v>HT2</v>
          </cell>
          <cell r="E555" t="str">
            <v>Économie, finances et relance</v>
          </cell>
          <cell r="F555" t="str">
            <v>Engagements financiers de l'État</v>
          </cell>
          <cell r="U555">
            <v>0</v>
          </cell>
          <cell r="V555">
            <v>0</v>
          </cell>
          <cell r="AD555">
            <v>0</v>
          </cell>
          <cell r="AE555">
            <v>0</v>
          </cell>
          <cell r="AG555">
            <v>0</v>
          </cell>
          <cell r="AH555">
            <v>0</v>
          </cell>
          <cell r="AM555">
            <v>0</v>
          </cell>
          <cell r="AN555">
            <v>0</v>
          </cell>
          <cell r="AP555">
            <v>0</v>
          </cell>
          <cell r="AQ555">
            <v>0</v>
          </cell>
          <cell r="AV555">
            <v>0</v>
          </cell>
          <cell r="AW555">
            <v>0</v>
          </cell>
          <cell r="AY555">
            <v>0</v>
          </cell>
          <cell r="AZ555">
            <v>0</v>
          </cell>
        </row>
        <row r="556">
          <cell r="A556" t="str">
            <v>MEFR_hMI</v>
          </cell>
          <cell r="B556" t="str">
            <v>NDP</v>
          </cell>
          <cell r="C556" t="str">
            <v>P</v>
          </cell>
          <cell r="D556" t="str">
            <v>SO</v>
          </cell>
          <cell r="E556" t="str">
            <v>Économie, finances et relance</v>
          </cell>
          <cell r="F556" t="str">
            <v>Engagements financiers de l'État</v>
          </cell>
          <cell r="M556">
            <v>162503835</v>
          </cell>
          <cell r="O556">
            <v>178398462</v>
          </cell>
          <cell r="Q556">
            <v>166013195</v>
          </cell>
          <cell r="S556">
            <v>167905922</v>
          </cell>
          <cell r="U556">
            <v>0</v>
          </cell>
          <cell r="V556">
            <v>189491766</v>
          </cell>
          <cell r="AD556">
            <v>0</v>
          </cell>
          <cell r="AE556">
            <v>0</v>
          </cell>
          <cell r="AG556">
            <v>0</v>
          </cell>
          <cell r="AH556">
            <v>189491766</v>
          </cell>
          <cell r="AM556">
            <v>0</v>
          </cell>
          <cell r="AN556">
            <v>0</v>
          </cell>
          <cell r="AP556">
            <v>0</v>
          </cell>
          <cell r="AQ556">
            <v>189491766</v>
          </cell>
          <cell r="AV556">
            <v>0</v>
          </cell>
          <cell r="AW556">
            <v>0</v>
          </cell>
          <cell r="AY556">
            <v>0</v>
          </cell>
          <cell r="AZ556">
            <v>189491766</v>
          </cell>
        </row>
        <row r="557">
          <cell r="A557" t="str">
            <v>MEFR_hMI</v>
          </cell>
          <cell r="B557" t="str">
            <v>NDP</v>
          </cell>
          <cell r="C557" t="str">
            <v>STP</v>
          </cell>
          <cell r="D557" t="str">
            <v>HT2</v>
          </cell>
          <cell r="E557" t="str">
            <v>Économie, finances et relance</v>
          </cell>
          <cell r="F557" t="str">
            <v>Engagements financiers de l'État</v>
          </cell>
          <cell r="M557">
            <v>162503835</v>
          </cell>
          <cell r="O557">
            <v>178398462</v>
          </cell>
          <cell r="Q557">
            <v>166013195</v>
          </cell>
          <cell r="S557">
            <v>167905922</v>
          </cell>
          <cell r="U557">
            <v>0</v>
          </cell>
          <cell r="V557">
            <v>189491766</v>
          </cell>
          <cell r="AD557">
            <v>0</v>
          </cell>
          <cell r="AE557">
            <v>0</v>
          </cell>
          <cell r="AG557">
            <v>0</v>
          </cell>
          <cell r="AH557">
            <v>189491766</v>
          </cell>
          <cell r="AM557">
            <v>0</v>
          </cell>
          <cell r="AN557">
            <v>0</v>
          </cell>
          <cell r="AP557">
            <v>0</v>
          </cell>
          <cell r="AQ557">
            <v>189491766</v>
          </cell>
          <cell r="AV557">
            <v>0</v>
          </cell>
          <cell r="AW557">
            <v>0</v>
          </cell>
          <cell r="AY557">
            <v>0</v>
          </cell>
          <cell r="AZ557">
            <v>189491766</v>
          </cell>
        </row>
        <row r="558">
          <cell r="A558" t="str">
            <v>MEFR_hMI</v>
          </cell>
          <cell r="B558" t="str">
            <v>NDP</v>
          </cell>
          <cell r="C558" t="str">
            <v>B</v>
          </cell>
          <cell r="D558" t="str">
            <v>HT2</v>
          </cell>
          <cell r="E558" t="str">
            <v>Économie, finances et relance</v>
          </cell>
          <cell r="F558" t="str">
            <v>Engagements financiers de l'État</v>
          </cell>
          <cell r="U558">
            <v>0</v>
          </cell>
          <cell r="V558">
            <v>189491766</v>
          </cell>
          <cell r="AD558">
            <v>0</v>
          </cell>
          <cell r="AE558">
            <v>0</v>
          </cell>
          <cell r="AG558">
            <v>0</v>
          </cell>
          <cell r="AH558">
            <v>189491766</v>
          </cell>
          <cell r="AM558">
            <v>0</v>
          </cell>
          <cell r="AN558">
            <v>0</v>
          </cell>
          <cell r="AP558">
            <v>0</v>
          </cell>
          <cell r="AQ558">
            <v>189491766</v>
          </cell>
          <cell r="AV558">
            <v>0</v>
          </cell>
          <cell r="AW558">
            <v>0</v>
          </cell>
          <cell r="AY558">
            <v>0</v>
          </cell>
          <cell r="AZ558">
            <v>189491766</v>
          </cell>
        </row>
        <row r="559">
          <cell r="A559" t="str">
            <v>MEFR_hMI</v>
          </cell>
          <cell r="B559" t="str">
            <v>SO</v>
          </cell>
          <cell r="C559" t="str">
            <v>M</v>
          </cell>
          <cell r="D559" t="str">
            <v>SO</v>
          </cell>
          <cell r="E559" t="str">
            <v>Économie, finances et relance</v>
          </cell>
          <cell r="F559" t="str">
            <v>Gestion des finances publiques</v>
          </cell>
          <cell r="M559">
            <v>10366059615</v>
          </cell>
          <cell r="O559">
            <v>10205925641</v>
          </cell>
          <cell r="Q559">
            <v>10101991320</v>
          </cell>
          <cell r="S559">
            <v>10012794195</v>
          </cell>
          <cell r="U559">
            <v>10167176859</v>
          </cell>
          <cell r="V559">
            <v>10095257208</v>
          </cell>
          <cell r="AD559">
            <v>0</v>
          </cell>
          <cell r="AE559">
            <v>0</v>
          </cell>
          <cell r="AG559">
            <v>10167176859</v>
          </cell>
          <cell r="AH559">
            <v>10095257208</v>
          </cell>
          <cell r="AM559">
            <v>0</v>
          </cell>
          <cell r="AN559">
            <v>0</v>
          </cell>
          <cell r="AP559">
            <v>10167176859</v>
          </cell>
          <cell r="AQ559">
            <v>10095257208</v>
          </cell>
          <cell r="AV559">
            <v>0</v>
          </cell>
          <cell r="AW559">
            <v>0</v>
          </cell>
          <cell r="AY559">
            <v>10167176859</v>
          </cell>
          <cell r="AZ559">
            <v>10095257208</v>
          </cell>
        </row>
        <row r="560">
          <cell r="A560" t="str">
            <v>MEFR_hMI</v>
          </cell>
          <cell r="B560" t="str">
            <v>NDP</v>
          </cell>
          <cell r="C560" t="str">
            <v>P</v>
          </cell>
          <cell r="D560" t="str">
            <v>SO</v>
          </cell>
          <cell r="E560" t="str">
            <v>Économie, finances et relance</v>
          </cell>
          <cell r="F560" t="str">
            <v>Gestion des finances publiques</v>
          </cell>
          <cell r="M560">
            <v>7798235131</v>
          </cell>
          <cell r="O560">
            <v>7770715637</v>
          </cell>
          <cell r="Q560">
            <v>7672168826</v>
          </cell>
          <cell r="S560">
            <v>7583286269</v>
          </cell>
          <cell r="U560">
            <v>7651852481</v>
          </cell>
          <cell r="V560">
            <v>7591357173</v>
          </cell>
          <cell r="AD560">
            <v>0</v>
          </cell>
          <cell r="AE560">
            <v>0</v>
          </cell>
          <cell r="AG560">
            <v>7651852481</v>
          </cell>
          <cell r="AH560">
            <v>7591357173</v>
          </cell>
          <cell r="AM560">
            <v>0</v>
          </cell>
          <cell r="AN560">
            <v>0</v>
          </cell>
          <cell r="AP560">
            <v>7651852481</v>
          </cell>
          <cell r="AQ560">
            <v>7591357173</v>
          </cell>
          <cell r="AV560">
            <v>0</v>
          </cell>
          <cell r="AW560">
            <v>0</v>
          </cell>
          <cell r="AY560">
            <v>7651852481</v>
          </cell>
          <cell r="AZ560">
            <v>7591357173</v>
          </cell>
        </row>
        <row r="561">
          <cell r="A561" t="str">
            <v>MEFR_hMI</v>
          </cell>
          <cell r="B561" t="str">
            <v>SO</v>
          </cell>
          <cell r="C561" t="str">
            <v>STP</v>
          </cell>
          <cell r="D561" t="str">
            <v>T2</v>
          </cell>
          <cell r="E561" t="str">
            <v>Économie, finances et relance</v>
          </cell>
          <cell r="F561" t="str">
            <v>Gestion des finances publiques</v>
          </cell>
          <cell r="M561">
            <v>7002492431</v>
          </cell>
          <cell r="O561">
            <v>6928475925</v>
          </cell>
          <cell r="Q561">
            <v>6839836229</v>
          </cell>
          <cell r="S561">
            <v>6737576532</v>
          </cell>
          <cell r="U561">
            <v>6688444802</v>
          </cell>
          <cell r="V561">
            <v>6688444802</v>
          </cell>
          <cell r="AD561">
            <v>0</v>
          </cell>
          <cell r="AE561">
            <v>0</v>
          </cell>
          <cell r="AG561">
            <v>6688444802</v>
          </cell>
          <cell r="AH561">
            <v>6688444802</v>
          </cell>
          <cell r="AM561">
            <v>0</v>
          </cell>
          <cell r="AN561">
            <v>0</v>
          </cell>
          <cell r="AP561">
            <v>6688444802</v>
          </cell>
          <cell r="AQ561">
            <v>6688444802</v>
          </cell>
          <cell r="AV561">
            <v>0</v>
          </cell>
          <cell r="AW561">
            <v>0</v>
          </cell>
          <cell r="AY561">
            <v>6688444802</v>
          </cell>
          <cell r="AZ561">
            <v>6688444802</v>
          </cell>
        </row>
        <row r="562">
          <cell r="A562" t="str">
            <v>MEFR_hMI</v>
          </cell>
          <cell r="B562" t="str">
            <v>NDP</v>
          </cell>
          <cell r="C562" t="str">
            <v>B</v>
          </cell>
          <cell r="D562" t="str">
            <v>T2_HCAS</v>
          </cell>
          <cell r="E562" t="str">
            <v>Économie, finances et relance</v>
          </cell>
          <cell r="F562" t="str">
            <v>Gestion des finances publiques</v>
          </cell>
          <cell r="M562">
            <v>4783629236</v>
          </cell>
          <cell r="O562">
            <v>4746245102</v>
          </cell>
          <cell r="Q562">
            <v>4693286338</v>
          </cell>
          <cell r="S562">
            <v>4631369510</v>
          </cell>
          <cell r="U562">
            <v>4601465306</v>
          </cell>
          <cell r="V562">
            <v>4601465306</v>
          </cell>
          <cell r="AD562">
            <v>0</v>
          </cell>
          <cell r="AE562">
            <v>0</v>
          </cell>
          <cell r="AG562">
            <v>4601465306</v>
          </cell>
          <cell r="AH562">
            <v>4601465306</v>
          </cell>
          <cell r="AM562">
            <v>0</v>
          </cell>
          <cell r="AN562">
            <v>0</v>
          </cell>
          <cell r="AP562">
            <v>4601465306</v>
          </cell>
          <cell r="AQ562">
            <v>4601465306</v>
          </cell>
          <cell r="AV562">
            <v>0</v>
          </cell>
          <cell r="AW562">
            <v>0</v>
          </cell>
          <cell r="AY562">
            <v>4601465306</v>
          </cell>
          <cell r="AZ562">
            <v>4601465306</v>
          </cell>
        </row>
        <row r="563">
          <cell r="A563" t="str">
            <v>MEFR_hMI</v>
          </cell>
          <cell r="B563" t="str">
            <v>HN</v>
          </cell>
          <cell r="C563" t="str">
            <v>B</v>
          </cell>
          <cell r="D563" t="str">
            <v>T2_CAS</v>
          </cell>
          <cell r="E563" t="str">
            <v>Économie, finances et relance</v>
          </cell>
          <cell r="F563" t="str">
            <v>Gestion des finances publiques</v>
          </cell>
          <cell r="M563">
            <v>2218863195</v>
          </cell>
          <cell r="O563">
            <v>2182230823</v>
          </cell>
          <cell r="Q563">
            <v>2146549891</v>
          </cell>
          <cell r="S563">
            <v>2106207022</v>
          </cell>
          <cell r="U563">
            <v>2086979496</v>
          </cell>
          <cell r="V563">
            <v>2086979496</v>
          </cell>
          <cell r="AD563">
            <v>0</v>
          </cell>
          <cell r="AE563">
            <v>0</v>
          </cell>
          <cell r="AG563">
            <v>2086979496</v>
          </cell>
          <cell r="AH563">
            <v>2086979496</v>
          </cell>
          <cell r="AM563">
            <v>0</v>
          </cell>
          <cell r="AN563">
            <v>0</v>
          </cell>
          <cell r="AP563">
            <v>2086979496</v>
          </cell>
          <cell r="AQ563">
            <v>2086979496</v>
          </cell>
          <cell r="AV563">
            <v>0</v>
          </cell>
          <cell r="AW563">
            <v>0</v>
          </cell>
          <cell r="AY563">
            <v>2086979496</v>
          </cell>
          <cell r="AZ563">
            <v>2086979496</v>
          </cell>
        </row>
        <row r="564">
          <cell r="A564" t="str">
            <v>MEFR_hMI</v>
          </cell>
          <cell r="B564" t="str">
            <v>NDP</v>
          </cell>
          <cell r="C564" t="str">
            <v>STP</v>
          </cell>
          <cell r="D564" t="str">
            <v>HT2</v>
          </cell>
          <cell r="E564" t="str">
            <v>Économie, finances et relance</v>
          </cell>
          <cell r="F564" t="str">
            <v>Gestion des finances publiques</v>
          </cell>
          <cell r="M564">
            <v>795742700</v>
          </cell>
          <cell r="O564">
            <v>842239712</v>
          </cell>
          <cell r="Q564">
            <v>832332597</v>
          </cell>
          <cell r="S564">
            <v>845709737</v>
          </cell>
          <cell r="U564">
            <v>963407679</v>
          </cell>
          <cell r="V564">
            <v>902912371</v>
          </cell>
          <cell r="AD564">
            <v>0</v>
          </cell>
          <cell r="AE564">
            <v>0</v>
          </cell>
          <cell r="AG564">
            <v>963407679</v>
          </cell>
          <cell r="AH564">
            <v>902912371</v>
          </cell>
          <cell r="AM564">
            <v>0</v>
          </cell>
          <cell r="AN564">
            <v>0</v>
          </cell>
          <cell r="AP564">
            <v>963407679</v>
          </cell>
          <cell r="AQ564">
            <v>902912371</v>
          </cell>
          <cell r="AV564">
            <v>0</v>
          </cell>
          <cell r="AW564">
            <v>0</v>
          </cell>
          <cell r="AY564">
            <v>963407679</v>
          </cell>
          <cell r="AZ564">
            <v>902912371</v>
          </cell>
        </row>
        <row r="565">
          <cell r="A565" t="str">
            <v>MEFR_hMI</v>
          </cell>
          <cell r="B565" t="str">
            <v>NDP</v>
          </cell>
          <cell r="C565" t="str">
            <v>B</v>
          </cell>
          <cell r="D565" t="str">
            <v>HT2</v>
          </cell>
          <cell r="E565" t="str">
            <v>Économie, finances et relance</v>
          </cell>
          <cell r="F565" t="str">
            <v>Gestion des finances publiques</v>
          </cell>
          <cell r="U565">
            <v>36100000</v>
          </cell>
          <cell r="V565">
            <v>36100000</v>
          </cell>
          <cell r="AD565">
            <v>0</v>
          </cell>
          <cell r="AE565">
            <v>0</v>
          </cell>
          <cell r="AG565">
            <v>36100000</v>
          </cell>
          <cell r="AH565">
            <v>36100000</v>
          </cell>
          <cell r="AM565">
            <v>0</v>
          </cell>
          <cell r="AN565">
            <v>0</v>
          </cell>
          <cell r="AP565">
            <v>36100000</v>
          </cell>
          <cell r="AQ565">
            <v>36100000</v>
          </cell>
          <cell r="AV565">
            <v>0</v>
          </cell>
          <cell r="AW565">
            <v>0</v>
          </cell>
          <cell r="AY565">
            <v>36100000</v>
          </cell>
          <cell r="AZ565">
            <v>36100000</v>
          </cell>
        </row>
        <row r="566">
          <cell r="A566" t="str">
            <v>MEFR_hMI</v>
          </cell>
          <cell r="B566" t="str">
            <v>NDP</v>
          </cell>
          <cell r="C566" t="str">
            <v>B</v>
          </cell>
          <cell r="D566" t="str">
            <v>HT2</v>
          </cell>
          <cell r="E566" t="str">
            <v>Économie, finances et relance</v>
          </cell>
          <cell r="F566" t="str">
            <v>Gestion des finances publiques</v>
          </cell>
          <cell r="U566">
            <v>289461634</v>
          </cell>
          <cell r="V566">
            <v>233730141</v>
          </cell>
          <cell r="AD566">
            <v>0</v>
          </cell>
          <cell r="AE566">
            <v>0</v>
          </cell>
          <cell r="AG566">
            <v>289461634</v>
          </cell>
          <cell r="AH566">
            <v>233730141</v>
          </cell>
          <cell r="AM566">
            <v>0</v>
          </cell>
          <cell r="AN566">
            <v>0</v>
          </cell>
          <cell r="AP566">
            <v>289461634</v>
          </cell>
          <cell r="AQ566">
            <v>233730141</v>
          </cell>
          <cell r="AV566">
            <v>0</v>
          </cell>
          <cell r="AW566">
            <v>0</v>
          </cell>
          <cell r="AY566">
            <v>289461634</v>
          </cell>
          <cell r="AZ566">
            <v>233730141</v>
          </cell>
        </row>
        <row r="567">
          <cell r="A567" t="str">
            <v>MEFR_hMI</v>
          </cell>
          <cell r="B567" t="str">
            <v>NDP</v>
          </cell>
          <cell r="C567" t="str">
            <v>B</v>
          </cell>
          <cell r="D567" t="str">
            <v>HT2</v>
          </cell>
          <cell r="E567" t="str">
            <v>Économie, finances et relance</v>
          </cell>
          <cell r="F567" t="str">
            <v>Gestion des finances publiques</v>
          </cell>
          <cell r="U567">
            <v>233932000</v>
          </cell>
          <cell r="V567">
            <v>229234788</v>
          </cell>
          <cell r="AD567">
            <v>0</v>
          </cell>
          <cell r="AE567">
            <v>0</v>
          </cell>
          <cell r="AG567">
            <v>233932000</v>
          </cell>
          <cell r="AH567">
            <v>229234788</v>
          </cell>
          <cell r="AM567">
            <v>0</v>
          </cell>
          <cell r="AN567">
            <v>0</v>
          </cell>
          <cell r="AP567">
            <v>233932000</v>
          </cell>
          <cell r="AQ567">
            <v>229234788</v>
          </cell>
          <cell r="AV567">
            <v>0</v>
          </cell>
          <cell r="AW567">
            <v>0</v>
          </cell>
          <cell r="AY567">
            <v>233932000</v>
          </cell>
          <cell r="AZ567">
            <v>229234788</v>
          </cell>
        </row>
        <row r="568">
          <cell r="A568" t="str">
            <v>MEFR_hMI</v>
          </cell>
          <cell r="B568" t="str">
            <v>NDP</v>
          </cell>
          <cell r="C568" t="str">
            <v>B</v>
          </cell>
          <cell r="D568" t="str">
            <v>HT2</v>
          </cell>
          <cell r="E568" t="str">
            <v>Économie, finances et relance</v>
          </cell>
          <cell r="F568" t="str">
            <v>Gestion des finances publiques</v>
          </cell>
          <cell r="U568">
            <v>72651785</v>
          </cell>
          <cell r="V568">
            <v>72585182</v>
          </cell>
          <cell r="AD568">
            <v>0</v>
          </cell>
          <cell r="AE568">
            <v>0</v>
          </cell>
          <cell r="AG568">
            <v>72651785</v>
          </cell>
          <cell r="AH568">
            <v>72585182</v>
          </cell>
          <cell r="AM568">
            <v>0</v>
          </cell>
          <cell r="AN568">
            <v>0</v>
          </cell>
          <cell r="AP568">
            <v>72651785</v>
          </cell>
          <cell r="AQ568">
            <v>72585182</v>
          </cell>
          <cell r="AV568">
            <v>0</v>
          </cell>
          <cell r="AW568">
            <v>0</v>
          </cell>
          <cell r="AY568">
            <v>72651785</v>
          </cell>
          <cell r="AZ568">
            <v>72585182</v>
          </cell>
        </row>
        <row r="569">
          <cell r="A569" t="str">
            <v>MEFR_hMI</v>
          </cell>
          <cell r="B569" t="str">
            <v>NDP</v>
          </cell>
          <cell r="C569" t="str">
            <v>B</v>
          </cell>
          <cell r="D569" t="str">
            <v>HT2</v>
          </cell>
          <cell r="E569" t="str">
            <v>Économie, finances et relance</v>
          </cell>
          <cell r="F569" t="str">
            <v>Gestion des finances publiques</v>
          </cell>
          <cell r="U569">
            <v>331262260</v>
          </cell>
          <cell r="V569">
            <v>331262260</v>
          </cell>
          <cell r="AD569">
            <v>0</v>
          </cell>
          <cell r="AE569">
            <v>0</v>
          </cell>
          <cell r="AG569">
            <v>331262260</v>
          </cell>
          <cell r="AH569">
            <v>331262260</v>
          </cell>
          <cell r="AM569">
            <v>0</v>
          </cell>
          <cell r="AN569">
            <v>0</v>
          </cell>
          <cell r="AP569">
            <v>331262260</v>
          </cell>
          <cell r="AQ569">
            <v>331262260</v>
          </cell>
          <cell r="AV569">
            <v>0</v>
          </cell>
          <cell r="AW569">
            <v>0</v>
          </cell>
          <cell r="AY569">
            <v>331262260</v>
          </cell>
          <cell r="AZ569">
            <v>331262260</v>
          </cell>
        </row>
        <row r="570">
          <cell r="A570" t="str">
            <v>MEFR_hMI</v>
          </cell>
          <cell r="B570" t="str">
            <v>NDP</v>
          </cell>
          <cell r="C570" t="str">
            <v>P</v>
          </cell>
          <cell r="D570" t="str">
            <v>SO</v>
          </cell>
          <cell r="E570" t="str">
            <v>Économie, finances et relance</v>
          </cell>
          <cell r="F570" t="str">
            <v>Gestion des finances publiques</v>
          </cell>
          <cell r="M570">
            <v>1092132398</v>
          </cell>
          <cell r="O570">
            <v>935377950</v>
          </cell>
          <cell r="Q570">
            <v>896938064</v>
          </cell>
          <cell r="S570">
            <v>878713530</v>
          </cell>
          <cell r="U570">
            <v>942700387</v>
          </cell>
          <cell r="V570">
            <v>938955906</v>
          </cell>
          <cell r="AD570">
            <v>0</v>
          </cell>
          <cell r="AE570">
            <v>0</v>
          </cell>
          <cell r="AG570">
            <v>942700387</v>
          </cell>
          <cell r="AH570">
            <v>938955906</v>
          </cell>
          <cell r="AM570">
            <v>0</v>
          </cell>
          <cell r="AN570">
            <v>0</v>
          </cell>
          <cell r="AP570">
            <v>942700387</v>
          </cell>
          <cell r="AQ570">
            <v>938955906</v>
          </cell>
          <cell r="AV570">
            <v>0</v>
          </cell>
          <cell r="AW570">
            <v>0</v>
          </cell>
          <cell r="AY570">
            <v>942700387</v>
          </cell>
          <cell r="AZ570">
            <v>938955906</v>
          </cell>
        </row>
        <row r="571">
          <cell r="A571" t="str">
            <v>MEFR_hMI</v>
          </cell>
          <cell r="B571" t="str">
            <v>SO</v>
          </cell>
          <cell r="C571" t="str">
            <v>STP</v>
          </cell>
          <cell r="D571" t="str">
            <v>T2</v>
          </cell>
          <cell r="E571" t="str">
            <v>Économie, finances et relance</v>
          </cell>
          <cell r="F571" t="str">
            <v>Gestion des finances publiques</v>
          </cell>
          <cell r="M571">
            <v>500177499</v>
          </cell>
          <cell r="O571">
            <v>510064605</v>
          </cell>
          <cell r="Q571">
            <v>510323460</v>
          </cell>
          <cell r="S571">
            <v>503002649</v>
          </cell>
          <cell r="U571">
            <v>517353856</v>
          </cell>
          <cell r="V571">
            <v>517353856</v>
          </cell>
          <cell r="AD571">
            <v>0</v>
          </cell>
          <cell r="AE571">
            <v>0</v>
          </cell>
          <cell r="AG571">
            <v>517353856</v>
          </cell>
          <cell r="AH571">
            <v>517353856</v>
          </cell>
          <cell r="AM571">
            <v>0</v>
          </cell>
          <cell r="AN571">
            <v>0</v>
          </cell>
          <cell r="AP571">
            <v>517353856</v>
          </cell>
          <cell r="AQ571">
            <v>517353856</v>
          </cell>
          <cell r="AV571">
            <v>0</v>
          </cell>
          <cell r="AW571">
            <v>0</v>
          </cell>
          <cell r="AY571">
            <v>517353856</v>
          </cell>
          <cell r="AZ571">
            <v>517353856</v>
          </cell>
        </row>
        <row r="572">
          <cell r="A572" t="str">
            <v>MEFR_hMI</v>
          </cell>
          <cell r="B572" t="str">
            <v>NDP</v>
          </cell>
          <cell r="C572" t="str">
            <v>B</v>
          </cell>
          <cell r="D572" t="str">
            <v>T2_HCAS</v>
          </cell>
          <cell r="E572" t="str">
            <v>Économie, finances et relance</v>
          </cell>
          <cell r="F572" t="str">
            <v>Gestion des finances publiques</v>
          </cell>
          <cell r="M572">
            <v>353501479</v>
          </cell>
          <cell r="O572">
            <v>359613320</v>
          </cell>
          <cell r="Q572">
            <v>360750418</v>
          </cell>
          <cell r="S572">
            <v>356367576</v>
          </cell>
          <cell r="U572">
            <v>371291948</v>
          </cell>
          <cell r="V572">
            <v>371291948</v>
          </cell>
          <cell r="AD572">
            <v>0</v>
          </cell>
          <cell r="AE572">
            <v>0</v>
          </cell>
          <cell r="AG572">
            <v>371291948</v>
          </cell>
          <cell r="AH572">
            <v>371291948</v>
          </cell>
          <cell r="AM572">
            <v>0</v>
          </cell>
          <cell r="AN572">
            <v>0</v>
          </cell>
          <cell r="AP572">
            <v>371291948</v>
          </cell>
          <cell r="AQ572">
            <v>371291948</v>
          </cell>
          <cell r="AV572">
            <v>0</v>
          </cell>
          <cell r="AW572">
            <v>0</v>
          </cell>
          <cell r="AY572">
            <v>371291948</v>
          </cell>
          <cell r="AZ572">
            <v>371291948</v>
          </cell>
        </row>
        <row r="573">
          <cell r="A573" t="str">
            <v>MEFR_hMI</v>
          </cell>
          <cell r="B573" t="str">
            <v>HN</v>
          </cell>
          <cell r="C573" t="str">
            <v>B</v>
          </cell>
          <cell r="D573" t="str">
            <v>T2_CAS</v>
          </cell>
          <cell r="E573" t="str">
            <v>Économie, finances et relance</v>
          </cell>
          <cell r="F573" t="str">
            <v>Gestion des finances publiques</v>
          </cell>
          <cell r="M573">
            <v>146676020</v>
          </cell>
          <cell r="O573">
            <v>150451285</v>
          </cell>
          <cell r="Q573">
            <v>149573042</v>
          </cell>
          <cell r="S573">
            <v>146635073</v>
          </cell>
          <cell r="U573">
            <v>146061908</v>
          </cell>
          <cell r="V573">
            <v>146061908</v>
          </cell>
          <cell r="AD573">
            <v>0</v>
          </cell>
          <cell r="AE573">
            <v>0</v>
          </cell>
          <cell r="AG573">
            <v>146061908</v>
          </cell>
          <cell r="AH573">
            <v>146061908</v>
          </cell>
          <cell r="AM573">
            <v>0</v>
          </cell>
          <cell r="AN573">
            <v>0</v>
          </cell>
          <cell r="AP573">
            <v>146061908</v>
          </cell>
          <cell r="AQ573">
            <v>146061908</v>
          </cell>
          <cell r="AV573">
            <v>0</v>
          </cell>
          <cell r="AW573">
            <v>0</v>
          </cell>
          <cell r="AY573">
            <v>146061908</v>
          </cell>
          <cell r="AZ573">
            <v>146061908</v>
          </cell>
        </row>
        <row r="574">
          <cell r="A574" t="str">
            <v>MEFR_hMI</v>
          </cell>
          <cell r="B574" t="str">
            <v>NDP</v>
          </cell>
          <cell r="C574" t="str">
            <v>STP</v>
          </cell>
          <cell r="D574" t="str">
            <v>HT2</v>
          </cell>
          <cell r="E574" t="str">
            <v>Économie, finances et relance</v>
          </cell>
          <cell r="F574" t="str">
            <v>Gestion des finances publiques</v>
          </cell>
          <cell r="M574">
            <v>591954899</v>
          </cell>
          <cell r="O574">
            <v>425313345</v>
          </cell>
          <cell r="Q574">
            <v>386614604</v>
          </cell>
          <cell r="S574">
            <v>375710881</v>
          </cell>
          <cell r="U574">
            <v>425346531</v>
          </cell>
          <cell r="V574">
            <v>421602050</v>
          </cell>
          <cell r="AD574">
            <v>0</v>
          </cell>
          <cell r="AE574">
            <v>0</v>
          </cell>
          <cell r="AG574">
            <v>425346531</v>
          </cell>
          <cell r="AH574">
            <v>421602050</v>
          </cell>
          <cell r="AM574">
            <v>0</v>
          </cell>
          <cell r="AN574">
            <v>0</v>
          </cell>
          <cell r="AP574">
            <v>425346531</v>
          </cell>
          <cell r="AQ574">
            <v>421602050</v>
          </cell>
          <cell r="AV574">
            <v>0</v>
          </cell>
          <cell r="AW574">
            <v>0</v>
          </cell>
          <cell r="AY574">
            <v>425346531</v>
          </cell>
          <cell r="AZ574">
            <v>421602050</v>
          </cell>
        </row>
        <row r="575">
          <cell r="A575" t="str">
            <v>MEFR_hMI</v>
          </cell>
          <cell r="B575" t="str">
            <v>NDP</v>
          </cell>
          <cell r="C575" t="str">
            <v>B</v>
          </cell>
          <cell r="D575" t="str">
            <v>HT2</v>
          </cell>
          <cell r="E575" t="str">
            <v>Économie, finances et relance</v>
          </cell>
          <cell r="F575" t="str">
            <v>Gestion des finances publiques</v>
          </cell>
          <cell r="U575">
            <v>30329655</v>
          </cell>
          <cell r="V575">
            <v>28208706</v>
          </cell>
          <cell r="AD575">
            <v>0</v>
          </cell>
          <cell r="AE575">
            <v>0</v>
          </cell>
          <cell r="AG575">
            <v>30329655</v>
          </cell>
          <cell r="AH575">
            <v>28208706</v>
          </cell>
          <cell r="AM575">
            <v>0</v>
          </cell>
          <cell r="AN575">
            <v>0</v>
          </cell>
          <cell r="AP575">
            <v>30329655</v>
          </cell>
          <cell r="AQ575">
            <v>28208706</v>
          </cell>
          <cell r="AV575">
            <v>0</v>
          </cell>
          <cell r="AW575">
            <v>0</v>
          </cell>
          <cell r="AY575">
            <v>30329655</v>
          </cell>
          <cell r="AZ575">
            <v>28208706</v>
          </cell>
        </row>
        <row r="576">
          <cell r="A576" t="str">
            <v>MEFR_hMI</v>
          </cell>
          <cell r="B576" t="str">
            <v>NDP</v>
          </cell>
          <cell r="C576" t="str">
            <v>B</v>
          </cell>
          <cell r="D576" t="str">
            <v>HT2</v>
          </cell>
          <cell r="E576" t="str">
            <v>Économie, finances et relance</v>
          </cell>
          <cell r="F576" t="str">
            <v>Gestion des finances publiques</v>
          </cell>
          <cell r="U576">
            <v>121143209</v>
          </cell>
          <cell r="V576">
            <v>121143209</v>
          </cell>
          <cell r="AD576">
            <v>0</v>
          </cell>
          <cell r="AE576">
            <v>0</v>
          </cell>
          <cell r="AG576">
            <v>121143209</v>
          </cell>
          <cell r="AH576">
            <v>121143209</v>
          </cell>
          <cell r="AM576">
            <v>0</v>
          </cell>
          <cell r="AN576">
            <v>0</v>
          </cell>
          <cell r="AP576">
            <v>121143209</v>
          </cell>
          <cell r="AQ576">
            <v>121143209</v>
          </cell>
          <cell r="AV576">
            <v>0</v>
          </cell>
          <cell r="AW576">
            <v>0</v>
          </cell>
          <cell r="AY576">
            <v>121143209</v>
          </cell>
          <cell r="AZ576">
            <v>121143209</v>
          </cell>
        </row>
        <row r="577">
          <cell r="A577" t="str">
            <v>MEFR_hMI</v>
          </cell>
          <cell r="B577" t="str">
            <v>NDP</v>
          </cell>
          <cell r="C577" t="str">
            <v>B</v>
          </cell>
          <cell r="D577" t="str">
            <v>HT2</v>
          </cell>
          <cell r="E577" t="str">
            <v>Économie, finances et relance</v>
          </cell>
          <cell r="F577" t="str">
            <v>Gestion des finances publiques</v>
          </cell>
          <cell r="U577">
            <v>97235891</v>
          </cell>
          <cell r="V577">
            <v>91882224</v>
          </cell>
          <cell r="AD577">
            <v>0</v>
          </cell>
          <cell r="AE577">
            <v>0</v>
          </cell>
          <cell r="AG577">
            <v>97235891</v>
          </cell>
          <cell r="AH577">
            <v>91882224</v>
          </cell>
          <cell r="AM577">
            <v>0</v>
          </cell>
          <cell r="AN577">
            <v>0</v>
          </cell>
          <cell r="AP577">
            <v>97235891</v>
          </cell>
          <cell r="AQ577">
            <v>91882224</v>
          </cell>
          <cell r="AV577">
            <v>0</v>
          </cell>
          <cell r="AW577">
            <v>0</v>
          </cell>
          <cell r="AY577">
            <v>97235891</v>
          </cell>
          <cell r="AZ577">
            <v>91882224</v>
          </cell>
        </row>
        <row r="578">
          <cell r="A578" t="str">
            <v>MEFR_hMI</v>
          </cell>
          <cell r="B578" t="str">
            <v>NDP</v>
          </cell>
          <cell r="C578" t="str">
            <v>B</v>
          </cell>
          <cell r="D578" t="str">
            <v>HT2</v>
          </cell>
          <cell r="E578" t="str">
            <v>Économie, finances et relance</v>
          </cell>
          <cell r="F578" t="str">
            <v>Gestion des finances publiques</v>
          </cell>
          <cell r="U578">
            <v>95227072</v>
          </cell>
          <cell r="V578">
            <v>95302435</v>
          </cell>
          <cell r="AD578">
            <v>0</v>
          </cell>
          <cell r="AE578">
            <v>0</v>
          </cell>
          <cell r="AG578">
            <v>95227072</v>
          </cell>
          <cell r="AH578">
            <v>95302435</v>
          </cell>
          <cell r="AM578">
            <v>0</v>
          </cell>
          <cell r="AN578">
            <v>0</v>
          </cell>
          <cell r="AP578">
            <v>95227072</v>
          </cell>
          <cell r="AQ578">
            <v>95302435</v>
          </cell>
          <cell r="AV578">
            <v>0</v>
          </cell>
          <cell r="AW578">
            <v>0</v>
          </cell>
          <cell r="AY578">
            <v>95227072</v>
          </cell>
          <cell r="AZ578">
            <v>95302435</v>
          </cell>
        </row>
        <row r="579">
          <cell r="A579" t="str">
            <v>MEFR_hMI</v>
          </cell>
          <cell r="B579" t="str">
            <v>NDP</v>
          </cell>
          <cell r="C579" t="str">
            <v>B</v>
          </cell>
          <cell r="D579" t="str">
            <v>HT2</v>
          </cell>
          <cell r="E579" t="str">
            <v>Économie, finances et relance</v>
          </cell>
          <cell r="F579" t="str">
            <v>Gestion des finances publiques</v>
          </cell>
          <cell r="U579">
            <v>20592096</v>
          </cell>
          <cell r="V579">
            <v>21582905</v>
          </cell>
          <cell r="AD579">
            <v>0</v>
          </cell>
          <cell r="AE579">
            <v>0</v>
          </cell>
          <cell r="AG579">
            <v>20592096</v>
          </cell>
          <cell r="AH579">
            <v>21582905</v>
          </cell>
          <cell r="AM579">
            <v>0</v>
          </cell>
          <cell r="AN579">
            <v>0</v>
          </cell>
          <cell r="AP579">
            <v>20592096</v>
          </cell>
          <cell r="AQ579">
            <v>21582905</v>
          </cell>
          <cell r="AV579">
            <v>0</v>
          </cell>
          <cell r="AW579">
            <v>0</v>
          </cell>
          <cell r="AY579">
            <v>20592096</v>
          </cell>
          <cell r="AZ579">
            <v>21582905</v>
          </cell>
        </row>
        <row r="580">
          <cell r="A580" t="str">
            <v>MEFR_hMI</v>
          </cell>
          <cell r="B580" t="str">
            <v>NDP</v>
          </cell>
          <cell r="C580" t="str">
            <v>B</v>
          </cell>
          <cell r="D580" t="str">
            <v>HT2</v>
          </cell>
          <cell r="E580" t="str">
            <v>Économie, finances et relance</v>
          </cell>
          <cell r="F580" t="str">
            <v>Gestion des finances publiques</v>
          </cell>
          <cell r="U580">
            <v>0</v>
          </cell>
          <cell r="V580">
            <v>0</v>
          </cell>
          <cell r="AD580">
            <v>0</v>
          </cell>
          <cell r="AE580">
            <v>0</v>
          </cell>
          <cell r="AG580">
            <v>0</v>
          </cell>
          <cell r="AH580">
            <v>0</v>
          </cell>
          <cell r="AM580">
            <v>0</v>
          </cell>
          <cell r="AN580">
            <v>0</v>
          </cell>
          <cell r="AP580">
            <v>0</v>
          </cell>
          <cell r="AQ580">
            <v>0</v>
          </cell>
          <cell r="AV580">
            <v>0</v>
          </cell>
          <cell r="AW580">
            <v>0</v>
          </cell>
          <cell r="AY580">
            <v>0</v>
          </cell>
          <cell r="AZ580">
            <v>0</v>
          </cell>
        </row>
        <row r="581">
          <cell r="A581" t="str">
            <v>MEFR_hMI</v>
          </cell>
          <cell r="B581" t="str">
            <v>NDP</v>
          </cell>
          <cell r="C581" t="str">
            <v>B</v>
          </cell>
          <cell r="D581" t="str">
            <v>HT2</v>
          </cell>
          <cell r="E581" t="str">
            <v>Économie, finances et relance</v>
          </cell>
          <cell r="F581" t="str">
            <v>Gestion des finances publiques</v>
          </cell>
          <cell r="U581">
            <v>24681344</v>
          </cell>
          <cell r="V581">
            <v>27001344</v>
          </cell>
          <cell r="AD581">
            <v>0</v>
          </cell>
          <cell r="AE581">
            <v>0</v>
          </cell>
          <cell r="AG581">
            <v>24681344</v>
          </cell>
          <cell r="AH581">
            <v>27001344</v>
          </cell>
          <cell r="AM581">
            <v>0</v>
          </cell>
          <cell r="AN581">
            <v>0</v>
          </cell>
          <cell r="AP581">
            <v>24681344</v>
          </cell>
          <cell r="AQ581">
            <v>27001344</v>
          </cell>
          <cell r="AV581">
            <v>0</v>
          </cell>
          <cell r="AW581">
            <v>0</v>
          </cell>
          <cell r="AY581">
            <v>24681344</v>
          </cell>
          <cell r="AZ581">
            <v>27001344</v>
          </cell>
        </row>
        <row r="582">
          <cell r="A582" t="str">
            <v>MEFR_hMI</v>
          </cell>
          <cell r="B582" t="str">
            <v>NDP</v>
          </cell>
          <cell r="C582" t="str">
            <v>B</v>
          </cell>
          <cell r="D582" t="str">
            <v>HT2</v>
          </cell>
          <cell r="E582" t="str">
            <v>Économie, finances et relance</v>
          </cell>
          <cell r="F582" t="str">
            <v>Gestion des finances publiques</v>
          </cell>
          <cell r="U582">
            <v>3485764</v>
          </cell>
          <cell r="V582">
            <v>3829727</v>
          </cell>
          <cell r="AD582">
            <v>0</v>
          </cell>
          <cell r="AE582">
            <v>0</v>
          </cell>
          <cell r="AG582">
            <v>3485764</v>
          </cell>
          <cell r="AH582">
            <v>3829727</v>
          </cell>
          <cell r="AM582">
            <v>0</v>
          </cell>
          <cell r="AN582">
            <v>0</v>
          </cell>
          <cell r="AP582">
            <v>3485764</v>
          </cell>
          <cell r="AQ582">
            <v>3829727</v>
          </cell>
          <cell r="AV582">
            <v>0</v>
          </cell>
          <cell r="AW582">
            <v>0</v>
          </cell>
          <cell r="AY582">
            <v>3485764</v>
          </cell>
          <cell r="AZ582">
            <v>3829727</v>
          </cell>
        </row>
        <row r="583">
          <cell r="A583" t="str">
            <v>MEFR_hMI</v>
          </cell>
          <cell r="B583" t="str">
            <v>NDP</v>
          </cell>
          <cell r="C583" t="str">
            <v>B</v>
          </cell>
          <cell r="D583" t="str">
            <v>HT2</v>
          </cell>
          <cell r="E583" t="str">
            <v>Économie, finances et relance</v>
          </cell>
          <cell r="F583" t="str">
            <v>Gestion des finances publiques</v>
          </cell>
          <cell r="U583">
            <v>20083275</v>
          </cell>
          <cell r="V583">
            <v>20083275</v>
          </cell>
          <cell r="AD583">
            <v>0</v>
          </cell>
          <cell r="AE583">
            <v>0</v>
          </cell>
          <cell r="AG583">
            <v>20083275</v>
          </cell>
          <cell r="AH583">
            <v>20083275</v>
          </cell>
          <cell r="AM583">
            <v>0</v>
          </cell>
          <cell r="AN583">
            <v>0</v>
          </cell>
          <cell r="AP583">
            <v>20083275</v>
          </cell>
          <cell r="AQ583">
            <v>20083275</v>
          </cell>
          <cell r="AV583">
            <v>0</v>
          </cell>
          <cell r="AW583">
            <v>0</v>
          </cell>
          <cell r="AY583">
            <v>20083275</v>
          </cell>
          <cell r="AZ583">
            <v>20083275</v>
          </cell>
        </row>
        <row r="584">
          <cell r="A584" t="str">
            <v>MEFR_hMI</v>
          </cell>
          <cell r="B584" t="str">
            <v>NDP</v>
          </cell>
          <cell r="C584" t="str">
            <v>B</v>
          </cell>
          <cell r="D584" t="str">
            <v>HT2</v>
          </cell>
          <cell r="E584" t="str">
            <v>Économie, finances et relance</v>
          </cell>
          <cell r="F584" t="str">
            <v>Gestion des finances publiques</v>
          </cell>
          <cell r="U584">
            <v>12568225</v>
          </cell>
          <cell r="V584">
            <v>12568225</v>
          </cell>
          <cell r="AD584">
            <v>0</v>
          </cell>
          <cell r="AE584">
            <v>0</v>
          </cell>
          <cell r="AG584">
            <v>12568225</v>
          </cell>
          <cell r="AH584">
            <v>12568225</v>
          </cell>
          <cell r="AM584">
            <v>0</v>
          </cell>
          <cell r="AN584">
            <v>0</v>
          </cell>
          <cell r="AP584">
            <v>12568225</v>
          </cell>
          <cell r="AQ584">
            <v>12568225</v>
          </cell>
          <cell r="AV584">
            <v>0</v>
          </cell>
          <cell r="AW584">
            <v>0</v>
          </cell>
          <cell r="AY584">
            <v>12568225</v>
          </cell>
          <cell r="AZ584">
            <v>12568225</v>
          </cell>
        </row>
        <row r="585">
          <cell r="A585" t="str">
            <v>MEFR_hMI</v>
          </cell>
          <cell r="B585" t="str">
            <v>NDP</v>
          </cell>
          <cell r="C585" t="str">
            <v>P</v>
          </cell>
          <cell r="D585" t="str">
            <v>SO</v>
          </cell>
          <cell r="E585" t="str">
            <v>Économie, finances et relance</v>
          </cell>
          <cell r="F585" t="str">
            <v>Gestion des finances publiques</v>
          </cell>
          <cell r="M585">
            <v>1475692086</v>
          </cell>
          <cell r="O585">
            <v>1499832054</v>
          </cell>
          <cell r="Q585">
            <v>1532884430</v>
          </cell>
          <cell r="S585">
            <v>1550794396</v>
          </cell>
          <cell r="U585">
            <v>1572623991</v>
          </cell>
          <cell r="V585">
            <v>1564944129</v>
          </cell>
          <cell r="AD585">
            <v>0</v>
          </cell>
          <cell r="AE585">
            <v>0</v>
          </cell>
          <cell r="AG585">
            <v>1572623991</v>
          </cell>
          <cell r="AH585">
            <v>1564944129</v>
          </cell>
          <cell r="AM585">
            <v>0</v>
          </cell>
          <cell r="AN585">
            <v>0</v>
          </cell>
          <cell r="AP585">
            <v>1572623991</v>
          </cell>
          <cell r="AQ585">
            <v>1564944129</v>
          </cell>
          <cell r="AV585">
            <v>0</v>
          </cell>
          <cell r="AW585">
            <v>0</v>
          </cell>
          <cell r="AY585">
            <v>1572623991</v>
          </cell>
          <cell r="AZ585">
            <v>1564944129</v>
          </cell>
        </row>
        <row r="586">
          <cell r="A586" t="str">
            <v>MEFR_hMI</v>
          </cell>
          <cell r="B586" t="str">
            <v>SO</v>
          </cell>
          <cell r="C586" t="str">
            <v>STP</v>
          </cell>
          <cell r="D586" t="str">
            <v>T2</v>
          </cell>
          <cell r="E586" t="str">
            <v>Économie, finances et relance</v>
          </cell>
          <cell r="F586" t="str">
            <v>Gestion des finances publiques</v>
          </cell>
          <cell r="M586">
            <v>1193609135</v>
          </cell>
          <cell r="O586">
            <v>1214310195</v>
          </cell>
          <cell r="Q586">
            <v>1229321671</v>
          </cell>
          <cell r="S586">
            <v>1246655960</v>
          </cell>
          <cell r="U586">
            <v>1262038691</v>
          </cell>
          <cell r="V586">
            <v>1262038691</v>
          </cell>
          <cell r="AD586">
            <v>0</v>
          </cell>
          <cell r="AE586">
            <v>0</v>
          </cell>
          <cell r="AG586">
            <v>1262038691</v>
          </cell>
          <cell r="AH586">
            <v>1262038691</v>
          </cell>
          <cell r="AM586">
            <v>0</v>
          </cell>
          <cell r="AN586">
            <v>0</v>
          </cell>
          <cell r="AP586">
            <v>1262038691</v>
          </cell>
          <cell r="AQ586">
            <v>1262038691</v>
          </cell>
          <cell r="AV586">
            <v>0</v>
          </cell>
          <cell r="AW586">
            <v>0</v>
          </cell>
          <cell r="AY586">
            <v>1262038691</v>
          </cell>
          <cell r="AZ586">
            <v>1262038691</v>
          </cell>
        </row>
        <row r="587">
          <cell r="A587" t="str">
            <v>MEFR_hMI</v>
          </cell>
          <cell r="B587" t="str">
            <v>NDP</v>
          </cell>
          <cell r="C587" t="str">
            <v>B</v>
          </cell>
          <cell r="D587" t="str">
            <v>T2_HCAS</v>
          </cell>
          <cell r="E587" t="str">
            <v>Économie, finances et relance</v>
          </cell>
          <cell r="F587" t="str">
            <v>Gestion des finances publiques</v>
          </cell>
          <cell r="M587">
            <v>825605176</v>
          </cell>
          <cell r="O587">
            <v>839980718</v>
          </cell>
          <cell r="Q587">
            <v>850565118</v>
          </cell>
          <cell r="S587">
            <v>863751339</v>
          </cell>
          <cell r="U587">
            <v>877065373</v>
          </cell>
          <cell r="V587">
            <v>877065373</v>
          </cell>
          <cell r="AD587">
            <v>0</v>
          </cell>
          <cell r="AE587">
            <v>0</v>
          </cell>
          <cell r="AG587">
            <v>877065373</v>
          </cell>
          <cell r="AH587">
            <v>877065373</v>
          </cell>
          <cell r="AM587">
            <v>0</v>
          </cell>
          <cell r="AN587">
            <v>0</v>
          </cell>
          <cell r="AP587">
            <v>877065373</v>
          </cell>
          <cell r="AQ587">
            <v>877065373</v>
          </cell>
          <cell r="AV587">
            <v>0</v>
          </cell>
          <cell r="AW587">
            <v>0</v>
          </cell>
          <cell r="AY587">
            <v>877065373</v>
          </cell>
          <cell r="AZ587">
            <v>877065373</v>
          </cell>
        </row>
        <row r="588">
          <cell r="A588" t="str">
            <v>MEFR_hMI</v>
          </cell>
          <cell r="B588" t="str">
            <v>HN</v>
          </cell>
          <cell r="C588" t="str">
            <v>B</v>
          </cell>
          <cell r="D588" t="str">
            <v>T2_CAS</v>
          </cell>
          <cell r="E588" t="str">
            <v>Économie, finances et relance</v>
          </cell>
          <cell r="F588" t="str">
            <v>Gestion des finances publiques</v>
          </cell>
          <cell r="M588">
            <v>368003959</v>
          </cell>
          <cell r="O588">
            <v>374329477</v>
          </cell>
          <cell r="Q588">
            <v>378756553</v>
          </cell>
          <cell r="S588">
            <v>382904621</v>
          </cell>
          <cell r="U588">
            <v>384973318</v>
          </cell>
          <cell r="V588">
            <v>384973318</v>
          </cell>
          <cell r="AD588">
            <v>0</v>
          </cell>
          <cell r="AE588">
            <v>0</v>
          </cell>
          <cell r="AG588">
            <v>384973318</v>
          </cell>
          <cell r="AH588">
            <v>384973318</v>
          </cell>
          <cell r="AM588">
            <v>0</v>
          </cell>
          <cell r="AN588">
            <v>0</v>
          </cell>
          <cell r="AP588">
            <v>384973318</v>
          </cell>
          <cell r="AQ588">
            <v>384973318</v>
          </cell>
          <cell r="AV588">
            <v>0</v>
          </cell>
          <cell r="AW588">
            <v>0</v>
          </cell>
          <cell r="AY588">
            <v>384973318</v>
          </cell>
          <cell r="AZ588">
            <v>384973318</v>
          </cell>
        </row>
        <row r="589">
          <cell r="A589" t="str">
            <v>MEFR_hMI</v>
          </cell>
          <cell r="B589" t="str">
            <v>NDP</v>
          </cell>
          <cell r="C589" t="str">
            <v>STP</v>
          </cell>
          <cell r="D589" t="str">
            <v>HT2</v>
          </cell>
          <cell r="E589" t="str">
            <v>Économie, finances et relance</v>
          </cell>
          <cell r="F589" t="str">
            <v>Gestion des finances publiques</v>
          </cell>
          <cell r="M589">
            <v>282082951</v>
          </cell>
          <cell r="O589">
            <v>285521859</v>
          </cell>
          <cell r="Q589">
            <v>303562759</v>
          </cell>
          <cell r="S589">
            <v>304138436</v>
          </cell>
          <cell r="U589">
            <v>310585300</v>
          </cell>
          <cell r="V589">
            <v>302905438</v>
          </cell>
          <cell r="AD589">
            <v>0</v>
          </cell>
          <cell r="AE589">
            <v>0</v>
          </cell>
          <cell r="AG589">
            <v>310585300</v>
          </cell>
          <cell r="AH589">
            <v>302905438</v>
          </cell>
          <cell r="AM589">
            <v>0</v>
          </cell>
          <cell r="AN589">
            <v>0</v>
          </cell>
          <cell r="AP589">
            <v>310585300</v>
          </cell>
          <cell r="AQ589">
            <v>302905438</v>
          </cell>
          <cell r="AV589">
            <v>0</v>
          </cell>
          <cell r="AW589">
            <v>0</v>
          </cell>
          <cell r="AY589">
            <v>310585300</v>
          </cell>
          <cell r="AZ589">
            <v>302905438</v>
          </cell>
        </row>
        <row r="590">
          <cell r="A590" t="str">
            <v>MEFR_hMI</v>
          </cell>
          <cell r="B590" t="str">
            <v>NDP</v>
          </cell>
          <cell r="C590" t="str">
            <v>B</v>
          </cell>
          <cell r="D590" t="str">
            <v>HT2</v>
          </cell>
          <cell r="E590" t="str">
            <v>Économie, finances et relance</v>
          </cell>
          <cell r="F590" t="str">
            <v>Gestion des finances publiques</v>
          </cell>
          <cell r="U590">
            <v>52973864</v>
          </cell>
          <cell r="V590">
            <v>44094658</v>
          </cell>
          <cell r="AD590">
            <v>0</v>
          </cell>
          <cell r="AE590">
            <v>0</v>
          </cell>
          <cell r="AG590">
            <v>52973864</v>
          </cell>
          <cell r="AH590">
            <v>44094658</v>
          </cell>
          <cell r="AM590">
            <v>0</v>
          </cell>
          <cell r="AN590">
            <v>0</v>
          </cell>
          <cell r="AP590">
            <v>52973864</v>
          </cell>
          <cell r="AQ590">
            <v>44094658</v>
          </cell>
          <cell r="AV590">
            <v>0</v>
          </cell>
          <cell r="AW590">
            <v>0</v>
          </cell>
          <cell r="AY590">
            <v>52973864</v>
          </cell>
          <cell r="AZ590">
            <v>44094658</v>
          </cell>
        </row>
        <row r="591">
          <cell r="A591" t="str">
            <v>MEFR_hMI</v>
          </cell>
          <cell r="B591" t="str">
            <v>NDP</v>
          </cell>
          <cell r="C591" t="str">
            <v>B</v>
          </cell>
          <cell r="D591" t="str">
            <v>HT2</v>
          </cell>
          <cell r="E591" t="str">
            <v>Économie, finances et relance</v>
          </cell>
          <cell r="F591" t="str">
            <v>Gestion des finances publiques</v>
          </cell>
          <cell r="U591">
            <v>62665993</v>
          </cell>
          <cell r="V591">
            <v>61216339</v>
          </cell>
          <cell r="AD591">
            <v>0</v>
          </cell>
          <cell r="AE591">
            <v>0</v>
          </cell>
          <cell r="AG591">
            <v>62665993</v>
          </cell>
          <cell r="AH591">
            <v>61216339</v>
          </cell>
          <cell r="AM591">
            <v>0</v>
          </cell>
          <cell r="AN591">
            <v>0</v>
          </cell>
          <cell r="AP591">
            <v>62665993</v>
          </cell>
          <cell r="AQ591">
            <v>61216339</v>
          </cell>
          <cell r="AV591">
            <v>0</v>
          </cell>
          <cell r="AW591">
            <v>0</v>
          </cell>
          <cell r="AY591">
            <v>62665993</v>
          </cell>
          <cell r="AZ591">
            <v>61216339</v>
          </cell>
        </row>
        <row r="592">
          <cell r="A592" t="str">
            <v>MEFR_hMI</v>
          </cell>
          <cell r="B592" t="str">
            <v>NDP</v>
          </cell>
          <cell r="C592" t="str">
            <v>B</v>
          </cell>
          <cell r="D592" t="str">
            <v>HT2</v>
          </cell>
          <cell r="E592" t="str">
            <v>Économie, finances et relance</v>
          </cell>
          <cell r="F592" t="str">
            <v>Gestion des finances publiques</v>
          </cell>
          <cell r="U592">
            <v>51000000</v>
          </cell>
          <cell r="V592">
            <v>49409000</v>
          </cell>
          <cell r="AD592">
            <v>0</v>
          </cell>
          <cell r="AE592">
            <v>0</v>
          </cell>
          <cell r="AG592">
            <v>51000000</v>
          </cell>
          <cell r="AH592">
            <v>49409000</v>
          </cell>
          <cell r="AM592">
            <v>0</v>
          </cell>
          <cell r="AN592">
            <v>0</v>
          </cell>
          <cell r="AP592">
            <v>51000000</v>
          </cell>
          <cell r="AQ592">
            <v>49409000</v>
          </cell>
          <cell r="AV592">
            <v>0</v>
          </cell>
          <cell r="AW592">
            <v>0</v>
          </cell>
          <cell r="AY592">
            <v>51000000</v>
          </cell>
          <cell r="AZ592">
            <v>49409000</v>
          </cell>
        </row>
        <row r="593">
          <cell r="A593" t="str">
            <v>MEFR_hMI</v>
          </cell>
          <cell r="B593" t="str">
            <v>NDP</v>
          </cell>
          <cell r="C593" t="str">
            <v>B</v>
          </cell>
          <cell r="D593" t="str">
            <v>HT2</v>
          </cell>
          <cell r="E593" t="str">
            <v>Économie, finances et relance</v>
          </cell>
          <cell r="F593" t="str">
            <v>Gestion des finances publiques</v>
          </cell>
          <cell r="U593">
            <v>94608000</v>
          </cell>
          <cell r="V593">
            <v>94608000</v>
          </cell>
          <cell r="AD593">
            <v>0</v>
          </cell>
          <cell r="AE593">
            <v>0</v>
          </cell>
          <cell r="AG593">
            <v>94608000</v>
          </cell>
          <cell r="AH593">
            <v>94608000</v>
          </cell>
          <cell r="AM593">
            <v>0</v>
          </cell>
          <cell r="AN593">
            <v>0</v>
          </cell>
          <cell r="AP593">
            <v>94608000</v>
          </cell>
          <cell r="AQ593">
            <v>94608000</v>
          </cell>
          <cell r="AV593">
            <v>0</v>
          </cell>
          <cell r="AW593">
            <v>0</v>
          </cell>
          <cell r="AY593">
            <v>94608000</v>
          </cell>
          <cell r="AZ593">
            <v>94608000</v>
          </cell>
        </row>
        <row r="594">
          <cell r="A594" t="str">
            <v>MEFR_hMI</v>
          </cell>
          <cell r="B594" t="str">
            <v>NDP</v>
          </cell>
          <cell r="C594" t="str">
            <v>B</v>
          </cell>
          <cell r="D594" t="str">
            <v>HT2</v>
          </cell>
          <cell r="E594" t="str">
            <v>Économie, finances et relance</v>
          </cell>
          <cell r="F594" t="str">
            <v>Gestion des finances publiques</v>
          </cell>
          <cell r="U594">
            <v>39967443</v>
          </cell>
          <cell r="V594">
            <v>43617441</v>
          </cell>
          <cell r="AD594">
            <v>0</v>
          </cell>
          <cell r="AE594">
            <v>0</v>
          </cell>
          <cell r="AG594">
            <v>39967443</v>
          </cell>
          <cell r="AH594">
            <v>43617441</v>
          </cell>
          <cell r="AM594">
            <v>0</v>
          </cell>
          <cell r="AN594">
            <v>0</v>
          </cell>
          <cell r="AP594">
            <v>39967443</v>
          </cell>
          <cell r="AQ594">
            <v>43617441</v>
          </cell>
          <cell r="AV594">
            <v>0</v>
          </cell>
          <cell r="AW594">
            <v>0</v>
          </cell>
          <cell r="AY594">
            <v>39967443</v>
          </cell>
          <cell r="AZ594">
            <v>43617441</v>
          </cell>
        </row>
        <row r="595">
          <cell r="A595" t="str">
            <v>MEFR_hMI</v>
          </cell>
          <cell r="B595" t="str">
            <v>NDP</v>
          </cell>
          <cell r="C595" t="str">
            <v>B</v>
          </cell>
          <cell r="D595" t="str">
            <v>HT2</v>
          </cell>
          <cell r="E595" t="str">
            <v>Économie, finances et relance</v>
          </cell>
          <cell r="F595" t="str">
            <v>Gestion des finances publiques</v>
          </cell>
          <cell r="U595">
            <v>9370000</v>
          </cell>
          <cell r="V595">
            <v>9960000</v>
          </cell>
          <cell r="AD595">
            <v>0</v>
          </cell>
          <cell r="AE595">
            <v>0</v>
          </cell>
          <cell r="AG595">
            <v>9370000</v>
          </cell>
          <cell r="AH595">
            <v>9960000</v>
          </cell>
          <cell r="AM595">
            <v>0</v>
          </cell>
          <cell r="AN595">
            <v>0</v>
          </cell>
          <cell r="AP595">
            <v>9370000</v>
          </cell>
          <cell r="AQ595">
            <v>9960000</v>
          </cell>
          <cell r="AV595">
            <v>0</v>
          </cell>
          <cell r="AW595">
            <v>0</v>
          </cell>
          <cell r="AY595">
            <v>9370000</v>
          </cell>
          <cell r="AZ595">
            <v>9960000</v>
          </cell>
        </row>
        <row r="596">
          <cell r="A596" t="str">
            <v>MEFR_hMI</v>
          </cell>
          <cell r="B596" t="str">
            <v>NDP</v>
          </cell>
          <cell r="C596" t="str">
            <v>B</v>
          </cell>
          <cell r="D596" t="str">
            <v>HT2</v>
          </cell>
          <cell r="E596" t="str">
            <v>Économie, finances et relance</v>
          </cell>
          <cell r="F596" t="str">
            <v>Gestion des finances publiques</v>
          </cell>
          <cell r="U596">
            <v>0</v>
          </cell>
          <cell r="V596">
            <v>0</v>
          </cell>
          <cell r="AD596">
            <v>0</v>
          </cell>
          <cell r="AE596">
            <v>0</v>
          </cell>
          <cell r="AG596">
            <v>0</v>
          </cell>
          <cell r="AH596">
            <v>0</v>
          </cell>
          <cell r="AM596">
            <v>0</v>
          </cell>
          <cell r="AN596">
            <v>0</v>
          </cell>
          <cell r="AP596">
            <v>0</v>
          </cell>
          <cell r="AQ596">
            <v>0</v>
          </cell>
          <cell r="AV596">
            <v>0</v>
          </cell>
          <cell r="AW596">
            <v>0</v>
          </cell>
          <cell r="AY596">
            <v>0</v>
          </cell>
          <cell r="AZ596">
            <v>0</v>
          </cell>
        </row>
        <row r="597">
          <cell r="A597" t="str">
            <v>Relance</v>
          </cell>
          <cell r="B597" t="str">
            <v>SO</v>
          </cell>
          <cell r="C597" t="str">
            <v>M</v>
          </cell>
          <cell r="D597" t="str">
            <v>SO</v>
          </cell>
          <cell r="E597" t="str">
            <v>Économie, finances et relance</v>
          </cell>
          <cell r="F597" t="str">
            <v>Plan de relance</v>
          </cell>
          <cell r="M597">
            <v>0</v>
          </cell>
          <cell r="O597">
            <v>0</v>
          </cell>
          <cell r="Q597">
            <v>0</v>
          </cell>
          <cell r="S597">
            <v>0</v>
          </cell>
          <cell r="U597">
            <v>36186840249</v>
          </cell>
          <cell r="V597">
            <v>21839951290</v>
          </cell>
          <cell r="AD597">
            <v>0</v>
          </cell>
          <cell r="AE597">
            <v>0</v>
          </cell>
          <cell r="AG597">
            <v>36186840249</v>
          </cell>
          <cell r="AH597">
            <v>21839951290</v>
          </cell>
          <cell r="AM597">
            <v>0</v>
          </cell>
          <cell r="AN597">
            <v>0</v>
          </cell>
          <cell r="AP597">
            <v>36186840249</v>
          </cell>
          <cell r="AQ597">
            <v>21839951290</v>
          </cell>
          <cell r="AV597">
            <v>0</v>
          </cell>
          <cell r="AW597">
            <v>0</v>
          </cell>
          <cell r="AY597">
            <v>36186840249</v>
          </cell>
          <cell r="AZ597">
            <v>21839951290</v>
          </cell>
        </row>
        <row r="598">
          <cell r="A598" t="str">
            <v>Relance</v>
          </cell>
          <cell r="B598" t="str">
            <v>ODETE</v>
          </cell>
          <cell r="C598" t="str">
            <v>P</v>
          </cell>
          <cell r="D598" t="str">
            <v>SO</v>
          </cell>
          <cell r="E598" t="str">
            <v>Économie, finances et relance</v>
          </cell>
          <cell r="F598" t="str">
            <v>Plan de relance</v>
          </cell>
          <cell r="M598">
            <v>0</v>
          </cell>
          <cell r="O598">
            <v>0</v>
          </cell>
          <cell r="Q598">
            <v>0</v>
          </cell>
          <cell r="S598">
            <v>0</v>
          </cell>
          <cell r="U598">
            <v>18316000000</v>
          </cell>
          <cell r="V598">
            <v>6563975000</v>
          </cell>
          <cell r="AD598">
            <v>0</v>
          </cell>
          <cell r="AE598">
            <v>0</v>
          </cell>
          <cell r="AG598">
            <v>18316000000</v>
          </cell>
          <cell r="AH598">
            <v>6563975000</v>
          </cell>
          <cell r="AM598">
            <v>0</v>
          </cell>
          <cell r="AN598">
            <v>0</v>
          </cell>
          <cell r="AP598">
            <v>18316000000</v>
          </cell>
          <cell r="AQ598">
            <v>6563975000</v>
          </cell>
          <cell r="AV598">
            <v>0</v>
          </cell>
          <cell r="AW598">
            <v>0</v>
          </cell>
          <cell r="AY598">
            <v>18316000000</v>
          </cell>
          <cell r="AZ598">
            <v>6563975000</v>
          </cell>
        </row>
        <row r="599">
          <cell r="A599" t="str">
            <v>Relance</v>
          </cell>
          <cell r="B599" t="str">
            <v>ODETE</v>
          </cell>
          <cell r="C599" t="str">
            <v>STP</v>
          </cell>
          <cell r="D599" t="str">
            <v>HT2</v>
          </cell>
          <cell r="E599" t="str">
            <v>Économie, finances et relance</v>
          </cell>
          <cell r="F599" t="str">
            <v>Plan de relance</v>
          </cell>
          <cell r="M599">
            <v>0</v>
          </cell>
          <cell r="O599">
            <v>0</v>
          </cell>
          <cell r="Q599">
            <v>0</v>
          </cell>
          <cell r="S599">
            <v>0</v>
          </cell>
          <cell r="U599">
            <v>18316000000</v>
          </cell>
          <cell r="V599">
            <v>6563975000</v>
          </cell>
          <cell r="AD599">
            <v>0</v>
          </cell>
          <cell r="AE599">
            <v>0</v>
          </cell>
          <cell r="AG599">
            <v>18316000000</v>
          </cell>
          <cell r="AH599">
            <v>6563975000</v>
          </cell>
          <cell r="AM599">
            <v>0</v>
          </cell>
          <cell r="AN599">
            <v>0</v>
          </cell>
          <cell r="AP599">
            <v>18316000000</v>
          </cell>
          <cell r="AQ599">
            <v>6563975000</v>
          </cell>
          <cell r="AV599">
            <v>0</v>
          </cell>
          <cell r="AW599">
            <v>0</v>
          </cell>
          <cell r="AY599">
            <v>18316000000</v>
          </cell>
          <cell r="AZ599">
            <v>6563975000</v>
          </cell>
        </row>
        <row r="600">
          <cell r="A600" t="str">
            <v>MEFR_MI</v>
          </cell>
          <cell r="B600" t="str">
            <v>ODETE</v>
          </cell>
          <cell r="C600" t="str">
            <v>B</v>
          </cell>
          <cell r="D600" t="str">
            <v>HT2</v>
          </cell>
          <cell r="E600" t="str">
            <v>Économie, finances et relance</v>
          </cell>
          <cell r="F600" t="str">
            <v>Plan de relance</v>
          </cell>
          <cell r="U600">
            <v>1350000000</v>
          </cell>
          <cell r="V600">
            <v>596000000</v>
          </cell>
          <cell r="AD600">
            <v>0</v>
          </cell>
          <cell r="AE600">
            <v>0</v>
          </cell>
          <cell r="AG600">
            <v>1350000000</v>
          </cell>
          <cell r="AH600">
            <v>596000000</v>
          </cell>
          <cell r="AM600">
            <v>0</v>
          </cell>
          <cell r="AN600">
            <v>0</v>
          </cell>
          <cell r="AP600">
            <v>1350000000</v>
          </cell>
          <cell r="AQ600">
            <v>596000000</v>
          </cell>
          <cell r="AV600">
            <v>0</v>
          </cell>
          <cell r="AW600">
            <v>0</v>
          </cell>
          <cell r="AY600">
            <v>1350000000</v>
          </cell>
          <cell r="AZ600">
            <v>596000000</v>
          </cell>
        </row>
        <row r="601">
          <cell r="A601" t="str">
            <v>MEFR_MI</v>
          </cell>
          <cell r="B601" t="str">
            <v>ODETE</v>
          </cell>
          <cell r="C601" t="str">
            <v>B</v>
          </cell>
          <cell r="D601" t="str">
            <v>HT2</v>
          </cell>
          <cell r="E601" t="str">
            <v>Économie, finances et relance</v>
          </cell>
          <cell r="F601" t="str">
            <v>Plan de relance</v>
          </cell>
          <cell r="U601">
            <v>1350000000</v>
          </cell>
          <cell r="V601">
            <v>596000000</v>
          </cell>
          <cell r="AD601">
            <v>0</v>
          </cell>
          <cell r="AE601">
            <v>0</v>
          </cell>
          <cell r="AG601">
            <v>1350000000</v>
          </cell>
          <cell r="AH601">
            <v>596000000</v>
          </cell>
          <cell r="AM601">
            <v>0</v>
          </cell>
          <cell r="AN601">
            <v>0</v>
          </cell>
          <cell r="AP601">
            <v>1350000000</v>
          </cell>
          <cell r="AQ601">
            <v>596000000</v>
          </cell>
          <cell r="AV601">
            <v>0</v>
          </cell>
          <cell r="AW601">
            <v>0</v>
          </cell>
          <cell r="AY601">
            <v>1350000000</v>
          </cell>
          <cell r="AZ601">
            <v>596000000</v>
          </cell>
        </row>
        <row r="602">
          <cell r="A602" t="str">
            <v>MCT_RCT</v>
          </cell>
          <cell r="B602" t="str">
            <v>ODETE</v>
          </cell>
          <cell r="C602" t="str">
            <v>B</v>
          </cell>
          <cell r="D602" t="str">
            <v>HT2</v>
          </cell>
          <cell r="E602" t="str">
            <v>Économie, finances et relance</v>
          </cell>
          <cell r="F602" t="str">
            <v>Plan de relance</v>
          </cell>
          <cell r="U602">
            <v>950000000</v>
          </cell>
          <cell r="V602">
            <v>416000000</v>
          </cell>
          <cell r="AD602">
            <v>0</v>
          </cell>
          <cell r="AE602">
            <v>0</v>
          </cell>
          <cell r="AG602">
            <v>950000000</v>
          </cell>
          <cell r="AH602">
            <v>416000000</v>
          </cell>
          <cell r="AM602">
            <v>0</v>
          </cell>
          <cell r="AN602">
            <v>0</v>
          </cell>
          <cell r="AP602">
            <v>950000000</v>
          </cell>
          <cell r="AQ602">
            <v>416000000</v>
          </cell>
          <cell r="AV602">
            <v>0</v>
          </cell>
          <cell r="AW602">
            <v>0</v>
          </cell>
          <cell r="AY602">
            <v>950000000</v>
          </cell>
          <cell r="AZ602">
            <v>416000000</v>
          </cell>
        </row>
        <row r="603">
          <cell r="A603" t="str">
            <v>MTE_Logt</v>
          </cell>
          <cell r="B603" t="str">
            <v>ODETE</v>
          </cell>
          <cell r="C603" t="str">
            <v>B</v>
          </cell>
          <cell r="D603" t="str">
            <v>HT2</v>
          </cell>
          <cell r="E603" t="str">
            <v>Économie, finances et relance</v>
          </cell>
          <cell r="F603" t="str">
            <v>Plan de relance</v>
          </cell>
          <cell r="U603">
            <v>500000000</v>
          </cell>
          <cell r="V603">
            <v>250000000</v>
          </cell>
          <cell r="AD603">
            <v>0</v>
          </cell>
          <cell r="AE603">
            <v>0</v>
          </cell>
          <cell r="AG603">
            <v>500000000</v>
          </cell>
          <cell r="AH603">
            <v>250000000</v>
          </cell>
          <cell r="AM603">
            <v>0</v>
          </cell>
          <cell r="AN603">
            <v>0</v>
          </cell>
          <cell r="AP603">
            <v>500000000</v>
          </cell>
          <cell r="AQ603">
            <v>250000000</v>
          </cell>
          <cell r="AV603">
            <v>0</v>
          </cell>
          <cell r="AW603">
            <v>0</v>
          </cell>
          <cell r="AY603">
            <v>500000000</v>
          </cell>
          <cell r="AZ603">
            <v>250000000</v>
          </cell>
        </row>
        <row r="604">
          <cell r="A604" t="str">
            <v>MEFR_hMI</v>
          </cell>
          <cell r="B604" t="str">
            <v>ODETE</v>
          </cell>
          <cell r="C604" t="str">
            <v>B</v>
          </cell>
          <cell r="D604" t="str">
            <v>HT2</v>
          </cell>
          <cell r="E604" t="str">
            <v>Économie, finances et relance</v>
          </cell>
          <cell r="F604" t="str">
            <v>Plan de relance</v>
          </cell>
          <cell r="U604">
            <v>95000000</v>
          </cell>
          <cell r="V604">
            <v>27300000</v>
          </cell>
          <cell r="AD604">
            <v>0</v>
          </cell>
          <cell r="AE604">
            <v>0</v>
          </cell>
          <cell r="AG604">
            <v>95000000</v>
          </cell>
          <cell r="AH604">
            <v>27300000</v>
          </cell>
          <cell r="AM604">
            <v>0</v>
          </cell>
          <cell r="AN604">
            <v>0</v>
          </cell>
          <cell r="AP604">
            <v>95000000</v>
          </cell>
          <cell r="AQ604">
            <v>27300000</v>
          </cell>
          <cell r="AV604">
            <v>0</v>
          </cell>
          <cell r="AW604">
            <v>0</v>
          </cell>
          <cell r="AY604">
            <v>95000000</v>
          </cell>
          <cell r="AZ604">
            <v>27300000</v>
          </cell>
        </row>
        <row r="605">
          <cell r="A605" t="str">
            <v>MTE_hLogt</v>
          </cell>
          <cell r="B605" t="str">
            <v>ODETE</v>
          </cell>
          <cell r="C605" t="str">
            <v>B</v>
          </cell>
          <cell r="D605" t="str">
            <v>HT2</v>
          </cell>
          <cell r="E605" t="str">
            <v>Économie, finances et relance</v>
          </cell>
          <cell r="F605" t="str">
            <v>Plan de relance</v>
          </cell>
          <cell r="U605">
            <v>2000000000</v>
          </cell>
          <cell r="V605">
            <v>915000000</v>
          </cell>
          <cell r="AD605">
            <v>0</v>
          </cell>
          <cell r="AE605">
            <v>0</v>
          </cell>
          <cell r="AG605">
            <v>2000000000</v>
          </cell>
          <cell r="AH605">
            <v>915000000</v>
          </cell>
          <cell r="AM605">
            <v>0</v>
          </cell>
          <cell r="AN605">
            <v>0</v>
          </cell>
          <cell r="AP605">
            <v>2000000000</v>
          </cell>
          <cell r="AQ605">
            <v>915000000</v>
          </cell>
          <cell r="AV605">
            <v>0</v>
          </cell>
          <cell r="AW605">
            <v>0</v>
          </cell>
          <cell r="AY605">
            <v>2000000000</v>
          </cell>
          <cell r="AZ605">
            <v>915000000</v>
          </cell>
        </row>
        <row r="606">
          <cell r="A606" t="str">
            <v>MTE_Logt</v>
          </cell>
          <cell r="B606" t="str">
            <v>ODETE</v>
          </cell>
          <cell r="C606" t="str">
            <v>B</v>
          </cell>
          <cell r="D606" t="str">
            <v>HT2</v>
          </cell>
          <cell r="E606" t="str">
            <v>Économie, finances et relance</v>
          </cell>
          <cell r="F606" t="str">
            <v>Plan de relance</v>
          </cell>
          <cell r="U606">
            <v>350000000</v>
          </cell>
          <cell r="V606">
            <v>175000000</v>
          </cell>
          <cell r="AD606">
            <v>0</v>
          </cell>
          <cell r="AE606">
            <v>0</v>
          </cell>
          <cell r="AG606">
            <v>350000000</v>
          </cell>
          <cell r="AH606">
            <v>175000000</v>
          </cell>
          <cell r="AM606">
            <v>0</v>
          </cell>
          <cell r="AN606">
            <v>0</v>
          </cell>
          <cell r="AP606">
            <v>350000000</v>
          </cell>
          <cell r="AQ606">
            <v>175000000</v>
          </cell>
          <cell r="AV606">
            <v>0</v>
          </cell>
          <cell r="AW606">
            <v>0</v>
          </cell>
          <cell r="AY606">
            <v>350000000</v>
          </cell>
          <cell r="AZ606">
            <v>175000000</v>
          </cell>
        </row>
        <row r="607">
          <cell r="A607" t="str">
            <v>MTE_Logt</v>
          </cell>
          <cell r="B607" t="str">
            <v>ODETE</v>
          </cell>
          <cell r="C607" t="str">
            <v>B</v>
          </cell>
          <cell r="D607" t="str">
            <v>HT2</v>
          </cell>
          <cell r="E607" t="str">
            <v>Économie, finances et relance</v>
          </cell>
          <cell r="F607" t="str">
            <v>Plan de relance</v>
          </cell>
          <cell r="U607">
            <v>260000000</v>
          </cell>
          <cell r="V607">
            <v>100000000</v>
          </cell>
          <cell r="AD607">
            <v>0</v>
          </cell>
          <cell r="AE607">
            <v>0</v>
          </cell>
          <cell r="AG607">
            <v>260000000</v>
          </cell>
          <cell r="AH607">
            <v>100000000</v>
          </cell>
          <cell r="AM607">
            <v>0</v>
          </cell>
          <cell r="AN607">
            <v>0</v>
          </cell>
          <cell r="AP607">
            <v>260000000</v>
          </cell>
          <cell r="AQ607">
            <v>100000000</v>
          </cell>
          <cell r="AV607">
            <v>0</v>
          </cell>
          <cell r="AW607">
            <v>0</v>
          </cell>
          <cell r="AY607">
            <v>260000000</v>
          </cell>
          <cell r="AZ607">
            <v>100000000</v>
          </cell>
        </row>
        <row r="608">
          <cell r="A608" t="str">
            <v>MTE_hLogt</v>
          </cell>
          <cell r="B608" t="str">
            <v>ODETE</v>
          </cell>
          <cell r="C608" t="str">
            <v>B</v>
          </cell>
          <cell r="D608" t="str">
            <v>HT2</v>
          </cell>
          <cell r="E608" t="str">
            <v>Économie, finances et relance</v>
          </cell>
          <cell r="F608" t="str">
            <v>Plan de relance</v>
          </cell>
          <cell r="U608">
            <v>40000000</v>
          </cell>
          <cell r="V608">
            <v>4000000</v>
          </cell>
          <cell r="AD608">
            <v>0</v>
          </cell>
          <cell r="AE608">
            <v>0</v>
          </cell>
          <cell r="AG608">
            <v>40000000</v>
          </cell>
          <cell r="AH608">
            <v>4000000</v>
          </cell>
          <cell r="AM608">
            <v>0</v>
          </cell>
          <cell r="AN608">
            <v>0</v>
          </cell>
          <cell r="AP608">
            <v>40000000</v>
          </cell>
          <cell r="AQ608">
            <v>4000000</v>
          </cell>
          <cell r="AV608">
            <v>0</v>
          </cell>
          <cell r="AW608">
            <v>0</v>
          </cell>
          <cell r="AY608">
            <v>40000000</v>
          </cell>
          <cell r="AZ608">
            <v>4000000</v>
          </cell>
        </row>
        <row r="609">
          <cell r="A609" t="str">
            <v>MTE_hLogt</v>
          </cell>
          <cell r="B609" t="str">
            <v>ODETE</v>
          </cell>
          <cell r="C609" t="str">
            <v>B</v>
          </cell>
          <cell r="D609" t="str">
            <v>HT2</v>
          </cell>
          <cell r="E609" t="str">
            <v>Économie, finances et relance</v>
          </cell>
          <cell r="F609" t="str">
            <v>Plan de relance</v>
          </cell>
          <cell r="U609">
            <v>250000000</v>
          </cell>
          <cell r="V609">
            <v>55000000</v>
          </cell>
          <cell r="AD609">
            <v>0</v>
          </cell>
          <cell r="AE609">
            <v>0</v>
          </cell>
          <cell r="AG609">
            <v>250000000</v>
          </cell>
          <cell r="AH609">
            <v>55000000</v>
          </cell>
          <cell r="AM609">
            <v>0</v>
          </cell>
          <cell r="AN609">
            <v>0</v>
          </cell>
          <cell r="AP609">
            <v>250000000</v>
          </cell>
          <cell r="AQ609">
            <v>55000000</v>
          </cell>
          <cell r="AV609">
            <v>0</v>
          </cell>
          <cell r="AW609">
            <v>0</v>
          </cell>
          <cell r="AY609">
            <v>250000000</v>
          </cell>
          <cell r="AZ609">
            <v>55000000</v>
          </cell>
        </row>
        <row r="610">
          <cell r="A610" t="str">
            <v>MTE_hLogt</v>
          </cell>
          <cell r="B610" t="str">
            <v>ODETE</v>
          </cell>
          <cell r="C610" t="str">
            <v>B</v>
          </cell>
          <cell r="D610" t="str">
            <v>HT2</v>
          </cell>
          <cell r="E610" t="str">
            <v>Économie, finances et relance</v>
          </cell>
          <cell r="F610" t="str">
            <v>Plan de relance</v>
          </cell>
          <cell r="U610">
            <v>20000000</v>
          </cell>
          <cell r="V610">
            <v>5000000</v>
          </cell>
          <cell r="AD610">
            <v>0</v>
          </cell>
          <cell r="AE610">
            <v>0</v>
          </cell>
          <cell r="AG610">
            <v>20000000</v>
          </cell>
          <cell r="AH610">
            <v>5000000</v>
          </cell>
          <cell r="AM610">
            <v>0</v>
          </cell>
          <cell r="AN610">
            <v>0</v>
          </cell>
          <cell r="AP610">
            <v>20000000</v>
          </cell>
          <cell r="AQ610">
            <v>5000000</v>
          </cell>
          <cell r="AV610">
            <v>0</v>
          </cell>
          <cell r="AW610">
            <v>0</v>
          </cell>
          <cell r="AY610">
            <v>20000000</v>
          </cell>
          <cell r="AZ610">
            <v>5000000</v>
          </cell>
        </row>
        <row r="611">
          <cell r="A611" t="str">
            <v>MTE_hLogt</v>
          </cell>
          <cell r="B611" t="str">
            <v>ODETE</v>
          </cell>
          <cell r="C611" t="str">
            <v>B</v>
          </cell>
          <cell r="D611" t="str">
            <v>HT2</v>
          </cell>
          <cell r="E611" t="str">
            <v>Économie, finances et relance</v>
          </cell>
          <cell r="F611" t="str">
            <v>Plan de relance</v>
          </cell>
          <cell r="U611">
            <v>250000000</v>
          </cell>
          <cell r="V611">
            <v>62500000</v>
          </cell>
          <cell r="AD611">
            <v>0</v>
          </cell>
          <cell r="AE611">
            <v>0</v>
          </cell>
          <cell r="AG611">
            <v>250000000</v>
          </cell>
          <cell r="AH611">
            <v>62500000</v>
          </cell>
          <cell r="AM611">
            <v>0</v>
          </cell>
          <cell r="AN611">
            <v>0</v>
          </cell>
          <cell r="AP611">
            <v>250000000</v>
          </cell>
          <cell r="AQ611">
            <v>62500000</v>
          </cell>
          <cell r="AV611">
            <v>0</v>
          </cell>
          <cell r="AW611">
            <v>0</v>
          </cell>
          <cell r="AY611">
            <v>250000000</v>
          </cell>
          <cell r="AZ611">
            <v>62500000</v>
          </cell>
        </row>
        <row r="612">
          <cell r="A612" t="str">
            <v>MTE_hLogt</v>
          </cell>
          <cell r="B612" t="str">
            <v>ODETE</v>
          </cell>
          <cell r="C612" t="str">
            <v>B</v>
          </cell>
          <cell r="D612" t="str">
            <v>HT2</v>
          </cell>
          <cell r="E612" t="str">
            <v>Économie, finances et relance</v>
          </cell>
          <cell r="F612" t="str">
            <v>Plan de relance</v>
          </cell>
          <cell r="U612">
            <v>50000000</v>
          </cell>
          <cell r="V612">
            <v>15000000</v>
          </cell>
          <cell r="AD612">
            <v>0</v>
          </cell>
          <cell r="AE612">
            <v>0</v>
          </cell>
          <cell r="AG612">
            <v>50000000</v>
          </cell>
          <cell r="AH612">
            <v>15000000</v>
          </cell>
          <cell r="AM612">
            <v>0</v>
          </cell>
          <cell r="AN612">
            <v>0</v>
          </cell>
          <cell r="AP612">
            <v>50000000</v>
          </cell>
          <cell r="AQ612">
            <v>15000000</v>
          </cell>
          <cell r="AV612">
            <v>0</v>
          </cell>
          <cell r="AW612">
            <v>0</v>
          </cell>
          <cell r="AY612">
            <v>50000000</v>
          </cell>
          <cell r="AZ612">
            <v>15000000</v>
          </cell>
        </row>
        <row r="613">
          <cell r="A613" t="str">
            <v>MEFR_hMI</v>
          </cell>
          <cell r="B613" t="str">
            <v>ODETE</v>
          </cell>
          <cell r="C613" t="str">
            <v>B</v>
          </cell>
          <cell r="D613" t="str">
            <v>HT2</v>
          </cell>
          <cell r="E613" t="str">
            <v>Économie, finances et relance</v>
          </cell>
          <cell r="F613" t="str">
            <v>Plan de relance</v>
          </cell>
          <cell r="U613">
            <v>1000000000</v>
          </cell>
          <cell r="V613">
            <v>281000000</v>
          </cell>
          <cell r="AD613">
            <v>0</v>
          </cell>
          <cell r="AE613">
            <v>0</v>
          </cell>
          <cell r="AG613">
            <v>1000000000</v>
          </cell>
          <cell r="AH613">
            <v>281000000</v>
          </cell>
          <cell r="AM613">
            <v>0</v>
          </cell>
          <cell r="AN613">
            <v>0</v>
          </cell>
          <cell r="AP613">
            <v>1000000000</v>
          </cell>
          <cell r="AQ613">
            <v>281000000</v>
          </cell>
          <cell r="AV613">
            <v>0</v>
          </cell>
          <cell r="AW613">
            <v>0</v>
          </cell>
          <cell r="AY613">
            <v>1000000000</v>
          </cell>
          <cell r="AZ613">
            <v>281000000</v>
          </cell>
        </row>
        <row r="614">
          <cell r="A614" t="str">
            <v>MTE_hLogt</v>
          </cell>
          <cell r="B614" t="str">
            <v>ODETE</v>
          </cell>
          <cell r="C614" t="str">
            <v>B</v>
          </cell>
          <cell r="D614" t="str">
            <v>HT2</v>
          </cell>
          <cell r="E614" t="str">
            <v>Économie, finances et relance</v>
          </cell>
          <cell r="F614" t="str">
            <v>Plan de relance</v>
          </cell>
          <cell r="U614">
            <v>500000000</v>
          </cell>
          <cell r="V614">
            <v>84000000</v>
          </cell>
          <cell r="AD614">
            <v>0</v>
          </cell>
          <cell r="AE614">
            <v>0</v>
          </cell>
          <cell r="AG614">
            <v>500000000</v>
          </cell>
          <cell r="AH614">
            <v>84000000</v>
          </cell>
          <cell r="AM614">
            <v>0</v>
          </cell>
          <cell r="AN614">
            <v>0</v>
          </cell>
          <cell r="AP614">
            <v>500000000</v>
          </cell>
          <cell r="AQ614">
            <v>84000000</v>
          </cell>
          <cell r="AV614">
            <v>0</v>
          </cell>
          <cell r="AW614">
            <v>0</v>
          </cell>
          <cell r="AY614">
            <v>500000000</v>
          </cell>
          <cell r="AZ614">
            <v>84000000</v>
          </cell>
        </row>
        <row r="615">
          <cell r="A615" t="str">
            <v>MAA</v>
          </cell>
          <cell r="B615" t="str">
            <v>ODETE</v>
          </cell>
          <cell r="C615" t="str">
            <v>B</v>
          </cell>
          <cell r="D615" t="str">
            <v>HT2</v>
          </cell>
          <cell r="E615" t="str">
            <v>Économie, finances et relance</v>
          </cell>
          <cell r="F615" t="str">
            <v>Plan de relance</v>
          </cell>
          <cell r="U615">
            <v>124000000</v>
          </cell>
          <cell r="V615">
            <v>30000000</v>
          </cell>
          <cell r="AD615">
            <v>0</v>
          </cell>
          <cell r="AE615">
            <v>0</v>
          </cell>
          <cell r="AG615">
            <v>124000000</v>
          </cell>
          <cell r="AH615">
            <v>30000000</v>
          </cell>
          <cell r="AM615">
            <v>0</v>
          </cell>
          <cell r="AN615">
            <v>0</v>
          </cell>
          <cell r="AP615">
            <v>124000000</v>
          </cell>
          <cell r="AQ615">
            <v>30000000</v>
          </cell>
          <cell r="AV615">
            <v>0</v>
          </cell>
          <cell r="AW615">
            <v>0</v>
          </cell>
          <cell r="AY615">
            <v>124000000</v>
          </cell>
          <cell r="AZ615">
            <v>30000000</v>
          </cell>
        </row>
        <row r="616">
          <cell r="A616" t="str">
            <v>MAA</v>
          </cell>
          <cell r="B616" t="str">
            <v>ODETE</v>
          </cell>
          <cell r="C616" t="str">
            <v>B</v>
          </cell>
          <cell r="D616" t="str">
            <v>HT2</v>
          </cell>
          <cell r="E616" t="str">
            <v>Économie, finances et relance</v>
          </cell>
          <cell r="F616" t="str">
            <v>Plan de relance</v>
          </cell>
          <cell r="U616">
            <v>10000000</v>
          </cell>
          <cell r="V616">
            <v>5000000</v>
          </cell>
          <cell r="AD616">
            <v>0</v>
          </cell>
          <cell r="AE616">
            <v>0</v>
          </cell>
          <cell r="AG616">
            <v>10000000</v>
          </cell>
          <cell r="AH616">
            <v>5000000</v>
          </cell>
          <cell r="AM616">
            <v>0</v>
          </cell>
          <cell r="AN616">
            <v>0</v>
          </cell>
          <cell r="AP616">
            <v>10000000</v>
          </cell>
          <cell r="AQ616">
            <v>5000000</v>
          </cell>
          <cell r="AV616">
            <v>0</v>
          </cell>
          <cell r="AW616">
            <v>0</v>
          </cell>
          <cell r="AY616">
            <v>10000000</v>
          </cell>
          <cell r="AZ616">
            <v>5000000</v>
          </cell>
        </row>
        <row r="617">
          <cell r="A617" t="str">
            <v>MAA</v>
          </cell>
          <cell r="B617" t="str">
            <v>ODETE</v>
          </cell>
          <cell r="C617" t="str">
            <v>B</v>
          </cell>
          <cell r="D617" t="str">
            <v>HT2</v>
          </cell>
          <cell r="E617" t="str">
            <v>Économie, finances et relance</v>
          </cell>
          <cell r="F617" t="str">
            <v>Plan de relance</v>
          </cell>
          <cell r="U617">
            <v>190000000</v>
          </cell>
          <cell r="V617">
            <v>80000000</v>
          </cell>
          <cell r="AD617">
            <v>0</v>
          </cell>
          <cell r="AE617">
            <v>0</v>
          </cell>
          <cell r="AG617">
            <v>190000000</v>
          </cell>
          <cell r="AH617">
            <v>80000000</v>
          </cell>
          <cell r="AM617">
            <v>0</v>
          </cell>
          <cell r="AN617">
            <v>0</v>
          </cell>
          <cell r="AP617">
            <v>190000000</v>
          </cell>
          <cell r="AQ617">
            <v>80000000</v>
          </cell>
          <cell r="AV617">
            <v>0</v>
          </cell>
          <cell r="AW617">
            <v>0</v>
          </cell>
          <cell r="AY617">
            <v>190000000</v>
          </cell>
          <cell r="AZ617">
            <v>80000000</v>
          </cell>
        </row>
        <row r="618">
          <cell r="A618" t="str">
            <v>MAA</v>
          </cell>
          <cell r="B618" t="str">
            <v>ODETE</v>
          </cell>
          <cell r="C618" t="str">
            <v>B</v>
          </cell>
          <cell r="D618" t="str">
            <v>HT2</v>
          </cell>
          <cell r="E618" t="str">
            <v>Économie, finances et relance</v>
          </cell>
          <cell r="F618" t="str">
            <v>Plan de relance</v>
          </cell>
          <cell r="U618">
            <v>100000000</v>
          </cell>
          <cell r="V618">
            <v>38000000</v>
          </cell>
          <cell r="AD618">
            <v>0</v>
          </cell>
          <cell r="AE618">
            <v>0</v>
          </cell>
          <cell r="AG618">
            <v>100000000</v>
          </cell>
          <cell r="AH618">
            <v>38000000</v>
          </cell>
          <cell r="AM618">
            <v>0</v>
          </cell>
          <cell r="AN618">
            <v>0</v>
          </cell>
          <cell r="AP618">
            <v>100000000</v>
          </cell>
          <cell r="AQ618">
            <v>38000000</v>
          </cell>
          <cell r="AV618">
            <v>0</v>
          </cell>
          <cell r="AW618">
            <v>0</v>
          </cell>
          <cell r="AY618">
            <v>100000000</v>
          </cell>
          <cell r="AZ618">
            <v>38000000</v>
          </cell>
        </row>
        <row r="619">
          <cell r="A619" t="str">
            <v>MAA</v>
          </cell>
          <cell r="B619" t="str">
            <v>ODETE</v>
          </cell>
          <cell r="C619" t="str">
            <v>B</v>
          </cell>
          <cell r="D619" t="str">
            <v>HT2</v>
          </cell>
          <cell r="E619" t="str">
            <v>Économie, finances et relance</v>
          </cell>
          <cell r="F619" t="str">
            <v>Plan de relance</v>
          </cell>
          <cell r="U619">
            <v>120000000</v>
          </cell>
          <cell r="V619">
            <v>23000000</v>
          </cell>
          <cell r="AD619">
            <v>0</v>
          </cell>
          <cell r="AE619">
            <v>0</v>
          </cell>
          <cell r="AG619">
            <v>120000000</v>
          </cell>
          <cell r="AH619">
            <v>23000000</v>
          </cell>
          <cell r="AM619">
            <v>0</v>
          </cell>
          <cell r="AN619">
            <v>0</v>
          </cell>
          <cell r="AP619">
            <v>120000000</v>
          </cell>
          <cell r="AQ619">
            <v>23000000</v>
          </cell>
          <cell r="AV619">
            <v>0</v>
          </cell>
          <cell r="AW619">
            <v>0</v>
          </cell>
          <cell r="AY619">
            <v>120000000</v>
          </cell>
          <cell r="AZ619">
            <v>23000000</v>
          </cell>
        </row>
        <row r="620">
          <cell r="A620" t="str">
            <v>MAA</v>
          </cell>
          <cell r="B620" t="str">
            <v>ODETE</v>
          </cell>
          <cell r="C620" t="str">
            <v>B</v>
          </cell>
          <cell r="D620" t="str">
            <v>HT2</v>
          </cell>
          <cell r="E620" t="str">
            <v>Économie, finances et relance</v>
          </cell>
          <cell r="F620" t="str">
            <v>Plan de relance</v>
          </cell>
          <cell r="U620">
            <v>130000000</v>
          </cell>
          <cell r="V620">
            <v>25000000</v>
          </cell>
          <cell r="AD620">
            <v>0</v>
          </cell>
          <cell r="AE620">
            <v>0</v>
          </cell>
          <cell r="AG620">
            <v>130000000</v>
          </cell>
          <cell r="AH620">
            <v>25000000</v>
          </cell>
          <cell r="AM620">
            <v>0</v>
          </cell>
          <cell r="AN620">
            <v>0</v>
          </cell>
          <cell r="AP620">
            <v>130000000</v>
          </cell>
          <cell r="AQ620">
            <v>25000000</v>
          </cell>
          <cell r="AV620">
            <v>0</v>
          </cell>
          <cell r="AW620">
            <v>0</v>
          </cell>
          <cell r="AY620">
            <v>130000000</v>
          </cell>
          <cell r="AZ620">
            <v>25000000</v>
          </cell>
        </row>
        <row r="621">
          <cell r="A621" t="str">
            <v>MAA</v>
          </cell>
          <cell r="B621" t="str">
            <v>ODETE</v>
          </cell>
          <cell r="C621" t="str">
            <v>B</v>
          </cell>
          <cell r="D621" t="str">
            <v>HT2</v>
          </cell>
          <cell r="E621" t="str">
            <v>Économie, finances et relance</v>
          </cell>
          <cell r="F621" t="str">
            <v>Plan de relance</v>
          </cell>
          <cell r="U621">
            <v>250000000</v>
          </cell>
          <cell r="V621">
            <v>107000000</v>
          </cell>
          <cell r="AD621">
            <v>0</v>
          </cell>
          <cell r="AE621">
            <v>0</v>
          </cell>
          <cell r="AG621">
            <v>250000000</v>
          </cell>
          <cell r="AH621">
            <v>107000000</v>
          </cell>
          <cell r="AM621">
            <v>0</v>
          </cell>
          <cell r="AN621">
            <v>0</v>
          </cell>
          <cell r="AP621">
            <v>250000000</v>
          </cell>
          <cell r="AQ621">
            <v>107000000</v>
          </cell>
          <cell r="AV621">
            <v>0</v>
          </cell>
          <cell r="AW621">
            <v>0</v>
          </cell>
          <cell r="AY621">
            <v>250000000</v>
          </cell>
          <cell r="AZ621">
            <v>107000000</v>
          </cell>
        </row>
        <row r="622">
          <cell r="A622" t="str">
            <v>MAA</v>
          </cell>
          <cell r="B622" t="str">
            <v>ODETE</v>
          </cell>
          <cell r="C622" t="str">
            <v>B</v>
          </cell>
          <cell r="D622" t="str">
            <v>HT2</v>
          </cell>
          <cell r="E622" t="str">
            <v>Économie, finances et relance</v>
          </cell>
          <cell r="F622" t="str">
            <v>Plan de relance</v>
          </cell>
          <cell r="U622">
            <v>22000000</v>
          </cell>
          <cell r="V622">
            <v>22000000</v>
          </cell>
          <cell r="AD622">
            <v>0</v>
          </cell>
          <cell r="AE622">
            <v>0</v>
          </cell>
          <cell r="AG622">
            <v>22000000</v>
          </cell>
          <cell r="AH622">
            <v>22000000</v>
          </cell>
          <cell r="AM622">
            <v>0</v>
          </cell>
          <cell r="AN622">
            <v>0</v>
          </cell>
          <cell r="AP622">
            <v>22000000</v>
          </cell>
          <cell r="AQ622">
            <v>22000000</v>
          </cell>
          <cell r="AV622">
            <v>0</v>
          </cell>
          <cell r="AW622">
            <v>0</v>
          </cell>
          <cell r="AY622">
            <v>22000000</v>
          </cell>
          <cell r="AZ622">
            <v>22000000</v>
          </cell>
        </row>
        <row r="623">
          <cell r="A623" t="str">
            <v>MAA</v>
          </cell>
          <cell r="B623" t="str">
            <v>ODETE</v>
          </cell>
          <cell r="C623" t="str">
            <v>B</v>
          </cell>
          <cell r="D623" t="str">
            <v>HT2</v>
          </cell>
          <cell r="E623" t="str">
            <v>Économie, finances et relance</v>
          </cell>
          <cell r="F623" t="str">
            <v>Plan de relance</v>
          </cell>
          <cell r="U623">
            <v>178000000</v>
          </cell>
          <cell r="V623">
            <v>60000000</v>
          </cell>
          <cell r="AD623">
            <v>0</v>
          </cell>
          <cell r="AE623">
            <v>0</v>
          </cell>
          <cell r="AG623">
            <v>178000000</v>
          </cell>
          <cell r="AH623">
            <v>60000000</v>
          </cell>
          <cell r="AM623">
            <v>0</v>
          </cell>
          <cell r="AN623">
            <v>0</v>
          </cell>
          <cell r="AP623">
            <v>178000000</v>
          </cell>
          <cell r="AQ623">
            <v>60000000</v>
          </cell>
          <cell r="AV623">
            <v>0</v>
          </cell>
          <cell r="AW623">
            <v>0</v>
          </cell>
          <cell r="AY623">
            <v>178000000</v>
          </cell>
          <cell r="AZ623">
            <v>60000000</v>
          </cell>
        </row>
        <row r="624">
          <cell r="A624" t="str">
            <v>MAA</v>
          </cell>
          <cell r="B624" t="str">
            <v>ODETE</v>
          </cell>
          <cell r="C624" t="str">
            <v>B</v>
          </cell>
          <cell r="D624" t="str">
            <v>HT2</v>
          </cell>
          <cell r="E624" t="str">
            <v>Économie, finances et relance</v>
          </cell>
          <cell r="F624" t="str">
            <v>Plan de relance</v>
          </cell>
          <cell r="U624">
            <v>50000000</v>
          </cell>
          <cell r="V624">
            <v>8360000</v>
          </cell>
          <cell r="AD624">
            <v>0</v>
          </cell>
          <cell r="AE624">
            <v>0</v>
          </cell>
          <cell r="AG624">
            <v>50000000</v>
          </cell>
          <cell r="AH624">
            <v>8360000</v>
          </cell>
          <cell r="AM624">
            <v>0</v>
          </cell>
          <cell r="AN624">
            <v>0</v>
          </cell>
          <cell r="AP624">
            <v>50000000</v>
          </cell>
          <cell r="AQ624">
            <v>8360000</v>
          </cell>
          <cell r="AV624">
            <v>0</v>
          </cell>
          <cell r="AW624">
            <v>0</v>
          </cell>
          <cell r="AY624">
            <v>50000000</v>
          </cell>
          <cell r="AZ624">
            <v>8360000</v>
          </cell>
        </row>
        <row r="625">
          <cell r="A625" t="str">
            <v>MTE_hLogt</v>
          </cell>
          <cell r="B625" t="str">
            <v>ODETE</v>
          </cell>
          <cell r="C625" t="str">
            <v>B</v>
          </cell>
          <cell r="D625" t="str">
            <v>HT2</v>
          </cell>
          <cell r="E625" t="str">
            <v>Économie, finances et relance</v>
          </cell>
          <cell r="F625" t="str">
            <v>Plan de relance</v>
          </cell>
          <cell r="U625">
            <v>200000000</v>
          </cell>
          <cell r="V625">
            <v>36400000</v>
          </cell>
          <cell r="AD625">
            <v>0</v>
          </cell>
          <cell r="AE625">
            <v>0</v>
          </cell>
          <cell r="AG625">
            <v>200000000</v>
          </cell>
          <cell r="AH625">
            <v>36400000</v>
          </cell>
          <cell r="AM625">
            <v>0</v>
          </cell>
          <cell r="AN625">
            <v>0</v>
          </cell>
          <cell r="AP625">
            <v>200000000</v>
          </cell>
          <cell r="AQ625">
            <v>36400000</v>
          </cell>
          <cell r="AV625">
            <v>0</v>
          </cell>
          <cell r="AW625">
            <v>0</v>
          </cell>
          <cell r="AY625">
            <v>200000000</v>
          </cell>
          <cell r="AZ625">
            <v>36400000</v>
          </cell>
        </row>
        <row r="626">
          <cell r="A626" t="str">
            <v>MTE_hLogt</v>
          </cell>
          <cell r="B626" t="str">
            <v>ODETE</v>
          </cell>
          <cell r="C626" t="str">
            <v>B</v>
          </cell>
          <cell r="D626" t="str">
            <v>HT2</v>
          </cell>
          <cell r="E626" t="str">
            <v>Économie, finances et relance</v>
          </cell>
          <cell r="F626" t="str">
            <v>Plan de relance</v>
          </cell>
          <cell r="U626">
            <v>900000000</v>
          </cell>
          <cell r="V626">
            <v>91200000</v>
          </cell>
          <cell r="AD626">
            <v>0</v>
          </cell>
          <cell r="AE626">
            <v>0</v>
          </cell>
          <cell r="AG626">
            <v>900000000</v>
          </cell>
          <cell r="AH626">
            <v>91200000</v>
          </cell>
          <cell r="AM626">
            <v>0</v>
          </cell>
          <cell r="AN626">
            <v>0</v>
          </cell>
          <cell r="AP626">
            <v>900000000</v>
          </cell>
          <cell r="AQ626">
            <v>91200000</v>
          </cell>
          <cell r="AV626">
            <v>0</v>
          </cell>
          <cell r="AW626">
            <v>0</v>
          </cell>
          <cell r="AY626">
            <v>900000000</v>
          </cell>
          <cell r="AZ626">
            <v>91200000</v>
          </cell>
        </row>
        <row r="627">
          <cell r="A627" t="str">
            <v>MTE_hLogt</v>
          </cell>
          <cell r="B627" t="str">
            <v>ODETE</v>
          </cell>
          <cell r="C627" t="str">
            <v>B</v>
          </cell>
          <cell r="D627" t="str">
            <v>HT2</v>
          </cell>
          <cell r="E627" t="str">
            <v>Économie, finances et relance</v>
          </cell>
          <cell r="F627" t="str">
            <v>Plan de relance</v>
          </cell>
          <cell r="U627">
            <v>650000000</v>
          </cell>
          <cell r="V627">
            <v>173000000</v>
          </cell>
          <cell r="AD627">
            <v>0</v>
          </cell>
          <cell r="AE627">
            <v>0</v>
          </cell>
          <cell r="AG627">
            <v>650000000</v>
          </cell>
          <cell r="AH627">
            <v>173000000</v>
          </cell>
          <cell r="AM627">
            <v>0</v>
          </cell>
          <cell r="AN627">
            <v>0</v>
          </cell>
          <cell r="AP627">
            <v>650000000</v>
          </cell>
          <cell r="AQ627">
            <v>173000000</v>
          </cell>
          <cell r="AV627">
            <v>0</v>
          </cell>
          <cell r="AW627">
            <v>0</v>
          </cell>
          <cell r="AY627">
            <v>650000000</v>
          </cell>
          <cell r="AZ627">
            <v>173000000</v>
          </cell>
        </row>
        <row r="628">
          <cell r="A628" t="str">
            <v>MTE_hLogt</v>
          </cell>
          <cell r="B628" t="str">
            <v>ODETE</v>
          </cell>
          <cell r="C628" t="str">
            <v>B</v>
          </cell>
          <cell r="D628" t="str">
            <v>HT2</v>
          </cell>
          <cell r="E628" t="str">
            <v>Économie, finances et relance</v>
          </cell>
          <cell r="F628" t="str">
            <v>Plan de relance</v>
          </cell>
          <cell r="U628">
            <v>450000000</v>
          </cell>
          <cell r="V628">
            <v>180200000</v>
          </cell>
          <cell r="AD628">
            <v>0</v>
          </cell>
          <cell r="AE628">
            <v>0</v>
          </cell>
          <cell r="AG628">
            <v>450000000</v>
          </cell>
          <cell r="AH628">
            <v>180200000</v>
          </cell>
          <cell r="AM628">
            <v>0</v>
          </cell>
          <cell r="AN628">
            <v>0</v>
          </cell>
          <cell r="AP628">
            <v>450000000</v>
          </cell>
          <cell r="AQ628">
            <v>180200000</v>
          </cell>
          <cell r="AV628">
            <v>0</v>
          </cell>
          <cell r="AW628">
            <v>0</v>
          </cell>
          <cell r="AY628">
            <v>450000000</v>
          </cell>
          <cell r="AZ628">
            <v>180200000</v>
          </cell>
        </row>
        <row r="629">
          <cell r="A629" t="str">
            <v>MTE_hLogt</v>
          </cell>
          <cell r="B629" t="str">
            <v>ODETE</v>
          </cell>
          <cell r="C629" t="str">
            <v>B</v>
          </cell>
          <cell r="D629" t="str">
            <v>HT2</v>
          </cell>
          <cell r="E629" t="str">
            <v>Économie, finances et relance</v>
          </cell>
          <cell r="F629" t="str">
            <v>Plan de relance</v>
          </cell>
          <cell r="U629">
            <v>100000000</v>
          </cell>
          <cell r="V629">
            <v>25000000</v>
          </cell>
          <cell r="AD629">
            <v>0</v>
          </cell>
          <cell r="AE629">
            <v>0</v>
          </cell>
          <cell r="AG629">
            <v>100000000</v>
          </cell>
          <cell r="AH629">
            <v>25000000</v>
          </cell>
          <cell r="AM629">
            <v>0</v>
          </cell>
          <cell r="AN629">
            <v>0</v>
          </cell>
          <cell r="AP629">
            <v>100000000</v>
          </cell>
          <cell r="AQ629">
            <v>25000000</v>
          </cell>
          <cell r="AV629">
            <v>0</v>
          </cell>
          <cell r="AW629">
            <v>0</v>
          </cell>
          <cell r="AY629">
            <v>100000000</v>
          </cell>
          <cell r="AZ629">
            <v>25000000</v>
          </cell>
        </row>
        <row r="630">
          <cell r="A630" t="str">
            <v>MTE_hLogt</v>
          </cell>
          <cell r="B630" t="str">
            <v>ODETE</v>
          </cell>
          <cell r="C630" t="str">
            <v>B</v>
          </cell>
          <cell r="D630" t="str">
            <v>HT2</v>
          </cell>
          <cell r="E630" t="str">
            <v>Économie, finances et relance</v>
          </cell>
          <cell r="F630" t="str">
            <v>Plan de relance</v>
          </cell>
          <cell r="U630">
            <v>1277000000</v>
          </cell>
          <cell r="V630">
            <v>732000000</v>
          </cell>
          <cell r="AD630">
            <v>0</v>
          </cell>
          <cell r="AE630">
            <v>0</v>
          </cell>
          <cell r="AG630">
            <v>1277000000</v>
          </cell>
          <cell r="AH630">
            <v>732000000</v>
          </cell>
          <cell r="AM630">
            <v>0</v>
          </cell>
          <cell r="AN630">
            <v>0</v>
          </cell>
          <cell r="AP630">
            <v>1277000000</v>
          </cell>
          <cell r="AQ630">
            <v>732000000</v>
          </cell>
          <cell r="AV630">
            <v>0</v>
          </cell>
          <cell r="AW630">
            <v>0</v>
          </cell>
          <cell r="AY630">
            <v>1277000000</v>
          </cell>
          <cell r="AZ630">
            <v>732000000</v>
          </cell>
        </row>
        <row r="631">
          <cell r="A631" t="str">
            <v>MEFR_hMI</v>
          </cell>
          <cell r="B631" t="str">
            <v>ODETE</v>
          </cell>
          <cell r="C631" t="str">
            <v>B</v>
          </cell>
          <cell r="D631" t="str">
            <v>HT2</v>
          </cell>
          <cell r="E631" t="str">
            <v>Économie, finances et relance</v>
          </cell>
          <cell r="F631" t="str">
            <v>Plan de relance</v>
          </cell>
          <cell r="U631">
            <v>50000000</v>
          </cell>
          <cell r="V631">
            <v>25000000</v>
          </cell>
          <cell r="AD631">
            <v>0</v>
          </cell>
          <cell r="AE631">
            <v>0</v>
          </cell>
          <cell r="AG631">
            <v>50000000</v>
          </cell>
          <cell r="AH631">
            <v>25000000</v>
          </cell>
          <cell r="AM631">
            <v>0</v>
          </cell>
          <cell r="AN631">
            <v>0</v>
          </cell>
          <cell r="AP631">
            <v>50000000</v>
          </cell>
          <cell r="AQ631">
            <v>25000000</v>
          </cell>
          <cell r="AV631">
            <v>0</v>
          </cell>
          <cell r="AW631">
            <v>0</v>
          </cell>
          <cell r="AY631">
            <v>50000000</v>
          </cell>
          <cell r="AZ631">
            <v>25000000</v>
          </cell>
        </row>
        <row r="632">
          <cell r="A632" t="str">
            <v>MI</v>
          </cell>
          <cell r="B632" t="str">
            <v>ODETE</v>
          </cell>
          <cell r="C632" t="str">
            <v>B</v>
          </cell>
          <cell r="D632" t="str">
            <v>HT2</v>
          </cell>
          <cell r="E632" t="str">
            <v>Économie, finances et relance</v>
          </cell>
          <cell r="F632" t="str">
            <v>Plan de relance</v>
          </cell>
          <cell r="U632">
            <v>115000000</v>
          </cell>
          <cell r="V632">
            <v>46015000</v>
          </cell>
          <cell r="AD632">
            <v>0</v>
          </cell>
          <cell r="AE632">
            <v>0</v>
          </cell>
          <cell r="AG632">
            <v>115000000</v>
          </cell>
          <cell r="AH632">
            <v>46015000</v>
          </cell>
          <cell r="AM632">
            <v>0</v>
          </cell>
          <cell r="AN632">
            <v>0</v>
          </cell>
          <cell r="AP632">
            <v>115000000</v>
          </cell>
          <cell r="AQ632">
            <v>46015000</v>
          </cell>
          <cell r="AV632">
            <v>0</v>
          </cell>
          <cell r="AW632">
            <v>0</v>
          </cell>
          <cell r="AY632">
            <v>115000000</v>
          </cell>
          <cell r="AZ632">
            <v>46015000</v>
          </cell>
        </row>
        <row r="633">
          <cell r="A633" t="str">
            <v>MJ</v>
          </cell>
          <cell r="B633" t="str">
            <v>ODETE</v>
          </cell>
          <cell r="C633" t="str">
            <v>B</v>
          </cell>
          <cell r="D633" t="str">
            <v>HT2</v>
          </cell>
          <cell r="E633" t="str">
            <v>Économie, finances et relance</v>
          </cell>
          <cell r="F633" t="str">
            <v>Plan de relance</v>
          </cell>
          <cell r="U633">
            <v>15000000</v>
          </cell>
          <cell r="V633">
            <v>7500000</v>
          </cell>
          <cell r="AD633">
            <v>0</v>
          </cell>
          <cell r="AE633">
            <v>0</v>
          </cell>
          <cell r="AG633">
            <v>15000000</v>
          </cell>
          <cell r="AH633">
            <v>7500000</v>
          </cell>
          <cell r="AM633">
            <v>0</v>
          </cell>
          <cell r="AN633">
            <v>0</v>
          </cell>
          <cell r="AP633">
            <v>15000000</v>
          </cell>
          <cell r="AQ633">
            <v>7500000</v>
          </cell>
          <cell r="AV633">
            <v>0</v>
          </cell>
          <cell r="AW633">
            <v>0</v>
          </cell>
          <cell r="AY633">
            <v>15000000</v>
          </cell>
          <cell r="AZ633">
            <v>7500000</v>
          </cell>
        </row>
        <row r="634">
          <cell r="A634" t="str">
            <v>MEFR_hMI</v>
          </cell>
          <cell r="B634" t="str">
            <v>ODETE</v>
          </cell>
          <cell r="C634" t="str">
            <v>B</v>
          </cell>
          <cell r="D634" t="str">
            <v>HT2</v>
          </cell>
          <cell r="E634" t="str">
            <v>Économie, finances et relance</v>
          </cell>
          <cell r="F634" t="str">
            <v>Plan de relance</v>
          </cell>
          <cell r="U634">
            <v>1275000000</v>
          </cell>
          <cell r="V634">
            <v>200000000</v>
          </cell>
          <cell r="AD634">
            <v>0</v>
          </cell>
          <cell r="AE634">
            <v>0</v>
          </cell>
          <cell r="AG634">
            <v>1275000000</v>
          </cell>
          <cell r="AH634">
            <v>200000000</v>
          </cell>
          <cell r="AM634">
            <v>0</v>
          </cell>
          <cell r="AN634">
            <v>0</v>
          </cell>
          <cell r="AP634">
            <v>1275000000</v>
          </cell>
          <cell r="AQ634">
            <v>200000000</v>
          </cell>
          <cell r="AV634">
            <v>0</v>
          </cell>
          <cell r="AW634">
            <v>0</v>
          </cell>
          <cell r="AY634">
            <v>1275000000</v>
          </cell>
          <cell r="AZ634">
            <v>200000000</v>
          </cell>
        </row>
        <row r="635">
          <cell r="A635" t="str">
            <v>MTE_hLogt</v>
          </cell>
          <cell r="B635" t="str">
            <v>ODETE</v>
          </cell>
          <cell r="C635" t="str">
            <v>B</v>
          </cell>
          <cell r="D635" t="str">
            <v>HT2</v>
          </cell>
          <cell r="E635" t="str">
            <v>Économie, finances et relance</v>
          </cell>
          <cell r="F635" t="str">
            <v>Plan de relance</v>
          </cell>
          <cell r="U635">
            <v>725000000</v>
          </cell>
          <cell r="V635">
            <v>5000000</v>
          </cell>
          <cell r="AD635">
            <v>0</v>
          </cell>
          <cell r="AE635">
            <v>0</v>
          </cell>
          <cell r="AG635">
            <v>725000000</v>
          </cell>
          <cell r="AH635">
            <v>5000000</v>
          </cell>
          <cell r="AM635">
            <v>0</v>
          </cell>
          <cell r="AN635">
            <v>0</v>
          </cell>
          <cell r="AP635">
            <v>725000000</v>
          </cell>
          <cell r="AQ635">
            <v>5000000</v>
          </cell>
          <cell r="AV635">
            <v>0</v>
          </cell>
          <cell r="AW635">
            <v>0</v>
          </cell>
          <cell r="AY635">
            <v>725000000</v>
          </cell>
          <cell r="AZ635">
            <v>5000000</v>
          </cell>
        </row>
        <row r="636">
          <cell r="A636" t="str">
            <v>MEFR_hMI</v>
          </cell>
          <cell r="B636" t="str">
            <v>ODETE</v>
          </cell>
          <cell r="C636" t="str">
            <v>B</v>
          </cell>
          <cell r="D636" t="str">
            <v>HT2</v>
          </cell>
          <cell r="E636" t="str">
            <v>Économie, finances et relance</v>
          </cell>
          <cell r="F636" t="str">
            <v>Plan de relance</v>
          </cell>
          <cell r="U636">
            <v>200000000</v>
          </cell>
          <cell r="V636">
            <v>150000000</v>
          </cell>
          <cell r="AD636">
            <v>0</v>
          </cell>
          <cell r="AE636">
            <v>0</v>
          </cell>
          <cell r="AG636">
            <v>200000000</v>
          </cell>
          <cell r="AH636">
            <v>150000000</v>
          </cell>
          <cell r="AM636">
            <v>0</v>
          </cell>
          <cell r="AN636">
            <v>0</v>
          </cell>
          <cell r="AP636">
            <v>200000000</v>
          </cell>
          <cell r="AQ636">
            <v>150000000</v>
          </cell>
          <cell r="AV636">
            <v>0</v>
          </cell>
          <cell r="AW636">
            <v>0</v>
          </cell>
          <cell r="AY636">
            <v>200000000</v>
          </cell>
          <cell r="AZ636">
            <v>150000000</v>
          </cell>
        </row>
        <row r="637">
          <cell r="A637" t="str">
            <v>MTE_hLogt</v>
          </cell>
          <cell r="B637" t="str">
            <v>ODETE</v>
          </cell>
          <cell r="C637" t="str">
            <v>B</v>
          </cell>
          <cell r="D637" t="str">
            <v>HT2</v>
          </cell>
          <cell r="E637" t="str">
            <v>Économie, finances et relance</v>
          </cell>
          <cell r="F637" t="str">
            <v>Plan de relance</v>
          </cell>
          <cell r="U637">
            <v>930000000</v>
          </cell>
          <cell r="V637">
            <v>253700000</v>
          </cell>
          <cell r="AD637">
            <v>0</v>
          </cell>
          <cell r="AE637">
            <v>0</v>
          </cell>
          <cell r="AG637">
            <v>930000000</v>
          </cell>
          <cell r="AH637">
            <v>253700000</v>
          </cell>
          <cell r="AM637">
            <v>0</v>
          </cell>
          <cell r="AN637">
            <v>0</v>
          </cell>
          <cell r="AP637">
            <v>930000000</v>
          </cell>
          <cell r="AQ637">
            <v>253700000</v>
          </cell>
          <cell r="AV637">
            <v>0</v>
          </cell>
          <cell r="AW637">
            <v>0</v>
          </cell>
          <cell r="AY637">
            <v>930000000</v>
          </cell>
          <cell r="AZ637">
            <v>253700000</v>
          </cell>
        </row>
        <row r="638">
          <cell r="A638" t="str">
            <v>MEFR_hMI</v>
          </cell>
          <cell r="B638" t="str">
            <v>ODETE</v>
          </cell>
          <cell r="C638" t="str">
            <v>B</v>
          </cell>
          <cell r="D638" t="str">
            <v>HT2</v>
          </cell>
          <cell r="E638" t="str">
            <v>Économie, finances et relance</v>
          </cell>
          <cell r="F638" t="str">
            <v>Plan de relance</v>
          </cell>
          <cell r="U638">
            <v>395000000</v>
          </cell>
          <cell r="V638">
            <v>195000000</v>
          </cell>
          <cell r="AD638">
            <v>0</v>
          </cell>
          <cell r="AE638">
            <v>0</v>
          </cell>
          <cell r="AG638">
            <v>395000000</v>
          </cell>
          <cell r="AH638">
            <v>195000000</v>
          </cell>
          <cell r="AM638">
            <v>0</v>
          </cell>
          <cell r="AN638">
            <v>0</v>
          </cell>
          <cell r="AP638">
            <v>395000000</v>
          </cell>
          <cell r="AQ638">
            <v>195000000</v>
          </cell>
          <cell r="AV638">
            <v>0</v>
          </cell>
          <cell r="AW638">
            <v>0</v>
          </cell>
          <cell r="AY638">
            <v>395000000</v>
          </cell>
          <cell r="AZ638">
            <v>195000000</v>
          </cell>
        </row>
        <row r="639">
          <cell r="A639" t="str">
            <v>MEFR_hMI</v>
          </cell>
          <cell r="B639" t="str">
            <v>ODETE</v>
          </cell>
          <cell r="C639" t="str">
            <v>B</v>
          </cell>
          <cell r="D639" t="str">
            <v>HT2</v>
          </cell>
          <cell r="E639" t="str">
            <v>Économie, finances et relance</v>
          </cell>
          <cell r="F639" t="str">
            <v>Plan de relance</v>
          </cell>
          <cell r="U639">
            <v>195000000</v>
          </cell>
          <cell r="V639">
            <v>95000000</v>
          </cell>
          <cell r="AD639">
            <v>0</v>
          </cell>
          <cell r="AE639">
            <v>0</v>
          </cell>
          <cell r="AG639">
            <v>195000000</v>
          </cell>
          <cell r="AH639">
            <v>95000000</v>
          </cell>
          <cell r="AM639">
            <v>0</v>
          </cell>
          <cell r="AN639">
            <v>0</v>
          </cell>
          <cell r="AP639">
            <v>195000000</v>
          </cell>
          <cell r="AQ639">
            <v>95000000</v>
          </cell>
          <cell r="AV639">
            <v>0</v>
          </cell>
          <cell r="AW639">
            <v>0</v>
          </cell>
          <cell r="AY639">
            <v>195000000</v>
          </cell>
          <cell r="AZ639">
            <v>95000000</v>
          </cell>
        </row>
        <row r="640">
          <cell r="A640" t="str">
            <v>MCT_RCT</v>
          </cell>
          <cell r="B640" t="str">
            <v>ODETE</v>
          </cell>
          <cell r="C640" t="str">
            <v>B</v>
          </cell>
          <cell r="D640" t="str">
            <v>HT2</v>
          </cell>
          <cell r="E640" t="str">
            <v>Économie, finances et relance</v>
          </cell>
          <cell r="F640" t="str">
            <v>Plan de relance</v>
          </cell>
          <cell r="U640">
            <v>300000000</v>
          </cell>
          <cell r="V640">
            <v>300000000</v>
          </cell>
          <cell r="AD640">
            <v>0</v>
          </cell>
          <cell r="AE640">
            <v>0</v>
          </cell>
          <cell r="AG640">
            <v>300000000</v>
          </cell>
          <cell r="AH640">
            <v>300000000</v>
          </cell>
          <cell r="AM640">
            <v>0</v>
          </cell>
          <cell r="AN640">
            <v>0</v>
          </cell>
          <cell r="AP640">
            <v>300000000</v>
          </cell>
          <cell r="AQ640">
            <v>300000000</v>
          </cell>
          <cell r="AV640">
            <v>0</v>
          </cell>
          <cell r="AW640">
            <v>0</v>
          </cell>
          <cell r="AY640">
            <v>300000000</v>
          </cell>
          <cell r="AZ640">
            <v>300000000</v>
          </cell>
        </row>
        <row r="641">
          <cell r="A641" t="str">
            <v>MCT_RCT</v>
          </cell>
          <cell r="B641" t="str">
            <v>ODETE</v>
          </cell>
          <cell r="C641" t="str">
            <v>B</v>
          </cell>
          <cell r="D641" t="str">
            <v>HT2</v>
          </cell>
          <cell r="E641" t="str">
            <v>Économie, finances et relance</v>
          </cell>
          <cell r="F641" t="str">
            <v>Plan de relance</v>
          </cell>
          <cell r="U641">
            <v>300000000</v>
          </cell>
          <cell r="V641">
            <v>23800000</v>
          </cell>
          <cell r="AD641">
            <v>0</v>
          </cell>
          <cell r="AE641">
            <v>0</v>
          </cell>
          <cell r="AG641">
            <v>300000000</v>
          </cell>
          <cell r="AH641">
            <v>23800000</v>
          </cell>
          <cell r="AM641">
            <v>0</v>
          </cell>
          <cell r="AN641">
            <v>0</v>
          </cell>
          <cell r="AP641">
            <v>300000000</v>
          </cell>
          <cell r="AQ641">
            <v>23800000</v>
          </cell>
          <cell r="AV641">
            <v>0</v>
          </cell>
          <cell r="AW641">
            <v>0</v>
          </cell>
          <cell r="AY641">
            <v>300000000</v>
          </cell>
          <cell r="AZ641">
            <v>23800000</v>
          </cell>
        </row>
        <row r="642">
          <cell r="A642" t="str">
            <v>MTE_hLogt</v>
          </cell>
          <cell r="B642" t="str">
            <v>ODETE</v>
          </cell>
          <cell r="C642" t="str">
            <v>B</v>
          </cell>
          <cell r="D642" t="str">
            <v>HT2</v>
          </cell>
          <cell r="E642" t="str">
            <v>Économie, finances et relance</v>
          </cell>
          <cell r="F642" t="str">
            <v>Plan de relance</v>
          </cell>
          <cell r="U642">
            <v>50000000</v>
          </cell>
          <cell r="V642">
            <v>20000000</v>
          </cell>
          <cell r="AD642">
            <v>0</v>
          </cell>
          <cell r="AE642">
            <v>0</v>
          </cell>
          <cell r="AG642">
            <v>50000000</v>
          </cell>
          <cell r="AH642">
            <v>20000000</v>
          </cell>
          <cell r="AM642">
            <v>0</v>
          </cell>
          <cell r="AN642">
            <v>0</v>
          </cell>
          <cell r="AP642">
            <v>50000000</v>
          </cell>
          <cell r="AQ642">
            <v>20000000</v>
          </cell>
          <cell r="AV642">
            <v>0</v>
          </cell>
          <cell r="AW642">
            <v>0</v>
          </cell>
          <cell r="AY642">
            <v>50000000</v>
          </cell>
          <cell r="AZ642">
            <v>20000000</v>
          </cell>
        </row>
        <row r="643">
          <cell r="A643" t="str">
            <v>Sport</v>
          </cell>
          <cell r="B643" t="str">
            <v>ODETE</v>
          </cell>
          <cell r="C643" t="str">
            <v>B</v>
          </cell>
          <cell r="D643" t="str">
            <v>HT2</v>
          </cell>
          <cell r="E643" t="str">
            <v>Économie, finances et relance</v>
          </cell>
          <cell r="F643" t="str">
            <v>Plan de relance</v>
          </cell>
          <cell r="U643">
            <v>50000000</v>
          </cell>
          <cell r="V643">
            <v>25000000</v>
          </cell>
          <cell r="AD643">
            <v>0</v>
          </cell>
          <cell r="AE643">
            <v>0</v>
          </cell>
          <cell r="AG643">
            <v>50000000</v>
          </cell>
          <cell r="AH643">
            <v>25000000</v>
          </cell>
          <cell r="AM643">
            <v>0</v>
          </cell>
          <cell r="AN643">
            <v>0</v>
          </cell>
          <cell r="AP643">
            <v>50000000</v>
          </cell>
          <cell r="AQ643">
            <v>25000000</v>
          </cell>
          <cell r="AV643">
            <v>0</v>
          </cell>
          <cell r="AW643">
            <v>0</v>
          </cell>
          <cell r="AY643">
            <v>50000000</v>
          </cell>
          <cell r="AZ643">
            <v>25000000</v>
          </cell>
        </row>
        <row r="644">
          <cell r="A644" t="str">
            <v>MCT_RCT</v>
          </cell>
          <cell r="B644" t="str">
            <v>ODETE</v>
          </cell>
          <cell r="C644" t="str">
            <v>B</v>
          </cell>
          <cell r="D644" t="str">
            <v>HT2</v>
          </cell>
          <cell r="E644" t="str">
            <v>Économie, finances et relance</v>
          </cell>
          <cell r="F644" t="str">
            <v>Plan de relance</v>
          </cell>
          <cell r="U644">
            <v>0</v>
          </cell>
          <cell r="V644">
            <v>0</v>
          </cell>
          <cell r="AD644">
            <v>0</v>
          </cell>
          <cell r="AE644">
            <v>0</v>
          </cell>
          <cell r="AG644">
            <v>0</v>
          </cell>
          <cell r="AH644">
            <v>0</v>
          </cell>
          <cell r="AM644">
            <v>0</v>
          </cell>
          <cell r="AN644">
            <v>0</v>
          </cell>
          <cell r="AP644">
            <v>0</v>
          </cell>
          <cell r="AQ644">
            <v>0</v>
          </cell>
          <cell r="AV644">
            <v>0</v>
          </cell>
          <cell r="AW644">
            <v>0</v>
          </cell>
          <cell r="AY644">
            <v>0</v>
          </cell>
          <cell r="AZ644">
            <v>0</v>
          </cell>
        </row>
        <row r="645">
          <cell r="A645" t="str">
            <v>Relance</v>
          </cell>
          <cell r="B645" t="str">
            <v>ODETE</v>
          </cell>
          <cell r="C645" t="str">
            <v>P</v>
          </cell>
          <cell r="D645" t="str">
            <v>SO</v>
          </cell>
          <cell r="E645" t="str">
            <v>Économie, finances et relance</v>
          </cell>
          <cell r="F645" t="str">
            <v>Plan de relance</v>
          </cell>
          <cell r="M645">
            <v>0</v>
          </cell>
          <cell r="O645">
            <v>0</v>
          </cell>
          <cell r="Q645">
            <v>0</v>
          </cell>
          <cell r="S645">
            <v>0</v>
          </cell>
          <cell r="U645">
            <v>5917599491</v>
          </cell>
          <cell r="V645">
            <v>3909677751</v>
          </cell>
          <cell r="AD645">
            <v>0</v>
          </cell>
          <cell r="AE645">
            <v>0</v>
          </cell>
          <cell r="AG645">
            <v>5917599491</v>
          </cell>
          <cell r="AH645">
            <v>3909677751</v>
          </cell>
          <cell r="AM645">
            <v>0</v>
          </cell>
          <cell r="AN645">
            <v>0</v>
          </cell>
          <cell r="AP645">
            <v>5917599491</v>
          </cell>
          <cell r="AQ645">
            <v>3909677751</v>
          </cell>
          <cell r="AV645">
            <v>0</v>
          </cell>
          <cell r="AW645">
            <v>0</v>
          </cell>
          <cell r="AY645">
            <v>5917599491</v>
          </cell>
          <cell r="AZ645">
            <v>3909677751</v>
          </cell>
        </row>
        <row r="646">
          <cell r="A646" t="str">
            <v>Relance</v>
          </cell>
          <cell r="B646" t="str">
            <v>ODETE</v>
          </cell>
          <cell r="C646" t="str">
            <v>STP</v>
          </cell>
          <cell r="D646" t="str">
            <v>HT2</v>
          </cell>
          <cell r="E646" t="str">
            <v>Économie, finances et relance</v>
          </cell>
          <cell r="F646" t="str">
            <v>Plan de relance</v>
          </cell>
          <cell r="M646">
            <v>0</v>
          </cell>
          <cell r="O646">
            <v>0</v>
          </cell>
          <cell r="Q646">
            <v>0</v>
          </cell>
          <cell r="S646">
            <v>0</v>
          </cell>
          <cell r="U646">
            <v>5917599491</v>
          </cell>
          <cell r="V646">
            <v>3909677751</v>
          </cell>
          <cell r="AD646">
            <v>0</v>
          </cell>
          <cell r="AE646">
            <v>0</v>
          </cell>
          <cell r="AG646">
            <v>5917599491</v>
          </cell>
          <cell r="AH646">
            <v>3909677751</v>
          </cell>
          <cell r="AM646">
            <v>0</v>
          </cell>
          <cell r="AN646">
            <v>0</v>
          </cell>
          <cell r="AP646">
            <v>5917599491</v>
          </cell>
          <cell r="AQ646">
            <v>3909677751</v>
          </cell>
          <cell r="AV646">
            <v>0</v>
          </cell>
          <cell r="AW646">
            <v>0</v>
          </cell>
          <cell r="AY646">
            <v>5917599491</v>
          </cell>
          <cell r="AZ646">
            <v>3909677751</v>
          </cell>
        </row>
        <row r="647">
          <cell r="A647" t="str">
            <v>MEFR_hMI</v>
          </cell>
          <cell r="B647" t="str">
            <v>ODETE</v>
          </cell>
          <cell r="C647" t="str">
            <v>B</v>
          </cell>
          <cell r="D647" t="str">
            <v>HT2</v>
          </cell>
          <cell r="E647" t="str">
            <v>Économie, finances et relance</v>
          </cell>
          <cell r="F647" t="str">
            <v>Plan de relance</v>
          </cell>
          <cell r="U647">
            <v>442000000</v>
          </cell>
          <cell r="V647">
            <v>305000000</v>
          </cell>
          <cell r="AD647">
            <v>0</v>
          </cell>
          <cell r="AE647">
            <v>0</v>
          </cell>
          <cell r="AG647">
            <v>442000000</v>
          </cell>
          <cell r="AH647">
            <v>305000000</v>
          </cell>
          <cell r="AM647">
            <v>0</v>
          </cell>
          <cell r="AN647">
            <v>0</v>
          </cell>
          <cell r="AP647">
            <v>442000000</v>
          </cell>
          <cell r="AQ647">
            <v>305000000</v>
          </cell>
          <cell r="AV647">
            <v>0</v>
          </cell>
          <cell r="AW647">
            <v>0</v>
          </cell>
          <cell r="AY647">
            <v>442000000</v>
          </cell>
          <cell r="AZ647">
            <v>305000000</v>
          </cell>
        </row>
        <row r="648">
          <cell r="A648" t="str">
            <v>MEFR_hMI</v>
          </cell>
          <cell r="B648" t="str">
            <v>ODETE</v>
          </cell>
          <cell r="C648" t="str">
            <v>B</v>
          </cell>
          <cell r="D648" t="str">
            <v>HT2</v>
          </cell>
          <cell r="E648" t="str">
            <v>Économie, finances et relance</v>
          </cell>
          <cell r="F648" t="str">
            <v>Plan de relance</v>
          </cell>
          <cell r="U648">
            <v>150000000</v>
          </cell>
          <cell r="V648">
            <v>150000000</v>
          </cell>
          <cell r="AD648">
            <v>0</v>
          </cell>
          <cell r="AE648">
            <v>0</v>
          </cell>
          <cell r="AG648">
            <v>150000000</v>
          </cell>
          <cell r="AH648">
            <v>150000000</v>
          </cell>
          <cell r="AM648">
            <v>0</v>
          </cell>
          <cell r="AN648">
            <v>0</v>
          </cell>
          <cell r="AP648">
            <v>150000000</v>
          </cell>
          <cell r="AQ648">
            <v>150000000</v>
          </cell>
          <cell r="AV648">
            <v>0</v>
          </cell>
          <cell r="AW648">
            <v>0</v>
          </cell>
          <cell r="AY648">
            <v>150000000</v>
          </cell>
          <cell r="AZ648">
            <v>150000000</v>
          </cell>
        </row>
        <row r="649">
          <cell r="A649" t="str">
            <v>MEFR_hMI</v>
          </cell>
          <cell r="B649" t="str">
            <v>ODETE</v>
          </cell>
          <cell r="C649" t="str">
            <v>B</v>
          </cell>
          <cell r="D649" t="str">
            <v>HT2</v>
          </cell>
          <cell r="E649" t="str">
            <v>Économie, finances et relance</v>
          </cell>
          <cell r="F649" t="str">
            <v>Plan de relance</v>
          </cell>
          <cell r="U649">
            <v>250000000</v>
          </cell>
          <cell r="V649">
            <v>250000000</v>
          </cell>
          <cell r="AD649">
            <v>0</v>
          </cell>
          <cell r="AE649">
            <v>0</v>
          </cell>
          <cell r="AG649">
            <v>250000000</v>
          </cell>
          <cell r="AH649">
            <v>250000000</v>
          </cell>
          <cell r="AM649">
            <v>0</v>
          </cell>
          <cell r="AN649">
            <v>0</v>
          </cell>
          <cell r="AP649">
            <v>250000000</v>
          </cell>
          <cell r="AQ649">
            <v>250000000</v>
          </cell>
          <cell r="AV649">
            <v>0</v>
          </cell>
          <cell r="AW649">
            <v>0</v>
          </cell>
          <cell r="AY649">
            <v>250000000</v>
          </cell>
          <cell r="AZ649">
            <v>250000000</v>
          </cell>
        </row>
        <row r="650">
          <cell r="A650" t="str">
            <v>MEFR_hMI</v>
          </cell>
          <cell r="B650" t="str">
            <v>ODETE</v>
          </cell>
          <cell r="C650" t="str">
            <v>B</v>
          </cell>
          <cell r="D650" t="str">
            <v>HT2</v>
          </cell>
          <cell r="E650" t="str">
            <v>Économie, finances et relance</v>
          </cell>
          <cell r="F650" t="str">
            <v>Plan de relance</v>
          </cell>
          <cell r="U650">
            <v>22000000</v>
          </cell>
          <cell r="V650">
            <v>12000000</v>
          </cell>
          <cell r="AD650">
            <v>0</v>
          </cell>
          <cell r="AE650">
            <v>0</v>
          </cell>
          <cell r="AG650">
            <v>22000000</v>
          </cell>
          <cell r="AH650">
            <v>12000000</v>
          </cell>
          <cell r="AM650">
            <v>0</v>
          </cell>
          <cell r="AN650">
            <v>0</v>
          </cell>
          <cell r="AP650">
            <v>22000000</v>
          </cell>
          <cell r="AQ650">
            <v>12000000</v>
          </cell>
          <cell r="AV650">
            <v>0</v>
          </cell>
          <cell r="AW650">
            <v>0</v>
          </cell>
          <cell r="AY650">
            <v>22000000</v>
          </cell>
          <cell r="AZ650">
            <v>12000000</v>
          </cell>
        </row>
        <row r="651">
          <cell r="A651" t="str">
            <v>MEFR_hMI</v>
          </cell>
          <cell r="B651" t="str">
            <v>ODETE</v>
          </cell>
          <cell r="C651" t="str">
            <v>B</v>
          </cell>
          <cell r="D651" t="str">
            <v>HT2</v>
          </cell>
          <cell r="E651" t="str">
            <v>Économie, finances et relance</v>
          </cell>
          <cell r="F651" t="str">
            <v>Plan de relance</v>
          </cell>
          <cell r="U651">
            <v>365000000</v>
          </cell>
          <cell r="V651">
            <v>200000000</v>
          </cell>
          <cell r="AD651">
            <v>0</v>
          </cell>
          <cell r="AE651">
            <v>0</v>
          </cell>
          <cell r="AG651">
            <v>365000000</v>
          </cell>
          <cell r="AH651">
            <v>200000000</v>
          </cell>
          <cell r="AM651">
            <v>0</v>
          </cell>
          <cell r="AN651">
            <v>0</v>
          </cell>
          <cell r="AP651">
            <v>365000000</v>
          </cell>
          <cell r="AQ651">
            <v>200000000</v>
          </cell>
          <cell r="AV651">
            <v>0</v>
          </cell>
          <cell r="AW651">
            <v>0</v>
          </cell>
          <cell r="AY651">
            <v>365000000</v>
          </cell>
          <cell r="AZ651">
            <v>200000000</v>
          </cell>
        </row>
        <row r="652">
          <cell r="A652" t="str">
            <v>MA</v>
          </cell>
          <cell r="B652" t="str">
            <v>ODETE</v>
          </cell>
          <cell r="C652" t="str">
            <v>B</v>
          </cell>
          <cell r="D652" t="str">
            <v>HT2</v>
          </cell>
          <cell r="E652" t="str">
            <v>Économie, finances et relance</v>
          </cell>
          <cell r="F652" t="str">
            <v>Plan de relance</v>
          </cell>
          <cell r="U652">
            <v>150000000</v>
          </cell>
          <cell r="V652">
            <v>150000000</v>
          </cell>
          <cell r="AD652">
            <v>0</v>
          </cell>
          <cell r="AE652">
            <v>0</v>
          </cell>
          <cell r="AG652">
            <v>150000000</v>
          </cell>
          <cell r="AH652">
            <v>150000000</v>
          </cell>
          <cell r="AM652">
            <v>0</v>
          </cell>
          <cell r="AN652">
            <v>0</v>
          </cell>
          <cell r="AP652">
            <v>150000000</v>
          </cell>
          <cell r="AQ652">
            <v>150000000</v>
          </cell>
          <cell r="AV652">
            <v>0</v>
          </cell>
          <cell r="AW652">
            <v>0</v>
          </cell>
          <cell r="AY652">
            <v>150000000</v>
          </cell>
          <cell r="AZ652">
            <v>150000000</v>
          </cell>
        </row>
        <row r="653">
          <cell r="A653" t="str">
            <v>MESRI</v>
          </cell>
          <cell r="B653" t="str">
            <v>ODETE</v>
          </cell>
          <cell r="C653" t="str">
            <v>B</v>
          </cell>
          <cell r="D653" t="str">
            <v>HT2</v>
          </cell>
          <cell r="E653" t="str">
            <v>Économie, finances et relance</v>
          </cell>
          <cell r="F653" t="str">
            <v>Plan de relance</v>
          </cell>
          <cell r="U653">
            <v>300000000</v>
          </cell>
          <cell r="V653">
            <v>128000000</v>
          </cell>
          <cell r="AD653">
            <v>0</v>
          </cell>
          <cell r="AE653">
            <v>0</v>
          </cell>
          <cell r="AG653">
            <v>300000000</v>
          </cell>
          <cell r="AH653">
            <v>128000000</v>
          </cell>
          <cell r="AM653">
            <v>0</v>
          </cell>
          <cell r="AN653">
            <v>0</v>
          </cell>
          <cell r="AP653">
            <v>300000000</v>
          </cell>
          <cell r="AQ653">
            <v>128000000</v>
          </cell>
          <cell r="AV653">
            <v>0</v>
          </cell>
          <cell r="AW653">
            <v>0</v>
          </cell>
          <cell r="AY653">
            <v>300000000</v>
          </cell>
          <cell r="AZ653">
            <v>128000000</v>
          </cell>
        </row>
        <row r="654">
          <cell r="A654" t="str">
            <v>MEFR_hMI</v>
          </cell>
          <cell r="B654" t="str">
            <v>ODETE</v>
          </cell>
          <cell r="C654" t="str">
            <v>B</v>
          </cell>
          <cell r="D654" t="str">
            <v>HT2</v>
          </cell>
          <cell r="E654" t="str">
            <v>Économie, finances et relance</v>
          </cell>
          <cell r="F654" t="str">
            <v>Plan de relance</v>
          </cell>
          <cell r="U654">
            <v>471000000</v>
          </cell>
          <cell r="V654">
            <v>210000000</v>
          </cell>
          <cell r="AD654">
            <v>0</v>
          </cell>
          <cell r="AE654">
            <v>0</v>
          </cell>
          <cell r="AG654">
            <v>471000000</v>
          </cell>
          <cell r="AH654">
            <v>210000000</v>
          </cell>
          <cell r="AM654">
            <v>0</v>
          </cell>
          <cell r="AN654">
            <v>0</v>
          </cell>
          <cell r="AP654">
            <v>471000000</v>
          </cell>
          <cell r="AQ654">
            <v>210000000</v>
          </cell>
          <cell r="AV654">
            <v>0</v>
          </cell>
          <cell r="AW654">
            <v>0</v>
          </cell>
          <cell r="AY654">
            <v>471000000</v>
          </cell>
          <cell r="AZ654">
            <v>210000000</v>
          </cell>
        </row>
        <row r="655">
          <cell r="A655" t="str">
            <v>MEFR_hMI</v>
          </cell>
          <cell r="B655" t="str">
            <v>ODETE</v>
          </cell>
          <cell r="C655" t="str">
            <v>B</v>
          </cell>
          <cell r="D655" t="str">
            <v>HT2</v>
          </cell>
          <cell r="E655" t="str">
            <v>Économie, finances et relance</v>
          </cell>
          <cell r="F655" t="str">
            <v>Plan de relance</v>
          </cell>
          <cell r="U655">
            <v>211000000</v>
          </cell>
          <cell r="V655">
            <v>165000000</v>
          </cell>
          <cell r="AD655">
            <v>0</v>
          </cell>
          <cell r="AE655">
            <v>0</v>
          </cell>
          <cell r="AG655">
            <v>211000000</v>
          </cell>
          <cell r="AH655">
            <v>165000000</v>
          </cell>
          <cell r="AM655">
            <v>0</v>
          </cell>
          <cell r="AN655">
            <v>0</v>
          </cell>
          <cell r="AP655">
            <v>211000000</v>
          </cell>
          <cell r="AQ655">
            <v>165000000</v>
          </cell>
          <cell r="AV655">
            <v>0</v>
          </cell>
          <cell r="AW655">
            <v>0</v>
          </cell>
          <cell r="AY655">
            <v>211000000</v>
          </cell>
          <cell r="AZ655">
            <v>165000000</v>
          </cell>
        </row>
        <row r="656">
          <cell r="A656" t="str">
            <v>MEFR_hMI</v>
          </cell>
          <cell r="B656" t="str">
            <v>ODETE</v>
          </cell>
          <cell r="C656" t="str">
            <v>B</v>
          </cell>
          <cell r="D656" t="str">
            <v>HT2</v>
          </cell>
          <cell r="E656" t="str">
            <v>Économie, finances et relance</v>
          </cell>
          <cell r="F656" t="str">
            <v>Plan de relance</v>
          </cell>
          <cell r="U656">
            <v>60300000</v>
          </cell>
          <cell r="V656">
            <v>60300000</v>
          </cell>
          <cell r="AD656">
            <v>0</v>
          </cell>
          <cell r="AE656">
            <v>0</v>
          </cell>
          <cell r="AG656">
            <v>60300000</v>
          </cell>
          <cell r="AH656">
            <v>60300000</v>
          </cell>
          <cell r="AM656">
            <v>0</v>
          </cell>
          <cell r="AN656">
            <v>0</v>
          </cell>
          <cell r="AP656">
            <v>60300000</v>
          </cell>
          <cell r="AQ656">
            <v>60300000</v>
          </cell>
          <cell r="AV656">
            <v>0</v>
          </cell>
          <cell r="AW656">
            <v>0</v>
          </cell>
          <cell r="AY656">
            <v>60300000</v>
          </cell>
          <cell r="AZ656">
            <v>60300000</v>
          </cell>
        </row>
        <row r="657">
          <cell r="A657" t="str">
            <v>MEFR_hMI</v>
          </cell>
          <cell r="B657" t="str">
            <v>ODETE</v>
          </cell>
          <cell r="C657" t="str">
            <v>B</v>
          </cell>
          <cell r="D657" t="str">
            <v>HT2</v>
          </cell>
          <cell r="E657" t="str">
            <v>Économie, finances et relance</v>
          </cell>
          <cell r="F657" t="str">
            <v>Plan de relance</v>
          </cell>
          <cell r="U657">
            <v>13600000</v>
          </cell>
          <cell r="V657">
            <v>6800000</v>
          </cell>
          <cell r="AD657">
            <v>0</v>
          </cell>
          <cell r="AE657">
            <v>0</v>
          </cell>
          <cell r="AG657">
            <v>13600000</v>
          </cell>
          <cell r="AH657">
            <v>6800000</v>
          </cell>
          <cell r="AM657">
            <v>0</v>
          </cell>
          <cell r="AN657">
            <v>0</v>
          </cell>
          <cell r="AP657">
            <v>13600000</v>
          </cell>
          <cell r="AQ657">
            <v>6800000</v>
          </cell>
          <cell r="AV657">
            <v>0</v>
          </cell>
          <cell r="AW657">
            <v>0</v>
          </cell>
          <cell r="AY657">
            <v>13600000</v>
          </cell>
          <cell r="AZ657">
            <v>6800000</v>
          </cell>
        </row>
        <row r="658">
          <cell r="A658" t="str">
            <v>MEFR_hMI</v>
          </cell>
          <cell r="B658" t="str">
            <v>ODETE</v>
          </cell>
          <cell r="C658" t="str">
            <v>B</v>
          </cell>
          <cell r="D658" t="str">
            <v>HT2</v>
          </cell>
          <cell r="E658" t="str">
            <v>Économie, finances et relance</v>
          </cell>
          <cell r="F658" t="str">
            <v>Plan de relance</v>
          </cell>
          <cell r="U658">
            <v>30000000</v>
          </cell>
          <cell r="V658">
            <v>2500000</v>
          </cell>
          <cell r="AD658">
            <v>0</v>
          </cell>
          <cell r="AE658">
            <v>0</v>
          </cell>
          <cell r="AG658">
            <v>30000000</v>
          </cell>
          <cell r="AH658">
            <v>2500000</v>
          </cell>
          <cell r="AM658">
            <v>0</v>
          </cell>
          <cell r="AN658">
            <v>0</v>
          </cell>
          <cell r="AP658">
            <v>30000000</v>
          </cell>
          <cell r="AQ658">
            <v>2500000</v>
          </cell>
          <cell r="AV658">
            <v>0</v>
          </cell>
          <cell r="AW658">
            <v>0</v>
          </cell>
          <cell r="AY658">
            <v>30000000</v>
          </cell>
          <cell r="AZ658">
            <v>2500000</v>
          </cell>
        </row>
        <row r="659">
          <cell r="A659" t="str">
            <v>MEFR_hMI</v>
          </cell>
          <cell r="B659" t="str">
            <v>ODETE</v>
          </cell>
          <cell r="C659" t="str">
            <v>B</v>
          </cell>
          <cell r="D659" t="str">
            <v>HT2</v>
          </cell>
          <cell r="E659" t="str">
            <v>Économie, finances et relance</v>
          </cell>
          <cell r="F659" t="str">
            <v>Plan de relance</v>
          </cell>
          <cell r="U659">
            <v>238000000</v>
          </cell>
          <cell r="V659">
            <v>130000000</v>
          </cell>
          <cell r="AD659">
            <v>0</v>
          </cell>
          <cell r="AE659">
            <v>0</v>
          </cell>
          <cell r="AG659">
            <v>238000000</v>
          </cell>
          <cell r="AH659">
            <v>130000000</v>
          </cell>
          <cell r="AM659">
            <v>0</v>
          </cell>
          <cell r="AN659">
            <v>0</v>
          </cell>
          <cell r="AP659">
            <v>238000000</v>
          </cell>
          <cell r="AQ659">
            <v>130000000</v>
          </cell>
          <cell r="AV659">
            <v>0</v>
          </cell>
          <cell r="AW659">
            <v>0</v>
          </cell>
          <cell r="AY659">
            <v>238000000</v>
          </cell>
          <cell r="AZ659">
            <v>130000000</v>
          </cell>
        </row>
        <row r="660">
          <cell r="A660" t="str">
            <v>MEFR_hMI</v>
          </cell>
          <cell r="B660" t="str">
            <v>ODETE</v>
          </cell>
          <cell r="C660" t="str">
            <v>B</v>
          </cell>
          <cell r="D660" t="str">
            <v>HT2</v>
          </cell>
          <cell r="E660" t="str">
            <v>Économie, finances et relance</v>
          </cell>
          <cell r="F660" t="str">
            <v>Plan de relance</v>
          </cell>
          <cell r="U660">
            <v>46000000</v>
          </cell>
          <cell r="V660">
            <v>23000000</v>
          </cell>
          <cell r="AD660">
            <v>0</v>
          </cell>
          <cell r="AE660">
            <v>0</v>
          </cell>
          <cell r="AG660">
            <v>46000000</v>
          </cell>
          <cell r="AH660">
            <v>23000000</v>
          </cell>
          <cell r="AM660">
            <v>0</v>
          </cell>
          <cell r="AN660">
            <v>0</v>
          </cell>
          <cell r="AP660">
            <v>46000000</v>
          </cell>
          <cell r="AQ660">
            <v>23000000</v>
          </cell>
          <cell r="AV660">
            <v>0</v>
          </cell>
          <cell r="AW660">
            <v>0</v>
          </cell>
          <cell r="AY660">
            <v>46000000</v>
          </cell>
          <cell r="AZ660">
            <v>23000000</v>
          </cell>
        </row>
        <row r="661">
          <cell r="A661" t="str">
            <v>MEFR_hMI</v>
          </cell>
          <cell r="B661" t="str">
            <v>ODETE</v>
          </cell>
          <cell r="C661" t="str">
            <v>B</v>
          </cell>
          <cell r="D661" t="str">
            <v>HT2</v>
          </cell>
          <cell r="E661" t="str">
            <v>Économie, finances et relance</v>
          </cell>
          <cell r="F661" t="str">
            <v>Plan de relance</v>
          </cell>
          <cell r="U661">
            <v>29100000</v>
          </cell>
          <cell r="V661">
            <v>15000000</v>
          </cell>
          <cell r="AD661">
            <v>0</v>
          </cell>
          <cell r="AE661">
            <v>0</v>
          </cell>
          <cell r="AG661">
            <v>29100000</v>
          </cell>
          <cell r="AH661">
            <v>15000000</v>
          </cell>
          <cell r="AM661">
            <v>0</v>
          </cell>
          <cell r="AN661">
            <v>0</v>
          </cell>
          <cell r="AP661">
            <v>29100000</v>
          </cell>
          <cell r="AQ661">
            <v>15000000</v>
          </cell>
          <cell r="AV661">
            <v>0</v>
          </cell>
          <cell r="AW661">
            <v>0</v>
          </cell>
          <cell r="AY661">
            <v>29100000</v>
          </cell>
          <cell r="AZ661">
            <v>15000000</v>
          </cell>
        </row>
        <row r="662">
          <cell r="A662" t="str">
            <v>MEFR_hMI</v>
          </cell>
          <cell r="B662" t="str">
            <v>ODETE</v>
          </cell>
          <cell r="C662" t="str">
            <v>B</v>
          </cell>
          <cell r="D662" t="str">
            <v>HT2</v>
          </cell>
          <cell r="E662" t="str">
            <v>Économie, finances et relance</v>
          </cell>
          <cell r="F662" t="str">
            <v>Plan de relance</v>
          </cell>
          <cell r="U662">
            <v>208000000</v>
          </cell>
          <cell r="V662">
            <v>83300000</v>
          </cell>
          <cell r="AD662">
            <v>0</v>
          </cell>
          <cell r="AE662">
            <v>0</v>
          </cell>
          <cell r="AG662">
            <v>208000000</v>
          </cell>
          <cell r="AH662">
            <v>83300000</v>
          </cell>
          <cell r="AM662">
            <v>0</v>
          </cell>
          <cell r="AN662">
            <v>0</v>
          </cell>
          <cell r="AP662">
            <v>208000000</v>
          </cell>
          <cell r="AQ662">
            <v>83300000</v>
          </cell>
          <cell r="AV662">
            <v>0</v>
          </cell>
          <cell r="AW662">
            <v>0</v>
          </cell>
          <cell r="AY662">
            <v>208000000</v>
          </cell>
          <cell r="AZ662">
            <v>83300000</v>
          </cell>
        </row>
        <row r="663">
          <cell r="A663" t="str">
            <v>MTFP</v>
          </cell>
          <cell r="B663" t="str">
            <v>ODETE</v>
          </cell>
          <cell r="C663" t="str">
            <v>B</v>
          </cell>
          <cell r="D663" t="str">
            <v>HT2</v>
          </cell>
          <cell r="E663" t="str">
            <v>Économie, finances et relance</v>
          </cell>
          <cell r="F663" t="str">
            <v>Plan de relance</v>
          </cell>
          <cell r="U663">
            <v>152000000</v>
          </cell>
          <cell r="V663">
            <v>44000000</v>
          </cell>
          <cell r="AD663">
            <v>0</v>
          </cell>
          <cell r="AE663">
            <v>0</v>
          </cell>
          <cell r="AG663">
            <v>152000000</v>
          </cell>
          <cell r="AH663">
            <v>44000000</v>
          </cell>
          <cell r="AM663">
            <v>0</v>
          </cell>
          <cell r="AN663">
            <v>0</v>
          </cell>
          <cell r="AP663">
            <v>152000000</v>
          </cell>
          <cell r="AQ663">
            <v>44000000</v>
          </cell>
          <cell r="AV663">
            <v>0</v>
          </cell>
          <cell r="AW663">
            <v>0</v>
          </cell>
          <cell r="AY663">
            <v>152000000</v>
          </cell>
          <cell r="AZ663">
            <v>44000000</v>
          </cell>
        </row>
        <row r="664">
          <cell r="A664" t="str">
            <v>MTFP</v>
          </cell>
          <cell r="B664" t="str">
            <v>ODETE</v>
          </cell>
          <cell r="C664" t="str">
            <v>B</v>
          </cell>
          <cell r="D664" t="str">
            <v>HT2</v>
          </cell>
          <cell r="E664" t="str">
            <v>Économie, finances et relance</v>
          </cell>
          <cell r="F664" t="str">
            <v>Plan de relance</v>
          </cell>
          <cell r="U664">
            <v>140000000</v>
          </cell>
          <cell r="V664">
            <v>51000000</v>
          </cell>
          <cell r="AD664">
            <v>0</v>
          </cell>
          <cell r="AE664">
            <v>0</v>
          </cell>
          <cell r="AG664">
            <v>140000000</v>
          </cell>
          <cell r="AH664">
            <v>51000000</v>
          </cell>
          <cell r="AM664">
            <v>0</v>
          </cell>
          <cell r="AN664">
            <v>0</v>
          </cell>
          <cell r="AP664">
            <v>140000000</v>
          </cell>
          <cell r="AQ664">
            <v>51000000</v>
          </cell>
          <cell r="AV664">
            <v>0</v>
          </cell>
          <cell r="AW664">
            <v>0</v>
          </cell>
          <cell r="AY664">
            <v>140000000</v>
          </cell>
          <cell r="AZ664">
            <v>51000000</v>
          </cell>
        </row>
        <row r="665">
          <cell r="A665" t="str">
            <v>MEFR_hMI</v>
          </cell>
          <cell r="B665" t="str">
            <v>ODETE</v>
          </cell>
          <cell r="C665" t="str">
            <v>B</v>
          </cell>
          <cell r="D665" t="str">
            <v>HT2</v>
          </cell>
          <cell r="E665" t="str">
            <v>Économie, finances et relance</v>
          </cell>
          <cell r="F665" t="str">
            <v>Plan de relance</v>
          </cell>
          <cell r="U665">
            <v>114740097</v>
          </cell>
          <cell r="V665">
            <v>29414692</v>
          </cell>
          <cell r="AD665">
            <v>0</v>
          </cell>
          <cell r="AE665">
            <v>0</v>
          </cell>
          <cell r="AG665">
            <v>114740097</v>
          </cell>
          <cell r="AH665">
            <v>29414692</v>
          </cell>
          <cell r="AM665">
            <v>0</v>
          </cell>
          <cell r="AN665">
            <v>0</v>
          </cell>
          <cell r="AP665">
            <v>114740097</v>
          </cell>
          <cell r="AQ665">
            <v>29414692</v>
          </cell>
          <cell r="AV665">
            <v>0</v>
          </cell>
          <cell r="AW665">
            <v>0</v>
          </cell>
          <cell r="AY665">
            <v>114740097</v>
          </cell>
          <cell r="AZ665">
            <v>29414692</v>
          </cell>
        </row>
        <row r="666">
          <cell r="A666" t="str">
            <v>MENJ</v>
          </cell>
          <cell r="B666" t="str">
            <v>ODETE</v>
          </cell>
          <cell r="C666" t="str">
            <v>B</v>
          </cell>
          <cell r="D666" t="str">
            <v>HT2</v>
          </cell>
          <cell r="E666" t="str">
            <v>Économie, finances et relance</v>
          </cell>
          <cell r="F666" t="str">
            <v>Plan de relance</v>
          </cell>
          <cell r="U666">
            <v>131000000</v>
          </cell>
          <cell r="V666">
            <v>101250000</v>
          </cell>
          <cell r="AD666">
            <v>0</v>
          </cell>
          <cell r="AE666">
            <v>0</v>
          </cell>
          <cell r="AG666">
            <v>131000000</v>
          </cell>
          <cell r="AH666">
            <v>101250000</v>
          </cell>
          <cell r="AM666">
            <v>0</v>
          </cell>
          <cell r="AN666">
            <v>0</v>
          </cell>
          <cell r="AP666">
            <v>131000000</v>
          </cell>
          <cell r="AQ666">
            <v>101250000</v>
          </cell>
          <cell r="AV666">
            <v>0</v>
          </cell>
          <cell r="AW666">
            <v>0</v>
          </cell>
          <cell r="AY666">
            <v>131000000</v>
          </cell>
          <cell r="AZ666">
            <v>101250000</v>
          </cell>
        </row>
        <row r="667">
          <cell r="A667" t="str">
            <v>MEFR_hMI</v>
          </cell>
          <cell r="B667" t="str">
            <v>ODETE</v>
          </cell>
          <cell r="C667" t="str">
            <v>B</v>
          </cell>
          <cell r="D667" t="str">
            <v>HT2</v>
          </cell>
          <cell r="E667" t="str">
            <v>Économie, finances et relance</v>
          </cell>
          <cell r="F667" t="str">
            <v>Plan de relance</v>
          </cell>
          <cell r="U667">
            <v>35000000</v>
          </cell>
          <cell r="V667">
            <v>17500000</v>
          </cell>
          <cell r="AD667">
            <v>0</v>
          </cell>
          <cell r="AE667">
            <v>0</v>
          </cell>
          <cell r="AG667">
            <v>35000000</v>
          </cell>
          <cell r="AH667">
            <v>17500000</v>
          </cell>
          <cell r="AM667">
            <v>0</v>
          </cell>
          <cell r="AN667">
            <v>0</v>
          </cell>
          <cell r="AP667">
            <v>35000000</v>
          </cell>
          <cell r="AQ667">
            <v>17500000</v>
          </cell>
          <cell r="AV667">
            <v>0</v>
          </cell>
          <cell r="AW667">
            <v>0</v>
          </cell>
          <cell r="AY667">
            <v>35000000</v>
          </cell>
          <cell r="AZ667">
            <v>17500000</v>
          </cell>
        </row>
        <row r="668">
          <cell r="A668" t="str">
            <v>MESRI</v>
          </cell>
          <cell r="B668" t="str">
            <v>ODETE</v>
          </cell>
          <cell r="C668" t="str">
            <v>B</v>
          </cell>
          <cell r="D668" t="str">
            <v>HT2</v>
          </cell>
          <cell r="E668" t="str">
            <v>Économie, finances et relance</v>
          </cell>
          <cell r="F668" t="str">
            <v>Plan de relance</v>
          </cell>
          <cell r="U668">
            <v>80000000</v>
          </cell>
          <cell r="V668">
            <v>80000000</v>
          </cell>
          <cell r="AD668">
            <v>0</v>
          </cell>
          <cell r="AE668">
            <v>0</v>
          </cell>
          <cell r="AG668">
            <v>80000000</v>
          </cell>
          <cell r="AH668">
            <v>80000000</v>
          </cell>
          <cell r="AM668">
            <v>0</v>
          </cell>
          <cell r="AN668">
            <v>0</v>
          </cell>
          <cell r="AP668">
            <v>80000000</v>
          </cell>
          <cell r="AQ668">
            <v>80000000</v>
          </cell>
          <cell r="AV668">
            <v>0</v>
          </cell>
          <cell r="AW668">
            <v>0</v>
          </cell>
          <cell r="AY668">
            <v>80000000</v>
          </cell>
          <cell r="AZ668">
            <v>80000000</v>
          </cell>
        </row>
        <row r="669">
          <cell r="A669" t="str">
            <v>SPM_hSE</v>
          </cell>
          <cell r="B669" t="str">
            <v>ODETE</v>
          </cell>
          <cell r="C669" t="str">
            <v>B</v>
          </cell>
          <cell r="D669" t="str">
            <v>HT2</v>
          </cell>
          <cell r="E669" t="str">
            <v>Économie, finances et relance</v>
          </cell>
          <cell r="F669" t="str">
            <v>Plan de relance</v>
          </cell>
          <cell r="U669">
            <v>136000000</v>
          </cell>
          <cell r="V669">
            <v>32000000</v>
          </cell>
          <cell r="AD669">
            <v>0</v>
          </cell>
          <cell r="AE669">
            <v>0</v>
          </cell>
          <cell r="AG669">
            <v>136000000</v>
          </cell>
          <cell r="AH669">
            <v>32000000</v>
          </cell>
          <cell r="AM669">
            <v>0</v>
          </cell>
          <cell r="AN669">
            <v>0</v>
          </cell>
          <cell r="AP669">
            <v>136000000</v>
          </cell>
          <cell r="AQ669">
            <v>32000000</v>
          </cell>
          <cell r="AV669">
            <v>0</v>
          </cell>
          <cell r="AW669">
            <v>0</v>
          </cell>
          <cell r="AY669">
            <v>136000000</v>
          </cell>
          <cell r="AZ669">
            <v>32000000</v>
          </cell>
        </row>
        <row r="670">
          <cell r="A670" t="str">
            <v>MI</v>
          </cell>
          <cell r="B670" t="str">
            <v>ODETE</v>
          </cell>
          <cell r="C670" t="str">
            <v>B</v>
          </cell>
          <cell r="D670" t="str">
            <v>HT2</v>
          </cell>
          <cell r="E670" t="str">
            <v>Économie, finances et relance</v>
          </cell>
          <cell r="F670" t="str">
            <v>Plan de relance</v>
          </cell>
          <cell r="U670">
            <v>163784323</v>
          </cell>
          <cell r="V670">
            <v>163784323</v>
          </cell>
          <cell r="AD670">
            <v>0</v>
          </cell>
          <cell r="AE670">
            <v>0</v>
          </cell>
          <cell r="AG670">
            <v>163784323</v>
          </cell>
          <cell r="AH670">
            <v>163784323</v>
          </cell>
          <cell r="AM670">
            <v>0</v>
          </cell>
          <cell r="AN670">
            <v>0</v>
          </cell>
          <cell r="AP670">
            <v>163784323</v>
          </cell>
          <cell r="AQ670">
            <v>163784323</v>
          </cell>
          <cell r="AV670">
            <v>0</v>
          </cell>
          <cell r="AW670">
            <v>0</v>
          </cell>
          <cell r="AY670">
            <v>163784323</v>
          </cell>
          <cell r="AZ670">
            <v>163784323</v>
          </cell>
        </row>
        <row r="671">
          <cell r="A671" t="str">
            <v>MI</v>
          </cell>
          <cell r="B671" t="str">
            <v>ODETE</v>
          </cell>
          <cell r="C671" t="str">
            <v>B</v>
          </cell>
          <cell r="D671" t="str">
            <v>HT2</v>
          </cell>
          <cell r="E671" t="str">
            <v>Économie, finances et relance</v>
          </cell>
          <cell r="F671" t="str">
            <v>Plan de relance</v>
          </cell>
          <cell r="U671">
            <v>36647095</v>
          </cell>
          <cell r="V671">
            <v>18523750</v>
          </cell>
          <cell r="AD671">
            <v>0</v>
          </cell>
          <cell r="AE671">
            <v>0</v>
          </cell>
          <cell r="AG671">
            <v>36647095</v>
          </cell>
          <cell r="AH671">
            <v>18523750</v>
          </cell>
          <cell r="AM671">
            <v>0</v>
          </cell>
          <cell r="AN671">
            <v>0</v>
          </cell>
          <cell r="AP671">
            <v>36647095</v>
          </cell>
          <cell r="AQ671">
            <v>18523750</v>
          </cell>
          <cell r="AV671">
            <v>0</v>
          </cell>
          <cell r="AW671">
            <v>0</v>
          </cell>
          <cell r="AY671">
            <v>36647095</v>
          </cell>
          <cell r="AZ671">
            <v>18523750</v>
          </cell>
        </row>
        <row r="672">
          <cell r="A672" t="str">
            <v>MI</v>
          </cell>
          <cell r="B672" t="str">
            <v>ODETE</v>
          </cell>
          <cell r="C672" t="str">
            <v>B</v>
          </cell>
          <cell r="D672" t="str">
            <v>HT2</v>
          </cell>
          <cell r="E672" t="str">
            <v>Économie, finances et relance</v>
          </cell>
          <cell r="F672" t="str">
            <v>Plan de relance</v>
          </cell>
          <cell r="U672">
            <v>250588490</v>
          </cell>
          <cell r="V672">
            <v>256965500</v>
          </cell>
          <cell r="AD672">
            <v>0</v>
          </cell>
          <cell r="AE672">
            <v>0</v>
          </cell>
          <cell r="AG672">
            <v>250588490</v>
          </cell>
          <cell r="AH672">
            <v>256965500</v>
          </cell>
          <cell r="AM672">
            <v>0</v>
          </cell>
          <cell r="AN672">
            <v>0</v>
          </cell>
          <cell r="AP672">
            <v>250588490</v>
          </cell>
          <cell r="AQ672">
            <v>256965500</v>
          </cell>
          <cell r="AV672">
            <v>0</v>
          </cell>
          <cell r="AW672">
            <v>0</v>
          </cell>
          <cell r="AY672">
            <v>250588490</v>
          </cell>
          <cell r="AZ672">
            <v>256965500</v>
          </cell>
        </row>
        <row r="673">
          <cell r="A673" t="str">
            <v>MI</v>
          </cell>
          <cell r="B673" t="str">
            <v>ODETE</v>
          </cell>
          <cell r="C673" t="str">
            <v>B</v>
          </cell>
          <cell r="D673" t="str">
            <v>HT2</v>
          </cell>
          <cell r="E673" t="str">
            <v>Économie, finances et relance</v>
          </cell>
          <cell r="F673" t="str">
            <v>Plan de relance</v>
          </cell>
          <cell r="U673">
            <v>42839486</v>
          </cell>
          <cell r="V673">
            <v>42839486</v>
          </cell>
          <cell r="AD673">
            <v>0</v>
          </cell>
          <cell r="AE673">
            <v>0</v>
          </cell>
          <cell r="AG673">
            <v>42839486</v>
          </cell>
          <cell r="AH673">
            <v>42839486</v>
          </cell>
          <cell r="AM673">
            <v>0</v>
          </cell>
          <cell r="AN673">
            <v>0</v>
          </cell>
          <cell r="AP673">
            <v>42839486</v>
          </cell>
          <cell r="AQ673">
            <v>42839486</v>
          </cell>
          <cell r="AV673">
            <v>0</v>
          </cell>
          <cell r="AW673">
            <v>0</v>
          </cell>
          <cell r="AY673">
            <v>42839486</v>
          </cell>
          <cell r="AZ673">
            <v>42839486</v>
          </cell>
        </row>
        <row r="674">
          <cell r="A674" t="str">
            <v>Sport</v>
          </cell>
          <cell r="B674" t="str">
            <v>ODETE</v>
          </cell>
          <cell r="C674" t="str">
            <v>B</v>
          </cell>
          <cell r="D674" t="str">
            <v>HT2</v>
          </cell>
          <cell r="E674" t="str">
            <v>Économie, finances et relance</v>
          </cell>
          <cell r="F674" t="str">
            <v>Plan de relance</v>
          </cell>
          <cell r="U674">
            <v>9000000</v>
          </cell>
          <cell r="V674">
            <v>5000000</v>
          </cell>
          <cell r="AD674">
            <v>0</v>
          </cell>
          <cell r="AE674">
            <v>0</v>
          </cell>
          <cell r="AG674">
            <v>9000000</v>
          </cell>
          <cell r="AH674">
            <v>5000000</v>
          </cell>
          <cell r="AM674">
            <v>0</v>
          </cell>
          <cell r="AN674">
            <v>0</v>
          </cell>
          <cell r="AP674">
            <v>9000000</v>
          </cell>
          <cell r="AQ674">
            <v>5000000</v>
          </cell>
          <cell r="AV674">
            <v>0</v>
          </cell>
          <cell r="AW674">
            <v>0</v>
          </cell>
          <cell r="AY674">
            <v>9000000</v>
          </cell>
          <cell r="AZ674">
            <v>5000000</v>
          </cell>
        </row>
        <row r="675">
          <cell r="A675" t="str">
            <v>MC</v>
          </cell>
          <cell r="B675" t="str">
            <v>ODETE</v>
          </cell>
          <cell r="C675" t="str">
            <v>B</v>
          </cell>
          <cell r="D675" t="str">
            <v>HT2</v>
          </cell>
          <cell r="E675" t="str">
            <v>Économie, finances et relance</v>
          </cell>
          <cell r="F675" t="str">
            <v>Plan de relance</v>
          </cell>
          <cell r="U675">
            <v>133000000</v>
          </cell>
          <cell r="V675">
            <v>95900000</v>
          </cell>
          <cell r="AD675">
            <v>0</v>
          </cell>
          <cell r="AE675">
            <v>0</v>
          </cell>
          <cell r="AG675">
            <v>133000000</v>
          </cell>
          <cell r="AH675">
            <v>95900000</v>
          </cell>
          <cell r="AM675">
            <v>0</v>
          </cell>
          <cell r="AN675">
            <v>0</v>
          </cell>
          <cell r="AP675">
            <v>133000000</v>
          </cell>
          <cell r="AQ675">
            <v>95900000</v>
          </cell>
          <cell r="AV675">
            <v>0</v>
          </cell>
          <cell r="AW675">
            <v>0</v>
          </cell>
          <cell r="AY675">
            <v>133000000</v>
          </cell>
          <cell r="AZ675">
            <v>95900000</v>
          </cell>
        </row>
        <row r="676">
          <cell r="A676" t="str">
            <v>MC</v>
          </cell>
          <cell r="B676" t="str">
            <v>ODETE</v>
          </cell>
          <cell r="C676" t="str">
            <v>B</v>
          </cell>
          <cell r="D676" t="str">
            <v>HT2</v>
          </cell>
          <cell r="E676" t="str">
            <v>Économie, finances et relance</v>
          </cell>
          <cell r="F676" t="str">
            <v>Plan de relance</v>
          </cell>
          <cell r="U676">
            <v>126000000</v>
          </cell>
          <cell r="V676">
            <v>82000000</v>
          </cell>
          <cell r="AD676">
            <v>0</v>
          </cell>
          <cell r="AE676">
            <v>0</v>
          </cell>
          <cell r="AG676">
            <v>126000000</v>
          </cell>
          <cell r="AH676">
            <v>82000000</v>
          </cell>
          <cell r="AM676">
            <v>0</v>
          </cell>
          <cell r="AN676">
            <v>0</v>
          </cell>
          <cell r="AP676">
            <v>126000000</v>
          </cell>
          <cell r="AQ676">
            <v>82000000</v>
          </cell>
          <cell r="AV676">
            <v>0</v>
          </cell>
          <cell r="AW676">
            <v>0</v>
          </cell>
          <cell r="AY676">
            <v>126000000</v>
          </cell>
          <cell r="AZ676">
            <v>82000000</v>
          </cell>
        </row>
        <row r="677">
          <cell r="A677" t="str">
            <v>MC</v>
          </cell>
          <cell r="B677" t="str">
            <v>ODETE</v>
          </cell>
          <cell r="C677" t="str">
            <v>B</v>
          </cell>
          <cell r="D677" t="str">
            <v>HT2</v>
          </cell>
          <cell r="E677" t="str">
            <v>Économie, finances et relance</v>
          </cell>
          <cell r="F677" t="str">
            <v>Plan de relance</v>
          </cell>
          <cell r="U677">
            <v>334000000</v>
          </cell>
          <cell r="V677">
            <v>231700000</v>
          </cell>
          <cell r="AD677">
            <v>0</v>
          </cell>
          <cell r="AE677">
            <v>0</v>
          </cell>
          <cell r="AG677">
            <v>334000000</v>
          </cell>
          <cell r="AH677">
            <v>231700000</v>
          </cell>
          <cell r="AM677">
            <v>0</v>
          </cell>
          <cell r="AN677">
            <v>0</v>
          </cell>
          <cell r="AP677">
            <v>334000000</v>
          </cell>
          <cell r="AQ677">
            <v>231700000</v>
          </cell>
          <cell r="AV677">
            <v>0</v>
          </cell>
          <cell r="AW677">
            <v>0</v>
          </cell>
          <cell r="AY677">
            <v>334000000</v>
          </cell>
          <cell r="AZ677">
            <v>231700000</v>
          </cell>
        </row>
        <row r="678">
          <cell r="A678" t="str">
            <v>MC</v>
          </cell>
          <cell r="B678" t="str">
            <v>ODETE</v>
          </cell>
          <cell r="C678" t="str">
            <v>B</v>
          </cell>
          <cell r="D678" t="str">
            <v>HT2</v>
          </cell>
          <cell r="E678" t="str">
            <v>Économie, finances et relance</v>
          </cell>
          <cell r="F678" t="str">
            <v>Plan de relance</v>
          </cell>
          <cell r="U678">
            <v>140000000</v>
          </cell>
          <cell r="V678">
            <v>63000000</v>
          </cell>
          <cell r="AD678">
            <v>0</v>
          </cell>
          <cell r="AE678">
            <v>0</v>
          </cell>
          <cell r="AG678">
            <v>140000000</v>
          </cell>
          <cell r="AH678">
            <v>63000000</v>
          </cell>
          <cell r="AM678">
            <v>0</v>
          </cell>
          <cell r="AN678">
            <v>0</v>
          </cell>
          <cell r="AP678">
            <v>140000000</v>
          </cell>
          <cell r="AQ678">
            <v>63000000</v>
          </cell>
          <cell r="AV678">
            <v>0</v>
          </cell>
          <cell r="AW678">
            <v>0</v>
          </cell>
          <cell r="AY678">
            <v>140000000</v>
          </cell>
          <cell r="AZ678">
            <v>63000000</v>
          </cell>
        </row>
        <row r="679">
          <cell r="A679" t="str">
            <v>MC</v>
          </cell>
          <cell r="B679" t="str">
            <v>ODETE</v>
          </cell>
          <cell r="C679" t="str">
            <v>B</v>
          </cell>
          <cell r="D679" t="str">
            <v>HT2</v>
          </cell>
          <cell r="E679" t="str">
            <v>Économie, finances et relance</v>
          </cell>
          <cell r="F679" t="str">
            <v>Plan de relance</v>
          </cell>
          <cell r="U679">
            <v>80000000</v>
          </cell>
          <cell r="V679">
            <v>30000000</v>
          </cell>
          <cell r="AD679">
            <v>0</v>
          </cell>
          <cell r="AE679">
            <v>0</v>
          </cell>
          <cell r="AG679">
            <v>80000000</v>
          </cell>
          <cell r="AH679">
            <v>30000000</v>
          </cell>
          <cell r="AM679">
            <v>0</v>
          </cell>
          <cell r="AN679">
            <v>0</v>
          </cell>
          <cell r="AP679">
            <v>80000000</v>
          </cell>
          <cell r="AQ679">
            <v>30000000</v>
          </cell>
          <cell r="AV679">
            <v>0</v>
          </cell>
          <cell r="AW679">
            <v>0</v>
          </cell>
          <cell r="AY679">
            <v>80000000</v>
          </cell>
          <cell r="AZ679">
            <v>30000000</v>
          </cell>
        </row>
        <row r="680">
          <cell r="A680" t="str">
            <v>MC</v>
          </cell>
          <cell r="B680" t="str">
            <v>ODETE</v>
          </cell>
          <cell r="C680" t="str">
            <v>B</v>
          </cell>
          <cell r="D680" t="str">
            <v>HT2</v>
          </cell>
          <cell r="E680" t="str">
            <v>Économie, finances et relance</v>
          </cell>
          <cell r="F680" t="str">
            <v>Plan de relance</v>
          </cell>
          <cell r="U680">
            <v>60000000</v>
          </cell>
          <cell r="V680">
            <v>20000000</v>
          </cell>
          <cell r="AD680">
            <v>0</v>
          </cell>
          <cell r="AE680">
            <v>0</v>
          </cell>
          <cell r="AG680">
            <v>60000000</v>
          </cell>
          <cell r="AH680">
            <v>20000000</v>
          </cell>
          <cell r="AM680">
            <v>0</v>
          </cell>
          <cell r="AN680">
            <v>0</v>
          </cell>
          <cell r="AP680">
            <v>60000000</v>
          </cell>
          <cell r="AQ680">
            <v>20000000</v>
          </cell>
          <cell r="AV680">
            <v>0</v>
          </cell>
          <cell r="AW680">
            <v>0</v>
          </cell>
          <cell r="AY680">
            <v>60000000</v>
          </cell>
          <cell r="AZ680">
            <v>20000000</v>
          </cell>
        </row>
        <row r="681">
          <cell r="A681" t="str">
            <v>MC</v>
          </cell>
          <cell r="B681" t="str">
            <v>ODETE</v>
          </cell>
          <cell r="C681" t="str">
            <v>B</v>
          </cell>
          <cell r="D681" t="str">
            <v>HT2</v>
          </cell>
          <cell r="E681" t="str">
            <v>Économie, finances et relance</v>
          </cell>
          <cell r="F681" t="str">
            <v>Plan de relance</v>
          </cell>
          <cell r="U681">
            <v>0</v>
          </cell>
          <cell r="V681">
            <v>300000</v>
          </cell>
          <cell r="AD681">
            <v>0</v>
          </cell>
          <cell r="AE681">
            <v>0</v>
          </cell>
          <cell r="AG681">
            <v>0</v>
          </cell>
          <cell r="AH681">
            <v>300000</v>
          </cell>
          <cell r="AM681">
            <v>0</v>
          </cell>
          <cell r="AN681">
            <v>0</v>
          </cell>
          <cell r="AP681">
            <v>0</v>
          </cell>
          <cell r="AQ681">
            <v>300000</v>
          </cell>
          <cell r="AV681">
            <v>0</v>
          </cell>
          <cell r="AW681">
            <v>0</v>
          </cell>
          <cell r="AY681">
            <v>0</v>
          </cell>
          <cell r="AZ681">
            <v>300000</v>
          </cell>
        </row>
        <row r="682">
          <cell r="A682" t="str">
            <v>MC</v>
          </cell>
          <cell r="B682" t="str">
            <v>ODETE</v>
          </cell>
          <cell r="C682" t="str">
            <v>B</v>
          </cell>
          <cell r="D682" t="str">
            <v>HT2</v>
          </cell>
          <cell r="E682" t="str">
            <v>Économie, finances et relance</v>
          </cell>
          <cell r="F682" t="str">
            <v>Plan de relance</v>
          </cell>
          <cell r="U682">
            <v>140000000</v>
          </cell>
          <cell r="V682">
            <v>70000000</v>
          </cell>
          <cell r="AD682">
            <v>0</v>
          </cell>
          <cell r="AE682">
            <v>0</v>
          </cell>
          <cell r="AG682">
            <v>140000000</v>
          </cell>
          <cell r="AH682">
            <v>70000000</v>
          </cell>
          <cell r="AM682">
            <v>0</v>
          </cell>
          <cell r="AN682">
            <v>0</v>
          </cell>
          <cell r="AP682">
            <v>140000000</v>
          </cell>
          <cell r="AQ682">
            <v>70000000</v>
          </cell>
          <cell r="AV682">
            <v>0</v>
          </cell>
          <cell r="AW682">
            <v>0</v>
          </cell>
          <cell r="AY682">
            <v>140000000</v>
          </cell>
          <cell r="AZ682">
            <v>70000000</v>
          </cell>
        </row>
        <row r="683">
          <cell r="A683" t="str">
            <v>MC</v>
          </cell>
          <cell r="B683" t="str">
            <v>ODETE</v>
          </cell>
          <cell r="C683" t="str">
            <v>B</v>
          </cell>
          <cell r="D683" t="str">
            <v>HT2</v>
          </cell>
          <cell r="E683" t="str">
            <v>Économie, finances et relance</v>
          </cell>
          <cell r="F683" t="str">
            <v>Plan de relance</v>
          </cell>
          <cell r="U683">
            <v>70000000</v>
          </cell>
          <cell r="V683">
            <v>50000000</v>
          </cell>
          <cell r="AD683">
            <v>0</v>
          </cell>
          <cell r="AE683">
            <v>0</v>
          </cell>
          <cell r="AG683">
            <v>70000000</v>
          </cell>
          <cell r="AH683">
            <v>50000000</v>
          </cell>
          <cell r="AM683">
            <v>0</v>
          </cell>
          <cell r="AN683">
            <v>0</v>
          </cell>
          <cell r="AP683">
            <v>70000000</v>
          </cell>
          <cell r="AQ683">
            <v>50000000</v>
          </cell>
          <cell r="AV683">
            <v>0</v>
          </cell>
          <cell r="AW683">
            <v>0</v>
          </cell>
          <cell r="AY683">
            <v>70000000</v>
          </cell>
          <cell r="AZ683">
            <v>50000000</v>
          </cell>
        </row>
        <row r="684">
          <cell r="A684" t="str">
            <v>MC</v>
          </cell>
          <cell r="B684" t="str">
            <v>ODETE</v>
          </cell>
          <cell r="C684" t="str">
            <v>B</v>
          </cell>
          <cell r="D684" t="str">
            <v>HT2</v>
          </cell>
          <cell r="E684" t="str">
            <v>Économie, finances et relance</v>
          </cell>
          <cell r="F684" t="str">
            <v>Plan de relance</v>
          </cell>
          <cell r="U684">
            <v>53000000</v>
          </cell>
          <cell r="V684">
            <v>29500000</v>
          </cell>
          <cell r="AD684">
            <v>0</v>
          </cell>
          <cell r="AE684">
            <v>0</v>
          </cell>
          <cell r="AG684">
            <v>53000000</v>
          </cell>
          <cell r="AH684">
            <v>29500000</v>
          </cell>
          <cell r="AM684">
            <v>0</v>
          </cell>
          <cell r="AN684">
            <v>0</v>
          </cell>
          <cell r="AP684">
            <v>53000000</v>
          </cell>
          <cell r="AQ684">
            <v>29500000</v>
          </cell>
          <cell r="AV684">
            <v>0</v>
          </cell>
          <cell r="AW684">
            <v>0</v>
          </cell>
          <cell r="AY684">
            <v>53000000</v>
          </cell>
          <cell r="AZ684">
            <v>29500000</v>
          </cell>
        </row>
        <row r="685">
          <cell r="A685" t="str">
            <v>MC</v>
          </cell>
          <cell r="B685" t="str">
            <v>ODETE</v>
          </cell>
          <cell r="C685" t="str">
            <v>B</v>
          </cell>
          <cell r="D685" t="str">
            <v>HT2</v>
          </cell>
          <cell r="E685" t="str">
            <v>Économie, finances et relance</v>
          </cell>
          <cell r="F685" t="str">
            <v>Plan de relance</v>
          </cell>
          <cell r="U685">
            <v>210000000</v>
          </cell>
          <cell r="V685">
            <v>175000000</v>
          </cell>
          <cell r="AD685">
            <v>0</v>
          </cell>
          <cell r="AE685">
            <v>0</v>
          </cell>
          <cell r="AG685">
            <v>210000000</v>
          </cell>
          <cell r="AH685">
            <v>175000000</v>
          </cell>
          <cell r="AM685">
            <v>0</v>
          </cell>
          <cell r="AN685">
            <v>0</v>
          </cell>
          <cell r="AP685">
            <v>210000000</v>
          </cell>
          <cell r="AQ685">
            <v>175000000</v>
          </cell>
          <cell r="AV685">
            <v>0</v>
          </cell>
          <cell r="AW685">
            <v>0</v>
          </cell>
          <cell r="AY685">
            <v>210000000</v>
          </cell>
          <cell r="AZ685">
            <v>175000000</v>
          </cell>
        </row>
        <row r="686">
          <cell r="A686" t="str">
            <v>MC</v>
          </cell>
          <cell r="B686" t="str">
            <v>ODETE</v>
          </cell>
          <cell r="C686" t="str">
            <v>B</v>
          </cell>
          <cell r="D686" t="str">
            <v>HT2</v>
          </cell>
          <cell r="E686" t="str">
            <v>Économie, finances et relance</v>
          </cell>
          <cell r="F686" t="str">
            <v>Plan de relance</v>
          </cell>
          <cell r="U686">
            <v>165000000</v>
          </cell>
          <cell r="V686">
            <v>165000000</v>
          </cell>
          <cell r="AD686">
            <v>0</v>
          </cell>
          <cell r="AE686">
            <v>0</v>
          </cell>
          <cell r="AG686">
            <v>165000000</v>
          </cell>
          <cell r="AH686">
            <v>165000000</v>
          </cell>
          <cell r="AM686">
            <v>0</v>
          </cell>
          <cell r="AN686">
            <v>0</v>
          </cell>
          <cell r="AP686">
            <v>165000000</v>
          </cell>
          <cell r="AQ686">
            <v>165000000</v>
          </cell>
          <cell r="AV686">
            <v>0</v>
          </cell>
          <cell r="AW686">
            <v>0</v>
          </cell>
          <cell r="AY686">
            <v>165000000</v>
          </cell>
          <cell r="AZ686">
            <v>165000000</v>
          </cell>
        </row>
        <row r="687">
          <cell r="A687" t="str">
            <v>MC</v>
          </cell>
          <cell r="B687" t="str">
            <v>ODETE</v>
          </cell>
          <cell r="C687" t="str">
            <v>B</v>
          </cell>
          <cell r="D687" t="str">
            <v>HT2</v>
          </cell>
          <cell r="E687" t="str">
            <v>Économie, finances et relance</v>
          </cell>
          <cell r="F687" t="str">
            <v>Plan de relance</v>
          </cell>
          <cell r="U687">
            <v>19000000</v>
          </cell>
          <cell r="V687">
            <v>17500000</v>
          </cell>
          <cell r="AD687">
            <v>0</v>
          </cell>
          <cell r="AE687">
            <v>0</v>
          </cell>
          <cell r="AG687">
            <v>19000000</v>
          </cell>
          <cell r="AH687">
            <v>17500000</v>
          </cell>
          <cell r="AM687">
            <v>0</v>
          </cell>
          <cell r="AN687">
            <v>0</v>
          </cell>
          <cell r="AP687">
            <v>19000000</v>
          </cell>
          <cell r="AQ687">
            <v>17500000</v>
          </cell>
          <cell r="AV687">
            <v>0</v>
          </cell>
          <cell r="AW687">
            <v>0</v>
          </cell>
          <cell r="AY687">
            <v>19000000</v>
          </cell>
          <cell r="AZ687">
            <v>17500000</v>
          </cell>
        </row>
        <row r="688">
          <cell r="A688" t="str">
            <v>MC</v>
          </cell>
          <cell r="B688" t="str">
            <v>ODETE</v>
          </cell>
          <cell r="C688" t="str">
            <v>B</v>
          </cell>
          <cell r="D688" t="str">
            <v>HT2</v>
          </cell>
          <cell r="E688" t="str">
            <v>Économie, finances et relance</v>
          </cell>
          <cell r="F688" t="str">
            <v>Plan de relance</v>
          </cell>
          <cell r="U688">
            <v>70000000</v>
          </cell>
          <cell r="V688">
            <v>65000000</v>
          </cell>
          <cell r="AD688">
            <v>0</v>
          </cell>
          <cell r="AE688">
            <v>0</v>
          </cell>
          <cell r="AG688">
            <v>70000000</v>
          </cell>
          <cell r="AH688">
            <v>65000000</v>
          </cell>
          <cell r="AM688">
            <v>0</v>
          </cell>
          <cell r="AN688">
            <v>0</v>
          </cell>
          <cell r="AP688">
            <v>70000000</v>
          </cell>
          <cell r="AQ688">
            <v>65000000</v>
          </cell>
          <cell r="AV688">
            <v>0</v>
          </cell>
          <cell r="AW688">
            <v>0</v>
          </cell>
          <cell r="AY688">
            <v>70000000</v>
          </cell>
          <cell r="AZ688">
            <v>65000000</v>
          </cell>
        </row>
        <row r="689">
          <cell r="A689" t="str">
            <v>MI</v>
          </cell>
          <cell r="B689" t="str">
            <v>ODETE</v>
          </cell>
          <cell r="C689" t="str">
            <v>B</v>
          </cell>
          <cell r="D689" t="str">
            <v>HT2</v>
          </cell>
          <cell r="E689" t="str">
            <v>Économie, finances et relance</v>
          </cell>
          <cell r="F689" t="str">
            <v>Plan de relance</v>
          </cell>
          <cell r="U689">
            <v>0</v>
          </cell>
          <cell r="V689">
            <v>41600000</v>
          </cell>
          <cell r="AD689">
            <v>0</v>
          </cell>
          <cell r="AE689">
            <v>0</v>
          </cell>
          <cell r="AG689">
            <v>0</v>
          </cell>
          <cell r="AH689">
            <v>41600000</v>
          </cell>
          <cell r="AM689">
            <v>0</v>
          </cell>
          <cell r="AN689">
            <v>0</v>
          </cell>
          <cell r="AP689">
            <v>0</v>
          </cell>
          <cell r="AQ689">
            <v>41600000</v>
          </cell>
          <cell r="AV689">
            <v>0</v>
          </cell>
          <cell r="AW689">
            <v>0</v>
          </cell>
          <cell r="AY689">
            <v>0</v>
          </cell>
          <cell r="AZ689">
            <v>41600000</v>
          </cell>
        </row>
        <row r="690">
          <cell r="A690" t="str">
            <v>MEFR_hMI</v>
          </cell>
          <cell r="B690" t="str">
            <v>ODETE</v>
          </cell>
          <cell r="C690" t="str">
            <v>B</v>
          </cell>
          <cell r="D690" t="str">
            <v>HT2</v>
          </cell>
          <cell r="E690" t="str">
            <v>Économie, finances et relance</v>
          </cell>
          <cell r="F690" t="str">
            <v>Plan de relance</v>
          </cell>
          <cell r="U690">
            <v>40000000</v>
          </cell>
          <cell r="V690">
            <v>40000000</v>
          </cell>
          <cell r="AD690">
            <v>0</v>
          </cell>
          <cell r="AE690">
            <v>0</v>
          </cell>
          <cell r="AG690">
            <v>40000000</v>
          </cell>
          <cell r="AH690">
            <v>40000000</v>
          </cell>
          <cell r="AM690">
            <v>0</v>
          </cell>
          <cell r="AN690">
            <v>0</v>
          </cell>
          <cell r="AP690">
            <v>40000000</v>
          </cell>
          <cell r="AQ690">
            <v>40000000</v>
          </cell>
          <cell r="AV690">
            <v>0</v>
          </cell>
          <cell r="AW690">
            <v>0</v>
          </cell>
          <cell r="AY690">
            <v>40000000</v>
          </cell>
          <cell r="AZ690">
            <v>40000000</v>
          </cell>
        </row>
        <row r="691">
          <cell r="A691" t="str">
            <v>MEFR_hMI</v>
          </cell>
          <cell r="B691" t="str">
            <v>ODETE</v>
          </cell>
          <cell r="C691" t="str">
            <v>B</v>
          </cell>
          <cell r="D691" t="str">
            <v>HT2</v>
          </cell>
          <cell r="E691" t="str">
            <v>Économie, finances et relance</v>
          </cell>
          <cell r="F691" t="str">
            <v>Plan de relance</v>
          </cell>
          <cell r="U691">
            <v>0</v>
          </cell>
          <cell r="V691">
            <v>0</v>
          </cell>
          <cell r="AD691">
            <v>0</v>
          </cell>
          <cell r="AE691">
            <v>0</v>
          </cell>
          <cell r="AG691">
            <v>0</v>
          </cell>
          <cell r="AH691">
            <v>0</v>
          </cell>
          <cell r="AM691">
            <v>0</v>
          </cell>
          <cell r="AN691">
            <v>0</v>
          </cell>
          <cell r="AP691">
            <v>0</v>
          </cell>
          <cell r="AQ691">
            <v>0</v>
          </cell>
          <cell r="AV691">
            <v>0</v>
          </cell>
          <cell r="AW691">
            <v>0</v>
          </cell>
          <cell r="AY691">
            <v>0</v>
          </cell>
          <cell r="AZ691">
            <v>0</v>
          </cell>
        </row>
        <row r="692">
          <cell r="A692" t="str">
            <v>Relance</v>
          </cell>
          <cell r="B692" t="str">
            <v>ODETE</v>
          </cell>
          <cell r="C692" t="str">
            <v>P</v>
          </cell>
          <cell r="D692" t="str">
            <v>SO</v>
          </cell>
          <cell r="E692" t="str">
            <v>Économie, finances et relance</v>
          </cell>
          <cell r="F692" t="str">
            <v>Plan de relance</v>
          </cell>
          <cell r="M692">
            <v>0</v>
          </cell>
          <cell r="O692">
            <v>0</v>
          </cell>
          <cell r="Q692">
            <v>0</v>
          </cell>
          <cell r="S692">
            <v>0</v>
          </cell>
          <cell r="U692">
            <v>11953240758</v>
          </cell>
          <cell r="V692">
            <v>11366298539</v>
          </cell>
          <cell r="AD692">
            <v>0</v>
          </cell>
          <cell r="AE692">
            <v>0</v>
          </cell>
          <cell r="AG692">
            <v>11953240758</v>
          </cell>
          <cell r="AH692">
            <v>11366298539</v>
          </cell>
          <cell r="AM692">
            <v>0</v>
          </cell>
          <cell r="AN692">
            <v>0</v>
          </cell>
          <cell r="AP692">
            <v>11953240758</v>
          </cell>
          <cell r="AQ692">
            <v>11366298539</v>
          </cell>
          <cell r="AV692">
            <v>0</v>
          </cell>
          <cell r="AW692">
            <v>0</v>
          </cell>
          <cell r="AY692">
            <v>11953240758</v>
          </cell>
          <cell r="AZ692">
            <v>11366298539</v>
          </cell>
        </row>
        <row r="693">
          <cell r="A693" t="str">
            <v>Relance</v>
          </cell>
          <cell r="B693" t="str">
            <v>SO</v>
          </cell>
          <cell r="C693" t="str">
            <v>STP</v>
          </cell>
          <cell r="D693" t="str">
            <v>T2</v>
          </cell>
          <cell r="E693" t="str">
            <v>Économie, finances et relance</v>
          </cell>
          <cell r="F693" t="str">
            <v>Plan de relance</v>
          </cell>
          <cell r="M693">
            <v>0</v>
          </cell>
          <cell r="O693">
            <v>0</v>
          </cell>
          <cell r="Q693">
            <v>0</v>
          </cell>
          <cell r="S693">
            <v>0</v>
          </cell>
          <cell r="U693">
            <v>43034861</v>
          </cell>
          <cell r="V693">
            <v>43034861</v>
          </cell>
          <cell r="AD693">
            <v>0</v>
          </cell>
          <cell r="AE693">
            <v>0</v>
          </cell>
          <cell r="AG693">
            <v>43034861</v>
          </cell>
          <cell r="AH693">
            <v>43034861</v>
          </cell>
          <cell r="AM693">
            <v>0</v>
          </cell>
          <cell r="AN693">
            <v>0</v>
          </cell>
          <cell r="AP693">
            <v>43034861</v>
          </cell>
          <cell r="AQ693">
            <v>43034861</v>
          </cell>
          <cell r="AV693">
            <v>0</v>
          </cell>
          <cell r="AW693">
            <v>0</v>
          </cell>
          <cell r="AY693">
            <v>43034861</v>
          </cell>
          <cell r="AZ693">
            <v>43034861</v>
          </cell>
        </row>
        <row r="694">
          <cell r="A694" t="str">
            <v>Relance</v>
          </cell>
          <cell r="B694" t="str">
            <v>ODETE</v>
          </cell>
          <cell r="C694" t="str">
            <v>STP</v>
          </cell>
          <cell r="D694" t="str">
            <v>HT2</v>
          </cell>
          <cell r="E694" t="str">
            <v>Économie, finances et relance</v>
          </cell>
          <cell r="F694" t="str">
            <v>Plan de relance</v>
          </cell>
          <cell r="M694">
            <v>0</v>
          </cell>
          <cell r="O694">
            <v>0</v>
          </cell>
          <cell r="Q694">
            <v>0</v>
          </cell>
          <cell r="S694">
            <v>0</v>
          </cell>
          <cell r="U694">
            <v>11910205897</v>
          </cell>
          <cell r="V694">
            <v>11323263678</v>
          </cell>
          <cell r="AD694">
            <v>0</v>
          </cell>
          <cell r="AE694">
            <v>0</v>
          </cell>
          <cell r="AG694">
            <v>11910205897</v>
          </cell>
          <cell r="AH694">
            <v>11323263678</v>
          </cell>
          <cell r="AM694">
            <v>0</v>
          </cell>
          <cell r="AN694">
            <v>0</v>
          </cell>
          <cell r="AP694">
            <v>11910205897</v>
          </cell>
          <cell r="AQ694">
            <v>11323263678</v>
          </cell>
          <cell r="AV694">
            <v>0</v>
          </cell>
          <cell r="AW694">
            <v>0</v>
          </cell>
          <cell r="AY694">
            <v>11910205897</v>
          </cell>
          <cell r="AZ694">
            <v>11323263678</v>
          </cell>
        </row>
        <row r="695">
          <cell r="A695" t="str">
            <v>MTEI</v>
          </cell>
          <cell r="B695" t="str">
            <v>ODETE</v>
          </cell>
          <cell r="C695" t="str">
            <v>B</v>
          </cell>
          <cell r="D695" t="str">
            <v>HT2</v>
          </cell>
          <cell r="E695" t="str">
            <v>Économie, finances et relance</v>
          </cell>
          <cell r="F695" t="str">
            <v>Plan de relance</v>
          </cell>
          <cell r="U695">
            <v>4400000000</v>
          </cell>
          <cell r="V695">
            <v>4400000000</v>
          </cell>
          <cell r="AD695">
            <v>0</v>
          </cell>
          <cell r="AE695">
            <v>0</v>
          </cell>
          <cell r="AG695">
            <v>4400000000</v>
          </cell>
          <cell r="AH695">
            <v>4400000000</v>
          </cell>
          <cell r="AM695">
            <v>0</v>
          </cell>
          <cell r="AN695">
            <v>0</v>
          </cell>
          <cell r="AP695">
            <v>4400000000</v>
          </cell>
          <cell r="AQ695">
            <v>4400000000</v>
          </cell>
          <cell r="AV695">
            <v>0</v>
          </cell>
          <cell r="AW695">
            <v>0</v>
          </cell>
          <cell r="AY695">
            <v>4400000000</v>
          </cell>
          <cell r="AZ695">
            <v>4400000000</v>
          </cell>
        </row>
        <row r="696">
          <cell r="A696" t="str">
            <v>MTEI</v>
          </cell>
          <cell r="B696" t="str">
            <v>ODETE</v>
          </cell>
          <cell r="C696" t="str">
            <v>B</v>
          </cell>
          <cell r="D696" t="str">
            <v>HT2</v>
          </cell>
          <cell r="E696" t="str">
            <v>Économie, finances et relance</v>
          </cell>
          <cell r="F696" t="str">
            <v>Plan de relance</v>
          </cell>
          <cell r="U696">
            <v>588000000</v>
          </cell>
          <cell r="V696">
            <v>588000000</v>
          </cell>
          <cell r="AD696">
            <v>0</v>
          </cell>
          <cell r="AE696">
            <v>0</v>
          </cell>
          <cell r="AG696">
            <v>588000000</v>
          </cell>
          <cell r="AH696">
            <v>588000000</v>
          </cell>
          <cell r="AM696">
            <v>0</v>
          </cell>
          <cell r="AN696">
            <v>0</v>
          </cell>
          <cell r="AP696">
            <v>588000000</v>
          </cell>
          <cell r="AQ696">
            <v>588000000</v>
          </cell>
          <cell r="AV696">
            <v>0</v>
          </cell>
          <cell r="AW696">
            <v>0</v>
          </cell>
          <cell r="AY696">
            <v>588000000</v>
          </cell>
          <cell r="AZ696">
            <v>588000000</v>
          </cell>
        </row>
        <row r="697">
          <cell r="A697" t="str">
            <v>MTEI</v>
          </cell>
          <cell r="B697" t="str">
            <v>ODETE</v>
          </cell>
          <cell r="C697" t="str">
            <v>B</v>
          </cell>
          <cell r="D697" t="str">
            <v>HT2</v>
          </cell>
          <cell r="E697" t="str">
            <v>Économie, finances et relance</v>
          </cell>
          <cell r="F697" t="str">
            <v>Plan de relance</v>
          </cell>
          <cell r="U697">
            <v>123260712</v>
          </cell>
          <cell r="V697">
            <v>1447085551</v>
          </cell>
          <cell r="AD697">
            <v>0</v>
          </cell>
          <cell r="AE697">
            <v>0</v>
          </cell>
          <cell r="AG697">
            <v>123260712</v>
          </cell>
          <cell r="AH697">
            <v>1447085551</v>
          </cell>
          <cell r="AM697">
            <v>0</v>
          </cell>
          <cell r="AN697">
            <v>0</v>
          </cell>
          <cell r="AP697">
            <v>123260712</v>
          </cell>
          <cell r="AQ697">
            <v>1447085551</v>
          </cell>
          <cell r="AV697">
            <v>0</v>
          </cell>
          <cell r="AW697">
            <v>0</v>
          </cell>
          <cell r="AY697">
            <v>123260712</v>
          </cell>
          <cell r="AZ697">
            <v>1447085551</v>
          </cell>
        </row>
        <row r="698">
          <cell r="A698" t="str">
            <v>Sport</v>
          </cell>
          <cell r="B698" t="str">
            <v>ODETE</v>
          </cell>
          <cell r="C698" t="str">
            <v>B</v>
          </cell>
          <cell r="D698" t="str">
            <v>HT2</v>
          </cell>
          <cell r="E698" t="str">
            <v>Économie, finances et relance</v>
          </cell>
          <cell r="F698" t="str">
            <v>Plan de relance</v>
          </cell>
          <cell r="U698">
            <v>23000000</v>
          </cell>
          <cell r="V698">
            <v>17000000</v>
          </cell>
          <cell r="AD698">
            <v>0</v>
          </cell>
          <cell r="AE698">
            <v>0</v>
          </cell>
          <cell r="AG698">
            <v>23000000</v>
          </cell>
          <cell r="AH698">
            <v>17000000</v>
          </cell>
          <cell r="AM698">
            <v>0</v>
          </cell>
          <cell r="AN698">
            <v>0</v>
          </cell>
          <cell r="AP698">
            <v>23000000</v>
          </cell>
          <cell r="AQ698">
            <v>17000000</v>
          </cell>
          <cell r="AV698">
            <v>0</v>
          </cell>
          <cell r="AW698">
            <v>0</v>
          </cell>
          <cell r="AY698">
            <v>23000000</v>
          </cell>
          <cell r="AZ698">
            <v>17000000</v>
          </cell>
        </row>
        <row r="699">
          <cell r="A699" t="str">
            <v>MENJ</v>
          </cell>
          <cell r="B699" t="str">
            <v>ODETE</v>
          </cell>
          <cell r="C699" t="str">
            <v>B</v>
          </cell>
          <cell r="D699" t="str">
            <v>HT2</v>
          </cell>
          <cell r="E699" t="str">
            <v>Économie, finances et relance</v>
          </cell>
          <cell r="F699" t="str">
            <v>Plan de relance</v>
          </cell>
          <cell r="U699">
            <v>585640000</v>
          </cell>
          <cell r="V699">
            <v>370200000</v>
          </cell>
          <cell r="AD699">
            <v>0</v>
          </cell>
          <cell r="AE699">
            <v>0</v>
          </cell>
          <cell r="AG699">
            <v>585640000</v>
          </cell>
          <cell r="AH699">
            <v>370200000</v>
          </cell>
          <cell r="AM699">
            <v>0</v>
          </cell>
          <cell r="AN699">
            <v>0</v>
          </cell>
          <cell r="AP699">
            <v>585640000</v>
          </cell>
          <cell r="AQ699">
            <v>370200000</v>
          </cell>
          <cell r="AV699">
            <v>0</v>
          </cell>
          <cell r="AW699">
            <v>0</v>
          </cell>
          <cell r="AY699">
            <v>585640000</v>
          </cell>
          <cell r="AZ699">
            <v>370200000</v>
          </cell>
        </row>
        <row r="700">
          <cell r="A700" t="str">
            <v>MTEI</v>
          </cell>
          <cell r="B700" t="str">
            <v>ODETE</v>
          </cell>
          <cell r="C700" t="str">
            <v>B</v>
          </cell>
          <cell r="D700" t="str">
            <v>HT2</v>
          </cell>
          <cell r="E700" t="str">
            <v>Économie, finances et relance</v>
          </cell>
          <cell r="F700" t="str">
            <v>Plan de relance</v>
          </cell>
          <cell r="U700">
            <v>100000000</v>
          </cell>
          <cell r="V700">
            <v>900000000</v>
          </cell>
          <cell r="AD700">
            <v>0</v>
          </cell>
          <cell r="AE700">
            <v>0</v>
          </cell>
          <cell r="AG700">
            <v>100000000</v>
          </cell>
          <cell r="AH700">
            <v>900000000</v>
          </cell>
          <cell r="AM700">
            <v>0</v>
          </cell>
          <cell r="AN700">
            <v>0</v>
          </cell>
          <cell r="AP700">
            <v>100000000</v>
          </cell>
          <cell r="AQ700">
            <v>900000000</v>
          </cell>
          <cell r="AV700">
            <v>0</v>
          </cell>
          <cell r="AW700">
            <v>0</v>
          </cell>
          <cell r="AY700">
            <v>100000000</v>
          </cell>
          <cell r="AZ700">
            <v>900000000</v>
          </cell>
        </row>
        <row r="701">
          <cell r="A701" t="str">
            <v>MTEI</v>
          </cell>
          <cell r="B701" t="str">
            <v>ODETE</v>
          </cell>
          <cell r="C701" t="str">
            <v>B</v>
          </cell>
          <cell r="D701" t="str">
            <v>HT2</v>
          </cell>
          <cell r="E701" t="str">
            <v>Économie, finances et relance</v>
          </cell>
          <cell r="F701" t="str">
            <v>Plan de relance</v>
          </cell>
          <cell r="U701">
            <v>1119305185</v>
          </cell>
          <cell r="V701">
            <v>787550817</v>
          </cell>
          <cell r="AD701">
            <v>0</v>
          </cell>
          <cell r="AE701">
            <v>0</v>
          </cell>
          <cell r="AG701">
            <v>1119305185</v>
          </cell>
          <cell r="AH701">
            <v>787550817</v>
          </cell>
          <cell r="AM701">
            <v>0</v>
          </cell>
          <cell r="AN701">
            <v>0</v>
          </cell>
          <cell r="AP701">
            <v>1119305185</v>
          </cell>
          <cell r="AQ701">
            <v>787550817</v>
          </cell>
          <cell r="AV701">
            <v>0</v>
          </cell>
          <cell r="AW701">
            <v>0</v>
          </cell>
          <cell r="AY701">
            <v>1119305185</v>
          </cell>
          <cell r="AZ701">
            <v>787550817</v>
          </cell>
        </row>
        <row r="702">
          <cell r="A702" t="str">
            <v>MENJ</v>
          </cell>
          <cell r="B702" t="str">
            <v>ODETE</v>
          </cell>
          <cell r="C702" t="str">
            <v>B</v>
          </cell>
          <cell r="D702" t="str">
            <v>HT2</v>
          </cell>
          <cell r="E702" t="str">
            <v>Économie, finances et relance</v>
          </cell>
          <cell r="F702" t="str">
            <v>Plan de relance</v>
          </cell>
          <cell r="U702">
            <v>50000000</v>
          </cell>
          <cell r="V702">
            <v>20000000</v>
          </cell>
          <cell r="AD702">
            <v>0</v>
          </cell>
          <cell r="AE702">
            <v>0</v>
          </cell>
          <cell r="AG702">
            <v>50000000</v>
          </cell>
          <cell r="AH702">
            <v>20000000</v>
          </cell>
          <cell r="AM702">
            <v>0</v>
          </cell>
          <cell r="AN702">
            <v>0</v>
          </cell>
          <cell r="AP702">
            <v>50000000</v>
          </cell>
          <cell r="AQ702">
            <v>20000000</v>
          </cell>
          <cell r="AV702">
            <v>0</v>
          </cell>
          <cell r="AW702">
            <v>0</v>
          </cell>
          <cell r="AY702">
            <v>50000000</v>
          </cell>
          <cell r="AZ702">
            <v>20000000</v>
          </cell>
        </row>
        <row r="703">
          <cell r="A703" t="str">
            <v>MENJ</v>
          </cell>
          <cell r="B703" t="str">
            <v>ODETE</v>
          </cell>
          <cell r="C703" t="str">
            <v>B</v>
          </cell>
          <cell r="D703" t="str">
            <v>T2_HCAS</v>
          </cell>
          <cell r="E703" t="str">
            <v>Économie, finances et relance</v>
          </cell>
          <cell r="F703" t="str">
            <v>Plan de relance</v>
          </cell>
          <cell r="U703">
            <v>43034861</v>
          </cell>
          <cell r="V703">
            <v>43034861</v>
          </cell>
          <cell r="AD703">
            <v>0</v>
          </cell>
          <cell r="AE703">
            <v>0</v>
          </cell>
          <cell r="AG703">
            <v>43034861</v>
          </cell>
          <cell r="AH703">
            <v>43034861</v>
          </cell>
          <cell r="AM703">
            <v>0</v>
          </cell>
          <cell r="AN703">
            <v>0</v>
          </cell>
          <cell r="AP703">
            <v>43034861</v>
          </cell>
          <cell r="AQ703">
            <v>43034861</v>
          </cell>
          <cell r="AV703">
            <v>0</v>
          </cell>
          <cell r="AW703">
            <v>0</v>
          </cell>
          <cell r="AY703">
            <v>43034861</v>
          </cell>
          <cell r="AZ703">
            <v>43034861</v>
          </cell>
        </row>
        <row r="704">
          <cell r="A704" t="str">
            <v>MESRI</v>
          </cell>
          <cell r="B704" t="str">
            <v>ODETE</v>
          </cell>
          <cell r="C704" t="str">
            <v>B</v>
          </cell>
          <cell r="D704" t="str">
            <v>HT2</v>
          </cell>
          <cell r="E704" t="str">
            <v>Économie, finances et relance</v>
          </cell>
          <cell r="F704" t="str">
            <v>Plan de relance</v>
          </cell>
          <cell r="U704">
            <v>135000000</v>
          </cell>
          <cell r="V704">
            <v>47230000</v>
          </cell>
          <cell r="AD704">
            <v>0</v>
          </cell>
          <cell r="AE704">
            <v>0</v>
          </cell>
          <cell r="AG704">
            <v>135000000</v>
          </cell>
          <cell r="AH704">
            <v>47230000</v>
          </cell>
          <cell r="AM704">
            <v>0</v>
          </cell>
          <cell r="AN704">
            <v>0</v>
          </cell>
          <cell r="AP704">
            <v>135000000</v>
          </cell>
          <cell r="AQ704">
            <v>47230000</v>
          </cell>
          <cell r="AV704">
            <v>0</v>
          </cell>
          <cell r="AW704">
            <v>0</v>
          </cell>
          <cell r="AY704">
            <v>135000000</v>
          </cell>
          <cell r="AZ704">
            <v>47230000</v>
          </cell>
        </row>
        <row r="705">
          <cell r="A705" t="str">
            <v>MESRI</v>
          </cell>
          <cell r="B705" t="str">
            <v>ODETE</v>
          </cell>
          <cell r="C705" t="str">
            <v>B</v>
          </cell>
          <cell r="D705" t="str">
            <v>HT2</v>
          </cell>
          <cell r="E705" t="str">
            <v>Économie, finances et relance</v>
          </cell>
          <cell r="F705" t="str">
            <v>Plan de relance</v>
          </cell>
          <cell r="U705">
            <v>32000000</v>
          </cell>
          <cell r="V705">
            <v>16000000</v>
          </cell>
          <cell r="AD705">
            <v>0</v>
          </cell>
          <cell r="AE705">
            <v>0</v>
          </cell>
          <cell r="AG705">
            <v>32000000</v>
          </cell>
          <cell r="AH705">
            <v>16000000</v>
          </cell>
          <cell r="AM705">
            <v>0</v>
          </cell>
          <cell r="AN705">
            <v>0</v>
          </cell>
          <cell r="AP705">
            <v>32000000</v>
          </cell>
          <cell r="AQ705">
            <v>16000000</v>
          </cell>
          <cell r="AV705">
            <v>0</v>
          </cell>
          <cell r="AW705">
            <v>0</v>
          </cell>
          <cell r="AY705">
            <v>32000000</v>
          </cell>
          <cell r="AZ705">
            <v>16000000</v>
          </cell>
        </row>
        <row r="706">
          <cell r="A706" t="str">
            <v>MSS</v>
          </cell>
          <cell r="B706" t="str">
            <v>ODETE</v>
          </cell>
          <cell r="C706" t="str">
            <v>B</v>
          </cell>
          <cell r="D706" t="str">
            <v>HT2</v>
          </cell>
          <cell r="E706" t="str">
            <v>Économie, finances et relance</v>
          </cell>
          <cell r="F706" t="str">
            <v>Plan de relance</v>
          </cell>
          <cell r="U706">
            <v>197000000</v>
          </cell>
          <cell r="V706">
            <v>88770000</v>
          </cell>
          <cell r="AD706">
            <v>0</v>
          </cell>
          <cell r="AE706">
            <v>0</v>
          </cell>
          <cell r="AG706">
            <v>197000000</v>
          </cell>
          <cell r="AH706">
            <v>88770000</v>
          </cell>
          <cell r="AM706">
            <v>0</v>
          </cell>
          <cell r="AN706">
            <v>0</v>
          </cell>
          <cell r="AP706">
            <v>197000000</v>
          </cell>
          <cell r="AQ706">
            <v>88770000</v>
          </cell>
          <cell r="AV706">
            <v>0</v>
          </cell>
          <cell r="AW706">
            <v>0</v>
          </cell>
          <cell r="AY706">
            <v>197000000</v>
          </cell>
          <cell r="AZ706">
            <v>88770000</v>
          </cell>
        </row>
        <row r="707">
          <cell r="A707" t="str">
            <v>MTEI</v>
          </cell>
          <cell r="B707" t="str">
            <v>ODETE</v>
          </cell>
          <cell r="C707" t="str">
            <v>B</v>
          </cell>
          <cell r="D707" t="str">
            <v>HT2</v>
          </cell>
          <cell r="E707" t="str">
            <v>Économie, finances et relance</v>
          </cell>
          <cell r="F707" t="str">
            <v>Plan de relance</v>
          </cell>
          <cell r="U707">
            <v>1017500000</v>
          </cell>
          <cell r="V707">
            <v>422500000</v>
          </cell>
          <cell r="AD707">
            <v>0</v>
          </cell>
          <cell r="AE707">
            <v>0</v>
          </cell>
          <cell r="AG707">
            <v>1017500000</v>
          </cell>
          <cell r="AH707">
            <v>422500000</v>
          </cell>
          <cell r="AM707">
            <v>0</v>
          </cell>
          <cell r="AN707">
            <v>0</v>
          </cell>
          <cell r="AP707">
            <v>1017500000</v>
          </cell>
          <cell r="AQ707">
            <v>422500000</v>
          </cell>
          <cell r="AV707">
            <v>0</v>
          </cell>
          <cell r="AW707">
            <v>0</v>
          </cell>
          <cell r="AY707">
            <v>1017500000</v>
          </cell>
          <cell r="AZ707">
            <v>422500000</v>
          </cell>
        </row>
        <row r="708">
          <cell r="A708" t="str">
            <v>Sport</v>
          </cell>
          <cell r="B708" t="str">
            <v>ODETE</v>
          </cell>
          <cell r="C708" t="str">
            <v>B</v>
          </cell>
          <cell r="D708" t="str">
            <v>HT2</v>
          </cell>
          <cell r="E708" t="str">
            <v>Économie, finances et relance</v>
          </cell>
          <cell r="F708" t="str">
            <v>Plan de relance</v>
          </cell>
          <cell r="U708">
            <v>40000000</v>
          </cell>
          <cell r="V708">
            <v>20000000</v>
          </cell>
          <cell r="AD708">
            <v>0</v>
          </cell>
          <cell r="AE708">
            <v>0</v>
          </cell>
          <cell r="AG708">
            <v>40000000</v>
          </cell>
          <cell r="AH708">
            <v>20000000</v>
          </cell>
          <cell r="AM708">
            <v>0</v>
          </cell>
          <cell r="AN708">
            <v>0</v>
          </cell>
          <cell r="AP708">
            <v>40000000</v>
          </cell>
          <cell r="AQ708">
            <v>20000000</v>
          </cell>
          <cell r="AV708">
            <v>0</v>
          </cell>
          <cell r="AW708">
            <v>0</v>
          </cell>
          <cell r="AY708">
            <v>40000000</v>
          </cell>
          <cell r="AZ708">
            <v>20000000</v>
          </cell>
        </row>
        <row r="709">
          <cell r="A709" t="str">
            <v>MTEI</v>
          </cell>
          <cell r="B709" t="str">
            <v>ODETE</v>
          </cell>
          <cell r="C709" t="str">
            <v>B</v>
          </cell>
          <cell r="D709" t="str">
            <v>HT2</v>
          </cell>
          <cell r="E709" t="str">
            <v>Économie, finances et relance</v>
          </cell>
          <cell r="F709" t="str">
            <v>Plan de relance</v>
          </cell>
          <cell r="U709">
            <v>85000000</v>
          </cell>
          <cell r="V709">
            <v>78427310</v>
          </cell>
          <cell r="AD709">
            <v>0</v>
          </cell>
          <cell r="AE709">
            <v>0</v>
          </cell>
          <cell r="AG709">
            <v>85000000</v>
          </cell>
          <cell r="AH709">
            <v>78427310</v>
          </cell>
          <cell r="AM709">
            <v>0</v>
          </cell>
          <cell r="AN709">
            <v>0</v>
          </cell>
          <cell r="AP709">
            <v>85000000</v>
          </cell>
          <cell r="AQ709">
            <v>78427310</v>
          </cell>
          <cell r="AV709">
            <v>0</v>
          </cell>
          <cell r="AW709">
            <v>0</v>
          </cell>
          <cell r="AY709">
            <v>85000000</v>
          </cell>
          <cell r="AZ709">
            <v>78427310</v>
          </cell>
        </row>
        <row r="710">
          <cell r="A710" t="str">
            <v>MSS</v>
          </cell>
          <cell r="B710" t="str">
            <v>ODETE</v>
          </cell>
          <cell r="C710" t="str">
            <v>B</v>
          </cell>
          <cell r="D710" t="str">
            <v>HT2</v>
          </cell>
          <cell r="E710" t="str">
            <v>Économie, finances et relance</v>
          </cell>
          <cell r="F710" t="str">
            <v>Plan de relance</v>
          </cell>
          <cell r="U710">
            <v>15000000</v>
          </cell>
          <cell r="V710">
            <v>15000000</v>
          </cell>
          <cell r="AD710">
            <v>0</v>
          </cell>
          <cell r="AE710">
            <v>0</v>
          </cell>
          <cell r="AG710">
            <v>15000000</v>
          </cell>
          <cell r="AH710">
            <v>15000000</v>
          </cell>
          <cell r="AM710">
            <v>0</v>
          </cell>
          <cell r="AN710">
            <v>0</v>
          </cell>
          <cell r="AP710">
            <v>15000000</v>
          </cell>
          <cell r="AQ710">
            <v>15000000</v>
          </cell>
          <cell r="AV710">
            <v>0</v>
          </cell>
          <cell r="AW710">
            <v>0</v>
          </cell>
          <cell r="AY710">
            <v>15000000</v>
          </cell>
          <cell r="AZ710">
            <v>15000000</v>
          </cell>
        </row>
        <row r="711">
          <cell r="A711" t="str">
            <v>MTEI</v>
          </cell>
          <cell r="B711" t="str">
            <v>ODETE</v>
          </cell>
          <cell r="C711" t="str">
            <v>B</v>
          </cell>
          <cell r="D711" t="str">
            <v>HT2</v>
          </cell>
          <cell r="E711" t="str">
            <v>Économie, finances et relance</v>
          </cell>
          <cell r="F711" t="str">
            <v>Plan de relance</v>
          </cell>
          <cell r="U711">
            <v>476000000</v>
          </cell>
          <cell r="V711">
            <v>314000000</v>
          </cell>
          <cell r="AD711">
            <v>0</v>
          </cell>
          <cell r="AE711">
            <v>0</v>
          </cell>
          <cell r="AG711">
            <v>476000000</v>
          </cell>
          <cell r="AH711">
            <v>314000000</v>
          </cell>
          <cell r="AM711">
            <v>0</v>
          </cell>
          <cell r="AN711">
            <v>0</v>
          </cell>
          <cell r="AP711">
            <v>476000000</v>
          </cell>
          <cell r="AQ711">
            <v>314000000</v>
          </cell>
          <cell r="AV711">
            <v>0</v>
          </cell>
          <cell r="AW711">
            <v>0</v>
          </cell>
          <cell r="AY711">
            <v>476000000</v>
          </cell>
          <cell r="AZ711">
            <v>314000000</v>
          </cell>
        </row>
        <row r="712">
          <cell r="A712" t="str">
            <v>MTEI</v>
          </cell>
          <cell r="B712" t="str">
            <v>ODETE</v>
          </cell>
          <cell r="C712" t="str">
            <v>B</v>
          </cell>
          <cell r="D712" t="str">
            <v>HT2</v>
          </cell>
          <cell r="E712" t="str">
            <v>Économie, finances et relance</v>
          </cell>
          <cell r="F712" t="str">
            <v>Plan de relance</v>
          </cell>
          <cell r="U712">
            <v>750000000</v>
          </cell>
          <cell r="V712">
            <v>750000000</v>
          </cell>
          <cell r="AD712">
            <v>0</v>
          </cell>
          <cell r="AE712">
            <v>0</v>
          </cell>
          <cell r="AG712">
            <v>750000000</v>
          </cell>
          <cell r="AH712">
            <v>750000000</v>
          </cell>
          <cell r="AM712">
            <v>0</v>
          </cell>
          <cell r="AN712">
            <v>0</v>
          </cell>
          <cell r="AP712">
            <v>750000000</v>
          </cell>
          <cell r="AQ712">
            <v>750000000</v>
          </cell>
          <cell r="AV712">
            <v>0</v>
          </cell>
          <cell r="AW712">
            <v>0</v>
          </cell>
          <cell r="AY712">
            <v>750000000</v>
          </cell>
          <cell r="AZ712">
            <v>750000000</v>
          </cell>
        </row>
        <row r="713">
          <cell r="A713" t="str">
            <v>MTEI</v>
          </cell>
          <cell r="B713" t="str">
            <v>ODETE</v>
          </cell>
          <cell r="C713" t="str">
            <v>B</v>
          </cell>
          <cell r="D713" t="str">
            <v>HT2</v>
          </cell>
          <cell r="E713" t="str">
            <v>Économie, finances et relance</v>
          </cell>
          <cell r="F713" t="str">
            <v>Plan de relance</v>
          </cell>
          <cell r="U713">
            <v>250000000</v>
          </cell>
          <cell r="V713">
            <v>250000000</v>
          </cell>
          <cell r="AD713">
            <v>0</v>
          </cell>
          <cell r="AE713">
            <v>0</v>
          </cell>
          <cell r="AG713">
            <v>250000000</v>
          </cell>
          <cell r="AH713">
            <v>250000000</v>
          </cell>
          <cell r="AM713">
            <v>0</v>
          </cell>
          <cell r="AN713">
            <v>0</v>
          </cell>
          <cell r="AP713">
            <v>250000000</v>
          </cell>
          <cell r="AQ713">
            <v>250000000</v>
          </cell>
          <cell r="AV713">
            <v>0</v>
          </cell>
          <cell r="AW713">
            <v>0</v>
          </cell>
          <cell r="AY713">
            <v>250000000</v>
          </cell>
          <cell r="AZ713">
            <v>250000000</v>
          </cell>
        </row>
        <row r="714">
          <cell r="A714" t="str">
            <v>MESRI</v>
          </cell>
          <cell r="B714" t="str">
            <v>ODETE</v>
          </cell>
          <cell r="C714" t="str">
            <v>B</v>
          </cell>
          <cell r="D714" t="str">
            <v>HT2</v>
          </cell>
          <cell r="E714" t="str">
            <v>Économie, finances et relance</v>
          </cell>
          <cell r="F714" t="str">
            <v>Plan de relance</v>
          </cell>
          <cell r="U714">
            <v>428000000</v>
          </cell>
          <cell r="V714">
            <v>286000000</v>
          </cell>
          <cell r="AD714">
            <v>0</v>
          </cell>
          <cell r="AE714">
            <v>0</v>
          </cell>
          <cell r="AG714">
            <v>428000000</v>
          </cell>
          <cell r="AH714">
            <v>286000000</v>
          </cell>
          <cell r="AM714">
            <v>0</v>
          </cell>
          <cell r="AN714">
            <v>0</v>
          </cell>
          <cell r="AP714">
            <v>428000000</v>
          </cell>
          <cell r="AQ714">
            <v>286000000</v>
          </cell>
          <cell r="AV714">
            <v>0</v>
          </cell>
          <cell r="AW714">
            <v>0</v>
          </cell>
          <cell r="AY714">
            <v>428000000</v>
          </cell>
          <cell r="AZ714">
            <v>286000000</v>
          </cell>
        </row>
        <row r="715">
          <cell r="A715" t="str">
            <v>MEAE</v>
          </cell>
          <cell r="B715" t="str">
            <v>ODETE</v>
          </cell>
          <cell r="C715" t="str">
            <v>B</v>
          </cell>
          <cell r="D715" t="str">
            <v>HT2</v>
          </cell>
          <cell r="E715" t="str">
            <v>Économie, finances et relance</v>
          </cell>
          <cell r="F715" t="str">
            <v>Plan de relance</v>
          </cell>
          <cell r="U715">
            <v>50000000</v>
          </cell>
          <cell r="V715">
            <v>50000000</v>
          </cell>
          <cell r="AD715">
            <v>0</v>
          </cell>
          <cell r="AE715">
            <v>0</v>
          </cell>
          <cell r="AG715">
            <v>50000000</v>
          </cell>
          <cell r="AH715">
            <v>50000000</v>
          </cell>
          <cell r="AM715">
            <v>0</v>
          </cell>
          <cell r="AN715">
            <v>0</v>
          </cell>
          <cell r="AP715">
            <v>50000000</v>
          </cell>
          <cell r="AQ715">
            <v>50000000</v>
          </cell>
          <cell r="AV715">
            <v>0</v>
          </cell>
          <cell r="AW715">
            <v>0</v>
          </cell>
          <cell r="AY715">
            <v>50000000</v>
          </cell>
          <cell r="AZ715">
            <v>50000000</v>
          </cell>
        </row>
        <row r="716">
          <cell r="A716" t="str">
            <v>MCT_RCT</v>
          </cell>
          <cell r="B716" t="str">
            <v>ODETE</v>
          </cell>
          <cell r="C716" t="str">
            <v>B</v>
          </cell>
          <cell r="D716" t="str">
            <v>HT2</v>
          </cell>
          <cell r="E716" t="str">
            <v>Économie, finances et relance</v>
          </cell>
          <cell r="F716" t="str">
            <v>Plan de relance</v>
          </cell>
          <cell r="U716">
            <v>250000000</v>
          </cell>
          <cell r="V716">
            <v>125000000</v>
          </cell>
          <cell r="AD716">
            <v>0</v>
          </cell>
          <cell r="AE716">
            <v>0</v>
          </cell>
          <cell r="AG716">
            <v>250000000</v>
          </cell>
          <cell r="AH716">
            <v>125000000</v>
          </cell>
          <cell r="AM716">
            <v>0</v>
          </cell>
          <cell r="AN716">
            <v>0</v>
          </cell>
          <cell r="AP716">
            <v>250000000</v>
          </cell>
          <cell r="AQ716">
            <v>125000000</v>
          </cell>
          <cell r="AV716">
            <v>0</v>
          </cell>
          <cell r="AW716">
            <v>0</v>
          </cell>
          <cell r="AY716">
            <v>250000000</v>
          </cell>
          <cell r="AZ716">
            <v>125000000</v>
          </cell>
        </row>
        <row r="717">
          <cell r="A717" t="str">
            <v>MEFR_hMI</v>
          </cell>
          <cell r="B717" t="str">
            <v>ODETE</v>
          </cell>
          <cell r="C717" t="str">
            <v>B</v>
          </cell>
          <cell r="D717" t="str">
            <v>HT2</v>
          </cell>
          <cell r="E717" t="str">
            <v>Économie, finances et relance</v>
          </cell>
          <cell r="F717" t="str">
            <v>Plan de relance</v>
          </cell>
          <cell r="U717">
            <v>240000000</v>
          </cell>
          <cell r="V717">
            <v>0</v>
          </cell>
          <cell r="AD717">
            <v>0</v>
          </cell>
          <cell r="AE717">
            <v>0</v>
          </cell>
          <cell r="AG717">
            <v>240000000</v>
          </cell>
          <cell r="AH717">
            <v>0</v>
          </cell>
          <cell r="AM717">
            <v>0</v>
          </cell>
          <cell r="AN717">
            <v>0</v>
          </cell>
          <cell r="AP717">
            <v>240000000</v>
          </cell>
          <cell r="AQ717">
            <v>0</v>
          </cell>
          <cell r="AV717">
            <v>0</v>
          </cell>
          <cell r="AW717">
            <v>0</v>
          </cell>
          <cell r="AY717">
            <v>240000000</v>
          </cell>
          <cell r="AZ717">
            <v>0</v>
          </cell>
        </row>
        <row r="718">
          <cell r="A718" t="str">
            <v>MCT_RCT</v>
          </cell>
          <cell r="B718" t="str">
            <v>ODETE</v>
          </cell>
          <cell r="C718" t="str">
            <v>B</v>
          </cell>
          <cell r="D718" t="str">
            <v>HT2</v>
          </cell>
          <cell r="E718" t="str">
            <v>Économie, finances et relance</v>
          </cell>
          <cell r="F718" t="str">
            <v>Plan de relance</v>
          </cell>
          <cell r="U718">
            <v>250000000</v>
          </cell>
          <cell r="V718">
            <v>44600000</v>
          </cell>
          <cell r="AD718">
            <v>0</v>
          </cell>
          <cell r="AE718">
            <v>0</v>
          </cell>
          <cell r="AG718">
            <v>250000000</v>
          </cell>
          <cell r="AH718">
            <v>44600000</v>
          </cell>
          <cell r="AM718">
            <v>0</v>
          </cell>
          <cell r="AN718">
            <v>0</v>
          </cell>
          <cell r="AP718">
            <v>250000000</v>
          </cell>
          <cell r="AQ718">
            <v>44600000</v>
          </cell>
          <cell r="AV718">
            <v>0</v>
          </cell>
          <cell r="AW718">
            <v>0</v>
          </cell>
          <cell r="AY718">
            <v>250000000</v>
          </cell>
          <cell r="AZ718">
            <v>44600000</v>
          </cell>
        </row>
        <row r="719">
          <cell r="A719" t="str">
            <v>MEFR_hMI</v>
          </cell>
          <cell r="B719" t="str">
            <v>ODETE</v>
          </cell>
          <cell r="C719" t="str">
            <v>B</v>
          </cell>
          <cell r="D719" t="str">
            <v>HT2</v>
          </cell>
          <cell r="E719" t="str">
            <v>Économie, finances et relance</v>
          </cell>
          <cell r="F719" t="str">
            <v>Plan de relance</v>
          </cell>
          <cell r="U719">
            <v>96000000</v>
          </cell>
          <cell r="V719">
            <v>96000000</v>
          </cell>
          <cell r="AD719">
            <v>0</v>
          </cell>
          <cell r="AE719">
            <v>0</v>
          </cell>
          <cell r="AG719">
            <v>96000000</v>
          </cell>
          <cell r="AH719">
            <v>96000000</v>
          </cell>
          <cell r="AM719">
            <v>0</v>
          </cell>
          <cell r="AN719">
            <v>0</v>
          </cell>
          <cell r="AP719">
            <v>96000000</v>
          </cell>
          <cell r="AQ719">
            <v>96000000</v>
          </cell>
          <cell r="AV719">
            <v>0</v>
          </cell>
          <cell r="AW719">
            <v>0</v>
          </cell>
          <cell r="AY719">
            <v>96000000</v>
          </cell>
          <cell r="AZ719">
            <v>96000000</v>
          </cell>
        </row>
        <row r="720">
          <cell r="A720" t="str">
            <v>MEFR_hMI</v>
          </cell>
          <cell r="B720" t="str">
            <v>ODETE</v>
          </cell>
          <cell r="C720" t="str">
            <v>B</v>
          </cell>
          <cell r="D720" t="str">
            <v>HT2</v>
          </cell>
          <cell r="E720" t="str">
            <v>Économie, finances et relance</v>
          </cell>
          <cell r="F720" t="str">
            <v>Plan de relance</v>
          </cell>
          <cell r="U720">
            <v>10000000</v>
          </cell>
          <cell r="V720">
            <v>10000000</v>
          </cell>
          <cell r="AD720">
            <v>0</v>
          </cell>
          <cell r="AE720">
            <v>0</v>
          </cell>
          <cell r="AG720">
            <v>10000000</v>
          </cell>
          <cell r="AH720">
            <v>10000000</v>
          </cell>
          <cell r="AM720">
            <v>0</v>
          </cell>
          <cell r="AN720">
            <v>0</v>
          </cell>
          <cell r="AP720">
            <v>10000000</v>
          </cell>
          <cell r="AQ720">
            <v>10000000</v>
          </cell>
          <cell r="AV720">
            <v>0</v>
          </cell>
          <cell r="AW720">
            <v>0</v>
          </cell>
          <cell r="AY720">
            <v>10000000</v>
          </cell>
          <cell r="AZ720">
            <v>10000000</v>
          </cell>
        </row>
        <row r="721">
          <cell r="A721" t="str">
            <v>MTE_hLogt</v>
          </cell>
          <cell r="B721" t="str">
            <v>ODETE</v>
          </cell>
          <cell r="C721" t="str">
            <v>B</v>
          </cell>
          <cell r="D721" t="str">
            <v>HT2</v>
          </cell>
          <cell r="E721" t="str">
            <v>Économie, finances et relance</v>
          </cell>
          <cell r="F721" t="str">
            <v>Plan de relance</v>
          </cell>
          <cell r="U721">
            <v>50000000</v>
          </cell>
          <cell r="V721">
            <v>5000000</v>
          </cell>
          <cell r="AD721">
            <v>0</v>
          </cell>
          <cell r="AE721">
            <v>0</v>
          </cell>
          <cell r="AG721">
            <v>50000000</v>
          </cell>
          <cell r="AH721">
            <v>5000000</v>
          </cell>
          <cell r="AM721">
            <v>0</v>
          </cell>
          <cell r="AN721">
            <v>0</v>
          </cell>
          <cell r="AP721">
            <v>50000000</v>
          </cell>
          <cell r="AQ721">
            <v>5000000</v>
          </cell>
          <cell r="AV721">
            <v>0</v>
          </cell>
          <cell r="AW721">
            <v>0</v>
          </cell>
          <cell r="AY721">
            <v>50000000</v>
          </cell>
          <cell r="AZ721">
            <v>5000000</v>
          </cell>
        </row>
        <row r="722">
          <cell r="A722" t="str">
            <v>MCT_RCT</v>
          </cell>
          <cell r="B722" t="str">
            <v>ODETE</v>
          </cell>
          <cell r="C722" t="str">
            <v>B</v>
          </cell>
          <cell r="D722" t="str">
            <v>HT2</v>
          </cell>
          <cell r="E722" t="str">
            <v>Économie, finances et relance</v>
          </cell>
          <cell r="F722" t="str">
            <v>Plan de relance</v>
          </cell>
          <cell r="U722">
            <v>40000000</v>
          </cell>
          <cell r="V722">
            <v>20000000</v>
          </cell>
          <cell r="AD722">
            <v>0</v>
          </cell>
          <cell r="AE722">
            <v>0</v>
          </cell>
          <cell r="AG722">
            <v>40000000</v>
          </cell>
          <cell r="AH722">
            <v>20000000</v>
          </cell>
          <cell r="AM722">
            <v>0</v>
          </cell>
          <cell r="AN722">
            <v>0</v>
          </cell>
          <cell r="AP722">
            <v>40000000</v>
          </cell>
          <cell r="AQ722">
            <v>20000000</v>
          </cell>
          <cell r="AV722">
            <v>0</v>
          </cell>
          <cell r="AW722">
            <v>0</v>
          </cell>
          <cell r="AY722">
            <v>40000000</v>
          </cell>
          <cell r="AZ722">
            <v>20000000</v>
          </cell>
        </row>
        <row r="723">
          <cell r="A723" t="str">
            <v>MTE_hLogt</v>
          </cell>
          <cell r="B723" t="str">
            <v>ODETE</v>
          </cell>
          <cell r="C723" t="str">
            <v>B</v>
          </cell>
          <cell r="D723" t="str">
            <v>HT2</v>
          </cell>
          <cell r="E723" t="str">
            <v>Économie, finances et relance</v>
          </cell>
          <cell r="F723" t="str">
            <v>Plan de relance</v>
          </cell>
          <cell r="U723">
            <v>310000000</v>
          </cell>
          <cell r="V723">
            <v>68400000</v>
          </cell>
          <cell r="AD723">
            <v>0</v>
          </cell>
          <cell r="AE723">
            <v>0</v>
          </cell>
          <cell r="AG723">
            <v>310000000</v>
          </cell>
          <cell r="AH723">
            <v>68400000</v>
          </cell>
          <cell r="AM723">
            <v>0</v>
          </cell>
          <cell r="AN723">
            <v>0</v>
          </cell>
          <cell r="AP723">
            <v>310000000</v>
          </cell>
          <cell r="AQ723">
            <v>68400000</v>
          </cell>
          <cell r="AV723">
            <v>0</v>
          </cell>
          <cell r="AW723">
            <v>0</v>
          </cell>
          <cell r="AY723">
            <v>310000000</v>
          </cell>
          <cell r="AZ723">
            <v>68400000</v>
          </cell>
        </row>
        <row r="724">
          <cell r="A724" t="str">
            <v>MTE_Logt</v>
          </cell>
          <cell r="B724" t="str">
            <v>ODETE</v>
          </cell>
          <cell r="C724" t="str">
            <v>B</v>
          </cell>
          <cell r="D724" t="str">
            <v>HT2</v>
          </cell>
          <cell r="E724" t="str">
            <v>Économie, finances et relance</v>
          </cell>
          <cell r="F724" t="str">
            <v>Plan de relance</v>
          </cell>
          <cell r="U724">
            <v>50000000</v>
          </cell>
          <cell r="V724">
            <v>14000000</v>
          </cell>
          <cell r="AD724">
            <v>0</v>
          </cell>
          <cell r="AE724">
            <v>0</v>
          </cell>
          <cell r="AG724">
            <v>50000000</v>
          </cell>
          <cell r="AH724">
            <v>14000000</v>
          </cell>
          <cell r="AM724">
            <v>0</v>
          </cell>
          <cell r="AN724">
            <v>0</v>
          </cell>
          <cell r="AP724">
            <v>50000000</v>
          </cell>
          <cell r="AQ724">
            <v>14000000</v>
          </cell>
          <cell r="AV724">
            <v>0</v>
          </cell>
          <cell r="AW724">
            <v>0</v>
          </cell>
          <cell r="AY724">
            <v>50000000</v>
          </cell>
          <cell r="AZ724">
            <v>14000000</v>
          </cell>
        </row>
        <row r="725">
          <cell r="A725" t="str">
            <v>MSS</v>
          </cell>
          <cell r="B725" t="str">
            <v>ODETE</v>
          </cell>
          <cell r="C725" t="str">
            <v>B</v>
          </cell>
          <cell r="D725" t="str">
            <v>HT2</v>
          </cell>
          <cell r="E725" t="str">
            <v>Économie, finances et relance</v>
          </cell>
          <cell r="F725" t="str">
            <v>Plan de relance</v>
          </cell>
          <cell r="U725">
            <v>99500000</v>
          </cell>
          <cell r="V725">
            <v>49500000</v>
          </cell>
          <cell r="AD725">
            <v>0</v>
          </cell>
          <cell r="AE725">
            <v>0</v>
          </cell>
          <cell r="AG725">
            <v>99500000</v>
          </cell>
          <cell r="AH725">
            <v>49500000</v>
          </cell>
          <cell r="AM725">
            <v>0</v>
          </cell>
          <cell r="AN725">
            <v>0</v>
          </cell>
          <cell r="AP725">
            <v>99500000</v>
          </cell>
          <cell r="AQ725">
            <v>49500000</v>
          </cell>
          <cell r="AV725">
            <v>0</v>
          </cell>
          <cell r="AW725">
            <v>0</v>
          </cell>
          <cell r="AY725">
            <v>99500000</v>
          </cell>
          <cell r="AZ725">
            <v>49500000</v>
          </cell>
        </row>
        <row r="726">
          <cell r="A726" t="str">
            <v>MTE_Logt</v>
          </cell>
          <cell r="B726" t="str">
            <v>ODETE</v>
          </cell>
          <cell r="C726" t="str">
            <v>B</v>
          </cell>
          <cell r="D726" t="str">
            <v>HT2</v>
          </cell>
          <cell r="E726" t="str">
            <v>Économie, finances et relance</v>
          </cell>
          <cell r="F726" t="str">
            <v>Plan de relance</v>
          </cell>
          <cell r="U726">
            <v>38000000</v>
          </cell>
          <cell r="V726">
            <v>17000000</v>
          </cell>
          <cell r="AD726">
            <v>0</v>
          </cell>
          <cell r="AE726">
            <v>0</v>
          </cell>
          <cell r="AG726">
            <v>38000000</v>
          </cell>
          <cell r="AH726">
            <v>17000000</v>
          </cell>
          <cell r="AM726">
            <v>0</v>
          </cell>
          <cell r="AN726">
            <v>0</v>
          </cell>
          <cell r="AP726">
            <v>38000000</v>
          </cell>
          <cell r="AQ726">
            <v>17000000</v>
          </cell>
          <cell r="AV726">
            <v>0</v>
          </cell>
          <cell r="AW726">
            <v>0</v>
          </cell>
          <cell r="AY726">
            <v>38000000</v>
          </cell>
          <cell r="AZ726">
            <v>17000000</v>
          </cell>
        </row>
        <row r="727">
          <cell r="A727" t="str">
            <v>MSS</v>
          </cell>
          <cell r="B727" t="str">
            <v>ODETE</v>
          </cell>
          <cell r="C727" t="str">
            <v>B</v>
          </cell>
          <cell r="D727" t="str">
            <v>HT2</v>
          </cell>
          <cell r="E727" t="str">
            <v>Économie, finances et relance</v>
          </cell>
          <cell r="F727" t="str">
            <v>Plan de relance</v>
          </cell>
          <cell r="U727">
            <v>12000000</v>
          </cell>
          <cell r="V727">
            <v>6000000</v>
          </cell>
          <cell r="AD727">
            <v>0</v>
          </cell>
          <cell r="AE727">
            <v>0</v>
          </cell>
          <cell r="AG727">
            <v>12000000</v>
          </cell>
          <cell r="AH727">
            <v>6000000</v>
          </cell>
          <cell r="AM727">
            <v>0</v>
          </cell>
          <cell r="AN727">
            <v>0</v>
          </cell>
          <cell r="AP727">
            <v>12000000</v>
          </cell>
          <cell r="AQ727">
            <v>6000000</v>
          </cell>
          <cell r="AV727">
            <v>0</v>
          </cell>
          <cell r="AW727">
            <v>0</v>
          </cell>
          <cell r="AY727">
            <v>12000000</v>
          </cell>
          <cell r="AZ727">
            <v>6000000</v>
          </cell>
        </row>
        <row r="728">
          <cell r="A728" t="str">
            <v>Urgence</v>
          </cell>
          <cell r="B728" t="str">
            <v>SO</v>
          </cell>
          <cell r="C728" t="str">
            <v>M</v>
          </cell>
          <cell r="D728" t="str">
            <v>SO</v>
          </cell>
          <cell r="E728" t="str">
            <v>Économie, finances et relance</v>
          </cell>
          <cell r="F728" t="str">
            <v>Plan d'urgence face à la crise sanitaire</v>
          </cell>
          <cell r="M728">
            <v>0</v>
          </cell>
          <cell r="O728">
            <v>0</v>
          </cell>
          <cell r="Q728">
            <v>0</v>
          </cell>
          <cell r="S728">
            <v>19085716683</v>
          </cell>
          <cell r="U728">
            <v>6030000000</v>
          </cell>
          <cell r="V728">
            <v>6030000000</v>
          </cell>
          <cell r="AD728">
            <v>0</v>
          </cell>
          <cell r="AE728">
            <v>0</v>
          </cell>
          <cell r="AG728">
            <v>6030000000</v>
          </cell>
          <cell r="AH728">
            <v>6030000000</v>
          </cell>
          <cell r="AM728">
            <v>0</v>
          </cell>
          <cell r="AN728">
            <v>0</v>
          </cell>
          <cell r="AP728">
            <v>6030000000</v>
          </cell>
          <cell r="AQ728">
            <v>6030000000</v>
          </cell>
          <cell r="AV728">
            <v>0</v>
          </cell>
          <cell r="AW728">
            <v>0</v>
          </cell>
          <cell r="AY728">
            <v>6030000000</v>
          </cell>
          <cell r="AZ728">
            <v>6030000000</v>
          </cell>
        </row>
        <row r="729">
          <cell r="A729" t="str">
            <v>Urgence</v>
          </cell>
          <cell r="B729" t="str">
            <v>ODETE</v>
          </cell>
          <cell r="C729" t="str">
            <v>P</v>
          </cell>
          <cell r="D729" t="str">
            <v>SO</v>
          </cell>
          <cell r="E729" t="str">
            <v>Économie, finances et relance</v>
          </cell>
          <cell r="F729" t="str">
            <v>Plan d'urgence face à la crise sanitaire</v>
          </cell>
          <cell r="M729">
            <v>0</v>
          </cell>
          <cell r="O729">
            <v>0</v>
          </cell>
          <cell r="Q729">
            <v>0</v>
          </cell>
          <cell r="S729">
            <v>10931716683</v>
          </cell>
          <cell r="U729">
            <v>5600000000</v>
          </cell>
          <cell r="V729">
            <v>5600000000</v>
          </cell>
          <cell r="AD729">
            <v>0</v>
          </cell>
          <cell r="AE729">
            <v>0</v>
          </cell>
          <cell r="AG729">
            <v>5600000000</v>
          </cell>
          <cell r="AH729">
            <v>5600000000</v>
          </cell>
          <cell r="AM729">
            <v>0</v>
          </cell>
          <cell r="AN729">
            <v>0</v>
          </cell>
          <cell r="AP729">
            <v>5600000000</v>
          </cell>
          <cell r="AQ729">
            <v>5600000000</v>
          </cell>
          <cell r="AV729">
            <v>0</v>
          </cell>
          <cell r="AW729">
            <v>0</v>
          </cell>
          <cell r="AY729">
            <v>5600000000</v>
          </cell>
          <cell r="AZ729">
            <v>5600000000</v>
          </cell>
        </row>
        <row r="730">
          <cell r="A730" t="str">
            <v>Urgence</v>
          </cell>
          <cell r="B730" t="str">
            <v>ODETE</v>
          </cell>
          <cell r="C730" t="str">
            <v>STP</v>
          </cell>
          <cell r="D730" t="str">
            <v>HT2</v>
          </cell>
          <cell r="E730" t="str">
            <v>Économie, finances et relance</v>
          </cell>
          <cell r="F730" t="str">
            <v>Plan d'urgence face à la crise sanitaire</v>
          </cell>
          <cell r="M730">
            <v>0</v>
          </cell>
          <cell r="O730">
            <v>0</v>
          </cell>
          <cell r="Q730">
            <v>0</v>
          </cell>
          <cell r="S730">
            <v>10931716683</v>
          </cell>
          <cell r="U730">
            <v>5600000000</v>
          </cell>
          <cell r="V730">
            <v>5600000000</v>
          </cell>
          <cell r="AD730">
            <v>0</v>
          </cell>
          <cell r="AE730">
            <v>0</v>
          </cell>
          <cell r="AG730">
            <v>5600000000</v>
          </cell>
          <cell r="AH730">
            <v>5600000000</v>
          </cell>
          <cell r="AM730">
            <v>0</v>
          </cell>
          <cell r="AN730">
            <v>0</v>
          </cell>
          <cell r="AP730">
            <v>5600000000</v>
          </cell>
          <cell r="AQ730">
            <v>5600000000</v>
          </cell>
          <cell r="AV730">
            <v>0</v>
          </cell>
          <cell r="AW730">
            <v>0</v>
          </cell>
          <cell r="AY730">
            <v>5600000000</v>
          </cell>
          <cell r="AZ730">
            <v>5600000000</v>
          </cell>
        </row>
        <row r="731">
          <cell r="A731" t="str">
            <v>Urgence</v>
          </cell>
          <cell r="B731" t="str">
            <v>ODETE</v>
          </cell>
          <cell r="C731" t="str">
            <v>B</v>
          </cell>
          <cell r="D731" t="str">
            <v>HT2</v>
          </cell>
          <cell r="E731" t="str">
            <v>Économie, finances et relance</v>
          </cell>
          <cell r="F731" t="str">
            <v>Plan d'urgence face à la crise sanitaire</v>
          </cell>
          <cell r="U731">
            <v>0</v>
          </cell>
          <cell r="V731">
            <v>0</v>
          </cell>
          <cell r="AD731">
            <v>0</v>
          </cell>
          <cell r="AE731">
            <v>0</v>
          </cell>
          <cell r="AG731">
            <v>0</v>
          </cell>
          <cell r="AH731">
            <v>0</v>
          </cell>
          <cell r="AM731">
            <v>0</v>
          </cell>
          <cell r="AN731">
            <v>0</v>
          </cell>
          <cell r="AP731">
            <v>0</v>
          </cell>
          <cell r="AQ731">
            <v>0</v>
          </cell>
          <cell r="AV731">
            <v>0</v>
          </cell>
          <cell r="AW731">
            <v>0</v>
          </cell>
          <cell r="AY731">
            <v>0</v>
          </cell>
          <cell r="AZ731">
            <v>0</v>
          </cell>
        </row>
        <row r="732">
          <cell r="A732" t="str">
            <v>Urgence</v>
          </cell>
          <cell r="B732" t="str">
            <v>ODETE</v>
          </cell>
          <cell r="C732" t="str">
            <v>B</v>
          </cell>
          <cell r="D732" t="str">
            <v>HT2</v>
          </cell>
          <cell r="E732" t="str">
            <v>Économie, finances et relance</v>
          </cell>
          <cell r="F732" t="str">
            <v>Plan d'urgence face à la crise sanitaire</v>
          </cell>
          <cell r="U732">
            <v>0</v>
          </cell>
          <cell r="V732">
            <v>0</v>
          </cell>
          <cell r="AD732">
            <v>0</v>
          </cell>
          <cell r="AE732">
            <v>0</v>
          </cell>
          <cell r="AG732">
            <v>0</v>
          </cell>
          <cell r="AH732">
            <v>0</v>
          </cell>
          <cell r="AM732">
            <v>0</v>
          </cell>
          <cell r="AN732">
            <v>0</v>
          </cell>
          <cell r="AP732">
            <v>0</v>
          </cell>
          <cell r="AQ732">
            <v>0</v>
          </cell>
          <cell r="AV732">
            <v>0</v>
          </cell>
          <cell r="AW732">
            <v>0</v>
          </cell>
          <cell r="AY732">
            <v>0</v>
          </cell>
          <cell r="AZ732">
            <v>0</v>
          </cell>
        </row>
        <row r="733">
          <cell r="A733" t="str">
            <v>Urgence</v>
          </cell>
          <cell r="B733" t="str">
            <v>ODETE</v>
          </cell>
          <cell r="C733" t="str">
            <v>B</v>
          </cell>
          <cell r="D733" t="str">
            <v>HT2</v>
          </cell>
          <cell r="E733" t="str">
            <v>Économie, finances et relance</v>
          </cell>
          <cell r="F733" t="str">
            <v>Plan d'urgence face à la crise sanitaire</v>
          </cell>
          <cell r="U733">
            <v>0</v>
          </cell>
          <cell r="V733">
            <v>0</v>
          </cell>
          <cell r="AD733">
            <v>0</v>
          </cell>
          <cell r="AE733">
            <v>0</v>
          </cell>
          <cell r="AG733">
            <v>0</v>
          </cell>
          <cell r="AH733">
            <v>0</v>
          </cell>
          <cell r="AM733">
            <v>0</v>
          </cell>
          <cell r="AN733">
            <v>0</v>
          </cell>
          <cell r="AP733">
            <v>0</v>
          </cell>
          <cell r="AQ733">
            <v>0</v>
          </cell>
          <cell r="AV733">
            <v>0</v>
          </cell>
          <cell r="AW733">
            <v>0</v>
          </cell>
          <cell r="AY733">
            <v>0</v>
          </cell>
          <cell r="AZ733">
            <v>0</v>
          </cell>
        </row>
        <row r="734">
          <cell r="A734" t="str">
            <v>Urgence</v>
          </cell>
          <cell r="B734" t="str">
            <v>ODETE</v>
          </cell>
          <cell r="C734" t="str">
            <v>B</v>
          </cell>
          <cell r="D734" t="str">
            <v>HT2</v>
          </cell>
          <cell r="E734" t="str">
            <v>Économie, finances et relance</v>
          </cell>
          <cell r="F734" t="str">
            <v>Plan d'urgence face à la crise sanitaire</v>
          </cell>
          <cell r="U734">
            <v>0</v>
          </cell>
          <cell r="V734">
            <v>0</v>
          </cell>
          <cell r="AD734">
            <v>0</v>
          </cell>
          <cell r="AE734">
            <v>0</v>
          </cell>
          <cell r="AG734">
            <v>0</v>
          </cell>
          <cell r="AH734">
            <v>0</v>
          </cell>
          <cell r="AM734">
            <v>0</v>
          </cell>
          <cell r="AN734">
            <v>0</v>
          </cell>
          <cell r="AP734">
            <v>0</v>
          </cell>
          <cell r="AQ734">
            <v>0</v>
          </cell>
          <cell r="AV734">
            <v>0</v>
          </cell>
          <cell r="AW734">
            <v>0</v>
          </cell>
          <cell r="AY734">
            <v>0</v>
          </cell>
          <cell r="AZ734">
            <v>0</v>
          </cell>
        </row>
        <row r="735">
          <cell r="A735" t="str">
            <v>Urgence</v>
          </cell>
          <cell r="B735" t="str">
            <v>ODETE</v>
          </cell>
          <cell r="C735" t="str">
            <v>B</v>
          </cell>
          <cell r="D735" t="str">
            <v>HT2</v>
          </cell>
          <cell r="E735" t="str">
            <v>Économie, finances et relance</v>
          </cell>
          <cell r="F735" t="str">
            <v>Plan d'urgence face à la crise sanitaire</v>
          </cell>
          <cell r="U735">
            <v>5600000000</v>
          </cell>
          <cell r="V735">
            <v>5600000000</v>
          </cell>
          <cell r="AD735">
            <v>0</v>
          </cell>
          <cell r="AE735">
            <v>0</v>
          </cell>
          <cell r="AG735">
            <v>5600000000</v>
          </cell>
          <cell r="AH735">
            <v>5600000000</v>
          </cell>
          <cell r="AM735">
            <v>0</v>
          </cell>
          <cell r="AN735">
            <v>0</v>
          </cell>
          <cell r="AP735">
            <v>5600000000</v>
          </cell>
          <cell r="AQ735">
            <v>5600000000</v>
          </cell>
          <cell r="AV735">
            <v>0</v>
          </cell>
          <cell r="AW735">
            <v>0</v>
          </cell>
          <cell r="AY735">
            <v>5600000000</v>
          </cell>
          <cell r="AZ735">
            <v>5600000000</v>
          </cell>
        </row>
        <row r="736">
          <cell r="A736" t="str">
            <v>Urgence</v>
          </cell>
          <cell r="B736" t="str">
            <v>ODETE</v>
          </cell>
          <cell r="C736" t="str">
            <v>P</v>
          </cell>
          <cell r="D736" t="str">
            <v>SO</v>
          </cell>
          <cell r="E736" t="str">
            <v>Économie, finances et relance</v>
          </cell>
          <cell r="F736" t="str">
            <v>Plan d'urgence face à la crise sanitaire</v>
          </cell>
          <cell r="M736">
            <v>0</v>
          </cell>
          <cell r="O736">
            <v>0</v>
          </cell>
          <cell r="Q736">
            <v>0</v>
          </cell>
          <cell r="S736">
            <v>4254000000</v>
          </cell>
          <cell r="U736">
            <v>0</v>
          </cell>
          <cell r="V736">
            <v>0</v>
          </cell>
          <cell r="AD736">
            <v>0</v>
          </cell>
          <cell r="AE736">
            <v>0</v>
          </cell>
          <cell r="AG736">
            <v>0</v>
          </cell>
          <cell r="AH736">
            <v>0</v>
          </cell>
          <cell r="AM736">
            <v>0</v>
          </cell>
          <cell r="AN736">
            <v>0</v>
          </cell>
          <cell r="AP736">
            <v>0</v>
          </cell>
          <cell r="AQ736">
            <v>0</v>
          </cell>
          <cell r="AV736">
            <v>0</v>
          </cell>
          <cell r="AW736">
            <v>0</v>
          </cell>
          <cell r="AY736">
            <v>0</v>
          </cell>
          <cell r="AZ736">
            <v>0</v>
          </cell>
        </row>
        <row r="737">
          <cell r="A737" t="str">
            <v>Urgence</v>
          </cell>
          <cell r="B737" t="str">
            <v>ODETE</v>
          </cell>
          <cell r="C737" t="str">
            <v>STP</v>
          </cell>
          <cell r="D737" t="str">
            <v>HT2</v>
          </cell>
          <cell r="E737" t="str">
            <v>Économie, finances et relance</v>
          </cell>
          <cell r="F737" t="str">
            <v>Plan d'urgence face à la crise sanitaire</v>
          </cell>
          <cell r="M737">
            <v>0</v>
          </cell>
          <cell r="O737">
            <v>0</v>
          </cell>
          <cell r="Q737">
            <v>0</v>
          </cell>
          <cell r="S737">
            <v>4254000000</v>
          </cell>
          <cell r="U737">
            <v>0</v>
          </cell>
          <cell r="V737">
            <v>0</v>
          </cell>
          <cell r="AD737">
            <v>0</v>
          </cell>
          <cell r="AE737">
            <v>0</v>
          </cell>
          <cell r="AG737">
            <v>0</v>
          </cell>
          <cell r="AH737">
            <v>0</v>
          </cell>
          <cell r="AM737">
            <v>0</v>
          </cell>
          <cell r="AN737">
            <v>0</v>
          </cell>
          <cell r="AP737">
            <v>0</v>
          </cell>
          <cell r="AQ737">
            <v>0</v>
          </cell>
          <cell r="AV737">
            <v>0</v>
          </cell>
          <cell r="AW737">
            <v>0</v>
          </cell>
          <cell r="AY737">
            <v>0</v>
          </cell>
          <cell r="AZ737">
            <v>0</v>
          </cell>
        </row>
        <row r="738">
          <cell r="A738" t="str">
            <v>Urgence</v>
          </cell>
          <cell r="B738" t="str">
            <v>ODETE</v>
          </cell>
          <cell r="C738" t="str">
            <v>B</v>
          </cell>
          <cell r="D738" t="str">
            <v>HT2</v>
          </cell>
          <cell r="E738" t="str">
            <v>Économie, finances et relance</v>
          </cell>
          <cell r="F738" t="str">
            <v>Plan d'urgence face à la crise sanitaire</v>
          </cell>
          <cell r="U738">
            <v>0</v>
          </cell>
          <cell r="V738">
            <v>0</v>
          </cell>
          <cell r="AD738">
            <v>0</v>
          </cell>
          <cell r="AE738">
            <v>0</v>
          </cell>
          <cell r="AG738">
            <v>0</v>
          </cell>
          <cell r="AH738">
            <v>0</v>
          </cell>
          <cell r="AM738">
            <v>0</v>
          </cell>
          <cell r="AN738">
            <v>0</v>
          </cell>
          <cell r="AP738">
            <v>0</v>
          </cell>
          <cell r="AQ738">
            <v>0</v>
          </cell>
          <cell r="AV738">
            <v>0</v>
          </cell>
          <cell r="AW738">
            <v>0</v>
          </cell>
          <cell r="AY738">
            <v>0</v>
          </cell>
          <cell r="AZ738">
            <v>0</v>
          </cell>
        </row>
        <row r="739">
          <cell r="A739" t="str">
            <v>Urgence</v>
          </cell>
          <cell r="B739" t="str">
            <v>ODETE</v>
          </cell>
          <cell r="C739" t="str">
            <v>B</v>
          </cell>
          <cell r="D739" t="str">
            <v>HT2</v>
          </cell>
          <cell r="E739" t="str">
            <v>Économie, finances et relance</v>
          </cell>
          <cell r="F739" t="str">
            <v>Plan d'urgence face à la crise sanitaire</v>
          </cell>
          <cell r="U739">
            <v>0</v>
          </cell>
          <cell r="V739">
            <v>0</v>
          </cell>
          <cell r="AD739">
            <v>0</v>
          </cell>
          <cell r="AE739">
            <v>0</v>
          </cell>
          <cell r="AG739">
            <v>0</v>
          </cell>
          <cell r="AH739">
            <v>0</v>
          </cell>
          <cell r="AM739">
            <v>0</v>
          </cell>
          <cell r="AN739">
            <v>0</v>
          </cell>
          <cell r="AP739">
            <v>0</v>
          </cell>
          <cell r="AQ739">
            <v>0</v>
          </cell>
          <cell r="AV739">
            <v>0</v>
          </cell>
          <cell r="AW739">
            <v>0</v>
          </cell>
          <cell r="AY739">
            <v>0</v>
          </cell>
          <cell r="AZ739">
            <v>0</v>
          </cell>
        </row>
        <row r="740">
          <cell r="A740" t="str">
            <v>Urgence</v>
          </cell>
          <cell r="B740" t="str">
            <v>ODETE</v>
          </cell>
          <cell r="C740" t="str">
            <v>P</v>
          </cell>
          <cell r="D740" t="str">
            <v>SO</v>
          </cell>
          <cell r="E740" t="str">
            <v>Économie, finances et relance</v>
          </cell>
          <cell r="F740" t="str">
            <v>Plan d'urgence face à la crise sanitaire</v>
          </cell>
          <cell r="M740">
            <v>0</v>
          </cell>
          <cell r="O740">
            <v>0</v>
          </cell>
          <cell r="Q740">
            <v>0</v>
          </cell>
          <cell r="S740">
            <v>3900000000</v>
          </cell>
          <cell r="U740">
            <v>0</v>
          </cell>
          <cell r="V740">
            <v>0</v>
          </cell>
          <cell r="AD740">
            <v>0</v>
          </cell>
          <cell r="AE740">
            <v>0</v>
          </cell>
          <cell r="AG740">
            <v>0</v>
          </cell>
          <cell r="AH740">
            <v>0</v>
          </cell>
          <cell r="AM740">
            <v>0</v>
          </cell>
          <cell r="AN740">
            <v>0</v>
          </cell>
          <cell r="AP740">
            <v>0</v>
          </cell>
          <cell r="AQ740">
            <v>0</v>
          </cell>
          <cell r="AV740">
            <v>0</v>
          </cell>
          <cell r="AW740">
            <v>0</v>
          </cell>
          <cell r="AY740">
            <v>0</v>
          </cell>
          <cell r="AZ740">
            <v>0</v>
          </cell>
        </row>
        <row r="741">
          <cell r="A741" t="str">
            <v>Urgence</v>
          </cell>
          <cell r="B741" t="str">
            <v>ODETE</v>
          </cell>
          <cell r="C741" t="str">
            <v>STP</v>
          </cell>
          <cell r="D741" t="str">
            <v>HT2</v>
          </cell>
          <cell r="E741" t="str">
            <v>Économie, finances et relance</v>
          </cell>
          <cell r="F741" t="str">
            <v>Plan d'urgence face à la crise sanitaire</v>
          </cell>
          <cell r="M741">
            <v>0</v>
          </cell>
          <cell r="O741">
            <v>0</v>
          </cell>
          <cell r="Q741">
            <v>0</v>
          </cell>
          <cell r="S741">
            <v>3900000000</v>
          </cell>
          <cell r="U741">
            <v>0</v>
          </cell>
          <cell r="V741">
            <v>0</v>
          </cell>
          <cell r="AD741">
            <v>0</v>
          </cell>
          <cell r="AE741">
            <v>0</v>
          </cell>
          <cell r="AG741">
            <v>0</v>
          </cell>
          <cell r="AH741">
            <v>0</v>
          </cell>
          <cell r="AM741">
            <v>0</v>
          </cell>
          <cell r="AN741">
            <v>0</v>
          </cell>
          <cell r="AP741">
            <v>0</v>
          </cell>
          <cell r="AQ741">
            <v>0</v>
          </cell>
          <cell r="AV741">
            <v>0</v>
          </cell>
          <cell r="AW741">
            <v>0</v>
          </cell>
          <cell r="AY741">
            <v>0</v>
          </cell>
          <cell r="AZ741">
            <v>0</v>
          </cell>
        </row>
        <row r="742">
          <cell r="A742" t="str">
            <v>Urgence</v>
          </cell>
          <cell r="B742" t="str">
            <v>ODETE</v>
          </cell>
          <cell r="C742" t="str">
            <v>P</v>
          </cell>
          <cell r="D742" t="str">
            <v>SO</v>
          </cell>
          <cell r="E742" t="str">
            <v>Économie, finances et relance</v>
          </cell>
          <cell r="F742" t="str">
            <v>Plan d'urgence face à la crise sanitaire</v>
          </cell>
          <cell r="M742">
            <v>0</v>
          </cell>
          <cell r="O742">
            <v>0</v>
          </cell>
          <cell r="Q742">
            <v>0</v>
          </cell>
          <cell r="S742">
            <v>0</v>
          </cell>
          <cell r="U742">
            <v>430000000</v>
          </cell>
          <cell r="V742">
            <v>430000000</v>
          </cell>
          <cell r="AD742">
            <v>0</v>
          </cell>
          <cell r="AE742">
            <v>0</v>
          </cell>
          <cell r="AG742">
            <v>430000000</v>
          </cell>
          <cell r="AH742">
            <v>430000000</v>
          </cell>
          <cell r="AM742">
            <v>0</v>
          </cell>
          <cell r="AN742">
            <v>0</v>
          </cell>
          <cell r="AP742">
            <v>430000000</v>
          </cell>
          <cell r="AQ742">
            <v>430000000</v>
          </cell>
          <cell r="AV742">
            <v>0</v>
          </cell>
          <cell r="AW742">
            <v>0</v>
          </cell>
          <cell r="AY742">
            <v>430000000</v>
          </cell>
          <cell r="AZ742">
            <v>430000000</v>
          </cell>
        </row>
        <row r="743">
          <cell r="A743" t="str">
            <v>Urgence</v>
          </cell>
          <cell r="B743" t="str">
            <v>ODETE</v>
          </cell>
          <cell r="C743" t="str">
            <v>STP</v>
          </cell>
          <cell r="D743" t="str">
            <v>HT2</v>
          </cell>
          <cell r="E743" t="str">
            <v>Économie, finances et relance</v>
          </cell>
          <cell r="F743" t="str">
            <v>Plan d'urgence face à la crise sanitaire</v>
          </cell>
          <cell r="U743">
            <v>430000000</v>
          </cell>
          <cell r="V743">
            <v>430000000</v>
          </cell>
          <cell r="AD743">
            <v>0</v>
          </cell>
          <cell r="AE743">
            <v>0</v>
          </cell>
          <cell r="AG743">
            <v>430000000</v>
          </cell>
          <cell r="AH743">
            <v>430000000</v>
          </cell>
          <cell r="AM743">
            <v>0</v>
          </cell>
          <cell r="AN743">
            <v>0</v>
          </cell>
          <cell r="AP743">
            <v>430000000</v>
          </cell>
          <cell r="AQ743">
            <v>430000000</v>
          </cell>
          <cell r="AV743">
            <v>0</v>
          </cell>
          <cell r="AW743">
            <v>0</v>
          </cell>
          <cell r="AY743">
            <v>430000000</v>
          </cell>
          <cell r="AZ743">
            <v>430000000</v>
          </cell>
        </row>
        <row r="744">
          <cell r="A744" t="str">
            <v>Urgence</v>
          </cell>
          <cell r="B744" t="str">
            <v>ODETE</v>
          </cell>
          <cell r="C744" t="str">
            <v>B</v>
          </cell>
          <cell r="D744" t="str">
            <v>HT2</v>
          </cell>
          <cell r="E744" t="str">
            <v>Économie, finances et relance</v>
          </cell>
          <cell r="F744" t="str">
            <v>Plan d'urgence face à la crise sanitaire</v>
          </cell>
          <cell r="U744">
            <v>400000000</v>
          </cell>
          <cell r="V744">
            <v>400000000</v>
          </cell>
          <cell r="AD744">
            <v>0</v>
          </cell>
          <cell r="AE744">
            <v>0</v>
          </cell>
          <cell r="AG744">
            <v>400000000</v>
          </cell>
          <cell r="AH744">
            <v>400000000</v>
          </cell>
          <cell r="AM744">
            <v>0</v>
          </cell>
          <cell r="AN744">
            <v>0</v>
          </cell>
          <cell r="AP744">
            <v>400000000</v>
          </cell>
          <cell r="AQ744">
            <v>400000000</v>
          </cell>
          <cell r="AV744">
            <v>0</v>
          </cell>
          <cell r="AW744">
            <v>0</v>
          </cell>
          <cell r="AY744">
            <v>400000000</v>
          </cell>
          <cell r="AZ744">
            <v>400000000</v>
          </cell>
        </row>
        <row r="745">
          <cell r="A745" t="str">
            <v>Urgence</v>
          </cell>
          <cell r="B745" t="str">
            <v>ODETE</v>
          </cell>
          <cell r="C745" t="str">
            <v>B</v>
          </cell>
          <cell r="D745" t="str">
            <v>HT2</v>
          </cell>
          <cell r="E745" t="str">
            <v>Économie, finances et relance</v>
          </cell>
          <cell r="F745" t="str">
            <v>Plan d'urgence face à la crise sanitaire</v>
          </cell>
          <cell r="U745">
            <v>30000000</v>
          </cell>
          <cell r="V745">
            <v>30000000</v>
          </cell>
          <cell r="AD745">
            <v>0</v>
          </cell>
          <cell r="AE745">
            <v>0</v>
          </cell>
          <cell r="AG745">
            <v>30000000</v>
          </cell>
          <cell r="AH745">
            <v>30000000</v>
          </cell>
          <cell r="AM745">
            <v>0</v>
          </cell>
          <cell r="AN745">
            <v>0</v>
          </cell>
          <cell r="AP745">
            <v>30000000</v>
          </cell>
          <cell r="AQ745">
            <v>30000000</v>
          </cell>
          <cell r="AV745">
            <v>0</v>
          </cell>
          <cell r="AW745">
            <v>0</v>
          </cell>
          <cell r="AY745">
            <v>30000000</v>
          </cell>
          <cell r="AZ745">
            <v>30000000</v>
          </cell>
        </row>
        <row r="746">
          <cell r="A746" t="str">
            <v>Urgence</v>
          </cell>
          <cell r="B746" t="str">
            <v>SO</v>
          </cell>
          <cell r="C746" t="str">
            <v>M</v>
          </cell>
          <cell r="D746" t="str">
            <v>SO</v>
          </cell>
          <cell r="E746" t="str">
            <v>Économie, finances et relance</v>
          </cell>
          <cell r="F746" t="str">
            <v>Pouvoirs publics</v>
          </cell>
          <cell r="M746">
            <v>992608236</v>
          </cell>
          <cell r="O746">
            <v>993430491</v>
          </cell>
          <cell r="Q746">
            <v>993032491</v>
          </cell>
          <cell r="S746">
            <v>994455491</v>
          </cell>
          <cell r="U746">
            <v>993954491</v>
          </cell>
          <cell r="V746">
            <v>993954491</v>
          </cell>
          <cell r="AD746">
            <v>0</v>
          </cell>
          <cell r="AE746">
            <v>0</v>
          </cell>
          <cell r="AG746">
            <v>993954491</v>
          </cell>
          <cell r="AH746">
            <v>993954491</v>
          </cell>
          <cell r="AM746">
            <v>0</v>
          </cell>
          <cell r="AN746">
            <v>0</v>
          </cell>
          <cell r="AP746">
            <v>993954491</v>
          </cell>
          <cell r="AQ746">
            <v>993954491</v>
          </cell>
          <cell r="AV746">
            <v>0</v>
          </cell>
          <cell r="AW746">
            <v>0</v>
          </cell>
          <cell r="AY746">
            <v>993954491</v>
          </cell>
          <cell r="AZ746">
            <v>993954491</v>
          </cell>
        </row>
        <row r="747">
          <cell r="A747" t="str">
            <v>MEFR_MI</v>
          </cell>
          <cell r="B747" t="str">
            <v>NDP</v>
          </cell>
          <cell r="C747" t="str">
            <v>P</v>
          </cell>
          <cell r="D747" t="str">
            <v>SO</v>
          </cell>
          <cell r="E747" t="str">
            <v>Économie, finances et relance</v>
          </cell>
          <cell r="F747" t="str">
            <v>Pouvoirs publics</v>
          </cell>
          <cell r="M747">
            <v>101688000</v>
          </cell>
          <cell r="O747">
            <v>104688000</v>
          </cell>
          <cell r="Q747">
            <v>104688000</v>
          </cell>
          <cell r="S747">
            <v>105316000</v>
          </cell>
          <cell r="U747">
            <v>105300000</v>
          </cell>
          <cell r="V747">
            <v>105300000</v>
          </cell>
          <cell r="AD747">
            <v>0</v>
          </cell>
          <cell r="AE747">
            <v>0</v>
          </cell>
          <cell r="AG747">
            <v>105300000</v>
          </cell>
          <cell r="AH747">
            <v>105300000</v>
          </cell>
          <cell r="AM747">
            <v>0</v>
          </cell>
          <cell r="AN747">
            <v>0</v>
          </cell>
          <cell r="AP747">
            <v>105300000</v>
          </cell>
          <cell r="AQ747">
            <v>105300000</v>
          </cell>
          <cell r="AV747">
            <v>0</v>
          </cell>
          <cell r="AW747">
            <v>0</v>
          </cell>
          <cell r="AY747">
            <v>105300000</v>
          </cell>
          <cell r="AZ747">
            <v>105300000</v>
          </cell>
        </row>
        <row r="748">
          <cell r="A748" t="str">
            <v>MEFR_MI</v>
          </cell>
          <cell r="B748" t="str">
            <v>NDP</v>
          </cell>
          <cell r="C748" t="str">
            <v>STP</v>
          </cell>
          <cell r="D748" t="str">
            <v>HT2</v>
          </cell>
          <cell r="E748" t="str">
            <v>Économie, finances et relance</v>
          </cell>
          <cell r="F748" t="str">
            <v>Pouvoirs publics</v>
          </cell>
          <cell r="M748">
            <v>101688000</v>
          </cell>
          <cell r="O748">
            <v>104688000</v>
          </cell>
          <cell r="Q748">
            <v>104688000</v>
          </cell>
          <cell r="S748">
            <v>105316000</v>
          </cell>
          <cell r="U748">
            <v>105300000</v>
          </cell>
          <cell r="V748">
            <v>105300000</v>
          </cell>
          <cell r="AD748">
            <v>0</v>
          </cell>
          <cell r="AE748">
            <v>0</v>
          </cell>
          <cell r="AG748">
            <v>105300000</v>
          </cell>
          <cell r="AH748">
            <v>105300000</v>
          </cell>
          <cell r="AM748">
            <v>0</v>
          </cell>
          <cell r="AN748">
            <v>0</v>
          </cell>
          <cell r="AP748">
            <v>105300000</v>
          </cell>
          <cell r="AQ748">
            <v>105300000</v>
          </cell>
          <cell r="AV748">
            <v>0</v>
          </cell>
          <cell r="AW748">
            <v>0</v>
          </cell>
          <cell r="AY748">
            <v>105300000</v>
          </cell>
          <cell r="AZ748">
            <v>105300000</v>
          </cell>
        </row>
        <row r="749">
          <cell r="A749" t="str">
            <v>MEFR_MI</v>
          </cell>
          <cell r="B749" t="str">
            <v>NDP</v>
          </cell>
          <cell r="C749" t="str">
            <v>B</v>
          </cell>
          <cell r="D749" t="str">
            <v>HT2</v>
          </cell>
          <cell r="E749" t="str">
            <v>Économie, finances et relance</v>
          </cell>
          <cell r="F749" t="str">
            <v>Pouvoirs publics</v>
          </cell>
          <cell r="U749">
            <v>105300000</v>
          </cell>
          <cell r="V749">
            <v>105300000</v>
          </cell>
          <cell r="AD749">
            <v>0</v>
          </cell>
          <cell r="AE749">
            <v>0</v>
          </cell>
          <cell r="AG749">
            <v>105300000</v>
          </cell>
          <cell r="AH749">
            <v>105300000</v>
          </cell>
          <cell r="AM749">
            <v>0</v>
          </cell>
          <cell r="AN749">
            <v>0</v>
          </cell>
          <cell r="AP749">
            <v>105300000</v>
          </cell>
          <cell r="AQ749">
            <v>105300000</v>
          </cell>
          <cell r="AV749">
            <v>0</v>
          </cell>
          <cell r="AW749">
            <v>0</v>
          </cell>
          <cell r="AY749">
            <v>105300000</v>
          </cell>
          <cell r="AZ749">
            <v>105300000</v>
          </cell>
        </row>
        <row r="750">
          <cell r="A750" t="str">
            <v>MEFR_MI</v>
          </cell>
          <cell r="B750" t="str">
            <v>NDP</v>
          </cell>
          <cell r="C750" t="str">
            <v>P</v>
          </cell>
          <cell r="D750" t="str">
            <v>SO</v>
          </cell>
          <cell r="E750" t="str">
            <v>Économie, finances et relance</v>
          </cell>
          <cell r="F750" t="str">
            <v>Pouvoirs publics</v>
          </cell>
          <cell r="M750">
            <v>517890000</v>
          </cell>
          <cell r="O750">
            <v>517890000</v>
          </cell>
          <cell r="Q750">
            <v>517890000</v>
          </cell>
          <cell r="S750">
            <v>517890000</v>
          </cell>
          <cell r="U750">
            <v>517890000</v>
          </cell>
          <cell r="V750">
            <v>517890000</v>
          </cell>
          <cell r="AD750">
            <v>0</v>
          </cell>
          <cell r="AE750">
            <v>0</v>
          </cell>
          <cell r="AG750">
            <v>517890000</v>
          </cell>
          <cell r="AH750">
            <v>517890000</v>
          </cell>
          <cell r="AM750">
            <v>0</v>
          </cell>
          <cell r="AN750">
            <v>0</v>
          </cell>
          <cell r="AP750">
            <v>517890000</v>
          </cell>
          <cell r="AQ750">
            <v>517890000</v>
          </cell>
          <cell r="AV750">
            <v>0</v>
          </cell>
          <cell r="AW750">
            <v>0</v>
          </cell>
          <cell r="AY750">
            <v>517890000</v>
          </cell>
          <cell r="AZ750">
            <v>517890000</v>
          </cell>
        </row>
        <row r="751">
          <cell r="A751" t="str">
            <v>MEFR_MI</v>
          </cell>
          <cell r="B751" t="str">
            <v>NDP</v>
          </cell>
          <cell r="C751" t="str">
            <v>STP</v>
          </cell>
          <cell r="D751" t="str">
            <v>HT2</v>
          </cell>
          <cell r="E751" t="str">
            <v>Économie, finances et relance</v>
          </cell>
          <cell r="F751" t="str">
            <v>Pouvoirs publics</v>
          </cell>
          <cell r="M751">
            <v>517890000</v>
          </cell>
          <cell r="O751">
            <v>517890000</v>
          </cell>
          <cell r="Q751">
            <v>517890000</v>
          </cell>
          <cell r="S751">
            <v>517890000</v>
          </cell>
          <cell r="U751">
            <v>517890000</v>
          </cell>
          <cell r="V751">
            <v>517890000</v>
          </cell>
          <cell r="AD751">
            <v>0</v>
          </cell>
          <cell r="AE751">
            <v>0</v>
          </cell>
          <cell r="AG751">
            <v>517890000</v>
          </cell>
          <cell r="AH751">
            <v>517890000</v>
          </cell>
          <cell r="AM751">
            <v>0</v>
          </cell>
          <cell r="AN751">
            <v>0</v>
          </cell>
          <cell r="AP751">
            <v>517890000</v>
          </cell>
          <cell r="AQ751">
            <v>517890000</v>
          </cell>
          <cell r="AV751">
            <v>0</v>
          </cell>
          <cell r="AW751">
            <v>0</v>
          </cell>
          <cell r="AY751">
            <v>517890000</v>
          </cell>
          <cell r="AZ751">
            <v>517890000</v>
          </cell>
        </row>
        <row r="752">
          <cell r="A752" t="str">
            <v>MEFR_MI</v>
          </cell>
          <cell r="B752" t="str">
            <v>NDP</v>
          </cell>
          <cell r="C752" t="str">
            <v>B</v>
          </cell>
          <cell r="D752" t="str">
            <v>HT2</v>
          </cell>
          <cell r="E752" t="str">
            <v>Économie, finances et relance</v>
          </cell>
          <cell r="F752" t="str">
            <v>Pouvoirs publics</v>
          </cell>
          <cell r="U752">
            <v>517890000</v>
          </cell>
          <cell r="V752">
            <v>517890000</v>
          </cell>
          <cell r="AD752">
            <v>0</v>
          </cell>
          <cell r="AE752">
            <v>0</v>
          </cell>
          <cell r="AG752">
            <v>517890000</v>
          </cell>
          <cell r="AH752">
            <v>517890000</v>
          </cell>
          <cell r="AM752">
            <v>0</v>
          </cell>
          <cell r="AN752">
            <v>0</v>
          </cell>
          <cell r="AP752">
            <v>517890000</v>
          </cell>
          <cell r="AQ752">
            <v>517890000</v>
          </cell>
          <cell r="AV752">
            <v>0</v>
          </cell>
          <cell r="AW752">
            <v>0</v>
          </cell>
          <cell r="AY752">
            <v>517890000</v>
          </cell>
          <cell r="AZ752">
            <v>517890000</v>
          </cell>
        </row>
        <row r="753">
          <cell r="A753" t="str">
            <v>MEFR_MI</v>
          </cell>
          <cell r="B753" t="str">
            <v>NDP</v>
          </cell>
          <cell r="C753" t="str">
            <v>P</v>
          </cell>
          <cell r="D753" t="str">
            <v>SO</v>
          </cell>
          <cell r="E753" t="str">
            <v>Économie, finances et relance</v>
          </cell>
          <cell r="F753" t="str">
            <v>Pouvoirs publics</v>
          </cell>
          <cell r="M753">
            <v>323584600</v>
          </cell>
          <cell r="O753">
            <v>323584600</v>
          </cell>
          <cell r="Q753">
            <v>323584600</v>
          </cell>
          <cell r="S753">
            <v>323584600</v>
          </cell>
          <cell r="U753">
            <v>323584600</v>
          </cell>
          <cell r="V753">
            <v>323584600</v>
          </cell>
          <cell r="AD753">
            <v>0</v>
          </cell>
          <cell r="AE753">
            <v>0</v>
          </cell>
          <cell r="AG753">
            <v>323584600</v>
          </cell>
          <cell r="AH753">
            <v>323584600</v>
          </cell>
          <cell r="AM753">
            <v>0</v>
          </cell>
          <cell r="AN753">
            <v>0</v>
          </cell>
          <cell r="AP753">
            <v>323584600</v>
          </cell>
          <cell r="AQ753">
            <v>323584600</v>
          </cell>
          <cell r="AV753">
            <v>0</v>
          </cell>
          <cell r="AW753">
            <v>0</v>
          </cell>
          <cell r="AY753">
            <v>323584600</v>
          </cell>
          <cell r="AZ753">
            <v>323584600</v>
          </cell>
        </row>
        <row r="754">
          <cell r="A754" t="str">
            <v>MEFR_MI</v>
          </cell>
          <cell r="B754" t="str">
            <v>NDP</v>
          </cell>
          <cell r="C754" t="str">
            <v>STP</v>
          </cell>
          <cell r="D754" t="str">
            <v>HT2</v>
          </cell>
          <cell r="E754" t="str">
            <v>Économie, finances et relance</v>
          </cell>
          <cell r="F754" t="str">
            <v>Pouvoirs publics</v>
          </cell>
          <cell r="M754">
            <v>323584600</v>
          </cell>
          <cell r="O754">
            <v>323584600</v>
          </cell>
          <cell r="Q754">
            <v>323584600</v>
          </cell>
          <cell r="S754">
            <v>323584600</v>
          </cell>
          <cell r="U754">
            <v>323584600</v>
          </cell>
          <cell r="V754">
            <v>323584600</v>
          </cell>
          <cell r="AD754">
            <v>0</v>
          </cell>
          <cell r="AE754">
            <v>0</v>
          </cell>
          <cell r="AG754">
            <v>323584600</v>
          </cell>
          <cell r="AH754">
            <v>323584600</v>
          </cell>
          <cell r="AM754">
            <v>0</v>
          </cell>
          <cell r="AN754">
            <v>0</v>
          </cell>
          <cell r="AP754">
            <v>323584600</v>
          </cell>
          <cell r="AQ754">
            <v>323584600</v>
          </cell>
          <cell r="AV754">
            <v>0</v>
          </cell>
          <cell r="AW754">
            <v>0</v>
          </cell>
          <cell r="AY754">
            <v>323584600</v>
          </cell>
          <cell r="AZ754">
            <v>323584600</v>
          </cell>
        </row>
        <row r="755">
          <cell r="A755" t="str">
            <v>MEFR_MI</v>
          </cell>
          <cell r="B755" t="str">
            <v>NDP</v>
          </cell>
          <cell r="C755" t="str">
            <v>B</v>
          </cell>
          <cell r="D755" t="str">
            <v>HT2</v>
          </cell>
          <cell r="E755" t="str">
            <v>Économie, finances et relance</v>
          </cell>
          <cell r="F755" t="str">
            <v>Pouvoirs publics</v>
          </cell>
          <cell r="U755">
            <v>323584600</v>
          </cell>
          <cell r="V755">
            <v>323584600</v>
          </cell>
          <cell r="AD755">
            <v>0</v>
          </cell>
          <cell r="AE755">
            <v>0</v>
          </cell>
          <cell r="AG755">
            <v>323584600</v>
          </cell>
          <cell r="AH755">
            <v>323584600</v>
          </cell>
          <cell r="AM755">
            <v>0</v>
          </cell>
          <cell r="AN755">
            <v>0</v>
          </cell>
          <cell r="AP755">
            <v>323584600</v>
          </cell>
          <cell r="AQ755">
            <v>323584600</v>
          </cell>
          <cell r="AV755">
            <v>0</v>
          </cell>
          <cell r="AW755">
            <v>0</v>
          </cell>
          <cell r="AY755">
            <v>323584600</v>
          </cell>
          <cell r="AZ755">
            <v>323584600</v>
          </cell>
        </row>
        <row r="756">
          <cell r="A756" t="str">
            <v>MEFR_MI</v>
          </cell>
          <cell r="B756" t="str">
            <v>NDP</v>
          </cell>
          <cell r="C756" t="str">
            <v>P</v>
          </cell>
          <cell r="D756" t="str">
            <v>SO</v>
          </cell>
          <cell r="E756" t="str">
            <v>Économie, finances et relance</v>
          </cell>
          <cell r="F756" t="str">
            <v>Pouvoirs publics</v>
          </cell>
          <cell r="M756">
            <v>13696974</v>
          </cell>
          <cell r="O756">
            <v>11719229</v>
          </cell>
          <cell r="Q756">
            <v>11719229</v>
          </cell>
          <cell r="S756">
            <v>12504229</v>
          </cell>
          <cell r="U756">
            <v>12019229</v>
          </cell>
          <cell r="V756">
            <v>12019229</v>
          </cell>
          <cell r="AD756">
            <v>0</v>
          </cell>
          <cell r="AE756">
            <v>0</v>
          </cell>
          <cell r="AG756">
            <v>12019229</v>
          </cell>
          <cell r="AH756">
            <v>12019229</v>
          </cell>
          <cell r="AM756">
            <v>0</v>
          </cell>
          <cell r="AN756">
            <v>0</v>
          </cell>
          <cell r="AP756">
            <v>12019229</v>
          </cell>
          <cell r="AQ756">
            <v>12019229</v>
          </cell>
          <cell r="AV756">
            <v>0</v>
          </cell>
          <cell r="AW756">
            <v>0</v>
          </cell>
          <cell r="AY756">
            <v>12019229</v>
          </cell>
          <cell r="AZ756">
            <v>12019229</v>
          </cell>
        </row>
        <row r="757">
          <cell r="A757" t="str">
            <v>MEFR_MI</v>
          </cell>
          <cell r="B757" t="str">
            <v>NDP</v>
          </cell>
          <cell r="C757" t="str">
            <v>STP</v>
          </cell>
          <cell r="D757" t="str">
            <v>HT2</v>
          </cell>
          <cell r="E757" t="str">
            <v>Économie, finances et relance</v>
          </cell>
          <cell r="F757" t="str">
            <v>Pouvoirs publics</v>
          </cell>
          <cell r="M757">
            <v>13696974</v>
          </cell>
          <cell r="O757">
            <v>11719229</v>
          </cell>
          <cell r="Q757">
            <v>11719229</v>
          </cell>
          <cell r="S757">
            <v>12504229</v>
          </cell>
          <cell r="U757">
            <v>12019229</v>
          </cell>
          <cell r="V757">
            <v>12019229</v>
          </cell>
          <cell r="AD757">
            <v>0</v>
          </cell>
          <cell r="AE757">
            <v>0</v>
          </cell>
          <cell r="AG757">
            <v>12019229</v>
          </cell>
          <cell r="AH757">
            <v>12019229</v>
          </cell>
          <cell r="AM757">
            <v>0</v>
          </cell>
          <cell r="AN757">
            <v>0</v>
          </cell>
          <cell r="AP757">
            <v>12019229</v>
          </cell>
          <cell r="AQ757">
            <v>12019229</v>
          </cell>
          <cell r="AV757">
            <v>0</v>
          </cell>
          <cell r="AW757">
            <v>0</v>
          </cell>
          <cell r="AY757">
            <v>12019229</v>
          </cell>
          <cell r="AZ757">
            <v>12019229</v>
          </cell>
        </row>
        <row r="758">
          <cell r="A758" t="str">
            <v>MEFR_MI</v>
          </cell>
          <cell r="B758" t="str">
            <v>NDP</v>
          </cell>
          <cell r="C758" t="str">
            <v>B</v>
          </cell>
          <cell r="D758" t="str">
            <v>HT2</v>
          </cell>
          <cell r="E758" t="str">
            <v>Économie, finances et relance</v>
          </cell>
          <cell r="F758" t="str">
            <v>Pouvoirs publics</v>
          </cell>
          <cell r="U758">
            <v>12019229</v>
          </cell>
          <cell r="V758">
            <v>12019229</v>
          </cell>
          <cell r="AD758">
            <v>0</v>
          </cell>
          <cell r="AE758">
            <v>0</v>
          </cell>
          <cell r="AG758">
            <v>12019229</v>
          </cell>
          <cell r="AH758">
            <v>12019229</v>
          </cell>
          <cell r="AM758">
            <v>0</v>
          </cell>
          <cell r="AN758">
            <v>0</v>
          </cell>
          <cell r="AP758">
            <v>12019229</v>
          </cell>
          <cell r="AQ758">
            <v>12019229</v>
          </cell>
          <cell r="AV758">
            <v>0</v>
          </cell>
          <cell r="AW758">
            <v>0</v>
          </cell>
          <cell r="AY758">
            <v>12019229</v>
          </cell>
          <cell r="AZ758">
            <v>12019229</v>
          </cell>
        </row>
        <row r="759">
          <cell r="A759" t="str">
            <v>MEFR_MI</v>
          </cell>
          <cell r="B759" t="str">
            <v>NDP</v>
          </cell>
          <cell r="C759" t="str">
            <v>P</v>
          </cell>
          <cell r="D759" t="str">
            <v>SO</v>
          </cell>
          <cell r="E759" t="str">
            <v>Économie, finances et relance</v>
          </cell>
          <cell r="F759" t="str">
            <v>Pouvoirs publics</v>
          </cell>
          <cell r="M759">
            <v>0</v>
          </cell>
          <cell r="O759">
            <v>0</v>
          </cell>
          <cell r="Q759">
            <v>0</v>
          </cell>
          <cell r="S759">
            <v>0</v>
          </cell>
          <cell r="U759">
            <v>0</v>
          </cell>
          <cell r="V759">
            <v>0</v>
          </cell>
          <cell r="AD759">
            <v>0</v>
          </cell>
          <cell r="AE759">
            <v>0</v>
          </cell>
          <cell r="AG759">
            <v>0</v>
          </cell>
          <cell r="AH759">
            <v>0</v>
          </cell>
          <cell r="AM759">
            <v>0</v>
          </cell>
          <cell r="AN759">
            <v>0</v>
          </cell>
          <cell r="AP759">
            <v>0</v>
          </cell>
          <cell r="AQ759">
            <v>0</v>
          </cell>
          <cell r="AV759">
            <v>0</v>
          </cell>
          <cell r="AW759">
            <v>0</v>
          </cell>
          <cell r="AY759">
            <v>0</v>
          </cell>
          <cell r="AZ759">
            <v>0</v>
          </cell>
        </row>
        <row r="760">
          <cell r="A760" t="str">
            <v>MEFR_MI</v>
          </cell>
          <cell r="B760" t="str">
            <v>NDP</v>
          </cell>
          <cell r="C760" t="str">
            <v>STP</v>
          </cell>
          <cell r="D760" t="str">
            <v>HT2</v>
          </cell>
          <cell r="E760" t="str">
            <v>Économie, finances et relance</v>
          </cell>
          <cell r="F760" t="str">
            <v>Pouvoirs publics</v>
          </cell>
          <cell r="U760">
            <v>0</v>
          </cell>
          <cell r="V760">
            <v>0</v>
          </cell>
          <cell r="AD760">
            <v>0</v>
          </cell>
          <cell r="AE760">
            <v>0</v>
          </cell>
          <cell r="AG760">
            <v>0</v>
          </cell>
          <cell r="AH760">
            <v>0</v>
          </cell>
          <cell r="AM760">
            <v>0</v>
          </cell>
          <cell r="AN760">
            <v>0</v>
          </cell>
          <cell r="AP760">
            <v>0</v>
          </cell>
          <cell r="AQ760">
            <v>0</v>
          </cell>
          <cell r="AV760">
            <v>0</v>
          </cell>
          <cell r="AW760">
            <v>0</v>
          </cell>
          <cell r="AY760">
            <v>0</v>
          </cell>
          <cell r="AZ760">
            <v>0</v>
          </cell>
        </row>
        <row r="761">
          <cell r="A761" t="str">
            <v>MEFR_MI</v>
          </cell>
          <cell r="B761" t="str">
            <v>NDP</v>
          </cell>
          <cell r="C761" t="str">
            <v>B</v>
          </cell>
          <cell r="D761" t="str">
            <v>HT2</v>
          </cell>
          <cell r="E761" t="str">
            <v>Économie, finances et relance</v>
          </cell>
          <cell r="F761" t="str">
            <v>Pouvoirs publics</v>
          </cell>
          <cell r="U761">
            <v>0</v>
          </cell>
          <cell r="V761">
            <v>0</v>
          </cell>
          <cell r="AD761">
            <v>0</v>
          </cell>
          <cell r="AE761">
            <v>0</v>
          </cell>
          <cell r="AG761">
            <v>0</v>
          </cell>
          <cell r="AH761">
            <v>0</v>
          </cell>
          <cell r="AM761">
            <v>0</v>
          </cell>
          <cell r="AN761">
            <v>0</v>
          </cell>
          <cell r="AP761">
            <v>0</v>
          </cell>
          <cell r="AQ761">
            <v>0</v>
          </cell>
          <cell r="AV761">
            <v>0</v>
          </cell>
          <cell r="AW761">
            <v>0</v>
          </cell>
          <cell r="AY761">
            <v>0</v>
          </cell>
          <cell r="AZ761">
            <v>0</v>
          </cell>
        </row>
        <row r="762">
          <cell r="A762" t="str">
            <v>MEFR_MI</v>
          </cell>
          <cell r="B762" t="str">
            <v>NDP</v>
          </cell>
          <cell r="C762" t="str">
            <v>P</v>
          </cell>
          <cell r="D762" t="str">
            <v>SO</v>
          </cell>
          <cell r="E762" t="str">
            <v>Économie, finances et relance</v>
          </cell>
          <cell r="F762" t="str">
            <v>Pouvoirs publics</v>
          </cell>
          <cell r="M762">
            <v>861500</v>
          </cell>
          <cell r="O762">
            <v>861500</v>
          </cell>
          <cell r="Q762">
            <v>861500</v>
          </cell>
          <cell r="S762">
            <v>871500</v>
          </cell>
          <cell r="U762">
            <v>871500</v>
          </cell>
          <cell r="V762">
            <v>871500</v>
          </cell>
          <cell r="AD762">
            <v>0</v>
          </cell>
          <cell r="AE762">
            <v>0</v>
          </cell>
          <cell r="AG762">
            <v>871500</v>
          </cell>
          <cell r="AH762">
            <v>871500</v>
          </cell>
          <cell r="AM762">
            <v>0</v>
          </cell>
          <cell r="AN762">
            <v>0</v>
          </cell>
          <cell r="AP762">
            <v>871500</v>
          </cell>
          <cell r="AQ762">
            <v>871500</v>
          </cell>
          <cell r="AV762">
            <v>0</v>
          </cell>
          <cell r="AW762">
            <v>0</v>
          </cell>
          <cell r="AY762">
            <v>871500</v>
          </cell>
          <cell r="AZ762">
            <v>871500</v>
          </cell>
        </row>
        <row r="763">
          <cell r="A763" t="str">
            <v>MEFR_MI</v>
          </cell>
          <cell r="B763" t="str">
            <v>NDP</v>
          </cell>
          <cell r="C763" t="str">
            <v>STP</v>
          </cell>
          <cell r="D763" t="str">
            <v>HT2</v>
          </cell>
          <cell r="E763" t="str">
            <v>Économie, finances et relance</v>
          </cell>
          <cell r="F763" t="str">
            <v>Pouvoirs publics</v>
          </cell>
          <cell r="M763">
            <v>861500</v>
          </cell>
          <cell r="O763">
            <v>861500</v>
          </cell>
          <cell r="Q763">
            <v>861500</v>
          </cell>
          <cell r="S763">
            <v>871500</v>
          </cell>
          <cell r="U763">
            <v>871500</v>
          </cell>
          <cell r="V763">
            <v>871500</v>
          </cell>
          <cell r="AD763">
            <v>0</v>
          </cell>
          <cell r="AE763">
            <v>0</v>
          </cell>
          <cell r="AG763">
            <v>871500</v>
          </cell>
          <cell r="AH763">
            <v>871500</v>
          </cell>
          <cell r="AM763">
            <v>0</v>
          </cell>
          <cell r="AN763">
            <v>0</v>
          </cell>
          <cell r="AP763">
            <v>871500</v>
          </cell>
          <cell r="AQ763">
            <v>871500</v>
          </cell>
          <cell r="AV763">
            <v>0</v>
          </cell>
          <cell r="AW763">
            <v>0</v>
          </cell>
          <cell r="AY763">
            <v>871500</v>
          </cell>
          <cell r="AZ763">
            <v>871500</v>
          </cell>
        </row>
        <row r="764">
          <cell r="A764" t="str">
            <v>MEFR_MI</v>
          </cell>
          <cell r="B764" t="str">
            <v>NDP</v>
          </cell>
          <cell r="C764" t="str">
            <v>B</v>
          </cell>
          <cell r="D764" t="str">
            <v>HT2</v>
          </cell>
          <cell r="E764" t="str">
            <v>Économie, finances et relance</v>
          </cell>
          <cell r="F764" t="str">
            <v>Pouvoirs publics</v>
          </cell>
          <cell r="U764">
            <v>871500</v>
          </cell>
          <cell r="V764">
            <v>871500</v>
          </cell>
          <cell r="AD764">
            <v>0</v>
          </cell>
          <cell r="AE764">
            <v>0</v>
          </cell>
          <cell r="AG764">
            <v>871500</v>
          </cell>
          <cell r="AH764">
            <v>871500</v>
          </cell>
          <cell r="AM764">
            <v>0</v>
          </cell>
          <cell r="AN764">
            <v>0</v>
          </cell>
          <cell r="AP764">
            <v>871500</v>
          </cell>
          <cell r="AQ764">
            <v>871500</v>
          </cell>
          <cell r="AV764">
            <v>0</v>
          </cell>
          <cell r="AW764">
            <v>0</v>
          </cell>
          <cell r="AY764">
            <v>871500</v>
          </cell>
          <cell r="AZ764">
            <v>871500</v>
          </cell>
        </row>
        <row r="765">
          <cell r="A765" t="str">
            <v>MEFR_MI</v>
          </cell>
          <cell r="B765" t="str">
            <v>NDP</v>
          </cell>
          <cell r="C765" t="str">
            <v>P</v>
          </cell>
          <cell r="D765" t="str">
            <v>SO</v>
          </cell>
          <cell r="E765" t="str">
            <v>Économie, finances et relance</v>
          </cell>
          <cell r="F765" t="str">
            <v>Pouvoirs publics</v>
          </cell>
          <cell r="M765">
            <v>34887162</v>
          </cell>
          <cell r="O765">
            <v>34687162</v>
          </cell>
          <cell r="Q765">
            <v>34289162</v>
          </cell>
          <cell r="S765">
            <v>34289162</v>
          </cell>
          <cell r="U765">
            <v>34289162</v>
          </cell>
          <cell r="V765">
            <v>34289162</v>
          </cell>
          <cell r="AD765">
            <v>0</v>
          </cell>
          <cell r="AE765">
            <v>0</v>
          </cell>
          <cell r="AG765">
            <v>34289162</v>
          </cell>
          <cell r="AH765">
            <v>34289162</v>
          </cell>
          <cell r="AM765">
            <v>0</v>
          </cell>
          <cell r="AN765">
            <v>0</v>
          </cell>
          <cell r="AP765">
            <v>34289162</v>
          </cell>
          <cell r="AQ765">
            <v>34289162</v>
          </cell>
          <cell r="AV765">
            <v>0</v>
          </cell>
          <cell r="AW765">
            <v>0</v>
          </cell>
          <cell r="AY765">
            <v>34289162</v>
          </cell>
          <cell r="AZ765">
            <v>34289162</v>
          </cell>
        </row>
        <row r="766">
          <cell r="A766" t="str">
            <v>MEFR_MI</v>
          </cell>
          <cell r="B766" t="str">
            <v>NDP</v>
          </cell>
          <cell r="C766" t="str">
            <v>STP</v>
          </cell>
          <cell r="D766" t="str">
            <v>HT2</v>
          </cell>
          <cell r="E766" t="str">
            <v>Économie, finances et relance</v>
          </cell>
          <cell r="F766" t="str">
            <v>Pouvoirs publics</v>
          </cell>
          <cell r="M766">
            <v>34887162</v>
          </cell>
          <cell r="O766">
            <v>34687162</v>
          </cell>
          <cell r="Q766">
            <v>34289162</v>
          </cell>
          <cell r="S766">
            <v>34289162</v>
          </cell>
          <cell r="U766">
            <v>34289162</v>
          </cell>
          <cell r="V766">
            <v>34289162</v>
          </cell>
          <cell r="AD766">
            <v>0</v>
          </cell>
          <cell r="AE766">
            <v>0</v>
          </cell>
          <cell r="AG766">
            <v>34289162</v>
          </cell>
          <cell r="AH766">
            <v>34289162</v>
          </cell>
          <cell r="AM766">
            <v>0</v>
          </cell>
          <cell r="AN766">
            <v>0</v>
          </cell>
          <cell r="AP766">
            <v>34289162</v>
          </cell>
          <cell r="AQ766">
            <v>34289162</v>
          </cell>
          <cell r="AV766">
            <v>0</v>
          </cell>
          <cell r="AW766">
            <v>0</v>
          </cell>
          <cell r="AY766">
            <v>34289162</v>
          </cell>
          <cell r="AZ766">
            <v>34289162</v>
          </cell>
        </row>
        <row r="767">
          <cell r="A767" t="str">
            <v>MEFR_MI</v>
          </cell>
          <cell r="B767" t="str">
            <v>NDP</v>
          </cell>
          <cell r="C767" t="str">
            <v>B</v>
          </cell>
          <cell r="D767" t="str">
            <v>HT2</v>
          </cell>
          <cell r="E767" t="str">
            <v>Économie, finances et relance</v>
          </cell>
          <cell r="F767" t="str">
            <v>Pouvoirs publics</v>
          </cell>
          <cell r="U767">
            <v>34289162</v>
          </cell>
          <cell r="V767">
            <v>34289162</v>
          </cell>
          <cell r="AD767">
            <v>0</v>
          </cell>
          <cell r="AE767">
            <v>0</v>
          </cell>
          <cell r="AG767">
            <v>34289162</v>
          </cell>
          <cell r="AH767">
            <v>34289162</v>
          </cell>
          <cell r="AM767">
            <v>0</v>
          </cell>
          <cell r="AN767">
            <v>0</v>
          </cell>
          <cell r="AP767">
            <v>34289162</v>
          </cell>
          <cell r="AQ767">
            <v>34289162</v>
          </cell>
          <cell r="AV767">
            <v>0</v>
          </cell>
          <cell r="AW767">
            <v>0</v>
          </cell>
          <cell r="AY767">
            <v>34289162</v>
          </cell>
          <cell r="AZ767">
            <v>34289162</v>
          </cell>
        </row>
        <row r="768">
          <cell r="A768" t="str">
            <v>MEFR_MI</v>
          </cell>
          <cell r="B768" t="str">
            <v>NDP</v>
          </cell>
          <cell r="C768" t="str">
            <v>P</v>
          </cell>
          <cell r="D768" t="str">
            <v>SO</v>
          </cell>
          <cell r="E768" t="str">
            <v>Économie, finances et relance</v>
          </cell>
          <cell r="F768" t="str">
            <v>Pouvoirs publics</v>
          </cell>
          <cell r="M768">
            <v>0</v>
          </cell>
          <cell r="O768">
            <v>0</v>
          </cell>
          <cell r="Q768">
            <v>0</v>
          </cell>
          <cell r="S768">
            <v>0</v>
          </cell>
          <cell r="U768">
            <v>0</v>
          </cell>
          <cell r="V768">
            <v>0</v>
          </cell>
          <cell r="AD768">
            <v>0</v>
          </cell>
          <cell r="AE768">
            <v>0</v>
          </cell>
          <cell r="AG768">
            <v>0</v>
          </cell>
          <cell r="AH768">
            <v>0</v>
          </cell>
          <cell r="AM768">
            <v>0</v>
          </cell>
          <cell r="AN768">
            <v>0</v>
          </cell>
          <cell r="AP768">
            <v>0</v>
          </cell>
          <cell r="AQ768">
            <v>0</v>
          </cell>
          <cell r="AV768">
            <v>0</v>
          </cell>
          <cell r="AW768">
            <v>0</v>
          </cell>
          <cell r="AY768">
            <v>0</v>
          </cell>
          <cell r="AZ768">
            <v>0</v>
          </cell>
        </row>
        <row r="769">
          <cell r="A769" t="str">
            <v>MEFR_MI</v>
          </cell>
          <cell r="B769" t="str">
            <v>NDP</v>
          </cell>
          <cell r="C769" t="str">
            <v>STP</v>
          </cell>
          <cell r="D769" t="str">
            <v>HT2</v>
          </cell>
          <cell r="E769" t="str">
            <v>Économie, finances et relance</v>
          </cell>
          <cell r="F769" t="str">
            <v>Pouvoirs publics</v>
          </cell>
          <cell r="U769">
            <v>0</v>
          </cell>
          <cell r="V769">
            <v>0</v>
          </cell>
          <cell r="AD769">
            <v>0</v>
          </cell>
          <cell r="AE769">
            <v>0</v>
          </cell>
          <cell r="AG769">
            <v>0</v>
          </cell>
          <cell r="AH769">
            <v>0</v>
          </cell>
          <cell r="AM769">
            <v>0</v>
          </cell>
          <cell r="AN769">
            <v>0</v>
          </cell>
          <cell r="AP769">
            <v>0</v>
          </cell>
          <cell r="AQ769">
            <v>0</v>
          </cell>
          <cell r="AV769">
            <v>0</v>
          </cell>
          <cell r="AW769">
            <v>0</v>
          </cell>
          <cell r="AY769">
            <v>0</v>
          </cell>
          <cell r="AZ769">
            <v>0</v>
          </cell>
        </row>
        <row r="770">
          <cell r="A770" t="str">
            <v>MEFR_MI</v>
          </cell>
          <cell r="B770" t="str">
            <v>NDP</v>
          </cell>
          <cell r="C770" t="str">
            <v>B</v>
          </cell>
          <cell r="D770" t="str">
            <v>HT2</v>
          </cell>
          <cell r="E770" t="str">
            <v>Économie, finances et relance</v>
          </cell>
          <cell r="F770" t="str">
            <v>Pouvoirs publics</v>
          </cell>
          <cell r="U770">
            <v>0</v>
          </cell>
          <cell r="V770">
            <v>0</v>
          </cell>
          <cell r="AD770">
            <v>0</v>
          </cell>
          <cell r="AE770">
            <v>0</v>
          </cell>
          <cell r="AG770">
            <v>0</v>
          </cell>
          <cell r="AH770">
            <v>0</v>
          </cell>
          <cell r="AM770">
            <v>0</v>
          </cell>
          <cell r="AN770">
            <v>0</v>
          </cell>
          <cell r="AP770">
            <v>0</v>
          </cell>
          <cell r="AQ770">
            <v>0</v>
          </cell>
          <cell r="AV770">
            <v>0</v>
          </cell>
          <cell r="AW770">
            <v>0</v>
          </cell>
          <cell r="AY770">
            <v>0</v>
          </cell>
          <cell r="AZ770">
            <v>0</v>
          </cell>
        </row>
        <row r="771">
          <cell r="A771" t="str">
            <v>MEFR_hMI</v>
          </cell>
          <cell r="B771" t="str">
            <v>SO</v>
          </cell>
          <cell r="C771" t="str">
            <v>M</v>
          </cell>
          <cell r="D771" t="str">
            <v>SO</v>
          </cell>
          <cell r="E771" t="str">
            <v>Économie, finances et relance</v>
          </cell>
          <cell r="F771" t="str">
            <v>Recherche et enseignement supérieur</v>
          </cell>
          <cell r="M771">
            <v>2126035399</v>
          </cell>
          <cell r="O771">
            <v>2338692488</v>
          </cell>
          <cell r="Q771">
            <v>2374464526</v>
          </cell>
          <cell r="S771">
            <v>2600624406</v>
          </cell>
          <cell r="U771">
            <v>28606736805</v>
          </cell>
          <cell r="V771">
            <v>28475676950</v>
          </cell>
          <cell r="AD771">
            <v>0</v>
          </cell>
          <cell r="AE771">
            <v>0</v>
          </cell>
          <cell r="AG771">
            <v>28606736805</v>
          </cell>
          <cell r="AH771">
            <v>28475676950</v>
          </cell>
          <cell r="AM771">
            <v>0</v>
          </cell>
          <cell r="AN771">
            <v>0</v>
          </cell>
          <cell r="AP771">
            <v>28606736805</v>
          </cell>
          <cell r="AQ771">
            <v>28475676950</v>
          </cell>
          <cell r="AV771">
            <v>0</v>
          </cell>
          <cell r="AW771">
            <v>0</v>
          </cell>
          <cell r="AY771">
            <v>28606736805</v>
          </cell>
          <cell r="AZ771">
            <v>28475676950</v>
          </cell>
        </row>
        <row r="772">
          <cell r="A772" t="str">
            <v>MEFR_hMI</v>
          </cell>
          <cell r="B772" t="str">
            <v>NDP</v>
          </cell>
          <cell r="C772" t="str">
            <v>P</v>
          </cell>
          <cell r="D772" t="str">
            <v>SO</v>
          </cell>
          <cell r="E772" t="str">
            <v>Économie, finances et relance</v>
          </cell>
          <cell r="F772" t="str">
            <v>Recherche et enseignement supérieur</v>
          </cell>
          <cell r="M772">
            <v>672960460</v>
          </cell>
          <cell r="O772">
            <v>741027909</v>
          </cell>
          <cell r="Q772">
            <v>611602708</v>
          </cell>
          <cell r="S772">
            <v>726133682</v>
          </cell>
          <cell r="U772">
            <v>572522837</v>
          </cell>
          <cell r="V772">
            <v>653995570</v>
          </cell>
          <cell r="AD772">
            <v>0</v>
          </cell>
          <cell r="AE772">
            <v>0</v>
          </cell>
          <cell r="AG772">
            <v>572522837</v>
          </cell>
          <cell r="AH772">
            <v>653995570</v>
          </cell>
          <cell r="AM772">
            <v>0</v>
          </cell>
          <cell r="AN772">
            <v>0</v>
          </cell>
          <cell r="AP772">
            <v>572522837</v>
          </cell>
          <cell r="AQ772">
            <v>653995570</v>
          </cell>
          <cell r="AV772">
            <v>0</v>
          </cell>
          <cell r="AW772">
            <v>0</v>
          </cell>
          <cell r="AY772">
            <v>572522837</v>
          </cell>
          <cell r="AZ772">
            <v>653995570</v>
          </cell>
        </row>
        <row r="773">
          <cell r="A773" t="str">
            <v>MEFR_hMI</v>
          </cell>
          <cell r="B773" t="str">
            <v>SO</v>
          </cell>
          <cell r="C773" t="str">
            <v>STP</v>
          </cell>
          <cell r="D773" t="str">
            <v>T2</v>
          </cell>
          <cell r="E773" t="str">
            <v>Économie, finances et relance</v>
          </cell>
          <cell r="F773" t="str">
            <v>Recherche et enseignement supérieur</v>
          </cell>
          <cell r="M773">
            <v>6345779</v>
          </cell>
          <cell r="O773">
            <v>8417940</v>
          </cell>
          <cell r="Q773">
            <v>9407502</v>
          </cell>
          <cell r="S773">
            <v>-4391039</v>
          </cell>
          <cell r="U773">
            <v>0</v>
          </cell>
          <cell r="V773">
            <v>0</v>
          </cell>
          <cell r="AD773">
            <v>0</v>
          </cell>
          <cell r="AE773">
            <v>0</v>
          </cell>
          <cell r="AG773">
            <v>0</v>
          </cell>
          <cell r="AH773">
            <v>0</v>
          </cell>
          <cell r="AM773">
            <v>0</v>
          </cell>
          <cell r="AN773">
            <v>0</v>
          </cell>
          <cell r="AP773">
            <v>0</v>
          </cell>
          <cell r="AQ773">
            <v>0</v>
          </cell>
          <cell r="AV773">
            <v>0</v>
          </cell>
          <cell r="AW773">
            <v>0</v>
          </cell>
          <cell r="AY773">
            <v>0</v>
          </cell>
          <cell r="AZ773">
            <v>0</v>
          </cell>
        </row>
        <row r="774">
          <cell r="A774" t="str">
            <v>MEFR_hMI</v>
          </cell>
          <cell r="B774" t="str">
            <v>NDP</v>
          </cell>
          <cell r="C774" t="str">
            <v>B</v>
          </cell>
          <cell r="D774" t="str">
            <v>T2_HCAS</v>
          </cell>
          <cell r="E774" t="str">
            <v>Économie, finances et relance</v>
          </cell>
          <cell r="F774" t="str">
            <v>Recherche et enseignement supérieur</v>
          </cell>
          <cell r="M774">
            <v>6766605</v>
          </cell>
          <cell r="O774">
            <v>7940194</v>
          </cell>
          <cell r="Q774">
            <v>8658763</v>
          </cell>
          <cell r="S774">
            <v>-2785250</v>
          </cell>
          <cell r="U774">
            <v>0</v>
          </cell>
          <cell r="V774">
            <v>0</v>
          </cell>
          <cell r="AD774">
            <v>0</v>
          </cell>
          <cell r="AE774">
            <v>0</v>
          </cell>
          <cell r="AG774">
            <v>0</v>
          </cell>
          <cell r="AH774">
            <v>0</v>
          </cell>
          <cell r="AM774">
            <v>0</v>
          </cell>
          <cell r="AN774">
            <v>0</v>
          </cell>
          <cell r="AP774">
            <v>0</v>
          </cell>
          <cell r="AQ774">
            <v>0</v>
          </cell>
          <cell r="AV774">
            <v>0</v>
          </cell>
          <cell r="AW774">
            <v>0</v>
          </cell>
          <cell r="AY774">
            <v>0</v>
          </cell>
          <cell r="AZ774">
            <v>0</v>
          </cell>
        </row>
        <row r="775">
          <cell r="A775" t="str">
            <v>MEFR_hMI</v>
          </cell>
          <cell r="B775" t="str">
            <v>HN</v>
          </cell>
          <cell r="C775" t="str">
            <v>B</v>
          </cell>
          <cell r="D775" t="str">
            <v>T2_CAS</v>
          </cell>
          <cell r="E775" t="str">
            <v>Économie, finances et relance</v>
          </cell>
          <cell r="F775" t="str">
            <v>Recherche et enseignement supérieur</v>
          </cell>
          <cell r="M775">
            <v>-420826</v>
          </cell>
          <cell r="O775">
            <v>477746</v>
          </cell>
          <cell r="Q775">
            <v>748739</v>
          </cell>
          <cell r="S775">
            <v>-1605789</v>
          </cell>
          <cell r="U775">
            <v>0</v>
          </cell>
          <cell r="V775">
            <v>0</v>
          </cell>
          <cell r="AD775">
            <v>0</v>
          </cell>
          <cell r="AE775">
            <v>0</v>
          </cell>
          <cell r="AG775">
            <v>0</v>
          </cell>
          <cell r="AH775">
            <v>0</v>
          </cell>
          <cell r="AM775">
            <v>0</v>
          </cell>
          <cell r="AN775">
            <v>0</v>
          </cell>
          <cell r="AP775">
            <v>0</v>
          </cell>
          <cell r="AQ775">
            <v>0</v>
          </cell>
          <cell r="AV775">
            <v>0</v>
          </cell>
          <cell r="AW775">
            <v>0</v>
          </cell>
          <cell r="AY775">
            <v>0</v>
          </cell>
          <cell r="AZ775">
            <v>0</v>
          </cell>
        </row>
        <row r="776">
          <cell r="A776" t="str">
            <v>MEFR_hMI</v>
          </cell>
          <cell r="B776" t="str">
            <v>NDP</v>
          </cell>
          <cell r="C776" t="str">
            <v>STP</v>
          </cell>
          <cell r="D776" t="str">
            <v>HT2</v>
          </cell>
          <cell r="E776" t="str">
            <v>Économie, finances et relance</v>
          </cell>
          <cell r="F776" t="str">
            <v>Recherche et enseignement supérieur</v>
          </cell>
          <cell r="M776">
            <v>666614681</v>
          </cell>
          <cell r="O776">
            <v>732609969</v>
          </cell>
          <cell r="Q776">
            <v>602195206</v>
          </cell>
          <cell r="S776">
            <v>730524721</v>
          </cell>
          <cell r="U776">
            <v>572522837</v>
          </cell>
          <cell r="V776">
            <v>653995570</v>
          </cell>
          <cell r="AD776">
            <v>0</v>
          </cell>
          <cell r="AE776">
            <v>0</v>
          </cell>
          <cell r="AG776">
            <v>572522837</v>
          </cell>
          <cell r="AH776">
            <v>653995570</v>
          </cell>
          <cell r="AM776">
            <v>0</v>
          </cell>
          <cell r="AN776">
            <v>0</v>
          </cell>
          <cell r="AP776">
            <v>572522837</v>
          </cell>
          <cell r="AQ776">
            <v>653995570</v>
          </cell>
          <cell r="AV776">
            <v>0</v>
          </cell>
          <cell r="AW776">
            <v>0</v>
          </cell>
          <cell r="AY776">
            <v>572522837</v>
          </cell>
          <cell r="AZ776">
            <v>653995570</v>
          </cell>
        </row>
        <row r="777">
          <cell r="A777" t="str">
            <v>MEFR_hMI</v>
          </cell>
          <cell r="B777" t="str">
            <v>NDP</v>
          </cell>
          <cell r="C777" t="str">
            <v>B</v>
          </cell>
          <cell r="D777" t="str">
            <v>HT2</v>
          </cell>
          <cell r="E777" t="str">
            <v>Économie, finances et relance</v>
          </cell>
          <cell r="F777" t="str">
            <v>Recherche et enseignement supérieur</v>
          </cell>
          <cell r="U777">
            <v>284590941</v>
          </cell>
          <cell r="V777">
            <v>284590941</v>
          </cell>
          <cell r="AD777">
            <v>0</v>
          </cell>
          <cell r="AE777">
            <v>0</v>
          </cell>
          <cell r="AG777">
            <v>284590941</v>
          </cell>
          <cell r="AH777">
            <v>284590941</v>
          </cell>
          <cell r="AM777">
            <v>0</v>
          </cell>
          <cell r="AN777">
            <v>0</v>
          </cell>
          <cell r="AP777">
            <v>284590941</v>
          </cell>
          <cell r="AQ777">
            <v>284590941</v>
          </cell>
          <cell r="AV777">
            <v>0</v>
          </cell>
          <cell r="AW777">
            <v>0</v>
          </cell>
          <cell r="AY777">
            <v>284590941</v>
          </cell>
          <cell r="AZ777">
            <v>284590941</v>
          </cell>
        </row>
        <row r="778">
          <cell r="A778" t="str">
            <v>MEFR_hMI</v>
          </cell>
          <cell r="B778" t="str">
            <v>NDP</v>
          </cell>
          <cell r="C778" t="str">
            <v>B</v>
          </cell>
          <cell r="D778" t="str">
            <v>HT2</v>
          </cell>
          <cell r="E778" t="str">
            <v>Économie, finances et relance</v>
          </cell>
          <cell r="F778" t="str">
            <v>Recherche et enseignement supérieur</v>
          </cell>
          <cell r="U778">
            <v>6062077</v>
          </cell>
          <cell r="V778">
            <v>6062077</v>
          </cell>
          <cell r="AD778">
            <v>0</v>
          </cell>
          <cell r="AE778">
            <v>0</v>
          </cell>
          <cell r="AG778">
            <v>6062077</v>
          </cell>
          <cell r="AH778">
            <v>6062077</v>
          </cell>
          <cell r="AM778">
            <v>0</v>
          </cell>
          <cell r="AN778">
            <v>0</v>
          </cell>
          <cell r="AP778">
            <v>6062077</v>
          </cell>
          <cell r="AQ778">
            <v>6062077</v>
          </cell>
          <cell r="AV778">
            <v>0</v>
          </cell>
          <cell r="AW778">
            <v>0</v>
          </cell>
          <cell r="AY778">
            <v>6062077</v>
          </cell>
          <cell r="AZ778">
            <v>6062077</v>
          </cell>
        </row>
        <row r="779">
          <cell r="A779" t="str">
            <v>MEFR_hMI</v>
          </cell>
          <cell r="B779" t="str">
            <v>NDP</v>
          </cell>
          <cell r="C779" t="str">
            <v>B</v>
          </cell>
          <cell r="D779" t="str">
            <v>HT2</v>
          </cell>
          <cell r="E779" t="str">
            <v>Économie, finances et relance</v>
          </cell>
          <cell r="F779" t="str">
            <v>Recherche et enseignement supérieur</v>
          </cell>
          <cell r="U779">
            <v>500000</v>
          </cell>
          <cell r="V779">
            <v>500000</v>
          </cell>
          <cell r="AD779">
            <v>0</v>
          </cell>
          <cell r="AE779">
            <v>0</v>
          </cell>
          <cell r="AG779">
            <v>500000</v>
          </cell>
          <cell r="AH779">
            <v>500000</v>
          </cell>
          <cell r="AM779">
            <v>0</v>
          </cell>
          <cell r="AN779">
            <v>0</v>
          </cell>
          <cell r="AP779">
            <v>500000</v>
          </cell>
          <cell r="AQ779">
            <v>500000</v>
          </cell>
          <cell r="AV779">
            <v>0</v>
          </cell>
          <cell r="AW779">
            <v>0</v>
          </cell>
          <cell r="AY779">
            <v>500000</v>
          </cell>
          <cell r="AZ779">
            <v>500000</v>
          </cell>
        </row>
        <row r="780">
          <cell r="A780" t="str">
            <v>MEFR_hMI</v>
          </cell>
          <cell r="B780" t="str">
            <v>NDP</v>
          </cell>
          <cell r="C780" t="str">
            <v>B</v>
          </cell>
          <cell r="D780" t="str">
            <v>HT2</v>
          </cell>
          <cell r="E780" t="str">
            <v>Économie, finances et relance</v>
          </cell>
          <cell r="F780" t="str">
            <v>Recherche et enseignement supérieur</v>
          </cell>
          <cell r="U780">
            <v>23297138</v>
          </cell>
          <cell r="V780">
            <v>23297138</v>
          </cell>
          <cell r="AD780">
            <v>0</v>
          </cell>
          <cell r="AE780">
            <v>0</v>
          </cell>
          <cell r="AG780">
            <v>23297138</v>
          </cell>
          <cell r="AH780">
            <v>23297138</v>
          </cell>
          <cell r="AM780">
            <v>0</v>
          </cell>
          <cell r="AN780">
            <v>0</v>
          </cell>
          <cell r="AP780">
            <v>23297138</v>
          </cell>
          <cell r="AQ780">
            <v>23297138</v>
          </cell>
          <cell r="AV780">
            <v>0</v>
          </cell>
          <cell r="AW780">
            <v>0</v>
          </cell>
          <cell r="AY780">
            <v>23297138</v>
          </cell>
          <cell r="AZ780">
            <v>23297138</v>
          </cell>
        </row>
        <row r="781">
          <cell r="A781" t="str">
            <v>MEFR_hMI</v>
          </cell>
          <cell r="B781" t="str">
            <v>NDP</v>
          </cell>
          <cell r="C781" t="str">
            <v>B</v>
          </cell>
          <cell r="D781" t="str">
            <v>HT2</v>
          </cell>
          <cell r="E781" t="str">
            <v>Économie, finances et relance</v>
          </cell>
          <cell r="F781" t="str">
            <v>Recherche et enseignement supérieur</v>
          </cell>
          <cell r="U781">
            <v>780000</v>
          </cell>
          <cell r="V781">
            <v>780000</v>
          </cell>
          <cell r="AD781">
            <v>0</v>
          </cell>
          <cell r="AE781">
            <v>0</v>
          </cell>
          <cell r="AG781">
            <v>780000</v>
          </cell>
          <cell r="AH781">
            <v>780000</v>
          </cell>
          <cell r="AM781">
            <v>0</v>
          </cell>
          <cell r="AN781">
            <v>0</v>
          </cell>
          <cell r="AP781">
            <v>780000</v>
          </cell>
          <cell r="AQ781">
            <v>780000</v>
          </cell>
          <cell r="AV781">
            <v>0</v>
          </cell>
          <cell r="AW781">
            <v>0</v>
          </cell>
          <cell r="AY781">
            <v>780000</v>
          </cell>
          <cell r="AZ781">
            <v>780000</v>
          </cell>
        </row>
        <row r="782">
          <cell r="A782" t="str">
            <v>MEFR_hMI</v>
          </cell>
          <cell r="B782" t="str">
            <v>NDP</v>
          </cell>
          <cell r="C782" t="str">
            <v>B</v>
          </cell>
          <cell r="D782" t="str">
            <v>HT2</v>
          </cell>
          <cell r="E782" t="str">
            <v>Économie, finances et relance</v>
          </cell>
          <cell r="F782" t="str">
            <v>Recherche et enseignement supérieur</v>
          </cell>
          <cell r="U782">
            <v>0</v>
          </cell>
          <cell r="V782">
            <v>0</v>
          </cell>
          <cell r="AD782">
            <v>0</v>
          </cell>
          <cell r="AE782">
            <v>0</v>
          </cell>
          <cell r="AG782">
            <v>0</v>
          </cell>
          <cell r="AH782">
            <v>0</v>
          </cell>
          <cell r="AM782">
            <v>0</v>
          </cell>
          <cell r="AN782">
            <v>0</v>
          </cell>
          <cell r="AP782">
            <v>0</v>
          </cell>
          <cell r="AQ782">
            <v>0</v>
          </cell>
          <cell r="AV782">
            <v>0</v>
          </cell>
          <cell r="AW782">
            <v>0</v>
          </cell>
          <cell r="AY782">
            <v>0</v>
          </cell>
          <cell r="AZ782">
            <v>0</v>
          </cell>
        </row>
        <row r="783">
          <cell r="A783" t="str">
            <v>MEFR_hMI</v>
          </cell>
          <cell r="B783" t="str">
            <v>NDP</v>
          </cell>
          <cell r="C783" t="str">
            <v>B</v>
          </cell>
          <cell r="D783" t="str">
            <v>HT2</v>
          </cell>
          <cell r="E783" t="str">
            <v>Économie, finances et relance</v>
          </cell>
          <cell r="F783" t="str">
            <v>Recherche et enseignement supérieur</v>
          </cell>
          <cell r="U783">
            <v>0</v>
          </cell>
          <cell r="V783">
            <v>0</v>
          </cell>
          <cell r="AD783">
            <v>0</v>
          </cell>
          <cell r="AE783">
            <v>0</v>
          </cell>
          <cell r="AG783">
            <v>0</v>
          </cell>
          <cell r="AH783">
            <v>0</v>
          </cell>
          <cell r="AM783">
            <v>0</v>
          </cell>
          <cell r="AN783">
            <v>0</v>
          </cell>
          <cell r="AP783">
            <v>0</v>
          </cell>
          <cell r="AQ783">
            <v>0</v>
          </cell>
          <cell r="AV783">
            <v>0</v>
          </cell>
          <cell r="AW783">
            <v>0</v>
          </cell>
          <cell r="AY783">
            <v>0</v>
          </cell>
          <cell r="AZ783">
            <v>0</v>
          </cell>
        </row>
        <row r="784">
          <cell r="A784" t="str">
            <v>MEFR_hMI</v>
          </cell>
          <cell r="B784" t="str">
            <v>NDP</v>
          </cell>
          <cell r="C784" t="str">
            <v>B</v>
          </cell>
          <cell r="D784" t="str">
            <v>HT2</v>
          </cell>
          <cell r="E784" t="str">
            <v>Économie, finances et relance</v>
          </cell>
          <cell r="F784" t="str">
            <v>Recherche et enseignement supérieur</v>
          </cell>
          <cell r="U784">
            <v>9360761</v>
          </cell>
          <cell r="V784">
            <v>9360761</v>
          </cell>
          <cell r="AD784">
            <v>0</v>
          </cell>
          <cell r="AE784">
            <v>0</v>
          </cell>
          <cell r="AG784">
            <v>9360761</v>
          </cell>
          <cell r="AH784">
            <v>9360761</v>
          </cell>
          <cell r="AM784">
            <v>0</v>
          </cell>
          <cell r="AN784">
            <v>0</v>
          </cell>
          <cell r="AP784">
            <v>9360761</v>
          </cell>
          <cell r="AQ784">
            <v>9360761</v>
          </cell>
          <cell r="AV784">
            <v>0</v>
          </cell>
          <cell r="AW784">
            <v>0</v>
          </cell>
          <cell r="AY784">
            <v>9360761</v>
          </cell>
          <cell r="AZ784">
            <v>9360761</v>
          </cell>
        </row>
        <row r="785">
          <cell r="A785" t="str">
            <v>MEFR_hMI</v>
          </cell>
          <cell r="B785" t="str">
            <v>NDP</v>
          </cell>
          <cell r="C785" t="str">
            <v>B</v>
          </cell>
          <cell r="D785" t="str">
            <v>HT2</v>
          </cell>
          <cell r="E785" t="str">
            <v>Économie, finances et relance</v>
          </cell>
          <cell r="F785" t="str">
            <v>Recherche et enseignement supérieur</v>
          </cell>
          <cell r="U785">
            <v>1962883</v>
          </cell>
          <cell r="V785">
            <v>1962883</v>
          </cell>
          <cell r="AD785">
            <v>0</v>
          </cell>
          <cell r="AE785">
            <v>0</v>
          </cell>
          <cell r="AG785">
            <v>1962883</v>
          </cell>
          <cell r="AH785">
            <v>1962883</v>
          </cell>
          <cell r="AM785">
            <v>0</v>
          </cell>
          <cell r="AN785">
            <v>0</v>
          </cell>
          <cell r="AP785">
            <v>1962883</v>
          </cell>
          <cell r="AQ785">
            <v>1962883</v>
          </cell>
          <cell r="AV785">
            <v>0</v>
          </cell>
          <cell r="AW785">
            <v>0</v>
          </cell>
          <cell r="AY785">
            <v>1962883</v>
          </cell>
          <cell r="AZ785">
            <v>1962883</v>
          </cell>
        </row>
        <row r="786">
          <cell r="A786" t="str">
            <v>MEFR_hMI</v>
          </cell>
          <cell r="B786" t="str">
            <v>NDP</v>
          </cell>
          <cell r="C786" t="str">
            <v>B</v>
          </cell>
          <cell r="D786" t="str">
            <v>HT2</v>
          </cell>
          <cell r="E786" t="str">
            <v>Économie, finances et relance</v>
          </cell>
          <cell r="F786" t="str">
            <v>Recherche et enseignement supérieur</v>
          </cell>
          <cell r="U786">
            <v>0</v>
          </cell>
          <cell r="V786">
            <v>0</v>
          </cell>
          <cell r="AD786">
            <v>0</v>
          </cell>
          <cell r="AE786">
            <v>0</v>
          </cell>
          <cell r="AG786">
            <v>0</v>
          </cell>
          <cell r="AH786">
            <v>0</v>
          </cell>
          <cell r="AM786">
            <v>0</v>
          </cell>
          <cell r="AN786">
            <v>0</v>
          </cell>
          <cell r="AP786">
            <v>0</v>
          </cell>
          <cell r="AQ786">
            <v>0</v>
          </cell>
          <cell r="AV786">
            <v>0</v>
          </cell>
          <cell r="AW786">
            <v>0</v>
          </cell>
          <cell r="AY786">
            <v>0</v>
          </cell>
          <cell r="AZ786">
            <v>0</v>
          </cell>
        </row>
        <row r="787">
          <cell r="A787" t="str">
            <v>MEFR_hMI</v>
          </cell>
          <cell r="B787" t="str">
            <v>NDP</v>
          </cell>
          <cell r="C787" t="str">
            <v>B</v>
          </cell>
          <cell r="D787" t="str">
            <v>HT2</v>
          </cell>
          <cell r="E787" t="str">
            <v>Économie, finances et relance</v>
          </cell>
          <cell r="F787" t="str">
            <v>Recherche et enseignement supérieur</v>
          </cell>
          <cell r="U787">
            <v>0</v>
          </cell>
          <cell r="V787">
            <v>0</v>
          </cell>
          <cell r="AD787">
            <v>0</v>
          </cell>
          <cell r="AE787">
            <v>0</v>
          </cell>
          <cell r="AG787">
            <v>0</v>
          </cell>
          <cell r="AH787">
            <v>0</v>
          </cell>
          <cell r="AM787">
            <v>0</v>
          </cell>
          <cell r="AN787">
            <v>0</v>
          </cell>
          <cell r="AP787">
            <v>0</v>
          </cell>
          <cell r="AQ787">
            <v>0</v>
          </cell>
          <cell r="AV787">
            <v>0</v>
          </cell>
          <cell r="AW787">
            <v>0</v>
          </cell>
          <cell r="AY787">
            <v>0</v>
          </cell>
          <cell r="AZ787">
            <v>0</v>
          </cell>
        </row>
        <row r="788">
          <cell r="A788" t="str">
            <v>MEFR_hMI</v>
          </cell>
          <cell r="B788" t="str">
            <v>NDP</v>
          </cell>
          <cell r="C788" t="str">
            <v>B</v>
          </cell>
          <cell r="D788" t="str">
            <v>HT2</v>
          </cell>
          <cell r="E788" t="str">
            <v>Économie, finances et relance</v>
          </cell>
          <cell r="F788" t="str">
            <v>Recherche et enseignement supérieur</v>
          </cell>
          <cell r="U788">
            <v>203173406</v>
          </cell>
          <cell r="V788">
            <v>203173406</v>
          </cell>
          <cell r="AD788">
            <v>0</v>
          </cell>
          <cell r="AE788">
            <v>0</v>
          </cell>
          <cell r="AG788">
            <v>203173406</v>
          </cell>
          <cell r="AH788">
            <v>203173406</v>
          </cell>
          <cell r="AM788">
            <v>0</v>
          </cell>
          <cell r="AN788">
            <v>0</v>
          </cell>
          <cell r="AP788">
            <v>203173406</v>
          </cell>
          <cell r="AQ788">
            <v>203173406</v>
          </cell>
          <cell r="AV788">
            <v>0</v>
          </cell>
          <cell r="AW788">
            <v>0</v>
          </cell>
          <cell r="AY788">
            <v>203173406</v>
          </cell>
          <cell r="AZ788">
            <v>203173406</v>
          </cell>
        </row>
        <row r="789">
          <cell r="A789" t="str">
            <v>MEFR_hMI</v>
          </cell>
          <cell r="B789" t="str">
            <v>NDP</v>
          </cell>
          <cell r="C789" t="str">
            <v>B</v>
          </cell>
          <cell r="D789" t="str">
            <v>HT2</v>
          </cell>
          <cell r="E789" t="str">
            <v>Économie, finances et relance</v>
          </cell>
          <cell r="F789" t="str">
            <v>Recherche et enseignement supérieur</v>
          </cell>
          <cell r="U789">
            <v>24305631</v>
          </cell>
          <cell r="V789">
            <v>24305631</v>
          </cell>
          <cell r="AD789">
            <v>0</v>
          </cell>
          <cell r="AE789">
            <v>0</v>
          </cell>
          <cell r="AG789">
            <v>24305631</v>
          </cell>
          <cell r="AH789">
            <v>24305631</v>
          </cell>
          <cell r="AM789">
            <v>0</v>
          </cell>
          <cell r="AN789">
            <v>0</v>
          </cell>
          <cell r="AP789">
            <v>24305631</v>
          </cell>
          <cell r="AQ789">
            <v>24305631</v>
          </cell>
          <cell r="AV789">
            <v>0</v>
          </cell>
          <cell r="AW789">
            <v>0</v>
          </cell>
          <cell r="AY789">
            <v>24305631</v>
          </cell>
          <cell r="AZ789">
            <v>24305631</v>
          </cell>
        </row>
        <row r="790">
          <cell r="A790" t="str">
            <v>MEFR_hMI</v>
          </cell>
          <cell r="B790" t="str">
            <v>NDP</v>
          </cell>
          <cell r="C790" t="str">
            <v>B</v>
          </cell>
          <cell r="D790" t="str">
            <v>HT2</v>
          </cell>
          <cell r="E790" t="str">
            <v>Économie, finances et relance</v>
          </cell>
          <cell r="F790" t="str">
            <v>Recherche et enseignement supérieur</v>
          </cell>
          <cell r="U790">
            <v>490000</v>
          </cell>
          <cell r="V790">
            <v>56196928</v>
          </cell>
          <cell r="AD790">
            <v>0</v>
          </cell>
          <cell r="AE790">
            <v>0</v>
          </cell>
          <cell r="AG790">
            <v>490000</v>
          </cell>
          <cell r="AH790">
            <v>56196928</v>
          </cell>
          <cell r="AM790">
            <v>0</v>
          </cell>
          <cell r="AN790">
            <v>0</v>
          </cell>
          <cell r="AP790">
            <v>490000</v>
          </cell>
          <cell r="AQ790">
            <v>56196928</v>
          </cell>
          <cell r="AV790">
            <v>0</v>
          </cell>
          <cell r="AW790">
            <v>0</v>
          </cell>
          <cell r="AY790">
            <v>490000</v>
          </cell>
          <cell r="AZ790">
            <v>56196928</v>
          </cell>
        </row>
        <row r="791">
          <cell r="A791" t="str">
            <v>MEFR_hMI</v>
          </cell>
          <cell r="B791" t="str">
            <v>NDP</v>
          </cell>
          <cell r="C791" t="str">
            <v>B</v>
          </cell>
          <cell r="D791" t="str">
            <v>HT2</v>
          </cell>
          <cell r="E791" t="str">
            <v>Économie, finances et relance</v>
          </cell>
          <cell r="F791" t="str">
            <v>Recherche et enseignement supérieur</v>
          </cell>
          <cell r="U791">
            <v>18000000</v>
          </cell>
          <cell r="V791">
            <v>38765805</v>
          </cell>
          <cell r="AD791">
            <v>0</v>
          </cell>
          <cell r="AE791">
            <v>0</v>
          </cell>
          <cell r="AG791">
            <v>18000000</v>
          </cell>
          <cell r="AH791">
            <v>38765805</v>
          </cell>
          <cell r="AM791">
            <v>0</v>
          </cell>
          <cell r="AN791">
            <v>0</v>
          </cell>
          <cell r="AP791">
            <v>18000000</v>
          </cell>
          <cell r="AQ791">
            <v>38765805</v>
          </cell>
          <cell r="AV791">
            <v>0</v>
          </cell>
          <cell r="AW791">
            <v>0</v>
          </cell>
          <cell r="AY791">
            <v>18000000</v>
          </cell>
          <cell r="AZ791">
            <v>38765805</v>
          </cell>
        </row>
        <row r="792">
          <cell r="A792" t="str">
            <v>MEFR_hMI</v>
          </cell>
          <cell r="B792" t="str">
            <v>NDP</v>
          </cell>
          <cell r="C792" t="str">
            <v>B</v>
          </cell>
          <cell r="D792" t="str">
            <v>HT2</v>
          </cell>
          <cell r="E792" t="str">
            <v>Économie, finances et relance</v>
          </cell>
          <cell r="F792" t="str">
            <v>Recherche et enseignement supérieur</v>
          </cell>
          <cell r="U792">
            <v>0</v>
          </cell>
          <cell r="V792">
            <v>5000000</v>
          </cell>
          <cell r="AD792">
            <v>0</v>
          </cell>
          <cell r="AE792">
            <v>0</v>
          </cell>
          <cell r="AG792">
            <v>0</v>
          </cell>
          <cell r="AH792">
            <v>5000000</v>
          </cell>
          <cell r="AM792">
            <v>0</v>
          </cell>
          <cell r="AN792">
            <v>0</v>
          </cell>
          <cell r="AP792">
            <v>0</v>
          </cell>
          <cell r="AQ792">
            <v>5000000</v>
          </cell>
          <cell r="AV792">
            <v>0</v>
          </cell>
          <cell r="AW792">
            <v>0</v>
          </cell>
          <cell r="AY792">
            <v>0</v>
          </cell>
          <cell r="AZ792">
            <v>5000000</v>
          </cell>
        </row>
        <row r="793">
          <cell r="A793" t="str">
            <v>MEFR_hMI</v>
          </cell>
          <cell r="B793" t="str">
            <v>NDP</v>
          </cell>
          <cell r="C793" t="str">
            <v>B</v>
          </cell>
          <cell r="D793" t="str">
            <v>HT2</v>
          </cell>
          <cell r="E793" t="str">
            <v>Économie, finances et relance</v>
          </cell>
          <cell r="F793" t="str">
            <v>Recherche et enseignement supérieur</v>
          </cell>
          <cell r="U793">
            <v>0</v>
          </cell>
          <cell r="V793">
            <v>0</v>
          </cell>
          <cell r="AD793">
            <v>0</v>
          </cell>
          <cell r="AE793">
            <v>0</v>
          </cell>
          <cell r="AG793">
            <v>0</v>
          </cell>
          <cell r="AH793">
            <v>0</v>
          </cell>
          <cell r="AM793">
            <v>0</v>
          </cell>
          <cell r="AN793">
            <v>0</v>
          </cell>
          <cell r="AP793">
            <v>0</v>
          </cell>
          <cell r="AQ793">
            <v>0</v>
          </cell>
          <cell r="AV793">
            <v>0</v>
          </cell>
          <cell r="AW793">
            <v>0</v>
          </cell>
          <cell r="AY793">
            <v>0</v>
          </cell>
          <cell r="AZ793">
            <v>0</v>
          </cell>
        </row>
        <row r="794">
          <cell r="A794" t="str">
            <v>MEFR_hMI</v>
          </cell>
          <cell r="B794" t="str">
            <v>NDP</v>
          </cell>
          <cell r="C794" t="str">
            <v>P</v>
          </cell>
          <cell r="D794" t="str">
            <v>SO</v>
          </cell>
          <cell r="E794" t="str">
            <v>Économie, finances et relance</v>
          </cell>
          <cell r="F794" t="str">
            <v>Recherche et enseignement supérieur</v>
          </cell>
          <cell r="M794">
            <v>1453074939</v>
          </cell>
          <cell r="O794">
            <v>1597664579</v>
          </cell>
          <cell r="Q794">
            <v>1762861818</v>
          </cell>
          <cell r="S794">
            <v>1874490724</v>
          </cell>
          <cell r="U794">
            <v>1635886109</v>
          </cell>
          <cell r="V794">
            <v>1635886109</v>
          </cell>
          <cell r="AD794">
            <v>0</v>
          </cell>
          <cell r="AE794">
            <v>0</v>
          </cell>
          <cell r="AG794">
            <v>1635886109</v>
          </cell>
          <cell r="AH794">
            <v>1635886109</v>
          </cell>
          <cell r="AM794">
            <v>0</v>
          </cell>
          <cell r="AN794">
            <v>0</v>
          </cell>
          <cell r="AP794">
            <v>1635886109</v>
          </cell>
          <cell r="AQ794">
            <v>1635886109</v>
          </cell>
          <cell r="AV794">
            <v>0</v>
          </cell>
          <cell r="AW794">
            <v>0</v>
          </cell>
          <cell r="AY794">
            <v>1635886109</v>
          </cell>
          <cell r="AZ794">
            <v>1635886109</v>
          </cell>
        </row>
        <row r="795">
          <cell r="A795" t="str">
            <v>MEFR_hMI</v>
          </cell>
          <cell r="B795" t="str">
            <v>NDP</v>
          </cell>
          <cell r="C795" t="str">
            <v>STP</v>
          </cell>
          <cell r="D795" t="str">
            <v>HT2</v>
          </cell>
          <cell r="E795" t="str">
            <v>Économie, finances et relance</v>
          </cell>
          <cell r="F795" t="str">
            <v>Recherche et enseignement supérieur</v>
          </cell>
          <cell r="M795">
            <v>1453074939</v>
          </cell>
          <cell r="O795">
            <v>1597664579</v>
          </cell>
          <cell r="Q795">
            <v>1762861818</v>
          </cell>
          <cell r="S795">
            <v>1874490724</v>
          </cell>
          <cell r="U795">
            <v>1635886109</v>
          </cell>
          <cell r="V795">
            <v>1635886109</v>
          </cell>
          <cell r="AD795">
            <v>0</v>
          </cell>
          <cell r="AE795">
            <v>0</v>
          </cell>
          <cell r="AG795">
            <v>1635886109</v>
          </cell>
          <cell r="AH795">
            <v>1635886109</v>
          </cell>
          <cell r="AM795">
            <v>0</v>
          </cell>
          <cell r="AN795">
            <v>0</v>
          </cell>
          <cell r="AP795">
            <v>1635886109</v>
          </cell>
          <cell r="AQ795">
            <v>1635886109</v>
          </cell>
          <cell r="AV795">
            <v>0</v>
          </cell>
          <cell r="AW795">
            <v>0</v>
          </cell>
          <cell r="AY795">
            <v>1635886109</v>
          </cell>
          <cell r="AZ795">
            <v>1635886109</v>
          </cell>
        </row>
        <row r="796">
          <cell r="A796" t="str">
            <v>MEFR_hMI</v>
          </cell>
          <cell r="B796" t="str">
            <v>NDP</v>
          </cell>
          <cell r="C796" t="str">
            <v>B</v>
          </cell>
          <cell r="D796" t="str">
            <v>HT2</v>
          </cell>
          <cell r="E796" t="str">
            <v>Économie, finances et relance</v>
          </cell>
          <cell r="F796" t="str">
            <v>Recherche et enseignement supérieur</v>
          </cell>
          <cell r="U796">
            <v>491554739</v>
          </cell>
          <cell r="V796">
            <v>491554739</v>
          </cell>
          <cell r="AD796">
            <v>0</v>
          </cell>
          <cell r="AE796">
            <v>0</v>
          </cell>
          <cell r="AG796">
            <v>491554739</v>
          </cell>
          <cell r="AH796">
            <v>491554739</v>
          </cell>
          <cell r="AM796">
            <v>0</v>
          </cell>
          <cell r="AN796">
            <v>0</v>
          </cell>
          <cell r="AP796">
            <v>491554739</v>
          </cell>
          <cell r="AQ796">
            <v>491554739</v>
          </cell>
          <cell r="AV796">
            <v>0</v>
          </cell>
          <cell r="AW796">
            <v>0</v>
          </cell>
          <cell r="AY796">
            <v>491554739</v>
          </cell>
          <cell r="AZ796">
            <v>491554739</v>
          </cell>
        </row>
        <row r="797">
          <cell r="A797" t="str">
            <v>MEFR_hMI</v>
          </cell>
          <cell r="B797" t="str">
            <v>NDP</v>
          </cell>
          <cell r="C797" t="str">
            <v>B</v>
          </cell>
          <cell r="D797" t="str">
            <v>HT2</v>
          </cell>
          <cell r="E797" t="str">
            <v>Économie, finances et relance</v>
          </cell>
          <cell r="F797" t="str">
            <v>Recherche et enseignement supérieur</v>
          </cell>
          <cell r="U797">
            <v>1075317370</v>
          </cell>
          <cell r="V797">
            <v>1075317370</v>
          </cell>
          <cell r="AD797">
            <v>0</v>
          </cell>
          <cell r="AE797">
            <v>0</v>
          </cell>
          <cell r="AG797">
            <v>1075317370</v>
          </cell>
          <cell r="AH797">
            <v>1075317370</v>
          </cell>
          <cell r="AM797">
            <v>0</v>
          </cell>
          <cell r="AN797">
            <v>0</v>
          </cell>
          <cell r="AP797">
            <v>1075317370</v>
          </cell>
          <cell r="AQ797">
            <v>1075317370</v>
          </cell>
          <cell r="AV797">
            <v>0</v>
          </cell>
          <cell r="AW797">
            <v>0</v>
          </cell>
          <cell r="AY797">
            <v>1075317370</v>
          </cell>
          <cell r="AZ797">
            <v>1075317370</v>
          </cell>
        </row>
        <row r="798">
          <cell r="A798" t="str">
            <v>MEFR_hMI</v>
          </cell>
          <cell r="B798" t="str">
            <v>NDP</v>
          </cell>
          <cell r="C798" t="str">
            <v>B</v>
          </cell>
          <cell r="D798" t="str">
            <v>HT2</v>
          </cell>
          <cell r="E798" t="str">
            <v>Économie, finances et relance</v>
          </cell>
          <cell r="F798" t="str">
            <v>Recherche et enseignement supérieur</v>
          </cell>
          <cell r="U798">
            <v>69014000</v>
          </cell>
          <cell r="V798">
            <v>69014000</v>
          </cell>
          <cell r="AD798">
            <v>0</v>
          </cell>
          <cell r="AE798">
            <v>0</v>
          </cell>
          <cell r="AG798">
            <v>69014000</v>
          </cell>
          <cell r="AH798">
            <v>69014000</v>
          </cell>
          <cell r="AM798">
            <v>0</v>
          </cell>
          <cell r="AN798">
            <v>0</v>
          </cell>
          <cell r="AP798">
            <v>69014000</v>
          </cell>
          <cell r="AQ798">
            <v>69014000</v>
          </cell>
          <cell r="AV798">
            <v>0</v>
          </cell>
          <cell r="AW798">
            <v>0</v>
          </cell>
          <cell r="AY798">
            <v>69014000</v>
          </cell>
          <cell r="AZ798">
            <v>69014000</v>
          </cell>
        </row>
        <row r="799">
          <cell r="A799" t="str">
            <v>MEFR_hMI</v>
          </cell>
          <cell r="B799" t="str">
            <v>SO</v>
          </cell>
          <cell r="C799" t="str">
            <v>M</v>
          </cell>
          <cell r="D799" t="str">
            <v>SO</v>
          </cell>
          <cell r="E799" t="str">
            <v>Économie, finances et relance</v>
          </cell>
          <cell r="F799" t="str">
            <v>Régimes sociaux et de retraite</v>
          </cell>
          <cell r="M799">
            <v>1426594241</v>
          </cell>
          <cell r="O799">
            <v>1376813975</v>
          </cell>
          <cell r="Q799">
            <v>1305149953</v>
          </cell>
          <cell r="S799">
            <v>1199529224</v>
          </cell>
          <cell r="U799">
            <v>6153300766</v>
          </cell>
          <cell r="V799">
            <v>6153300766</v>
          </cell>
          <cell r="AD799">
            <v>0</v>
          </cell>
          <cell r="AE799">
            <v>0</v>
          </cell>
          <cell r="AG799">
            <v>6153300766</v>
          </cell>
          <cell r="AH799">
            <v>6153300766</v>
          </cell>
          <cell r="AM799">
            <v>0</v>
          </cell>
          <cell r="AN799">
            <v>0</v>
          </cell>
          <cell r="AP799">
            <v>6153300766</v>
          </cell>
          <cell r="AQ799">
            <v>6153300766</v>
          </cell>
          <cell r="AV799">
            <v>0</v>
          </cell>
          <cell r="AW799">
            <v>0</v>
          </cell>
          <cell r="AY799">
            <v>6153300766</v>
          </cell>
          <cell r="AZ799">
            <v>6153300766</v>
          </cell>
        </row>
        <row r="800">
          <cell r="A800" t="str">
            <v>MEFR_hMI</v>
          </cell>
          <cell r="B800" t="str">
            <v>NDP</v>
          </cell>
          <cell r="C800" t="str">
            <v>P</v>
          </cell>
          <cell r="D800" t="str">
            <v>SO</v>
          </cell>
          <cell r="E800" t="str">
            <v>Économie, finances et relance</v>
          </cell>
          <cell r="F800" t="str">
            <v>Régimes sociaux et de retraite</v>
          </cell>
          <cell r="M800">
            <v>1426594241</v>
          </cell>
          <cell r="O800">
            <v>1376813975</v>
          </cell>
          <cell r="Q800">
            <v>1305149953</v>
          </cell>
          <cell r="S800">
            <v>1199529224</v>
          </cell>
          <cell r="U800">
            <v>1148714460</v>
          </cell>
          <cell r="V800">
            <v>1148714460</v>
          </cell>
          <cell r="AD800">
            <v>0</v>
          </cell>
          <cell r="AE800">
            <v>0</v>
          </cell>
          <cell r="AG800">
            <v>1148714460</v>
          </cell>
          <cell r="AH800">
            <v>1148714460</v>
          </cell>
          <cell r="AM800">
            <v>0</v>
          </cell>
          <cell r="AN800">
            <v>0</v>
          </cell>
          <cell r="AP800">
            <v>1148714460</v>
          </cell>
          <cell r="AQ800">
            <v>1148714460</v>
          </cell>
          <cell r="AV800">
            <v>0</v>
          </cell>
          <cell r="AW800">
            <v>0</v>
          </cell>
          <cell r="AY800">
            <v>1148714460</v>
          </cell>
          <cell r="AZ800">
            <v>1148714460</v>
          </cell>
        </row>
        <row r="801">
          <cell r="A801" t="str">
            <v>MEFR_hMI</v>
          </cell>
          <cell r="B801" t="str">
            <v>NDP</v>
          </cell>
          <cell r="C801" t="str">
            <v>STP</v>
          </cell>
          <cell r="D801" t="str">
            <v>HT2</v>
          </cell>
          <cell r="E801" t="str">
            <v>Économie, finances et relance</v>
          </cell>
          <cell r="F801" t="str">
            <v>Régimes sociaux et de retraite</v>
          </cell>
          <cell r="M801">
            <v>1426594241</v>
          </cell>
          <cell r="O801">
            <v>1376813975</v>
          </cell>
          <cell r="Q801">
            <v>1305149953</v>
          </cell>
          <cell r="S801">
            <v>1199529224</v>
          </cell>
          <cell r="U801">
            <v>1148714460</v>
          </cell>
          <cell r="V801">
            <v>1148714460</v>
          </cell>
          <cell r="AD801">
            <v>0</v>
          </cell>
          <cell r="AE801">
            <v>0</v>
          </cell>
          <cell r="AG801">
            <v>1148714460</v>
          </cell>
          <cell r="AH801">
            <v>1148714460</v>
          </cell>
          <cell r="AM801">
            <v>0</v>
          </cell>
          <cell r="AN801">
            <v>0</v>
          </cell>
          <cell r="AP801">
            <v>1148714460</v>
          </cell>
          <cell r="AQ801">
            <v>1148714460</v>
          </cell>
          <cell r="AV801">
            <v>0</v>
          </cell>
          <cell r="AW801">
            <v>0</v>
          </cell>
          <cell r="AY801">
            <v>1148714460</v>
          </cell>
          <cell r="AZ801">
            <v>1148714460</v>
          </cell>
        </row>
        <row r="802">
          <cell r="A802" t="str">
            <v>MEFR_hMI</v>
          </cell>
          <cell r="B802" t="str">
            <v>NDP</v>
          </cell>
          <cell r="C802" t="str">
            <v>B</v>
          </cell>
          <cell r="D802" t="str">
            <v>HT2</v>
          </cell>
          <cell r="E802" t="str">
            <v>Économie, finances et relance</v>
          </cell>
          <cell r="F802" t="str">
            <v>Régimes sociaux et de retraite</v>
          </cell>
          <cell r="U802">
            <v>1147514924</v>
          </cell>
          <cell r="V802">
            <v>1147514924</v>
          </cell>
          <cell r="AD802">
            <v>0</v>
          </cell>
          <cell r="AE802">
            <v>0</v>
          </cell>
          <cell r="AG802">
            <v>1147514924</v>
          </cell>
          <cell r="AH802">
            <v>1147514924</v>
          </cell>
          <cell r="AM802">
            <v>0</v>
          </cell>
          <cell r="AN802">
            <v>0</v>
          </cell>
          <cell r="AP802">
            <v>1147514924</v>
          </cell>
          <cell r="AQ802">
            <v>1147514924</v>
          </cell>
          <cell r="AV802">
            <v>0</v>
          </cell>
          <cell r="AW802">
            <v>0</v>
          </cell>
          <cell r="AY802">
            <v>1147514924</v>
          </cell>
          <cell r="AZ802">
            <v>1147514924</v>
          </cell>
        </row>
        <row r="803">
          <cell r="A803" t="str">
            <v>MEFR_hMI</v>
          </cell>
          <cell r="B803" t="str">
            <v>NDP</v>
          </cell>
          <cell r="C803" t="str">
            <v>B</v>
          </cell>
          <cell r="D803" t="str">
            <v>HT2</v>
          </cell>
          <cell r="E803" t="str">
            <v>Économie, finances et relance</v>
          </cell>
          <cell r="F803" t="str">
            <v>Régimes sociaux et de retraite</v>
          </cell>
          <cell r="U803">
            <v>1199536</v>
          </cell>
          <cell r="V803">
            <v>1199536</v>
          </cell>
          <cell r="AD803">
            <v>0</v>
          </cell>
          <cell r="AE803">
            <v>0</v>
          </cell>
          <cell r="AG803">
            <v>1199536</v>
          </cell>
          <cell r="AH803">
            <v>1199536</v>
          </cell>
          <cell r="AM803">
            <v>0</v>
          </cell>
          <cell r="AN803">
            <v>0</v>
          </cell>
          <cell r="AP803">
            <v>1199536</v>
          </cell>
          <cell r="AQ803">
            <v>1199536</v>
          </cell>
          <cell r="AV803">
            <v>0</v>
          </cell>
          <cell r="AW803">
            <v>0</v>
          </cell>
          <cell r="AY803">
            <v>1199536</v>
          </cell>
          <cell r="AZ803">
            <v>1199536</v>
          </cell>
        </row>
        <row r="804">
          <cell r="A804" t="str">
            <v>MEFR_hMI</v>
          </cell>
          <cell r="B804" t="str">
            <v>NDP</v>
          </cell>
          <cell r="C804" t="str">
            <v>B</v>
          </cell>
          <cell r="D804" t="str">
            <v>HT2</v>
          </cell>
          <cell r="E804" t="str">
            <v>Économie, finances et relance</v>
          </cell>
          <cell r="F804" t="str">
            <v>Régimes sociaux et de retraite</v>
          </cell>
          <cell r="U804">
            <v>0</v>
          </cell>
          <cell r="V804">
            <v>0</v>
          </cell>
          <cell r="AD804">
            <v>0</v>
          </cell>
          <cell r="AE804">
            <v>0</v>
          </cell>
          <cell r="AG804">
            <v>0</v>
          </cell>
          <cell r="AH804">
            <v>0</v>
          </cell>
          <cell r="AM804">
            <v>0</v>
          </cell>
          <cell r="AN804">
            <v>0</v>
          </cell>
          <cell r="AP804">
            <v>0</v>
          </cell>
          <cell r="AQ804">
            <v>0</v>
          </cell>
          <cell r="AV804">
            <v>0</v>
          </cell>
          <cell r="AW804">
            <v>0</v>
          </cell>
          <cell r="AY804">
            <v>0</v>
          </cell>
          <cell r="AZ804">
            <v>0</v>
          </cell>
        </row>
        <row r="805">
          <cell r="A805" t="str">
            <v>MEFR_hMI</v>
          </cell>
          <cell r="B805" t="str">
            <v>SO</v>
          </cell>
          <cell r="C805" t="str">
            <v>M</v>
          </cell>
          <cell r="D805" t="str">
            <v>SO</v>
          </cell>
          <cell r="E805" t="str">
            <v>Économie, finances et relance</v>
          </cell>
          <cell r="F805" t="str">
            <v>Remboursements et dégrèvements</v>
          </cell>
          <cell r="M805">
            <v>112572955491</v>
          </cell>
          <cell r="O805">
            <v>125727052623</v>
          </cell>
          <cell r="Q805">
            <v>140063979461</v>
          </cell>
          <cell r="S805">
            <v>150837330856.33002</v>
          </cell>
          <cell r="U805">
            <v>129333691289</v>
          </cell>
          <cell r="V805">
            <v>129333691289</v>
          </cell>
          <cell r="AD805">
            <v>0</v>
          </cell>
          <cell r="AE805">
            <v>0</v>
          </cell>
          <cell r="AG805">
            <v>129333691289</v>
          </cell>
          <cell r="AH805">
            <v>129333691289</v>
          </cell>
          <cell r="AM805">
            <v>0</v>
          </cell>
          <cell r="AN805">
            <v>0</v>
          </cell>
          <cell r="AP805">
            <v>129333691289</v>
          </cell>
          <cell r="AQ805">
            <v>129333691289</v>
          </cell>
          <cell r="AV805">
            <v>0</v>
          </cell>
          <cell r="AW805">
            <v>0</v>
          </cell>
          <cell r="AY805">
            <v>129333691289</v>
          </cell>
          <cell r="AZ805">
            <v>129333691289</v>
          </cell>
        </row>
        <row r="806">
          <cell r="A806" t="str">
            <v>MEFR_hMI</v>
          </cell>
          <cell r="B806" t="str">
            <v>HN</v>
          </cell>
          <cell r="C806" t="str">
            <v>P</v>
          </cell>
          <cell r="D806" t="str">
            <v>SO</v>
          </cell>
          <cell r="E806" t="str">
            <v>Économie, finances et relance</v>
          </cell>
          <cell r="F806" t="str">
            <v>Remboursements et dégrèvements</v>
          </cell>
          <cell r="M806">
            <v>99908661858</v>
          </cell>
          <cell r="O806">
            <v>110021501097</v>
          </cell>
          <cell r="Q806">
            <v>121176570942</v>
          </cell>
          <cell r="S806">
            <v>127163328514.33</v>
          </cell>
          <cell r="U806">
            <v>122442905316</v>
          </cell>
          <cell r="V806">
            <v>122442905316</v>
          </cell>
          <cell r="AD806">
            <v>0</v>
          </cell>
          <cell r="AE806">
            <v>0</v>
          </cell>
          <cell r="AG806">
            <v>122442905316</v>
          </cell>
          <cell r="AH806">
            <v>122442905316</v>
          </cell>
          <cell r="AM806">
            <v>0</v>
          </cell>
          <cell r="AN806">
            <v>0</v>
          </cell>
          <cell r="AP806">
            <v>122442905316</v>
          </cell>
          <cell r="AQ806">
            <v>122442905316</v>
          </cell>
          <cell r="AV806">
            <v>0</v>
          </cell>
          <cell r="AW806">
            <v>0</v>
          </cell>
          <cell r="AY806">
            <v>122442905316</v>
          </cell>
          <cell r="AZ806">
            <v>122442905316</v>
          </cell>
        </row>
        <row r="807">
          <cell r="A807" t="str">
            <v>MEFR_hMI</v>
          </cell>
          <cell r="B807" t="str">
            <v>HN</v>
          </cell>
          <cell r="C807" t="str">
            <v>STP</v>
          </cell>
          <cell r="D807" t="str">
            <v>HT2</v>
          </cell>
          <cell r="E807" t="str">
            <v>Économie, finances et relance</v>
          </cell>
          <cell r="F807" t="str">
            <v>Remboursements et dégrèvements</v>
          </cell>
          <cell r="M807">
            <v>99908661858</v>
          </cell>
          <cell r="O807">
            <v>110021501097</v>
          </cell>
          <cell r="Q807">
            <v>121176570942</v>
          </cell>
          <cell r="S807">
            <v>127163328514.33</v>
          </cell>
          <cell r="U807">
            <v>122442905316</v>
          </cell>
          <cell r="V807">
            <v>122442905316</v>
          </cell>
          <cell r="AD807">
            <v>0</v>
          </cell>
          <cell r="AE807">
            <v>0</v>
          </cell>
          <cell r="AG807">
            <v>122442905316</v>
          </cell>
          <cell r="AH807">
            <v>122442905316</v>
          </cell>
          <cell r="AM807">
            <v>0</v>
          </cell>
          <cell r="AN807">
            <v>0</v>
          </cell>
          <cell r="AP807">
            <v>122442905316</v>
          </cell>
          <cell r="AQ807">
            <v>122442905316</v>
          </cell>
          <cell r="AV807">
            <v>0</v>
          </cell>
          <cell r="AW807">
            <v>0</v>
          </cell>
          <cell r="AY807">
            <v>122442905316</v>
          </cell>
          <cell r="AZ807">
            <v>122442905316</v>
          </cell>
        </row>
        <row r="808">
          <cell r="A808" t="str">
            <v>MEFR_hMI</v>
          </cell>
          <cell r="B808" t="str">
            <v>HN</v>
          </cell>
          <cell r="C808" t="str">
            <v>B</v>
          </cell>
          <cell r="D808" t="str">
            <v>HT2</v>
          </cell>
          <cell r="E808" t="str">
            <v>Économie, finances et relance</v>
          </cell>
          <cell r="F808" t="str">
            <v>Remboursements et dégrèvements</v>
          </cell>
          <cell r="U808">
            <v>122442905316</v>
          </cell>
          <cell r="V808">
            <v>122442905316</v>
          </cell>
          <cell r="AD808">
            <v>0</v>
          </cell>
          <cell r="AE808">
            <v>0</v>
          </cell>
          <cell r="AG808">
            <v>122442905316</v>
          </cell>
          <cell r="AH808">
            <v>122442905316</v>
          </cell>
          <cell r="AM808">
            <v>0</v>
          </cell>
          <cell r="AN808">
            <v>0</v>
          </cell>
          <cell r="AP808">
            <v>122442905316</v>
          </cell>
          <cell r="AQ808">
            <v>122442905316</v>
          </cell>
          <cell r="AV808">
            <v>0</v>
          </cell>
          <cell r="AW808">
            <v>0</v>
          </cell>
          <cell r="AY808">
            <v>122442905316</v>
          </cell>
          <cell r="AZ808">
            <v>122442905316</v>
          </cell>
        </row>
        <row r="809">
          <cell r="A809" t="str">
            <v>MEFR_hMI</v>
          </cell>
          <cell r="B809" t="str">
            <v>HN</v>
          </cell>
          <cell r="C809" t="str">
            <v>P</v>
          </cell>
          <cell r="D809" t="str">
            <v>SO</v>
          </cell>
          <cell r="E809" t="str">
            <v>Économie, finances et relance</v>
          </cell>
          <cell r="F809" t="str">
            <v>Remboursements et dégrèvements</v>
          </cell>
          <cell r="M809">
            <v>12664293633</v>
          </cell>
          <cell r="O809">
            <v>15705551526</v>
          </cell>
          <cell r="Q809">
            <v>18887408519</v>
          </cell>
          <cell r="S809">
            <v>23674002342</v>
          </cell>
          <cell r="U809">
            <v>6890785973</v>
          </cell>
          <cell r="V809">
            <v>6890785973</v>
          </cell>
          <cell r="AD809">
            <v>0</v>
          </cell>
          <cell r="AE809">
            <v>0</v>
          </cell>
          <cell r="AG809">
            <v>6890785973</v>
          </cell>
          <cell r="AH809">
            <v>6890785973</v>
          </cell>
          <cell r="AM809">
            <v>0</v>
          </cell>
          <cell r="AN809">
            <v>0</v>
          </cell>
          <cell r="AP809">
            <v>6890785973</v>
          </cell>
          <cell r="AQ809">
            <v>6890785973</v>
          </cell>
          <cell r="AV809">
            <v>0</v>
          </cell>
          <cell r="AW809">
            <v>0</v>
          </cell>
          <cell r="AY809">
            <v>6890785973</v>
          </cell>
          <cell r="AZ809">
            <v>6890785973</v>
          </cell>
        </row>
        <row r="810">
          <cell r="A810" t="str">
            <v>MEFR_hMI</v>
          </cell>
          <cell r="B810" t="str">
            <v>HN</v>
          </cell>
          <cell r="C810" t="str">
            <v>STP</v>
          </cell>
          <cell r="D810" t="str">
            <v>HT2</v>
          </cell>
          <cell r="E810" t="str">
            <v>Économie, finances et relance</v>
          </cell>
          <cell r="F810" t="str">
            <v>Remboursements et dégrèvements</v>
          </cell>
          <cell r="M810">
            <v>12664293633</v>
          </cell>
          <cell r="O810">
            <v>15705551526</v>
          </cell>
          <cell r="Q810">
            <v>18887408519</v>
          </cell>
          <cell r="S810">
            <v>23674002342</v>
          </cell>
          <cell r="U810">
            <v>6890785973</v>
          </cell>
          <cell r="V810">
            <v>6890785973</v>
          </cell>
          <cell r="AD810">
            <v>0</v>
          </cell>
          <cell r="AE810">
            <v>0</v>
          </cell>
          <cell r="AG810">
            <v>6890785973</v>
          </cell>
          <cell r="AH810">
            <v>6890785973</v>
          </cell>
          <cell r="AM810">
            <v>0</v>
          </cell>
          <cell r="AN810">
            <v>0</v>
          </cell>
          <cell r="AP810">
            <v>6890785973</v>
          </cell>
          <cell r="AQ810">
            <v>6890785973</v>
          </cell>
          <cell r="AV810">
            <v>0</v>
          </cell>
          <cell r="AW810">
            <v>0</v>
          </cell>
          <cell r="AY810">
            <v>6890785973</v>
          </cell>
          <cell r="AZ810">
            <v>6890785973</v>
          </cell>
        </row>
        <row r="811">
          <cell r="A811" t="str">
            <v>MEFR_hMI</v>
          </cell>
          <cell r="B811" t="str">
            <v>HN</v>
          </cell>
          <cell r="C811" t="str">
            <v>B</v>
          </cell>
          <cell r="D811" t="str">
            <v>HT2</v>
          </cell>
          <cell r="E811" t="str">
            <v>Économie, finances et relance</v>
          </cell>
          <cell r="F811" t="str">
            <v>Remboursements et dégrèvements</v>
          </cell>
          <cell r="U811">
            <v>6890785973</v>
          </cell>
          <cell r="V811">
            <v>6890785973</v>
          </cell>
          <cell r="AD811">
            <v>0</v>
          </cell>
          <cell r="AE811">
            <v>0</v>
          </cell>
          <cell r="AG811">
            <v>6890785973</v>
          </cell>
          <cell r="AH811">
            <v>6890785973</v>
          </cell>
          <cell r="AM811">
            <v>0</v>
          </cell>
          <cell r="AN811">
            <v>0</v>
          </cell>
          <cell r="AP811">
            <v>6890785973</v>
          </cell>
          <cell r="AQ811">
            <v>6890785973</v>
          </cell>
          <cell r="AV811">
            <v>0</v>
          </cell>
          <cell r="AW811">
            <v>0</v>
          </cell>
          <cell r="AY811">
            <v>6890785973</v>
          </cell>
          <cell r="AZ811">
            <v>6890785973</v>
          </cell>
        </row>
        <row r="812">
          <cell r="A812" t="str">
            <v>MEFR_MI</v>
          </cell>
          <cell r="B812" t="str">
            <v>SO</v>
          </cell>
          <cell r="C812" t="str">
            <v>M</v>
          </cell>
          <cell r="D812" t="str">
            <v>SO</v>
          </cell>
          <cell r="E812" t="str">
            <v>Économie, finances et relance</v>
          </cell>
          <cell r="F812" t="str">
            <v>Transformation et fonction publiques</v>
          </cell>
          <cell r="M812">
            <v>0</v>
          </cell>
          <cell r="O812">
            <v>1844468</v>
          </cell>
          <cell r="Q812">
            <v>11894027</v>
          </cell>
          <cell r="S812">
            <v>34954010</v>
          </cell>
          <cell r="U812">
            <v>323423571</v>
          </cell>
          <cell r="V812">
            <v>691476698</v>
          </cell>
          <cell r="AD812">
            <v>0</v>
          </cell>
          <cell r="AE812">
            <v>0</v>
          </cell>
          <cell r="AG812">
            <v>323423571</v>
          </cell>
          <cell r="AH812">
            <v>691476698</v>
          </cell>
          <cell r="AM812">
            <v>0</v>
          </cell>
          <cell r="AN812">
            <v>0</v>
          </cell>
          <cell r="AP812">
            <v>323423571</v>
          </cell>
          <cell r="AQ812">
            <v>691476698</v>
          </cell>
          <cell r="AV812">
            <v>0</v>
          </cell>
          <cell r="AW812">
            <v>0</v>
          </cell>
          <cell r="AY812">
            <v>323423571</v>
          </cell>
          <cell r="AZ812">
            <v>691476698</v>
          </cell>
        </row>
        <row r="813">
          <cell r="A813" t="str">
            <v>MEFR_MI</v>
          </cell>
          <cell r="B813" t="str">
            <v>NDP</v>
          </cell>
          <cell r="C813" t="str">
            <v>P</v>
          </cell>
          <cell r="D813" t="str">
            <v>SO</v>
          </cell>
          <cell r="E813" t="str">
            <v>Économie, finances et relance</v>
          </cell>
          <cell r="F813" t="str">
            <v>Transformation et fonction publiques</v>
          </cell>
          <cell r="M813">
            <v>0</v>
          </cell>
          <cell r="O813">
            <v>1844468</v>
          </cell>
          <cell r="Q813">
            <v>11894027</v>
          </cell>
          <cell r="S813">
            <v>34954010</v>
          </cell>
          <cell r="U813">
            <v>0</v>
          </cell>
          <cell r="V813">
            <v>266430438</v>
          </cell>
          <cell r="AD813">
            <v>0</v>
          </cell>
          <cell r="AE813">
            <v>0</v>
          </cell>
          <cell r="AG813">
            <v>0</v>
          </cell>
          <cell r="AH813">
            <v>266430438</v>
          </cell>
          <cell r="AM813">
            <v>0</v>
          </cell>
          <cell r="AN813">
            <v>0</v>
          </cell>
          <cell r="AP813">
            <v>0</v>
          </cell>
          <cell r="AQ813">
            <v>266430438</v>
          </cell>
          <cell r="AV813">
            <v>0</v>
          </cell>
          <cell r="AW813">
            <v>0</v>
          </cell>
          <cell r="AY813">
            <v>0</v>
          </cell>
          <cell r="AZ813">
            <v>266430438</v>
          </cell>
        </row>
        <row r="814">
          <cell r="A814" t="str">
            <v>MEFR_MI</v>
          </cell>
          <cell r="B814" t="str">
            <v>NDP</v>
          </cell>
          <cell r="C814" t="str">
            <v>STP</v>
          </cell>
          <cell r="D814" t="str">
            <v>HT2</v>
          </cell>
          <cell r="E814" t="str">
            <v>Économie, finances et relance</v>
          </cell>
          <cell r="F814" t="str">
            <v>Transformation et fonction publiques</v>
          </cell>
          <cell r="M814">
            <v>0</v>
          </cell>
          <cell r="O814">
            <v>1844468</v>
          </cell>
          <cell r="Q814">
            <v>11894027</v>
          </cell>
          <cell r="S814">
            <v>34954010</v>
          </cell>
          <cell r="U814">
            <v>0</v>
          </cell>
          <cell r="V814">
            <v>266430438</v>
          </cell>
          <cell r="AD814">
            <v>0</v>
          </cell>
          <cell r="AE814">
            <v>0</v>
          </cell>
          <cell r="AG814">
            <v>0</v>
          </cell>
          <cell r="AH814">
            <v>266430438</v>
          </cell>
          <cell r="AM814">
            <v>0</v>
          </cell>
          <cell r="AN814">
            <v>0</v>
          </cell>
          <cell r="AP814">
            <v>0</v>
          </cell>
          <cell r="AQ814">
            <v>266430438</v>
          </cell>
          <cell r="AV814">
            <v>0</v>
          </cell>
          <cell r="AW814">
            <v>0</v>
          </cell>
          <cell r="AY814">
            <v>0</v>
          </cell>
          <cell r="AZ814">
            <v>266430438</v>
          </cell>
        </row>
        <row r="815">
          <cell r="A815" t="str">
            <v>MEFR_MI</v>
          </cell>
          <cell r="B815" t="str">
            <v>NDP</v>
          </cell>
          <cell r="C815" t="str">
            <v>B</v>
          </cell>
          <cell r="D815" t="str">
            <v>HT2</v>
          </cell>
          <cell r="E815" t="str">
            <v>Économie, finances et relance</v>
          </cell>
          <cell r="F815" t="str">
            <v>Transformation et fonction publiques</v>
          </cell>
          <cell r="U815">
            <v>0</v>
          </cell>
          <cell r="V815">
            <v>48641466</v>
          </cell>
          <cell r="AD815">
            <v>0</v>
          </cell>
          <cell r="AE815">
            <v>0</v>
          </cell>
          <cell r="AG815">
            <v>0</v>
          </cell>
          <cell r="AH815">
            <v>48641466</v>
          </cell>
          <cell r="AM815">
            <v>0</v>
          </cell>
          <cell r="AN815">
            <v>0</v>
          </cell>
          <cell r="AP815">
            <v>0</v>
          </cell>
          <cell r="AQ815">
            <v>48641466</v>
          </cell>
          <cell r="AV815">
            <v>0</v>
          </cell>
          <cell r="AW815">
            <v>0</v>
          </cell>
          <cell r="AY815">
            <v>0</v>
          </cell>
          <cell r="AZ815">
            <v>48641466</v>
          </cell>
        </row>
        <row r="816">
          <cell r="A816" t="str">
            <v>MEFR_MI</v>
          </cell>
          <cell r="B816" t="str">
            <v>NDP</v>
          </cell>
          <cell r="C816" t="str">
            <v>B</v>
          </cell>
          <cell r="D816" t="str">
            <v>HT2</v>
          </cell>
          <cell r="E816" t="str">
            <v>Économie, finances et relance</v>
          </cell>
          <cell r="F816" t="str">
            <v>Transformation et fonction publiques</v>
          </cell>
          <cell r="U816">
            <v>0</v>
          </cell>
          <cell r="V816">
            <v>217788972</v>
          </cell>
          <cell r="AD816">
            <v>0</v>
          </cell>
          <cell r="AE816">
            <v>0</v>
          </cell>
          <cell r="AG816">
            <v>0</v>
          </cell>
          <cell r="AH816">
            <v>217788972</v>
          </cell>
          <cell r="AM816">
            <v>0</v>
          </cell>
          <cell r="AN816">
            <v>0</v>
          </cell>
          <cell r="AP816">
            <v>0</v>
          </cell>
          <cell r="AQ816">
            <v>217788972</v>
          </cell>
          <cell r="AV816">
            <v>0</v>
          </cell>
          <cell r="AW816">
            <v>0</v>
          </cell>
          <cell r="AY816">
            <v>0</v>
          </cell>
          <cell r="AZ816">
            <v>217788972</v>
          </cell>
        </row>
        <row r="817">
          <cell r="A817" t="str">
            <v>MENJ</v>
          </cell>
          <cell r="B817" t="str">
            <v>SO</v>
          </cell>
          <cell r="C817" t="str">
            <v>M</v>
          </cell>
          <cell r="D817" t="str">
            <v>SO</v>
          </cell>
          <cell r="E817" t="str">
            <v>Éducation nationale, jeunesse et sports</v>
          </cell>
          <cell r="F817" t="str">
            <v>Enseignement scolaire</v>
          </cell>
          <cell r="M817">
            <v>69041621489</v>
          </cell>
          <cell r="O817">
            <v>70467634742</v>
          </cell>
          <cell r="Q817">
            <v>71463915072</v>
          </cell>
          <cell r="S817">
            <v>72703230896</v>
          </cell>
          <cell r="U817">
            <v>76036709939</v>
          </cell>
          <cell r="V817">
            <v>75904933210</v>
          </cell>
          <cell r="AD817">
            <v>0</v>
          </cell>
          <cell r="AE817">
            <v>0</v>
          </cell>
          <cell r="AG817">
            <v>76036709939</v>
          </cell>
          <cell r="AH817">
            <v>75904933210</v>
          </cell>
          <cell r="AM817">
            <v>0</v>
          </cell>
          <cell r="AN817">
            <v>0</v>
          </cell>
          <cell r="AP817">
            <v>76036709939</v>
          </cell>
          <cell r="AQ817">
            <v>75904933210</v>
          </cell>
          <cell r="AV817">
            <v>0</v>
          </cell>
          <cell r="AW817">
            <v>0</v>
          </cell>
          <cell r="AY817">
            <v>76036709939</v>
          </cell>
          <cell r="AZ817">
            <v>75904933210</v>
          </cell>
        </row>
        <row r="818">
          <cell r="A818" t="str">
            <v>MENJ</v>
          </cell>
          <cell r="B818" t="str">
            <v>NDP</v>
          </cell>
          <cell r="C818" t="str">
            <v>P</v>
          </cell>
          <cell r="D818" t="str">
            <v>SO</v>
          </cell>
          <cell r="E818" t="str">
            <v>Éducation nationale, jeunesse et sports</v>
          </cell>
          <cell r="F818" t="str">
            <v>Enseignement scolaire</v>
          </cell>
          <cell r="M818">
            <v>7475693278</v>
          </cell>
          <cell r="O818">
            <v>7564384959</v>
          </cell>
          <cell r="Q818">
            <v>7626533282</v>
          </cell>
          <cell r="S818">
            <v>7721620285</v>
          </cell>
          <cell r="U818">
            <v>7764823421</v>
          </cell>
          <cell r="V818">
            <v>7764823421</v>
          </cell>
          <cell r="AD818">
            <v>0</v>
          </cell>
          <cell r="AE818">
            <v>0</v>
          </cell>
          <cell r="AG818">
            <v>7764823421</v>
          </cell>
          <cell r="AH818">
            <v>7764823421</v>
          </cell>
          <cell r="AM818">
            <v>0</v>
          </cell>
          <cell r="AN818">
            <v>0</v>
          </cell>
          <cell r="AP818">
            <v>7764823421</v>
          </cell>
          <cell r="AQ818">
            <v>7764823421</v>
          </cell>
          <cell r="AV818">
            <v>0</v>
          </cell>
          <cell r="AW818">
            <v>0</v>
          </cell>
          <cell r="AY818">
            <v>7764823421</v>
          </cell>
          <cell r="AZ818">
            <v>7764823421</v>
          </cell>
        </row>
        <row r="819">
          <cell r="A819" t="str">
            <v>MENJ</v>
          </cell>
          <cell r="B819" t="str">
            <v>SO</v>
          </cell>
          <cell r="C819" t="str">
            <v>STP</v>
          </cell>
          <cell r="D819" t="str">
            <v>T2</v>
          </cell>
          <cell r="E819" t="str">
            <v>Éducation nationale, jeunesse et sports</v>
          </cell>
          <cell r="F819" t="str">
            <v>Enseignement scolaire</v>
          </cell>
          <cell r="M819">
            <v>6688009907</v>
          </cell>
          <cell r="O819">
            <v>6775355001</v>
          </cell>
          <cell r="Q819">
            <v>6833789236</v>
          </cell>
          <cell r="S819">
            <v>6918756665</v>
          </cell>
          <cell r="U819">
            <v>6952160502</v>
          </cell>
          <cell r="V819">
            <v>6952160502</v>
          </cell>
          <cell r="AD819">
            <v>0</v>
          </cell>
          <cell r="AE819">
            <v>0</v>
          </cell>
          <cell r="AG819">
            <v>6952160502</v>
          </cell>
          <cell r="AH819">
            <v>6952160502</v>
          </cell>
          <cell r="AM819">
            <v>0</v>
          </cell>
          <cell r="AN819">
            <v>0</v>
          </cell>
          <cell r="AP819">
            <v>6952160502</v>
          </cell>
          <cell r="AQ819">
            <v>6952160502</v>
          </cell>
          <cell r="AV819">
            <v>0</v>
          </cell>
          <cell r="AW819">
            <v>0</v>
          </cell>
          <cell r="AY819">
            <v>6952160502</v>
          </cell>
          <cell r="AZ819">
            <v>6952160502</v>
          </cell>
        </row>
        <row r="820">
          <cell r="A820" t="str">
            <v>MENJ</v>
          </cell>
          <cell r="B820" t="str">
            <v>NDP</v>
          </cell>
          <cell r="C820" t="str">
            <v>B</v>
          </cell>
          <cell r="D820" t="str">
            <v>T2_HCAS</v>
          </cell>
          <cell r="E820" t="str">
            <v>Éducation nationale, jeunesse et sports</v>
          </cell>
          <cell r="F820" t="str">
            <v>Enseignement scolaire</v>
          </cell>
          <cell r="M820">
            <v>6646777773</v>
          </cell>
          <cell r="O820">
            <v>6733768566</v>
          </cell>
          <cell r="Q820">
            <v>6791060954</v>
          </cell>
          <cell r="S820">
            <v>6874511100</v>
          </cell>
          <cell r="U820">
            <v>6908381470</v>
          </cell>
          <cell r="V820">
            <v>6908381470</v>
          </cell>
          <cell r="AD820">
            <v>0</v>
          </cell>
          <cell r="AE820">
            <v>0</v>
          </cell>
          <cell r="AG820">
            <v>6908381470</v>
          </cell>
          <cell r="AH820">
            <v>6908381470</v>
          </cell>
          <cell r="AM820">
            <v>0</v>
          </cell>
          <cell r="AN820">
            <v>0</v>
          </cell>
          <cell r="AP820">
            <v>6908381470</v>
          </cell>
          <cell r="AQ820">
            <v>6908381470</v>
          </cell>
          <cell r="AV820">
            <v>0</v>
          </cell>
          <cell r="AW820">
            <v>0</v>
          </cell>
          <cell r="AY820">
            <v>6908381470</v>
          </cell>
          <cell r="AZ820">
            <v>6908381470</v>
          </cell>
        </row>
        <row r="821">
          <cell r="A821" t="str">
            <v>MENJ</v>
          </cell>
          <cell r="B821" t="str">
            <v>HN</v>
          </cell>
          <cell r="C821" t="str">
            <v>B</v>
          </cell>
          <cell r="D821" t="str">
            <v>T2_CAS</v>
          </cell>
          <cell r="E821" t="str">
            <v>Éducation nationale, jeunesse et sports</v>
          </cell>
          <cell r="F821" t="str">
            <v>Enseignement scolaire</v>
          </cell>
          <cell r="M821">
            <v>41232134</v>
          </cell>
          <cell r="O821">
            <v>41586435</v>
          </cell>
          <cell r="Q821">
            <v>42728282</v>
          </cell>
          <cell r="S821">
            <v>44245565</v>
          </cell>
          <cell r="U821">
            <v>43779032</v>
          </cell>
          <cell r="V821">
            <v>43779032</v>
          </cell>
          <cell r="AD821">
            <v>0</v>
          </cell>
          <cell r="AE821">
            <v>0</v>
          </cell>
          <cell r="AG821">
            <v>43779032</v>
          </cell>
          <cell r="AH821">
            <v>43779032</v>
          </cell>
          <cell r="AM821">
            <v>0</v>
          </cell>
          <cell r="AN821">
            <v>0</v>
          </cell>
          <cell r="AP821">
            <v>43779032</v>
          </cell>
          <cell r="AQ821">
            <v>43779032</v>
          </cell>
          <cell r="AV821">
            <v>0</v>
          </cell>
          <cell r="AW821">
            <v>0</v>
          </cell>
          <cell r="AY821">
            <v>43779032</v>
          </cell>
          <cell r="AZ821">
            <v>43779032</v>
          </cell>
        </row>
        <row r="822">
          <cell r="A822" t="str">
            <v>MENJ</v>
          </cell>
          <cell r="B822" t="str">
            <v>NDP</v>
          </cell>
          <cell r="C822" t="str">
            <v>STP</v>
          </cell>
          <cell r="D822" t="str">
            <v>HT2</v>
          </cell>
          <cell r="E822" t="str">
            <v>Éducation nationale, jeunesse et sports</v>
          </cell>
          <cell r="F822" t="str">
            <v>Enseignement scolaire</v>
          </cell>
          <cell r="M822">
            <v>787683371</v>
          </cell>
          <cell r="O822">
            <v>789029958</v>
          </cell>
          <cell r="Q822">
            <v>792744046</v>
          </cell>
          <cell r="S822">
            <v>802863620</v>
          </cell>
          <cell r="U822">
            <v>812662919</v>
          </cell>
          <cell r="V822">
            <v>812662919</v>
          </cell>
          <cell r="AD822">
            <v>0</v>
          </cell>
          <cell r="AE822">
            <v>0</v>
          </cell>
          <cell r="AG822">
            <v>812662919</v>
          </cell>
          <cell r="AH822">
            <v>812662919</v>
          </cell>
          <cell r="AM822">
            <v>0</v>
          </cell>
          <cell r="AN822">
            <v>0</v>
          </cell>
          <cell r="AP822">
            <v>812662919</v>
          </cell>
          <cell r="AQ822">
            <v>812662919</v>
          </cell>
          <cell r="AV822">
            <v>0</v>
          </cell>
          <cell r="AW822">
            <v>0</v>
          </cell>
          <cell r="AY822">
            <v>812662919</v>
          </cell>
          <cell r="AZ822">
            <v>812662919</v>
          </cell>
        </row>
        <row r="823">
          <cell r="A823" t="str">
            <v>MENJ</v>
          </cell>
          <cell r="B823" t="str">
            <v>NDP</v>
          </cell>
          <cell r="C823" t="str">
            <v>B</v>
          </cell>
          <cell r="D823" t="str">
            <v>HT2</v>
          </cell>
          <cell r="E823" t="str">
            <v>Éducation nationale, jeunesse et sports</v>
          </cell>
          <cell r="F823" t="str">
            <v>Enseignement scolaire</v>
          </cell>
          <cell r="U823">
            <v>1258341</v>
          </cell>
          <cell r="V823">
            <v>1258341</v>
          </cell>
          <cell r="AD823">
            <v>0</v>
          </cell>
          <cell r="AE823">
            <v>0</v>
          </cell>
          <cell r="AG823">
            <v>1258341</v>
          </cell>
          <cell r="AH823">
            <v>1258341</v>
          </cell>
          <cell r="AM823">
            <v>0</v>
          </cell>
          <cell r="AN823">
            <v>0</v>
          </cell>
          <cell r="AP823">
            <v>1258341</v>
          </cell>
          <cell r="AQ823">
            <v>1258341</v>
          </cell>
          <cell r="AV823">
            <v>0</v>
          </cell>
          <cell r="AW823">
            <v>0</v>
          </cell>
          <cell r="AY823">
            <v>1258341</v>
          </cell>
          <cell r="AZ823">
            <v>1258341</v>
          </cell>
        </row>
        <row r="824">
          <cell r="A824" t="str">
            <v>MENJ</v>
          </cell>
          <cell r="B824" t="str">
            <v>NDP</v>
          </cell>
          <cell r="C824" t="str">
            <v>B</v>
          </cell>
          <cell r="D824" t="str">
            <v>HT2</v>
          </cell>
          <cell r="E824" t="str">
            <v>Éducation nationale, jeunesse et sports</v>
          </cell>
          <cell r="F824" t="str">
            <v>Enseignement scolaire</v>
          </cell>
          <cell r="U824">
            <v>2778976</v>
          </cell>
          <cell r="V824">
            <v>2778976</v>
          </cell>
          <cell r="AD824">
            <v>0</v>
          </cell>
          <cell r="AE824">
            <v>0</v>
          </cell>
          <cell r="AG824">
            <v>2778976</v>
          </cell>
          <cell r="AH824">
            <v>2778976</v>
          </cell>
          <cell r="AM824">
            <v>0</v>
          </cell>
          <cell r="AN824">
            <v>0</v>
          </cell>
          <cell r="AP824">
            <v>2778976</v>
          </cell>
          <cell r="AQ824">
            <v>2778976</v>
          </cell>
          <cell r="AV824">
            <v>0</v>
          </cell>
          <cell r="AW824">
            <v>0</v>
          </cell>
          <cell r="AY824">
            <v>2778976</v>
          </cell>
          <cell r="AZ824">
            <v>2778976</v>
          </cell>
        </row>
        <row r="825">
          <cell r="A825" t="str">
            <v>MENJ</v>
          </cell>
          <cell r="B825" t="str">
            <v>NDP</v>
          </cell>
          <cell r="C825" t="str">
            <v>B</v>
          </cell>
          <cell r="D825" t="str">
            <v>HT2</v>
          </cell>
          <cell r="E825" t="str">
            <v>Éducation nationale, jeunesse et sports</v>
          </cell>
          <cell r="F825" t="str">
            <v>Enseignement scolaire</v>
          </cell>
          <cell r="U825">
            <v>4456179</v>
          </cell>
          <cell r="V825">
            <v>4456179</v>
          </cell>
          <cell r="AD825">
            <v>0</v>
          </cell>
          <cell r="AE825">
            <v>0</v>
          </cell>
          <cell r="AG825">
            <v>4456179</v>
          </cell>
          <cell r="AH825">
            <v>4456179</v>
          </cell>
          <cell r="AM825">
            <v>0</v>
          </cell>
          <cell r="AN825">
            <v>0</v>
          </cell>
          <cell r="AP825">
            <v>4456179</v>
          </cell>
          <cell r="AQ825">
            <v>4456179</v>
          </cell>
          <cell r="AV825">
            <v>0</v>
          </cell>
          <cell r="AW825">
            <v>0</v>
          </cell>
          <cell r="AY825">
            <v>4456179</v>
          </cell>
          <cell r="AZ825">
            <v>4456179</v>
          </cell>
        </row>
        <row r="826">
          <cell r="A826" t="str">
            <v>MENJ</v>
          </cell>
          <cell r="B826" t="str">
            <v>NDP</v>
          </cell>
          <cell r="C826" t="str">
            <v>B</v>
          </cell>
          <cell r="D826" t="str">
            <v>HT2</v>
          </cell>
          <cell r="E826" t="str">
            <v>Éducation nationale, jeunesse et sports</v>
          </cell>
          <cell r="F826" t="str">
            <v>Enseignement scolaire</v>
          </cell>
          <cell r="U826">
            <v>3463094</v>
          </cell>
          <cell r="V826">
            <v>3463094</v>
          </cell>
          <cell r="AD826">
            <v>0</v>
          </cell>
          <cell r="AE826">
            <v>0</v>
          </cell>
          <cell r="AG826">
            <v>3463094</v>
          </cell>
          <cell r="AH826">
            <v>3463094</v>
          </cell>
          <cell r="AM826">
            <v>0</v>
          </cell>
          <cell r="AN826">
            <v>0</v>
          </cell>
          <cell r="AP826">
            <v>3463094</v>
          </cell>
          <cell r="AQ826">
            <v>3463094</v>
          </cell>
          <cell r="AV826">
            <v>0</v>
          </cell>
          <cell r="AW826">
            <v>0</v>
          </cell>
          <cell r="AY826">
            <v>3463094</v>
          </cell>
          <cell r="AZ826">
            <v>3463094</v>
          </cell>
        </row>
        <row r="827">
          <cell r="A827" t="str">
            <v>MENJ</v>
          </cell>
          <cell r="B827" t="str">
            <v>NDP</v>
          </cell>
          <cell r="C827" t="str">
            <v>B</v>
          </cell>
          <cell r="D827" t="str">
            <v>HT2</v>
          </cell>
          <cell r="E827" t="str">
            <v>Éducation nationale, jeunesse et sports</v>
          </cell>
          <cell r="F827" t="str">
            <v>Enseignement scolaire</v>
          </cell>
          <cell r="U827">
            <v>2975850</v>
          </cell>
          <cell r="V827">
            <v>2975850</v>
          </cell>
          <cell r="AD827">
            <v>0</v>
          </cell>
          <cell r="AE827">
            <v>0</v>
          </cell>
          <cell r="AG827">
            <v>2975850</v>
          </cell>
          <cell r="AH827">
            <v>2975850</v>
          </cell>
          <cell r="AM827">
            <v>0</v>
          </cell>
          <cell r="AN827">
            <v>0</v>
          </cell>
          <cell r="AP827">
            <v>2975850</v>
          </cell>
          <cell r="AQ827">
            <v>2975850</v>
          </cell>
          <cell r="AV827">
            <v>0</v>
          </cell>
          <cell r="AW827">
            <v>0</v>
          </cell>
          <cell r="AY827">
            <v>2975850</v>
          </cell>
          <cell r="AZ827">
            <v>2975850</v>
          </cell>
        </row>
        <row r="828">
          <cell r="A828" t="str">
            <v>MENJ</v>
          </cell>
          <cell r="B828" t="str">
            <v>NDP</v>
          </cell>
          <cell r="C828" t="str">
            <v>B</v>
          </cell>
          <cell r="D828" t="str">
            <v>HT2</v>
          </cell>
          <cell r="E828" t="str">
            <v>Éducation nationale, jeunesse et sports</v>
          </cell>
          <cell r="F828" t="str">
            <v>Enseignement scolaire</v>
          </cell>
          <cell r="U828">
            <v>37705862</v>
          </cell>
          <cell r="V828">
            <v>37705862</v>
          </cell>
          <cell r="AD828">
            <v>0</v>
          </cell>
          <cell r="AE828">
            <v>0</v>
          </cell>
          <cell r="AG828">
            <v>37705862</v>
          </cell>
          <cell r="AH828">
            <v>37705862</v>
          </cell>
          <cell r="AM828">
            <v>0</v>
          </cell>
          <cell r="AN828">
            <v>0</v>
          </cell>
          <cell r="AP828">
            <v>37705862</v>
          </cell>
          <cell r="AQ828">
            <v>37705862</v>
          </cell>
          <cell r="AV828">
            <v>0</v>
          </cell>
          <cell r="AW828">
            <v>0</v>
          </cell>
          <cell r="AY828">
            <v>37705862</v>
          </cell>
          <cell r="AZ828">
            <v>37705862</v>
          </cell>
        </row>
        <row r="829">
          <cell r="A829" t="str">
            <v>MENJ</v>
          </cell>
          <cell r="B829" t="str">
            <v>NDP</v>
          </cell>
          <cell r="C829" t="str">
            <v>B</v>
          </cell>
          <cell r="D829" t="str">
            <v>HT2</v>
          </cell>
          <cell r="E829" t="str">
            <v>Éducation nationale, jeunesse et sports</v>
          </cell>
          <cell r="F829" t="str">
            <v>Enseignement scolaire</v>
          </cell>
          <cell r="U829">
            <v>79907101</v>
          </cell>
          <cell r="V829">
            <v>79907101</v>
          </cell>
          <cell r="AD829">
            <v>0</v>
          </cell>
          <cell r="AE829">
            <v>0</v>
          </cell>
          <cell r="AG829">
            <v>79907101</v>
          </cell>
          <cell r="AH829">
            <v>79907101</v>
          </cell>
          <cell r="AM829">
            <v>0</v>
          </cell>
          <cell r="AN829">
            <v>0</v>
          </cell>
          <cell r="AP829">
            <v>79907101</v>
          </cell>
          <cell r="AQ829">
            <v>79907101</v>
          </cell>
          <cell r="AV829">
            <v>0</v>
          </cell>
          <cell r="AW829">
            <v>0</v>
          </cell>
          <cell r="AY829">
            <v>79907101</v>
          </cell>
          <cell r="AZ829">
            <v>79907101</v>
          </cell>
        </row>
        <row r="830">
          <cell r="A830" t="str">
            <v>MENJ</v>
          </cell>
          <cell r="B830" t="str">
            <v>NDP</v>
          </cell>
          <cell r="C830" t="str">
            <v>B</v>
          </cell>
          <cell r="D830" t="str">
            <v>HT2</v>
          </cell>
          <cell r="E830" t="str">
            <v>Éducation nationale, jeunesse et sports</v>
          </cell>
          <cell r="F830" t="str">
            <v>Enseignement scolaire</v>
          </cell>
          <cell r="U830">
            <v>680117516</v>
          </cell>
          <cell r="V830">
            <v>680117516</v>
          </cell>
          <cell r="AD830">
            <v>0</v>
          </cell>
          <cell r="AE830">
            <v>0</v>
          </cell>
          <cell r="AG830">
            <v>680117516</v>
          </cell>
          <cell r="AH830">
            <v>680117516</v>
          </cell>
          <cell r="AM830">
            <v>0</v>
          </cell>
          <cell r="AN830">
            <v>0</v>
          </cell>
          <cell r="AP830">
            <v>680117516</v>
          </cell>
          <cell r="AQ830">
            <v>680117516</v>
          </cell>
          <cell r="AV830">
            <v>0</v>
          </cell>
          <cell r="AW830">
            <v>0</v>
          </cell>
          <cell r="AY830">
            <v>680117516</v>
          </cell>
          <cell r="AZ830">
            <v>680117516</v>
          </cell>
        </row>
        <row r="831">
          <cell r="A831" t="str">
            <v>MENJ</v>
          </cell>
          <cell r="B831" t="str">
            <v>NDP</v>
          </cell>
          <cell r="C831" t="str">
            <v>P</v>
          </cell>
          <cell r="D831" t="str">
            <v>SO</v>
          </cell>
          <cell r="E831" t="str">
            <v>Éducation nationale, jeunesse et sports</v>
          </cell>
          <cell r="F831" t="str">
            <v>Enseignement scolaire</v>
          </cell>
          <cell r="M831">
            <v>21560041473</v>
          </cell>
          <cell r="O831">
            <v>22000236723</v>
          </cell>
          <cell r="Q831">
            <v>22549246204</v>
          </cell>
          <cell r="S831">
            <v>23101228276</v>
          </cell>
          <cell r="U831">
            <v>23654485539</v>
          </cell>
          <cell r="V831">
            <v>23654485539</v>
          </cell>
          <cell r="AD831">
            <v>0</v>
          </cell>
          <cell r="AE831">
            <v>0</v>
          </cell>
          <cell r="AG831">
            <v>23654485539</v>
          </cell>
          <cell r="AH831">
            <v>23654485539</v>
          </cell>
          <cell r="AM831">
            <v>0</v>
          </cell>
          <cell r="AN831">
            <v>0</v>
          </cell>
          <cell r="AP831">
            <v>23654485539</v>
          </cell>
          <cell r="AQ831">
            <v>23654485539</v>
          </cell>
          <cell r="AV831">
            <v>0</v>
          </cell>
          <cell r="AW831">
            <v>0</v>
          </cell>
          <cell r="AY831">
            <v>23654485539</v>
          </cell>
          <cell r="AZ831">
            <v>23654485539</v>
          </cell>
        </row>
        <row r="832">
          <cell r="A832" t="str">
            <v>MENJ</v>
          </cell>
          <cell r="B832" t="str">
            <v>SO</v>
          </cell>
          <cell r="C832" t="str">
            <v>STP</v>
          </cell>
          <cell r="D832" t="str">
            <v>T2</v>
          </cell>
          <cell r="E832" t="str">
            <v>Éducation nationale, jeunesse et sports</v>
          </cell>
          <cell r="F832" t="str">
            <v>Enseignement scolaire</v>
          </cell>
          <cell r="M832">
            <v>21523784999</v>
          </cell>
          <cell r="O832">
            <v>21956422625</v>
          </cell>
          <cell r="Q832">
            <v>22499002025</v>
          </cell>
          <cell r="S832">
            <v>23054577525</v>
          </cell>
          <cell r="U832">
            <v>23614574112</v>
          </cell>
          <cell r="V832">
            <v>23614574112</v>
          </cell>
          <cell r="AD832">
            <v>0</v>
          </cell>
          <cell r="AE832">
            <v>0</v>
          </cell>
          <cell r="AG832">
            <v>23614574112</v>
          </cell>
          <cell r="AH832">
            <v>23614574112</v>
          </cell>
          <cell r="AM832">
            <v>0</v>
          </cell>
          <cell r="AN832">
            <v>0</v>
          </cell>
          <cell r="AP832">
            <v>23614574112</v>
          </cell>
          <cell r="AQ832">
            <v>23614574112</v>
          </cell>
          <cell r="AV832">
            <v>0</v>
          </cell>
          <cell r="AW832">
            <v>0</v>
          </cell>
          <cell r="AY832">
            <v>23614574112</v>
          </cell>
          <cell r="AZ832">
            <v>23614574112</v>
          </cell>
        </row>
        <row r="833">
          <cell r="A833" t="str">
            <v>MENJ</v>
          </cell>
          <cell r="B833" t="str">
            <v>NDP</v>
          </cell>
          <cell r="C833" t="str">
            <v>B</v>
          </cell>
          <cell r="D833" t="str">
            <v>T2_HCAS</v>
          </cell>
          <cell r="E833" t="str">
            <v>Éducation nationale, jeunesse et sports</v>
          </cell>
          <cell r="F833" t="str">
            <v>Enseignement scolaire</v>
          </cell>
          <cell r="M833">
            <v>13706227172</v>
          </cell>
          <cell r="O833">
            <v>14024611922</v>
          </cell>
          <cell r="Q833">
            <v>14352217267</v>
          </cell>
          <cell r="S833">
            <v>14718632601</v>
          </cell>
          <cell r="U833">
            <v>15133663048</v>
          </cell>
          <cell r="V833">
            <v>15133663048</v>
          </cell>
          <cell r="AD833">
            <v>0</v>
          </cell>
          <cell r="AE833">
            <v>0</v>
          </cell>
          <cell r="AG833">
            <v>15133663048</v>
          </cell>
          <cell r="AH833">
            <v>15133663048</v>
          </cell>
          <cell r="AM833">
            <v>0</v>
          </cell>
          <cell r="AN833">
            <v>0</v>
          </cell>
          <cell r="AP833">
            <v>15133663048</v>
          </cell>
          <cell r="AQ833">
            <v>15133663048</v>
          </cell>
          <cell r="AV833">
            <v>0</v>
          </cell>
          <cell r="AW833">
            <v>0</v>
          </cell>
          <cell r="AY833">
            <v>15133663048</v>
          </cell>
          <cell r="AZ833">
            <v>15133663048</v>
          </cell>
        </row>
        <row r="834">
          <cell r="A834" t="str">
            <v>MENJ</v>
          </cell>
          <cell r="B834" t="str">
            <v>HN</v>
          </cell>
          <cell r="C834" t="str">
            <v>B</v>
          </cell>
          <cell r="D834" t="str">
            <v>T2_CAS</v>
          </cell>
          <cell r="E834" t="str">
            <v>Éducation nationale, jeunesse et sports</v>
          </cell>
          <cell r="F834" t="str">
            <v>Enseignement scolaire</v>
          </cell>
          <cell r="M834">
            <v>7817557827</v>
          </cell>
          <cell r="O834">
            <v>7931810703</v>
          </cell>
          <cell r="Q834">
            <v>8146784758</v>
          </cell>
          <cell r="S834">
            <v>8335944924</v>
          </cell>
          <cell r="U834">
            <v>8480911064</v>
          </cell>
          <cell r="V834">
            <v>8480911064</v>
          </cell>
          <cell r="AD834">
            <v>0</v>
          </cell>
          <cell r="AE834">
            <v>0</v>
          </cell>
          <cell r="AG834">
            <v>8480911064</v>
          </cell>
          <cell r="AH834">
            <v>8480911064</v>
          </cell>
          <cell r="AM834">
            <v>0</v>
          </cell>
          <cell r="AN834">
            <v>0</v>
          </cell>
          <cell r="AP834">
            <v>8480911064</v>
          </cell>
          <cell r="AQ834">
            <v>8480911064</v>
          </cell>
          <cell r="AV834">
            <v>0</v>
          </cell>
          <cell r="AW834">
            <v>0</v>
          </cell>
          <cell r="AY834">
            <v>8480911064</v>
          </cell>
          <cell r="AZ834">
            <v>8480911064</v>
          </cell>
        </row>
        <row r="835">
          <cell r="A835" t="str">
            <v>MENJ</v>
          </cell>
          <cell r="B835" t="str">
            <v>NDP</v>
          </cell>
          <cell r="C835" t="str">
            <v>STP</v>
          </cell>
          <cell r="D835" t="str">
            <v>HT2</v>
          </cell>
          <cell r="E835" t="str">
            <v>Éducation nationale, jeunesse et sports</v>
          </cell>
          <cell r="F835" t="str">
            <v>Enseignement scolaire</v>
          </cell>
          <cell r="M835">
            <v>36256474</v>
          </cell>
          <cell r="O835">
            <v>43814098</v>
          </cell>
          <cell r="Q835">
            <v>50244179</v>
          </cell>
          <cell r="S835">
            <v>46650751</v>
          </cell>
          <cell r="U835">
            <v>39911427</v>
          </cell>
          <cell r="V835">
            <v>39911427</v>
          </cell>
          <cell r="AD835">
            <v>0</v>
          </cell>
          <cell r="AE835">
            <v>0</v>
          </cell>
          <cell r="AG835">
            <v>39911427</v>
          </cell>
          <cell r="AH835">
            <v>39911427</v>
          </cell>
          <cell r="AM835">
            <v>0</v>
          </cell>
          <cell r="AN835">
            <v>0</v>
          </cell>
          <cell r="AP835">
            <v>39911427</v>
          </cell>
          <cell r="AQ835">
            <v>39911427</v>
          </cell>
          <cell r="AV835">
            <v>0</v>
          </cell>
          <cell r="AW835">
            <v>0</v>
          </cell>
          <cell r="AY835">
            <v>39911427</v>
          </cell>
          <cell r="AZ835">
            <v>39911427</v>
          </cell>
        </row>
        <row r="836">
          <cell r="A836" t="str">
            <v>MENJ</v>
          </cell>
          <cell r="B836" t="str">
            <v>NDP</v>
          </cell>
          <cell r="C836" t="str">
            <v>B</v>
          </cell>
          <cell r="D836" t="str">
            <v>HT2</v>
          </cell>
          <cell r="E836" t="str">
            <v>Éducation nationale, jeunesse et sports</v>
          </cell>
          <cell r="F836" t="str">
            <v>Enseignement scolaire</v>
          </cell>
          <cell r="U836">
            <v>3061149</v>
          </cell>
          <cell r="V836">
            <v>3061149</v>
          </cell>
          <cell r="AD836">
            <v>0</v>
          </cell>
          <cell r="AE836">
            <v>0</v>
          </cell>
          <cell r="AG836">
            <v>3061149</v>
          </cell>
          <cell r="AH836">
            <v>3061149</v>
          </cell>
          <cell r="AM836">
            <v>0</v>
          </cell>
          <cell r="AN836">
            <v>0</v>
          </cell>
          <cell r="AP836">
            <v>3061149</v>
          </cell>
          <cell r="AQ836">
            <v>3061149</v>
          </cell>
          <cell r="AV836">
            <v>0</v>
          </cell>
          <cell r="AW836">
            <v>0</v>
          </cell>
          <cell r="AY836">
            <v>3061149</v>
          </cell>
          <cell r="AZ836">
            <v>3061149</v>
          </cell>
        </row>
        <row r="837">
          <cell r="A837" t="str">
            <v>MENJ</v>
          </cell>
          <cell r="B837" t="str">
            <v>NDP</v>
          </cell>
          <cell r="C837" t="str">
            <v>B</v>
          </cell>
          <cell r="D837" t="str">
            <v>HT2</v>
          </cell>
          <cell r="E837" t="str">
            <v>Éducation nationale, jeunesse et sports</v>
          </cell>
          <cell r="F837" t="str">
            <v>Enseignement scolaire</v>
          </cell>
          <cell r="U837">
            <v>6934338</v>
          </cell>
          <cell r="V837">
            <v>6934338</v>
          </cell>
          <cell r="AD837">
            <v>0</v>
          </cell>
          <cell r="AE837">
            <v>0</v>
          </cell>
          <cell r="AG837">
            <v>6934338</v>
          </cell>
          <cell r="AH837">
            <v>6934338</v>
          </cell>
          <cell r="AM837">
            <v>0</v>
          </cell>
          <cell r="AN837">
            <v>0</v>
          </cell>
          <cell r="AP837">
            <v>6934338</v>
          </cell>
          <cell r="AQ837">
            <v>6934338</v>
          </cell>
          <cell r="AV837">
            <v>0</v>
          </cell>
          <cell r="AW837">
            <v>0</v>
          </cell>
          <cell r="AY837">
            <v>6934338</v>
          </cell>
          <cell r="AZ837">
            <v>6934338</v>
          </cell>
        </row>
        <row r="838">
          <cell r="A838" t="str">
            <v>MENJ</v>
          </cell>
          <cell r="B838" t="str">
            <v>NDP</v>
          </cell>
          <cell r="C838" t="str">
            <v>B</v>
          </cell>
          <cell r="D838" t="str">
            <v>HT2</v>
          </cell>
          <cell r="E838" t="str">
            <v>Éducation nationale, jeunesse et sports</v>
          </cell>
          <cell r="F838" t="str">
            <v>Enseignement scolaire</v>
          </cell>
          <cell r="U838">
            <v>13927451</v>
          </cell>
          <cell r="V838">
            <v>13927451</v>
          </cell>
          <cell r="AD838">
            <v>0</v>
          </cell>
          <cell r="AE838">
            <v>0</v>
          </cell>
          <cell r="AG838">
            <v>13927451</v>
          </cell>
          <cell r="AH838">
            <v>13927451</v>
          </cell>
          <cell r="AM838">
            <v>0</v>
          </cell>
          <cell r="AN838">
            <v>0</v>
          </cell>
          <cell r="AP838">
            <v>13927451</v>
          </cell>
          <cell r="AQ838">
            <v>13927451</v>
          </cell>
          <cell r="AV838">
            <v>0</v>
          </cell>
          <cell r="AW838">
            <v>0</v>
          </cell>
          <cell r="AY838">
            <v>13927451</v>
          </cell>
          <cell r="AZ838">
            <v>13927451</v>
          </cell>
        </row>
        <row r="839">
          <cell r="A839" t="str">
            <v>MENJ</v>
          </cell>
          <cell r="B839" t="str">
            <v>NDP</v>
          </cell>
          <cell r="C839" t="str">
            <v>B</v>
          </cell>
          <cell r="D839" t="str">
            <v>HT2</v>
          </cell>
          <cell r="E839" t="str">
            <v>Éducation nationale, jeunesse et sports</v>
          </cell>
          <cell r="F839" t="str">
            <v>Enseignement scolaire</v>
          </cell>
          <cell r="U839">
            <v>15488489</v>
          </cell>
          <cell r="V839">
            <v>15488489</v>
          </cell>
          <cell r="AD839">
            <v>0</v>
          </cell>
          <cell r="AE839">
            <v>0</v>
          </cell>
          <cell r="AG839">
            <v>15488489</v>
          </cell>
          <cell r="AH839">
            <v>15488489</v>
          </cell>
          <cell r="AM839">
            <v>0</v>
          </cell>
          <cell r="AN839">
            <v>0</v>
          </cell>
          <cell r="AP839">
            <v>15488489</v>
          </cell>
          <cell r="AQ839">
            <v>15488489</v>
          </cell>
          <cell r="AV839">
            <v>0</v>
          </cell>
          <cell r="AW839">
            <v>0</v>
          </cell>
          <cell r="AY839">
            <v>15488489</v>
          </cell>
          <cell r="AZ839">
            <v>15488489</v>
          </cell>
        </row>
        <row r="840">
          <cell r="A840" t="str">
            <v>MENJ</v>
          </cell>
          <cell r="B840" t="str">
            <v>NDP</v>
          </cell>
          <cell r="C840" t="str">
            <v>B</v>
          </cell>
          <cell r="D840" t="str">
            <v>HT2</v>
          </cell>
          <cell r="E840" t="str">
            <v>Éducation nationale, jeunesse et sports</v>
          </cell>
          <cell r="F840" t="str">
            <v>Enseignement scolaire</v>
          </cell>
          <cell r="U840">
            <v>500000</v>
          </cell>
          <cell r="V840">
            <v>500000</v>
          </cell>
          <cell r="AD840">
            <v>0</v>
          </cell>
          <cell r="AE840">
            <v>0</v>
          </cell>
          <cell r="AG840">
            <v>500000</v>
          </cell>
          <cell r="AH840">
            <v>500000</v>
          </cell>
          <cell r="AM840">
            <v>0</v>
          </cell>
          <cell r="AN840">
            <v>0</v>
          </cell>
          <cell r="AP840">
            <v>500000</v>
          </cell>
          <cell r="AQ840">
            <v>500000</v>
          </cell>
          <cell r="AV840">
            <v>0</v>
          </cell>
          <cell r="AW840">
            <v>0</v>
          </cell>
          <cell r="AY840">
            <v>500000</v>
          </cell>
          <cell r="AZ840">
            <v>500000</v>
          </cell>
        </row>
        <row r="841">
          <cell r="A841" t="str">
            <v>MENJ</v>
          </cell>
          <cell r="B841" t="str">
            <v>NDP</v>
          </cell>
          <cell r="C841" t="str">
            <v>P</v>
          </cell>
          <cell r="D841" t="str">
            <v>SO</v>
          </cell>
          <cell r="E841" t="str">
            <v>Éducation nationale, jeunesse et sports</v>
          </cell>
          <cell r="F841" t="str">
            <v>Enseignement scolaire</v>
          </cell>
          <cell r="M841">
            <v>32386984043</v>
          </cell>
          <cell r="O841">
            <v>32890962586</v>
          </cell>
          <cell r="Q841">
            <v>33187518009</v>
          </cell>
          <cell r="S841">
            <v>33451368078</v>
          </cell>
          <cell r="U841">
            <v>34086637824</v>
          </cell>
          <cell r="V841">
            <v>34086637824</v>
          </cell>
          <cell r="AD841">
            <v>0</v>
          </cell>
          <cell r="AE841">
            <v>0</v>
          </cell>
          <cell r="AG841">
            <v>34086637824</v>
          </cell>
          <cell r="AH841">
            <v>34086637824</v>
          </cell>
          <cell r="AM841">
            <v>0</v>
          </cell>
          <cell r="AN841">
            <v>0</v>
          </cell>
          <cell r="AP841">
            <v>34086637824</v>
          </cell>
          <cell r="AQ841">
            <v>34086637824</v>
          </cell>
          <cell r="AV841">
            <v>0</v>
          </cell>
          <cell r="AW841">
            <v>0</v>
          </cell>
          <cell r="AY841">
            <v>34086637824</v>
          </cell>
          <cell r="AZ841">
            <v>34086637824</v>
          </cell>
        </row>
        <row r="842">
          <cell r="A842" t="str">
            <v>MENJ</v>
          </cell>
          <cell r="B842" t="str">
            <v>SO</v>
          </cell>
          <cell r="C842" t="str">
            <v>STP</v>
          </cell>
          <cell r="D842" t="str">
            <v>T2</v>
          </cell>
          <cell r="E842" t="str">
            <v>Éducation nationale, jeunesse et sports</v>
          </cell>
          <cell r="F842" t="str">
            <v>Enseignement scolaire</v>
          </cell>
          <cell r="M842">
            <v>32222226813</v>
          </cell>
          <cell r="O842">
            <v>32757640121</v>
          </cell>
          <cell r="Q842">
            <v>33071850044</v>
          </cell>
          <cell r="S842">
            <v>33359734496</v>
          </cell>
          <cell r="U842">
            <v>33981445356</v>
          </cell>
          <cell r="V842">
            <v>33981445356</v>
          </cell>
          <cell r="AD842">
            <v>0</v>
          </cell>
          <cell r="AE842">
            <v>0</v>
          </cell>
          <cell r="AG842">
            <v>33981445356</v>
          </cell>
          <cell r="AH842">
            <v>33981445356</v>
          </cell>
          <cell r="AM842">
            <v>0</v>
          </cell>
          <cell r="AN842">
            <v>0</v>
          </cell>
          <cell r="AP842">
            <v>33981445356</v>
          </cell>
          <cell r="AQ842">
            <v>33981445356</v>
          </cell>
          <cell r="AV842">
            <v>0</v>
          </cell>
          <cell r="AW842">
            <v>0</v>
          </cell>
          <cell r="AY842">
            <v>33981445356</v>
          </cell>
          <cell r="AZ842">
            <v>33981445356</v>
          </cell>
        </row>
        <row r="843">
          <cell r="A843" t="str">
            <v>MENJ</v>
          </cell>
          <cell r="B843" t="str">
            <v>NDP</v>
          </cell>
          <cell r="C843" t="str">
            <v>B</v>
          </cell>
          <cell r="D843" t="str">
            <v>T2_HCAS</v>
          </cell>
          <cell r="E843" t="str">
            <v>Éducation nationale, jeunesse et sports</v>
          </cell>
          <cell r="F843" t="str">
            <v>Enseignement scolaire</v>
          </cell>
          <cell r="M843">
            <v>21478367850</v>
          </cell>
          <cell r="O843">
            <v>21940028314</v>
          </cell>
          <cell r="Q843">
            <v>22108650011</v>
          </cell>
          <cell r="S843">
            <v>22258407642</v>
          </cell>
          <cell r="U843">
            <v>22757765030</v>
          </cell>
          <cell r="V843">
            <v>22757765030</v>
          </cell>
          <cell r="AD843">
            <v>0</v>
          </cell>
          <cell r="AE843">
            <v>0</v>
          </cell>
          <cell r="AG843">
            <v>22757765030</v>
          </cell>
          <cell r="AH843">
            <v>22757765030</v>
          </cell>
          <cell r="AM843">
            <v>0</v>
          </cell>
          <cell r="AN843">
            <v>0</v>
          </cell>
          <cell r="AP843">
            <v>22757765030</v>
          </cell>
          <cell r="AQ843">
            <v>22757765030</v>
          </cell>
          <cell r="AV843">
            <v>0</v>
          </cell>
          <cell r="AW843">
            <v>0</v>
          </cell>
          <cell r="AY843">
            <v>22757765030</v>
          </cell>
          <cell r="AZ843">
            <v>22757765030</v>
          </cell>
        </row>
        <row r="844">
          <cell r="A844" t="str">
            <v>MENJ</v>
          </cell>
          <cell r="B844" t="str">
            <v>HN</v>
          </cell>
          <cell r="C844" t="str">
            <v>B</v>
          </cell>
          <cell r="D844" t="str">
            <v>T2_CAS</v>
          </cell>
          <cell r="E844" t="str">
            <v>Éducation nationale, jeunesse et sports</v>
          </cell>
          <cell r="F844" t="str">
            <v>Enseignement scolaire</v>
          </cell>
          <cell r="M844">
            <v>10743858963</v>
          </cell>
          <cell r="O844">
            <v>10817611807</v>
          </cell>
          <cell r="Q844">
            <v>10963200033</v>
          </cell>
          <cell r="S844">
            <v>11101326854</v>
          </cell>
          <cell r="U844">
            <v>11223680326</v>
          </cell>
          <cell r="V844">
            <v>11223680326</v>
          </cell>
          <cell r="AD844">
            <v>0</v>
          </cell>
          <cell r="AE844">
            <v>0</v>
          </cell>
          <cell r="AG844">
            <v>11223680326</v>
          </cell>
          <cell r="AH844">
            <v>11223680326</v>
          </cell>
          <cell r="AM844">
            <v>0</v>
          </cell>
          <cell r="AN844">
            <v>0</v>
          </cell>
          <cell r="AP844">
            <v>11223680326</v>
          </cell>
          <cell r="AQ844">
            <v>11223680326</v>
          </cell>
          <cell r="AV844">
            <v>0</v>
          </cell>
          <cell r="AW844">
            <v>0</v>
          </cell>
          <cell r="AY844">
            <v>11223680326</v>
          </cell>
          <cell r="AZ844">
            <v>11223680326</v>
          </cell>
        </row>
        <row r="845">
          <cell r="A845" t="str">
            <v>MENJ</v>
          </cell>
          <cell r="B845" t="str">
            <v>NDP</v>
          </cell>
          <cell r="C845" t="str">
            <v>STP</v>
          </cell>
          <cell r="D845" t="str">
            <v>HT2</v>
          </cell>
          <cell r="E845" t="str">
            <v>Éducation nationale, jeunesse et sports</v>
          </cell>
          <cell r="F845" t="str">
            <v>Enseignement scolaire</v>
          </cell>
          <cell r="M845">
            <v>164757230</v>
          </cell>
          <cell r="O845">
            <v>133322465</v>
          </cell>
          <cell r="Q845">
            <v>115667965</v>
          </cell>
          <cell r="S845">
            <v>91633582</v>
          </cell>
          <cell r="U845">
            <v>105192468</v>
          </cell>
          <cell r="V845">
            <v>105192468</v>
          </cell>
          <cell r="AD845">
            <v>0</v>
          </cell>
          <cell r="AE845">
            <v>0</v>
          </cell>
          <cell r="AG845">
            <v>105192468</v>
          </cell>
          <cell r="AH845">
            <v>105192468</v>
          </cell>
          <cell r="AM845">
            <v>0</v>
          </cell>
          <cell r="AN845">
            <v>0</v>
          </cell>
          <cell r="AP845">
            <v>105192468</v>
          </cell>
          <cell r="AQ845">
            <v>105192468</v>
          </cell>
          <cell r="AV845">
            <v>0</v>
          </cell>
          <cell r="AW845">
            <v>0</v>
          </cell>
          <cell r="AY845">
            <v>105192468</v>
          </cell>
          <cell r="AZ845">
            <v>105192468</v>
          </cell>
        </row>
        <row r="846">
          <cell r="A846" t="str">
            <v>MENJ</v>
          </cell>
          <cell r="B846" t="str">
            <v>NDP</v>
          </cell>
          <cell r="C846" t="str">
            <v>B</v>
          </cell>
          <cell r="D846" t="str">
            <v>HT2</v>
          </cell>
          <cell r="E846" t="str">
            <v>Éducation nationale, jeunesse et sports</v>
          </cell>
          <cell r="F846" t="str">
            <v>Enseignement scolaire</v>
          </cell>
          <cell r="U846">
            <v>22800000</v>
          </cell>
          <cell r="V846">
            <v>22800000</v>
          </cell>
          <cell r="AD846">
            <v>0</v>
          </cell>
          <cell r="AE846">
            <v>0</v>
          </cell>
          <cell r="AG846">
            <v>22800000</v>
          </cell>
          <cell r="AH846">
            <v>22800000</v>
          </cell>
          <cell r="AM846">
            <v>0</v>
          </cell>
          <cell r="AN846">
            <v>0</v>
          </cell>
          <cell r="AP846">
            <v>22800000</v>
          </cell>
          <cell r="AQ846">
            <v>22800000</v>
          </cell>
          <cell r="AV846">
            <v>0</v>
          </cell>
          <cell r="AW846">
            <v>0</v>
          </cell>
          <cell r="AY846">
            <v>22800000</v>
          </cell>
          <cell r="AZ846">
            <v>22800000</v>
          </cell>
        </row>
        <row r="847">
          <cell r="A847" t="str">
            <v>MENJ</v>
          </cell>
          <cell r="B847" t="str">
            <v>NDP</v>
          </cell>
          <cell r="C847" t="str">
            <v>B</v>
          </cell>
          <cell r="D847" t="str">
            <v>HT2</v>
          </cell>
          <cell r="E847" t="str">
            <v>Éducation nationale, jeunesse et sports</v>
          </cell>
          <cell r="F847" t="str">
            <v>Enseignement scolaire</v>
          </cell>
          <cell r="U847">
            <v>25600000</v>
          </cell>
          <cell r="V847">
            <v>25600000</v>
          </cell>
          <cell r="AD847">
            <v>0</v>
          </cell>
          <cell r="AE847">
            <v>0</v>
          </cell>
          <cell r="AG847">
            <v>25600000</v>
          </cell>
          <cell r="AH847">
            <v>25600000</v>
          </cell>
          <cell r="AM847">
            <v>0</v>
          </cell>
          <cell r="AN847">
            <v>0</v>
          </cell>
          <cell r="AP847">
            <v>25600000</v>
          </cell>
          <cell r="AQ847">
            <v>25600000</v>
          </cell>
          <cell r="AV847">
            <v>0</v>
          </cell>
          <cell r="AW847">
            <v>0</v>
          </cell>
          <cell r="AY847">
            <v>25600000</v>
          </cell>
          <cell r="AZ847">
            <v>25600000</v>
          </cell>
        </row>
        <row r="848">
          <cell r="A848" t="str">
            <v>MENJ</v>
          </cell>
          <cell r="B848" t="str">
            <v>NDP</v>
          </cell>
          <cell r="C848" t="str">
            <v>B</v>
          </cell>
          <cell r="D848" t="str">
            <v>HT2</v>
          </cell>
          <cell r="E848" t="str">
            <v>Éducation nationale, jeunesse et sports</v>
          </cell>
          <cell r="F848" t="str">
            <v>Enseignement scolaire</v>
          </cell>
          <cell r="U848">
            <v>2500000</v>
          </cell>
          <cell r="V848">
            <v>2500000</v>
          </cell>
          <cell r="AD848">
            <v>0</v>
          </cell>
          <cell r="AE848">
            <v>0</v>
          </cell>
          <cell r="AG848">
            <v>2500000</v>
          </cell>
          <cell r="AH848">
            <v>2500000</v>
          </cell>
          <cell r="AM848">
            <v>0</v>
          </cell>
          <cell r="AN848">
            <v>0</v>
          </cell>
          <cell r="AP848">
            <v>2500000</v>
          </cell>
          <cell r="AQ848">
            <v>2500000</v>
          </cell>
          <cell r="AV848">
            <v>0</v>
          </cell>
          <cell r="AW848">
            <v>0</v>
          </cell>
          <cell r="AY848">
            <v>2500000</v>
          </cell>
          <cell r="AZ848">
            <v>2500000</v>
          </cell>
        </row>
        <row r="849">
          <cell r="A849" t="str">
            <v>MENJ</v>
          </cell>
          <cell r="B849" t="str">
            <v>NDP</v>
          </cell>
          <cell r="C849" t="str">
            <v>B</v>
          </cell>
          <cell r="D849" t="str">
            <v>HT2</v>
          </cell>
          <cell r="E849" t="str">
            <v>Éducation nationale, jeunesse et sports</v>
          </cell>
          <cell r="F849" t="str">
            <v>Enseignement scolaire</v>
          </cell>
          <cell r="U849">
            <v>6083343</v>
          </cell>
          <cell r="V849">
            <v>6083343</v>
          </cell>
          <cell r="AD849">
            <v>0</v>
          </cell>
          <cell r="AE849">
            <v>0</v>
          </cell>
          <cell r="AG849">
            <v>6083343</v>
          </cell>
          <cell r="AH849">
            <v>6083343</v>
          </cell>
          <cell r="AM849">
            <v>0</v>
          </cell>
          <cell r="AN849">
            <v>0</v>
          </cell>
          <cell r="AP849">
            <v>6083343</v>
          </cell>
          <cell r="AQ849">
            <v>6083343</v>
          </cell>
          <cell r="AV849">
            <v>0</v>
          </cell>
          <cell r="AW849">
            <v>0</v>
          </cell>
          <cell r="AY849">
            <v>6083343</v>
          </cell>
          <cell r="AZ849">
            <v>6083343</v>
          </cell>
        </row>
        <row r="850">
          <cell r="A850" t="str">
            <v>MENJ</v>
          </cell>
          <cell r="B850" t="str">
            <v>NDP</v>
          </cell>
          <cell r="C850" t="str">
            <v>B</v>
          </cell>
          <cell r="D850" t="str">
            <v>HT2</v>
          </cell>
          <cell r="E850" t="str">
            <v>Éducation nationale, jeunesse et sports</v>
          </cell>
          <cell r="F850" t="str">
            <v>Enseignement scolaire</v>
          </cell>
          <cell r="U850">
            <v>48209125</v>
          </cell>
          <cell r="V850">
            <v>48209125</v>
          </cell>
          <cell r="AD850">
            <v>0</v>
          </cell>
          <cell r="AE850">
            <v>0</v>
          </cell>
          <cell r="AG850">
            <v>48209125</v>
          </cell>
          <cell r="AH850">
            <v>48209125</v>
          </cell>
          <cell r="AM850">
            <v>0</v>
          </cell>
          <cell r="AN850">
            <v>0</v>
          </cell>
          <cell r="AP850">
            <v>48209125</v>
          </cell>
          <cell r="AQ850">
            <v>48209125</v>
          </cell>
          <cell r="AV850">
            <v>0</v>
          </cell>
          <cell r="AW850">
            <v>0</v>
          </cell>
          <cell r="AY850">
            <v>48209125</v>
          </cell>
          <cell r="AZ850">
            <v>48209125</v>
          </cell>
        </row>
        <row r="851">
          <cell r="A851" t="str">
            <v>MENJ</v>
          </cell>
          <cell r="B851" t="str">
            <v>NDP</v>
          </cell>
          <cell r="C851" t="str">
            <v>P</v>
          </cell>
          <cell r="D851" t="str">
            <v>SO</v>
          </cell>
          <cell r="E851" t="str">
            <v>Éducation nationale, jeunesse et sports</v>
          </cell>
          <cell r="F851" t="str">
            <v>Enseignement scolaire</v>
          </cell>
          <cell r="M851">
            <v>2330758327</v>
          </cell>
          <cell r="O851">
            <v>2474447934</v>
          </cell>
          <cell r="Q851">
            <v>2467507518</v>
          </cell>
          <cell r="S851">
            <v>2391209498</v>
          </cell>
          <cell r="U851">
            <v>2624589290</v>
          </cell>
          <cell r="V851">
            <v>2492812561</v>
          </cell>
          <cell r="AD851">
            <v>0</v>
          </cell>
          <cell r="AE851">
            <v>0</v>
          </cell>
          <cell r="AG851">
            <v>2624589290</v>
          </cell>
          <cell r="AH851">
            <v>2492812561</v>
          </cell>
          <cell r="AM851">
            <v>0</v>
          </cell>
          <cell r="AN851">
            <v>0</v>
          </cell>
          <cell r="AP851">
            <v>2624589290</v>
          </cell>
          <cell r="AQ851">
            <v>2492812561</v>
          </cell>
          <cell r="AV851">
            <v>0</v>
          </cell>
          <cell r="AW851">
            <v>0</v>
          </cell>
          <cell r="AY851">
            <v>2624589290</v>
          </cell>
          <cell r="AZ851">
            <v>2492812561</v>
          </cell>
        </row>
        <row r="852">
          <cell r="A852" t="str">
            <v>MENJ</v>
          </cell>
          <cell r="B852" t="str">
            <v>SO</v>
          </cell>
          <cell r="C852" t="str">
            <v>STP</v>
          </cell>
          <cell r="D852" t="str">
            <v>T2</v>
          </cell>
          <cell r="E852" t="str">
            <v>Éducation nationale, jeunesse et sports</v>
          </cell>
          <cell r="F852" t="str">
            <v>Enseignement scolaire</v>
          </cell>
          <cell r="M852">
            <v>1764291140</v>
          </cell>
          <cell r="O852">
            <v>1783296064</v>
          </cell>
          <cell r="Q852">
            <v>1775715722</v>
          </cell>
          <cell r="S852">
            <v>1701094084</v>
          </cell>
          <cell r="U852">
            <v>1781924527</v>
          </cell>
          <cell r="V852">
            <v>1781924527</v>
          </cell>
          <cell r="AD852">
            <v>0</v>
          </cell>
          <cell r="AE852">
            <v>0</v>
          </cell>
          <cell r="AG852">
            <v>1781924527</v>
          </cell>
          <cell r="AH852">
            <v>1781924527</v>
          </cell>
          <cell r="AM852">
            <v>0</v>
          </cell>
          <cell r="AN852">
            <v>0</v>
          </cell>
          <cell r="AP852">
            <v>1781924527</v>
          </cell>
          <cell r="AQ852">
            <v>1781924527</v>
          </cell>
          <cell r="AV852">
            <v>0</v>
          </cell>
          <cell r="AW852">
            <v>0</v>
          </cell>
          <cell r="AY852">
            <v>1781924527</v>
          </cell>
          <cell r="AZ852">
            <v>1781924527</v>
          </cell>
        </row>
        <row r="853">
          <cell r="A853" t="str">
            <v>MENJ</v>
          </cell>
          <cell r="B853" t="str">
            <v>NDP</v>
          </cell>
          <cell r="C853" t="str">
            <v>B</v>
          </cell>
          <cell r="D853" t="str">
            <v>T2_HCAS</v>
          </cell>
          <cell r="E853" t="str">
            <v>Éducation nationale, jeunesse et sports</v>
          </cell>
          <cell r="F853" t="str">
            <v>Enseignement scolaire</v>
          </cell>
          <cell r="M853">
            <v>1274719660</v>
          </cell>
          <cell r="O853">
            <v>1296147909</v>
          </cell>
          <cell r="Q853">
            <v>1288402007</v>
          </cell>
          <cell r="S853">
            <v>1218716762</v>
          </cell>
          <cell r="U853">
            <v>1284515190</v>
          </cell>
          <cell r="V853">
            <v>1284515190</v>
          </cell>
          <cell r="AD853">
            <v>0</v>
          </cell>
          <cell r="AE853">
            <v>0</v>
          </cell>
          <cell r="AG853">
            <v>1284515190</v>
          </cell>
          <cell r="AH853">
            <v>1284515190</v>
          </cell>
          <cell r="AM853">
            <v>0</v>
          </cell>
          <cell r="AN853">
            <v>0</v>
          </cell>
          <cell r="AP853">
            <v>1284515190</v>
          </cell>
          <cell r="AQ853">
            <v>1284515190</v>
          </cell>
          <cell r="AV853">
            <v>0</v>
          </cell>
          <cell r="AW853">
            <v>0</v>
          </cell>
          <cell r="AY853">
            <v>1284515190</v>
          </cell>
          <cell r="AZ853">
            <v>1284515190</v>
          </cell>
        </row>
        <row r="854">
          <cell r="A854" t="str">
            <v>MENJ</v>
          </cell>
          <cell r="B854" t="str">
            <v>HN</v>
          </cell>
          <cell r="C854" t="str">
            <v>B</v>
          </cell>
          <cell r="D854" t="str">
            <v>T2_CAS</v>
          </cell>
          <cell r="E854" t="str">
            <v>Éducation nationale, jeunesse et sports</v>
          </cell>
          <cell r="F854" t="str">
            <v>Enseignement scolaire</v>
          </cell>
          <cell r="M854">
            <v>489571480</v>
          </cell>
          <cell r="O854">
            <v>487148155</v>
          </cell>
          <cell r="Q854">
            <v>487313715</v>
          </cell>
          <cell r="S854">
            <v>482377322</v>
          </cell>
          <cell r="U854">
            <v>497409337</v>
          </cell>
          <cell r="V854">
            <v>497409337</v>
          </cell>
          <cell r="AD854">
            <v>0</v>
          </cell>
          <cell r="AE854">
            <v>0</v>
          </cell>
          <cell r="AG854">
            <v>497409337</v>
          </cell>
          <cell r="AH854">
            <v>497409337</v>
          </cell>
          <cell r="AM854">
            <v>0</v>
          </cell>
          <cell r="AN854">
            <v>0</v>
          </cell>
          <cell r="AP854">
            <v>497409337</v>
          </cell>
          <cell r="AQ854">
            <v>497409337</v>
          </cell>
          <cell r="AV854">
            <v>0</v>
          </cell>
          <cell r="AW854">
            <v>0</v>
          </cell>
          <cell r="AY854">
            <v>497409337</v>
          </cell>
          <cell r="AZ854">
            <v>497409337</v>
          </cell>
        </row>
        <row r="855">
          <cell r="A855" t="str">
            <v>MENJ</v>
          </cell>
          <cell r="B855" t="str">
            <v>NDP</v>
          </cell>
          <cell r="C855" t="str">
            <v>STP</v>
          </cell>
          <cell r="D855" t="str">
            <v>HT2</v>
          </cell>
          <cell r="E855" t="str">
            <v>Éducation nationale, jeunesse et sports</v>
          </cell>
          <cell r="F855" t="str">
            <v>Enseignement scolaire</v>
          </cell>
          <cell r="M855">
            <v>566467187</v>
          </cell>
          <cell r="O855">
            <v>691151870</v>
          </cell>
          <cell r="Q855">
            <v>691791796</v>
          </cell>
          <cell r="S855">
            <v>690115414</v>
          </cell>
          <cell r="U855">
            <v>842664763</v>
          </cell>
          <cell r="V855">
            <v>710888034</v>
          </cell>
          <cell r="AD855">
            <v>0</v>
          </cell>
          <cell r="AE855">
            <v>0</v>
          </cell>
          <cell r="AG855">
            <v>842664763</v>
          </cell>
          <cell r="AH855">
            <v>710888034</v>
          </cell>
          <cell r="AM855">
            <v>0</v>
          </cell>
          <cell r="AN855">
            <v>0</v>
          </cell>
          <cell r="AP855">
            <v>842664763</v>
          </cell>
          <cell r="AQ855">
            <v>710888034</v>
          </cell>
          <cell r="AV855">
            <v>0</v>
          </cell>
          <cell r="AW855">
            <v>0</v>
          </cell>
          <cell r="AY855">
            <v>842664763</v>
          </cell>
          <cell r="AZ855">
            <v>710888034</v>
          </cell>
        </row>
        <row r="856">
          <cell r="A856" t="str">
            <v>MENJ</v>
          </cell>
          <cell r="B856" t="str">
            <v>NDP</v>
          </cell>
          <cell r="C856" t="str">
            <v>B</v>
          </cell>
          <cell r="D856" t="str">
            <v>HT2</v>
          </cell>
          <cell r="E856" t="str">
            <v>Éducation nationale, jeunesse et sports</v>
          </cell>
          <cell r="F856" t="str">
            <v>Enseignement scolaire</v>
          </cell>
          <cell r="U856">
            <v>151665868</v>
          </cell>
          <cell r="V856">
            <v>89640593</v>
          </cell>
          <cell r="AD856">
            <v>0</v>
          </cell>
          <cell r="AE856">
            <v>0</v>
          </cell>
          <cell r="AG856">
            <v>151665868</v>
          </cell>
          <cell r="AH856">
            <v>89640593</v>
          </cell>
          <cell r="AM856">
            <v>0</v>
          </cell>
          <cell r="AN856">
            <v>0</v>
          </cell>
          <cell r="AP856">
            <v>151665868</v>
          </cell>
          <cell r="AQ856">
            <v>89640593</v>
          </cell>
          <cell r="AV856">
            <v>0</v>
          </cell>
          <cell r="AW856">
            <v>0</v>
          </cell>
          <cell r="AY856">
            <v>151665868</v>
          </cell>
          <cell r="AZ856">
            <v>89640593</v>
          </cell>
        </row>
        <row r="857">
          <cell r="A857" t="str">
            <v>MENJ</v>
          </cell>
          <cell r="B857" t="str">
            <v>NDP</v>
          </cell>
          <cell r="C857" t="str">
            <v>B</v>
          </cell>
          <cell r="D857" t="str">
            <v>HT2</v>
          </cell>
          <cell r="E857" t="str">
            <v>Éducation nationale, jeunesse et sports</v>
          </cell>
          <cell r="F857" t="str">
            <v>Enseignement scolaire</v>
          </cell>
          <cell r="U857">
            <v>49472330</v>
          </cell>
          <cell r="V857">
            <v>38942475</v>
          </cell>
          <cell r="AD857">
            <v>0</v>
          </cell>
          <cell r="AE857">
            <v>0</v>
          </cell>
          <cell r="AG857">
            <v>49472330</v>
          </cell>
          <cell r="AH857">
            <v>38942475</v>
          </cell>
          <cell r="AM857">
            <v>0</v>
          </cell>
          <cell r="AN857">
            <v>0</v>
          </cell>
          <cell r="AP857">
            <v>49472330</v>
          </cell>
          <cell r="AQ857">
            <v>38942475</v>
          </cell>
          <cell r="AV857">
            <v>0</v>
          </cell>
          <cell r="AW857">
            <v>0</v>
          </cell>
          <cell r="AY857">
            <v>49472330</v>
          </cell>
          <cell r="AZ857">
            <v>38942475</v>
          </cell>
        </row>
        <row r="858">
          <cell r="A858" t="str">
            <v>MENJ</v>
          </cell>
          <cell r="B858" t="str">
            <v>NDP</v>
          </cell>
          <cell r="C858" t="str">
            <v>B</v>
          </cell>
          <cell r="D858" t="str">
            <v>HT2</v>
          </cell>
          <cell r="E858" t="str">
            <v>Éducation nationale, jeunesse et sports</v>
          </cell>
          <cell r="F858" t="str">
            <v>Enseignement scolaire</v>
          </cell>
          <cell r="U858">
            <v>112200000</v>
          </cell>
          <cell r="V858">
            <v>90259473</v>
          </cell>
          <cell r="AD858">
            <v>0</v>
          </cell>
          <cell r="AE858">
            <v>0</v>
          </cell>
          <cell r="AG858">
            <v>112200000</v>
          </cell>
          <cell r="AH858">
            <v>90259473</v>
          </cell>
          <cell r="AM858">
            <v>0</v>
          </cell>
          <cell r="AN858">
            <v>0</v>
          </cell>
          <cell r="AP858">
            <v>112200000</v>
          </cell>
          <cell r="AQ858">
            <v>90259473</v>
          </cell>
          <cell r="AV858">
            <v>0</v>
          </cell>
          <cell r="AW858">
            <v>0</v>
          </cell>
          <cell r="AY858">
            <v>112200000</v>
          </cell>
          <cell r="AZ858">
            <v>90259473</v>
          </cell>
        </row>
        <row r="859">
          <cell r="A859" t="str">
            <v>MENJ</v>
          </cell>
          <cell r="B859" t="str">
            <v>NDP</v>
          </cell>
          <cell r="C859" t="str">
            <v>B</v>
          </cell>
          <cell r="D859" t="str">
            <v>HT2</v>
          </cell>
          <cell r="E859" t="str">
            <v>Éducation nationale, jeunesse et sports</v>
          </cell>
          <cell r="F859" t="str">
            <v>Enseignement scolaire</v>
          </cell>
          <cell r="U859">
            <v>14288800</v>
          </cell>
          <cell r="V859">
            <v>14288800</v>
          </cell>
          <cell r="AD859">
            <v>0</v>
          </cell>
          <cell r="AE859">
            <v>0</v>
          </cell>
          <cell r="AG859">
            <v>14288800</v>
          </cell>
          <cell r="AH859">
            <v>14288800</v>
          </cell>
          <cell r="AM859">
            <v>0</v>
          </cell>
          <cell r="AN859">
            <v>0</v>
          </cell>
          <cell r="AP859">
            <v>14288800</v>
          </cell>
          <cell r="AQ859">
            <v>14288800</v>
          </cell>
          <cell r="AV859">
            <v>0</v>
          </cell>
          <cell r="AW859">
            <v>0</v>
          </cell>
          <cell r="AY859">
            <v>14288800</v>
          </cell>
          <cell r="AZ859">
            <v>14288800</v>
          </cell>
        </row>
        <row r="860">
          <cell r="A860" t="str">
            <v>MENJ</v>
          </cell>
          <cell r="B860" t="str">
            <v>NDP</v>
          </cell>
          <cell r="C860" t="str">
            <v>B</v>
          </cell>
          <cell r="D860" t="str">
            <v>HT2</v>
          </cell>
          <cell r="E860" t="str">
            <v>Éducation nationale, jeunesse et sports</v>
          </cell>
          <cell r="F860" t="str">
            <v>Enseignement scolaire</v>
          </cell>
          <cell r="U860">
            <v>11510859</v>
          </cell>
          <cell r="V860">
            <v>11510859</v>
          </cell>
          <cell r="AD860">
            <v>0</v>
          </cell>
          <cell r="AE860">
            <v>0</v>
          </cell>
          <cell r="AG860">
            <v>11510859</v>
          </cell>
          <cell r="AH860">
            <v>11510859</v>
          </cell>
          <cell r="AM860">
            <v>0</v>
          </cell>
          <cell r="AN860">
            <v>0</v>
          </cell>
          <cell r="AP860">
            <v>11510859</v>
          </cell>
          <cell r="AQ860">
            <v>11510859</v>
          </cell>
          <cell r="AV860">
            <v>0</v>
          </cell>
          <cell r="AW860">
            <v>0</v>
          </cell>
          <cell r="AY860">
            <v>11510859</v>
          </cell>
          <cell r="AZ860">
            <v>11510859</v>
          </cell>
        </row>
        <row r="861">
          <cell r="A861" t="str">
            <v>MENJ</v>
          </cell>
          <cell r="B861" t="str">
            <v>NDP</v>
          </cell>
          <cell r="C861" t="str">
            <v>B</v>
          </cell>
          <cell r="D861" t="str">
            <v>HT2</v>
          </cell>
          <cell r="E861" t="str">
            <v>Éducation nationale, jeunesse et sports</v>
          </cell>
          <cell r="F861" t="str">
            <v>Enseignement scolaire</v>
          </cell>
          <cell r="U861">
            <v>32724615</v>
          </cell>
          <cell r="V861">
            <v>32724615</v>
          </cell>
          <cell r="AD861">
            <v>0</v>
          </cell>
          <cell r="AE861">
            <v>0</v>
          </cell>
          <cell r="AG861">
            <v>32724615</v>
          </cell>
          <cell r="AH861">
            <v>32724615</v>
          </cell>
          <cell r="AM861">
            <v>0</v>
          </cell>
          <cell r="AN861">
            <v>0</v>
          </cell>
          <cell r="AP861">
            <v>32724615</v>
          </cell>
          <cell r="AQ861">
            <v>32724615</v>
          </cell>
          <cell r="AV861">
            <v>0</v>
          </cell>
          <cell r="AW861">
            <v>0</v>
          </cell>
          <cell r="AY861">
            <v>32724615</v>
          </cell>
          <cell r="AZ861">
            <v>32724615</v>
          </cell>
        </row>
        <row r="862">
          <cell r="A862" t="str">
            <v>MENJ</v>
          </cell>
          <cell r="B862" t="str">
            <v>NDP</v>
          </cell>
          <cell r="C862" t="str">
            <v>B</v>
          </cell>
          <cell r="D862" t="str">
            <v>HT2</v>
          </cell>
          <cell r="E862" t="str">
            <v>Éducation nationale, jeunesse et sports</v>
          </cell>
          <cell r="F862" t="str">
            <v>Enseignement scolaire</v>
          </cell>
          <cell r="U862">
            <v>25544699</v>
          </cell>
          <cell r="V862">
            <v>25544699</v>
          </cell>
          <cell r="AD862">
            <v>0</v>
          </cell>
          <cell r="AE862">
            <v>0</v>
          </cell>
          <cell r="AG862">
            <v>25544699</v>
          </cell>
          <cell r="AH862">
            <v>25544699</v>
          </cell>
          <cell r="AM862">
            <v>0</v>
          </cell>
          <cell r="AN862">
            <v>0</v>
          </cell>
          <cell r="AP862">
            <v>25544699</v>
          </cell>
          <cell r="AQ862">
            <v>25544699</v>
          </cell>
          <cell r="AV862">
            <v>0</v>
          </cell>
          <cell r="AW862">
            <v>0</v>
          </cell>
          <cell r="AY862">
            <v>25544699</v>
          </cell>
          <cell r="AZ862">
            <v>25544699</v>
          </cell>
        </row>
        <row r="863">
          <cell r="A863" t="str">
            <v>MENJ</v>
          </cell>
          <cell r="B863" t="str">
            <v>NDP</v>
          </cell>
          <cell r="C863" t="str">
            <v>B</v>
          </cell>
          <cell r="D863" t="str">
            <v>HT2</v>
          </cell>
          <cell r="E863" t="str">
            <v>Éducation nationale, jeunesse et sports</v>
          </cell>
          <cell r="F863" t="str">
            <v>Enseignement scolaire</v>
          </cell>
          <cell r="U863">
            <v>71050899</v>
          </cell>
          <cell r="V863">
            <v>73766083</v>
          </cell>
          <cell r="AD863">
            <v>0</v>
          </cell>
          <cell r="AE863">
            <v>0</v>
          </cell>
          <cell r="AG863">
            <v>71050899</v>
          </cell>
          <cell r="AH863">
            <v>73766083</v>
          </cell>
          <cell r="AM863">
            <v>0</v>
          </cell>
          <cell r="AN863">
            <v>0</v>
          </cell>
          <cell r="AP863">
            <v>71050899</v>
          </cell>
          <cell r="AQ863">
            <v>73766083</v>
          </cell>
          <cell r="AV863">
            <v>0</v>
          </cell>
          <cell r="AW863">
            <v>0</v>
          </cell>
          <cell r="AY863">
            <v>71050899</v>
          </cell>
          <cell r="AZ863">
            <v>73766083</v>
          </cell>
        </row>
        <row r="864">
          <cell r="A864" t="str">
            <v>MENJ</v>
          </cell>
          <cell r="B864" t="str">
            <v>NDP</v>
          </cell>
          <cell r="C864" t="str">
            <v>B</v>
          </cell>
          <cell r="D864" t="str">
            <v>HT2</v>
          </cell>
          <cell r="E864" t="str">
            <v>Éducation nationale, jeunesse et sports</v>
          </cell>
          <cell r="F864" t="str">
            <v>Enseignement scolaire</v>
          </cell>
          <cell r="U864">
            <v>47168760</v>
          </cell>
          <cell r="V864">
            <v>47168760</v>
          </cell>
          <cell r="AD864">
            <v>0</v>
          </cell>
          <cell r="AE864">
            <v>0</v>
          </cell>
          <cell r="AG864">
            <v>47168760</v>
          </cell>
          <cell r="AH864">
            <v>47168760</v>
          </cell>
          <cell r="AM864">
            <v>0</v>
          </cell>
          <cell r="AN864">
            <v>0</v>
          </cell>
          <cell r="AP864">
            <v>47168760</v>
          </cell>
          <cell r="AQ864">
            <v>47168760</v>
          </cell>
          <cell r="AV864">
            <v>0</v>
          </cell>
          <cell r="AW864">
            <v>0</v>
          </cell>
          <cell r="AY864">
            <v>47168760</v>
          </cell>
          <cell r="AZ864">
            <v>47168760</v>
          </cell>
        </row>
        <row r="865">
          <cell r="A865" t="str">
            <v>MENJ</v>
          </cell>
          <cell r="B865" t="str">
            <v>NDP</v>
          </cell>
          <cell r="C865" t="str">
            <v>B</v>
          </cell>
          <cell r="D865" t="str">
            <v>HT2</v>
          </cell>
          <cell r="E865" t="str">
            <v>Éducation nationale, jeunesse et sports</v>
          </cell>
          <cell r="F865" t="str">
            <v>Enseignement scolaire</v>
          </cell>
          <cell r="U865">
            <v>152903457</v>
          </cell>
          <cell r="V865">
            <v>152903457</v>
          </cell>
          <cell r="AD865">
            <v>0</v>
          </cell>
          <cell r="AE865">
            <v>0</v>
          </cell>
          <cell r="AG865">
            <v>152903457</v>
          </cell>
          <cell r="AH865">
            <v>152903457</v>
          </cell>
          <cell r="AM865">
            <v>0</v>
          </cell>
          <cell r="AN865">
            <v>0</v>
          </cell>
          <cell r="AP865">
            <v>152903457</v>
          </cell>
          <cell r="AQ865">
            <v>152903457</v>
          </cell>
          <cell r="AV865">
            <v>0</v>
          </cell>
          <cell r="AW865">
            <v>0</v>
          </cell>
          <cell r="AY865">
            <v>152903457</v>
          </cell>
          <cell r="AZ865">
            <v>152903457</v>
          </cell>
        </row>
        <row r="866">
          <cell r="A866" t="str">
            <v>MENJ</v>
          </cell>
          <cell r="B866" t="str">
            <v>NDP</v>
          </cell>
          <cell r="C866" t="str">
            <v>B</v>
          </cell>
          <cell r="D866" t="str">
            <v>HT2</v>
          </cell>
          <cell r="E866" t="str">
            <v>Éducation nationale, jeunesse et sports</v>
          </cell>
          <cell r="F866" t="str">
            <v>Enseignement scolaire</v>
          </cell>
          <cell r="U866">
            <v>47633486</v>
          </cell>
          <cell r="V866">
            <v>52932685</v>
          </cell>
          <cell r="AD866">
            <v>0</v>
          </cell>
          <cell r="AE866">
            <v>0</v>
          </cell>
          <cell r="AG866">
            <v>47633486</v>
          </cell>
          <cell r="AH866">
            <v>52932685</v>
          </cell>
          <cell r="AM866">
            <v>0</v>
          </cell>
          <cell r="AN866">
            <v>0</v>
          </cell>
          <cell r="AP866">
            <v>47633486</v>
          </cell>
          <cell r="AQ866">
            <v>52932685</v>
          </cell>
          <cell r="AV866">
            <v>0</v>
          </cell>
          <cell r="AW866">
            <v>0</v>
          </cell>
          <cell r="AY866">
            <v>47633486</v>
          </cell>
          <cell r="AZ866">
            <v>52932685</v>
          </cell>
        </row>
        <row r="867">
          <cell r="A867" t="str">
            <v>MENJ</v>
          </cell>
          <cell r="B867" t="str">
            <v>NDP</v>
          </cell>
          <cell r="C867" t="str">
            <v>B</v>
          </cell>
          <cell r="D867" t="str">
            <v>HT2</v>
          </cell>
          <cell r="E867" t="str">
            <v>Éducation nationale, jeunesse et sports</v>
          </cell>
          <cell r="F867" t="str">
            <v>Enseignement scolaire</v>
          </cell>
          <cell r="U867">
            <v>111685455</v>
          </cell>
          <cell r="V867">
            <v>66390000</v>
          </cell>
          <cell r="AD867">
            <v>0</v>
          </cell>
          <cell r="AE867">
            <v>0</v>
          </cell>
          <cell r="AG867">
            <v>111685455</v>
          </cell>
          <cell r="AH867">
            <v>66390000</v>
          </cell>
          <cell r="AM867">
            <v>0</v>
          </cell>
          <cell r="AN867">
            <v>0</v>
          </cell>
          <cell r="AP867">
            <v>111685455</v>
          </cell>
          <cell r="AQ867">
            <v>66390000</v>
          </cell>
          <cell r="AV867">
            <v>0</v>
          </cell>
          <cell r="AW867">
            <v>0</v>
          </cell>
          <cell r="AY867">
            <v>111685455</v>
          </cell>
          <cell r="AZ867">
            <v>66390000</v>
          </cell>
        </row>
        <row r="868">
          <cell r="A868" t="str">
            <v>MENJ</v>
          </cell>
          <cell r="B868" t="str">
            <v>NDP</v>
          </cell>
          <cell r="C868" t="str">
            <v>B</v>
          </cell>
          <cell r="D868" t="str">
            <v>HT2</v>
          </cell>
          <cell r="E868" t="str">
            <v>Éducation nationale, jeunesse et sports</v>
          </cell>
          <cell r="F868" t="str">
            <v>Enseignement scolaire</v>
          </cell>
          <cell r="U868">
            <v>3322845</v>
          </cell>
          <cell r="V868">
            <v>3322845</v>
          </cell>
          <cell r="AD868">
            <v>0</v>
          </cell>
          <cell r="AE868">
            <v>0</v>
          </cell>
          <cell r="AG868">
            <v>3322845</v>
          </cell>
          <cell r="AH868">
            <v>3322845</v>
          </cell>
          <cell r="AM868">
            <v>0</v>
          </cell>
          <cell r="AN868">
            <v>0</v>
          </cell>
          <cell r="AP868">
            <v>3322845</v>
          </cell>
          <cell r="AQ868">
            <v>3322845</v>
          </cell>
          <cell r="AV868">
            <v>0</v>
          </cell>
          <cell r="AW868">
            <v>0</v>
          </cell>
          <cell r="AY868">
            <v>3322845</v>
          </cell>
          <cell r="AZ868">
            <v>3322845</v>
          </cell>
        </row>
        <row r="869">
          <cell r="A869" t="str">
            <v>MENJ</v>
          </cell>
          <cell r="B869" t="str">
            <v>NDP</v>
          </cell>
          <cell r="C869" t="str">
            <v>B</v>
          </cell>
          <cell r="D869" t="str">
            <v>HT2</v>
          </cell>
          <cell r="E869" t="str">
            <v>Éducation nationale, jeunesse et sports</v>
          </cell>
          <cell r="F869" t="str">
            <v>Enseignement scolaire</v>
          </cell>
          <cell r="U869">
            <v>2492690</v>
          </cell>
          <cell r="V869">
            <v>2492690</v>
          </cell>
          <cell r="AD869">
            <v>0</v>
          </cell>
          <cell r="AE869">
            <v>0</v>
          </cell>
          <cell r="AG869">
            <v>2492690</v>
          </cell>
          <cell r="AH869">
            <v>2492690</v>
          </cell>
          <cell r="AM869">
            <v>0</v>
          </cell>
          <cell r="AN869">
            <v>0</v>
          </cell>
          <cell r="AP869">
            <v>2492690</v>
          </cell>
          <cell r="AQ869">
            <v>2492690</v>
          </cell>
          <cell r="AV869">
            <v>0</v>
          </cell>
          <cell r="AW869">
            <v>0</v>
          </cell>
          <cell r="AY869">
            <v>2492690</v>
          </cell>
          <cell r="AZ869">
            <v>2492690</v>
          </cell>
        </row>
        <row r="870">
          <cell r="A870" t="str">
            <v>MENJ</v>
          </cell>
          <cell r="B870" t="str">
            <v>NDP</v>
          </cell>
          <cell r="C870" t="str">
            <v>B</v>
          </cell>
          <cell r="D870" t="str">
            <v>HT2</v>
          </cell>
          <cell r="E870" t="str">
            <v>Éducation nationale, jeunesse et sports</v>
          </cell>
          <cell r="F870" t="str">
            <v>Enseignement scolaire</v>
          </cell>
          <cell r="U870">
            <v>9000000</v>
          </cell>
          <cell r="V870">
            <v>9000000</v>
          </cell>
          <cell r="AD870">
            <v>0</v>
          </cell>
          <cell r="AE870">
            <v>0</v>
          </cell>
          <cell r="AG870">
            <v>9000000</v>
          </cell>
          <cell r="AH870">
            <v>9000000</v>
          </cell>
          <cell r="AM870">
            <v>0</v>
          </cell>
          <cell r="AN870">
            <v>0</v>
          </cell>
          <cell r="AP870">
            <v>9000000</v>
          </cell>
          <cell r="AQ870">
            <v>9000000</v>
          </cell>
          <cell r="AV870">
            <v>0</v>
          </cell>
          <cell r="AW870">
            <v>0</v>
          </cell>
          <cell r="AY870">
            <v>9000000</v>
          </cell>
          <cell r="AZ870">
            <v>9000000</v>
          </cell>
        </row>
        <row r="871">
          <cell r="A871" t="str">
            <v>MENJ</v>
          </cell>
          <cell r="B871" t="str">
            <v>NDP</v>
          </cell>
          <cell r="C871" t="str">
            <v>P</v>
          </cell>
          <cell r="D871" t="str">
            <v>SO</v>
          </cell>
          <cell r="E871" t="str">
            <v>Éducation nationale, jeunesse et sports</v>
          </cell>
          <cell r="F871" t="str">
            <v>Enseignement scolaire</v>
          </cell>
          <cell r="M871">
            <v>5288144368</v>
          </cell>
          <cell r="O871">
            <v>5537602540</v>
          </cell>
          <cell r="Q871">
            <v>5633110059</v>
          </cell>
          <cell r="S871">
            <v>6037804759</v>
          </cell>
          <cell r="U871">
            <v>6422563653</v>
          </cell>
          <cell r="V871">
            <v>6422563653</v>
          </cell>
          <cell r="AD871">
            <v>0</v>
          </cell>
          <cell r="AE871">
            <v>0</v>
          </cell>
          <cell r="AG871">
            <v>6422563653</v>
          </cell>
          <cell r="AH871">
            <v>6422563653</v>
          </cell>
          <cell r="AM871">
            <v>0</v>
          </cell>
          <cell r="AN871">
            <v>0</v>
          </cell>
          <cell r="AP871">
            <v>6422563653</v>
          </cell>
          <cell r="AQ871">
            <v>6422563653</v>
          </cell>
          <cell r="AV871">
            <v>0</v>
          </cell>
          <cell r="AW871">
            <v>0</v>
          </cell>
          <cell r="AY871">
            <v>6422563653</v>
          </cell>
          <cell r="AZ871">
            <v>6422563653</v>
          </cell>
        </row>
        <row r="872">
          <cell r="A872" t="str">
            <v>MENJ</v>
          </cell>
          <cell r="B872" t="str">
            <v>SO</v>
          </cell>
          <cell r="C872" t="str">
            <v>STP</v>
          </cell>
          <cell r="D872" t="str">
            <v>T2</v>
          </cell>
          <cell r="E872" t="str">
            <v>Éducation nationale, jeunesse et sports</v>
          </cell>
          <cell r="F872" t="str">
            <v>Enseignement scolaire</v>
          </cell>
          <cell r="M872">
            <v>2248803922</v>
          </cell>
          <cell r="O872">
            <v>2525499170</v>
          </cell>
          <cell r="Q872">
            <v>2721358027</v>
          </cell>
          <cell r="S872">
            <v>2764429778</v>
          </cell>
          <cell r="U872">
            <v>2826543113</v>
          </cell>
          <cell r="V872">
            <v>2826543113</v>
          </cell>
          <cell r="AD872">
            <v>0</v>
          </cell>
          <cell r="AE872">
            <v>0</v>
          </cell>
          <cell r="AG872">
            <v>2826543113</v>
          </cell>
          <cell r="AH872">
            <v>2826543113</v>
          </cell>
          <cell r="AM872">
            <v>0</v>
          </cell>
          <cell r="AN872">
            <v>0</v>
          </cell>
          <cell r="AP872">
            <v>2826543113</v>
          </cell>
          <cell r="AQ872">
            <v>2826543113</v>
          </cell>
          <cell r="AV872">
            <v>0</v>
          </cell>
          <cell r="AW872">
            <v>0</v>
          </cell>
          <cell r="AY872">
            <v>2826543113</v>
          </cell>
          <cell r="AZ872">
            <v>2826543113</v>
          </cell>
        </row>
        <row r="873">
          <cell r="A873" t="str">
            <v>MENJ</v>
          </cell>
          <cell r="B873" t="str">
            <v>NDP</v>
          </cell>
          <cell r="C873" t="str">
            <v>B</v>
          </cell>
          <cell r="D873" t="str">
            <v>T2_HCAS</v>
          </cell>
          <cell r="E873" t="str">
            <v>Éducation nationale, jeunesse et sports</v>
          </cell>
          <cell r="F873" t="str">
            <v>Enseignement scolaire</v>
          </cell>
          <cell r="M873">
            <v>1701686833</v>
          </cell>
          <cell r="O873">
            <v>1978627983</v>
          </cell>
          <cell r="Q873">
            <v>2169984012</v>
          </cell>
          <cell r="S873">
            <v>2208929176</v>
          </cell>
          <cell r="U873">
            <v>2265586985</v>
          </cell>
          <cell r="V873">
            <v>2265586985</v>
          </cell>
          <cell r="AD873">
            <v>0</v>
          </cell>
          <cell r="AE873">
            <v>0</v>
          </cell>
          <cell r="AG873">
            <v>2265586985</v>
          </cell>
          <cell r="AH873">
            <v>2265586985</v>
          </cell>
          <cell r="AM873">
            <v>0</v>
          </cell>
          <cell r="AN873">
            <v>0</v>
          </cell>
          <cell r="AP873">
            <v>2265586985</v>
          </cell>
          <cell r="AQ873">
            <v>2265586985</v>
          </cell>
          <cell r="AV873">
            <v>0</v>
          </cell>
          <cell r="AW873">
            <v>0</v>
          </cell>
          <cell r="AY873">
            <v>2265586985</v>
          </cell>
          <cell r="AZ873">
            <v>2265586985</v>
          </cell>
        </row>
        <row r="874">
          <cell r="A874" t="str">
            <v>MENJ</v>
          </cell>
          <cell r="B874" t="str">
            <v>HN</v>
          </cell>
          <cell r="C874" t="str">
            <v>B</v>
          </cell>
          <cell r="D874" t="str">
            <v>T2_CAS</v>
          </cell>
          <cell r="E874" t="str">
            <v>Éducation nationale, jeunesse et sports</v>
          </cell>
          <cell r="F874" t="str">
            <v>Enseignement scolaire</v>
          </cell>
          <cell r="M874">
            <v>547117089</v>
          </cell>
          <cell r="O874">
            <v>546871187</v>
          </cell>
          <cell r="Q874">
            <v>551374015</v>
          </cell>
          <cell r="S874">
            <v>555500602</v>
          </cell>
          <cell r="U874">
            <v>560956128</v>
          </cell>
          <cell r="V874">
            <v>560956128</v>
          </cell>
          <cell r="AD874">
            <v>0</v>
          </cell>
          <cell r="AE874">
            <v>0</v>
          </cell>
          <cell r="AG874">
            <v>560956128</v>
          </cell>
          <cell r="AH874">
            <v>560956128</v>
          </cell>
          <cell r="AM874">
            <v>0</v>
          </cell>
          <cell r="AN874">
            <v>0</v>
          </cell>
          <cell r="AP874">
            <v>560956128</v>
          </cell>
          <cell r="AQ874">
            <v>560956128</v>
          </cell>
          <cell r="AV874">
            <v>0</v>
          </cell>
          <cell r="AW874">
            <v>0</v>
          </cell>
          <cell r="AY874">
            <v>560956128</v>
          </cell>
          <cell r="AZ874">
            <v>560956128</v>
          </cell>
        </row>
        <row r="875">
          <cell r="A875" t="str">
            <v>MENJ</v>
          </cell>
          <cell r="B875" t="str">
            <v>NDP</v>
          </cell>
          <cell r="C875" t="str">
            <v>STP</v>
          </cell>
          <cell r="D875" t="str">
            <v>HT2</v>
          </cell>
          <cell r="E875" t="str">
            <v>Éducation nationale, jeunesse et sports</v>
          </cell>
          <cell r="F875" t="str">
            <v>Enseignement scolaire</v>
          </cell>
          <cell r="M875">
            <v>3039340446</v>
          </cell>
          <cell r="O875">
            <v>3012103370</v>
          </cell>
          <cell r="Q875">
            <v>2911752032</v>
          </cell>
          <cell r="S875">
            <v>3273374981</v>
          </cell>
          <cell r="U875">
            <v>3596020540</v>
          </cell>
          <cell r="V875">
            <v>3596020540</v>
          </cell>
          <cell r="AD875">
            <v>0</v>
          </cell>
          <cell r="AE875">
            <v>0</v>
          </cell>
          <cell r="AG875">
            <v>3596020540</v>
          </cell>
          <cell r="AH875">
            <v>3596020540</v>
          </cell>
          <cell r="AM875">
            <v>0</v>
          </cell>
          <cell r="AN875">
            <v>0</v>
          </cell>
          <cell r="AP875">
            <v>3596020540</v>
          </cell>
          <cell r="AQ875">
            <v>3596020540</v>
          </cell>
          <cell r="AV875">
            <v>0</v>
          </cell>
          <cell r="AW875">
            <v>0</v>
          </cell>
          <cell r="AY875">
            <v>3596020540</v>
          </cell>
          <cell r="AZ875">
            <v>3596020540</v>
          </cell>
        </row>
        <row r="876">
          <cell r="A876" t="str">
            <v>MENJ</v>
          </cell>
          <cell r="B876" t="str">
            <v>NDP</v>
          </cell>
          <cell r="C876" t="str">
            <v>B</v>
          </cell>
          <cell r="D876" t="str">
            <v>HT2</v>
          </cell>
          <cell r="E876" t="str">
            <v>Éducation nationale, jeunesse et sports</v>
          </cell>
          <cell r="F876" t="str">
            <v>Enseignement scolaire</v>
          </cell>
          <cell r="U876">
            <v>18600000</v>
          </cell>
          <cell r="V876">
            <v>18600000</v>
          </cell>
          <cell r="AD876">
            <v>0</v>
          </cell>
          <cell r="AE876">
            <v>0</v>
          </cell>
          <cell r="AG876">
            <v>18600000</v>
          </cell>
          <cell r="AH876">
            <v>18600000</v>
          </cell>
          <cell r="AM876">
            <v>0</v>
          </cell>
          <cell r="AN876">
            <v>0</v>
          </cell>
          <cell r="AP876">
            <v>18600000</v>
          </cell>
          <cell r="AQ876">
            <v>18600000</v>
          </cell>
          <cell r="AV876">
            <v>0</v>
          </cell>
          <cell r="AW876">
            <v>0</v>
          </cell>
          <cell r="AY876">
            <v>18600000</v>
          </cell>
          <cell r="AZ876">
            <v>18600000</v>
          </cell>
        </row>
        <row r="877">
          <cell r="A877" t="str">
            <v>MENJ</v>
          </cell>
          <cell r="B877" t="str">
            <v>NDP</v>
          </cell>
          <cell r="C877" t="str">
            <v>B</v>
          </cell>
          <cell r="D877" t="str">
            <v>HT2</v>
          </cell>
          <cell r="E877" t="str">
            <v>Éducation nationale, jeunesse et sports</v>
          </cell>
          <cell r="F877" t="str">
            <v>Enseignement scolaire</v>
          </cell>
          <cell r="U877">
            <v>7610000</v>
          </cell>
          <cell r="V877">
            <v>7610000</v>
          </cell>
          <cell r="AD877">
            <v>0</v>
          </cell>
          <cell r="AE877">
            <v>0</v>
          </cell>
          <cell r="AG877">
            <v>7610000</v>
          </cell>
          <cell r="AH877">
            <v>7610000</v>
          </cell>
          <cell r="AM877">
            <v>0</v>
          </cell>
          <cell r="AN877">
            <v>0</v>
          </cell>
          <cell r="AP877">
            <v>7610000</v>
          </cell>
          <cell r="AQ877">
            <v>7610000</v>
          </cell>
          <cell r="AV877">
            <v>0</v>
          </cell>
          <cell r="AW877">
            <v>0</v>
          </cell>
          <cell r="AY877">
            <v>7610000</v>
          </cell>
          <cell r="AZ877">
            <v>7610000</v>
          </cell>
        </row>
        <row r="878">
          <cell r="A878" t="str">
            <v>MENJ</v>
          </cell>
          <cell r="B878" t="str">
            <v>NDP</v>
          </cell>
          <cell r="C878" t="str">
            <v>B</v>
          </cell>
          <cell r="D878" t="str">
            <v>HT2</v>
          </cell>
          <cell r="E878" t="str">
            <v>Éducation nationale, jeunesse et sports</v>
          </cell>
          <cell r="F878" t="str">
            <v>Enseignement scolaire</v>
          </cell>
          <cell r="U878">
            <v>5631117</v>
          </cell>
          <cell r="V878">
            <v>5631117</v>
          </cell>
          <cell r="AD878">
            <v>0</v>
          </cell>
          <cell r="AE878">
            <v>0</v>
          </cell>
          <cell r="AG878">
            <v>5631117</v>
          </cell>
          <cell r="AH878">
            <v>5631117</v>
          </cell>
          <cell r="AM878">
            <v>0</v>
          </cell>
          <cell r="AN878">
            <v>0</v>
          </cell>
          <cell r="AP878">
            <v>5631117</v>
          </cell>
          <cell r="AQ878">
            <v>5631117</v>
          </cell>
          <cell r="AV878">
            <v>0</v>
          </cell>
          <cell r="AW878">
            <v>0</v>
          </cell>
          <cell r="AY878">
            <v>5631117</v>
          </cell>
          <cell r="AZ878">
            <v>5631117</v>
          </cell>
        </row>
        <row r="879">
          <cell r="A879" t="str">
            <v>MENJ</v>
          </cell>
          <cell r="B879" t="str">
            <v>NDP</v>
          </cell>
          <cell r="C879" t="str">
            <v>B</v>
          </cell>
          <cell r="D879" t="str">
            <v>HT2</v>
          </cell>
          <cell r="E879" t="str">
            <v>Éducation nationale, jeunesse et sports</v>
          </cell>
          <cell r="F879" t="str">
            <v>Enseignement scolaire</v>
          </cell>
          <cell r="U879">
            <v>22000000</v>
          </cell>
          <cell r="V879">
            <v>22000000</v>
          </cell>
          <cell r="AD879">
            <v>0</v>
          </cell>
          <cell r="AE879">
            <v>0</v>
          </cell>
          <cell r="AG879">
            <v>22000000</v>
          </cell>
          <cell r="AH879">
            <v>22000000</v>
          </cell>
          <cell r="AM879">
            <v>0</v>
          </cell>
          <cell r="AN879">
            <v>0</v>
          </cell>
          <cell r="AP879">
            <v>22000000</v>
          </cell>
          <cell r="AQ879">
            <v>22000000</v>
          </cell>
          <cell r="AV879">
            <v>0</v>
          </cell>
          <cell r="AW879">
            <v>0</v>
          </cell>
          <cell r="AY879">
            <v>22000000</v>
          </cell>
          <cell r="AZ879">
            <v>22000000</v>
          </cell>
        </row>
        <row r="880">
          <cell r="A880" t="str">
            <v>MENJ</v>
          </cell>
          <cell r="B880" t="str">
            <v>NDP</v>
          </cell>
          <cell r="C880" t="str">
            <v>B</v>
          </cell>
          <cell r="D880" t="str">
            <v>HT2</v>
          </cell>
          <cell r="E880" t="str">
            <v>Éducation nationale, jeunesse et sports</v>
          </cell>
          <cell r="F880" t="str">
            <v>Enseignement scolaire</v>
          </cell>
          <cell r="U880">
            <v>1428432224</v>
          </cell>
          <cell r="V880">
            <v>1428432224</v>
          </cell>
          <cell r="AD880">
            <v>0</v>
          </cell>
          <cell r="AE880">
            <v>0</v>
          </cell>
          <cell r="AG880">
            <v>1428432224</v>
          </cell>
          <cell r="AH880">
            <v>1428432224</v>
          </cell>
          <cell r="AM880">
            <v>0</v>
          </cell>
          <cell r="AN880">
            <v>0</v>
          </cell>
          <cell r="AP880">
            <v>1428432224</v>
          </cell>
          <cell r="AQ880">
            <v>1428432224</v>
          </cell>
          <cell r="AV880">
            <v>0</v>
          </cell>
          <cell r="AW880">
            <v>0</v>
          </cell>
          <cell r="AY880">
            <v>1428432224</v>
          </cell>
          <cell r="AZ880">
            <v>1428432224</v>
          </cell>
        </row>
        <row r="881">
          <cell r="A881" t="str">
            <v>MENJ</v>
          </cell>
          <cell r="B881" t="str">
            <v>NDP</v>
          </cell>
          <cell r="C881" t="str">
            <v>B</v>
          </cell>
          <cell r="D881" t="str">
            <v>HT2</v>
          </cell>
          <cell r="E881" t="str">
            <v>Éducation nationale, jeunesse et sports</v>
          </cell>
          <cell r="F881" t="str">
            <v>Enseignement scolaire</v>
          </cell>
          <cell r="U881">
            <v>18171612</v>
          </cell>
          <cell r="V881">
            <v>18171612</v>
          </cell>
          <cell r="AD881">
            <v>0</v>
          </cell>
          <cell r="AE881">
            <v>0</v>
          </cell>
          <cell r="AG881">
            <v>18171612</v>
          </cell>
          <cell r="AH881">
            <v>18171612</v>
          </cell>
          <cell r="AM881">
            <v>0</v>
          </cell>
          <cell r="AN881">
            <v>0</v>
          </cell>
          <cell r="AP881">
            <v>18171612</v>
          </cell>
          <cell r="AQ881">
            <v>18171612</v>
          </cell>
          <cell r="AV881">
            <v>0</v>
          </cell>
          <cell r="AW881">
            <v>0</v>
          </cell>
          <cell r="AY881">
            <v>18171612</v>
          </cell>
          <cell r="AZ881">
            <v>18171612</v>
          </cell>
        </row>
        <row r="882">
          <cell r="A882" t="str">
            <v>MENJ</v>
          </cell>
          <cell r="B882" t="str">
            <v>NDP</v>
          </cell>
          <cell r="C882" t="str">
            <v>B</v>
          </cell>
          <cell r="D882" t="str">
            <v>HT2</v>
          </cell>
          <cell r="E882" t="str">
            <v>Éducation nationale, jeunesse et sports</v>
          </cell>
          <cell r="F882" t="str">
            <v>Enseignement scolaire</v>
          </cell>
          <cell r="U882">
            <v>1039306016</v>
          </cell>
          <cell r="V882">
            <v>1039306016</v>
          </cell>
          <cell r="AD882">
            <v>0</v>
          </cell>
          <cell r="AE882">
            <v>0</v>
          </cell>
          <cell r="AG882">
            <v>1039306016</v>
          </cell>
          <cell r="AH882">
            <v>1039306016</v>
          </cell>
          <cell r="AM882">
            <v>0</v>
          </cell>
          <cell r="AN882">
            <v>0</v>
          </cell>
          <cell r="AP882">
            <v>1039306016</v>
          </cell>
          <cell r="AQ882">
            <v>1039306016</v>
          </cell>
          <cell r="AV882">
            <v>0</v>
          </cell>
          <cell r="AW882">
            <v>0</v>
          </cell>
          <cell r="AY882">
            <v>1039306016</v>
          </cell>
          <cell r="AZ882">
            <v>1039306016</v>
          </cell>
        </row>
        <row r="883">
          <cell r="A883" t="str">
            <v>MENJ</v>
          </cell>
          <cell r="B883" t="str">
            <v>NDP</v>
          </cell>
          <cell r="C883" t="str">
            <v>B</v>
          </cell>
          <cell r="D883" t="str">
            <v>HT2</v>
          </cell>
          <cell r="E883" t="str">
            <v>Éducation nationale, jeunesse et sports</v>
          </cell>
          <cell r="F883" t="str">
            <v>Enseignement scolaire</v>
          </cell>
          <cell r="U883">
            <v>4425000</v>
          </cell>
          <cell r="V883">
            <v>4425000</v>
          </cell>
          <cell r="AD883">
            <v>0</v>
          </cell>
          <cell r="AE883">
            <v>0</v>
          </cell>
          <cell r="AG883">
            <v>4425000</v>
          </cell>
          <cell r="AH883">
            <v>4425000</v>
          </cell>
          <cell r="AM883">
            <v>0</v>
          </cell>
          <cell r="AN883">
            <v>0</v>
          </cell>
          <cell r="AP883">
            <v>4425000</v>
          </cell>
          <cell r="AQ883">
            <v>4425000</v>
          </cell>
          <cell r="AV883">
            <v>0</v>
          </cell>
          <cell r="AW883">
            <v>0</v>
          </cell>
          <cell r="AY883">
            <v>4425000</v>
          </cell>
          <cell r="AZ883">
            <v>4425000</v>
          </cell>
        </row>
        <row r="884">
          <cell r="A884" t="str">
            <v>MENJ</v>
          </cell>
          <cell r="B884" t="str">
            <v>NDP</v>
          </cell>
          <cell r="C884" t="str">
            <v>B</v>
          </cell>
          <cell r="D884" t="str">
            <v>HT2</v>
          </cell>
          <cell r="E884" t="str">
            <v>Éducation nationale, jeunesse et sports</v>
          </cell>
          <cell r="F884" t="str">
            <v>Enseignement scolaire</v>
          </cell>
          <cell r="U884">
            <v>100000000</v>
          </cell>
          <cell r="V884">
            <v>100000000</v>
          </cell>
          <cell r="AD884">
            <v>0</v>
          </cell>
          <cell r="AE884">
            <v>0</v>
          </cell>
          <cell r="AG884">
            <v>100000000</v>
          </cell>
          <cell r="AH884">
            <v>100000000</v>
          </cell>
          <cell r="AM884">
            <v>0</v>
          </cell>
          <cell r="AN884">
            <v>0</v>
          </cell>
          <cell r="AP884">
            <v>100000000</v>
          </cell>
          <cell r="AQ884">
            <v>100000000</v>
          </cell>
          <cell r="AV884">
            <v>0</v>
          </cell>
          <cell r="AW884">
            <v>0</v>
          </cell>
          <cell r="AY884">
            <v>100000000</v>
          </cell>
          <cell r="AZ884">
            <v>100000000</v>
          </cell>
        </row>
        <row r="885">
          <cell r="A885" t="str">
            <v>MENJ</v>
          </cell>
          <cell r="B885" t="str">
            <v>NDP</v>
          </cell>
          <cell r="C885" t="str">
            <v>B</v>
          </cell>
          <cell r="D885" t="str">
            <v>HT2</v>
          </cell>
          <cell r="E885" t="str">
            <v>Éducation nationale, jeunesse et sports</v>
          </cell>
          <cell r="F885" t="str">
            <v>Enseignement scolaire</v>
          </cell>
          <cell r="U885">
            <v>22930000</v>
          </cell>
          <cell r="V885">
            <v>22930000</v>
          </cell>
          <cell r="AD885">
            <v>0</v>
          </cell>
          <cell r="AE885">
            <v>0</v>
          </cell>
          <cell r="AG885">
            <v>22930000</v>
          </cell>
          <cell r="AH885">
            <v>22930000</v>
          </cell>
          <cell r="AM885">
            <v>0</v>
          </cell>
          <cell r="AN885">
            <v>0</v>
          </cell>
          <cell r="AP885">
            <v>22930000</v>
          </cell>
          <cell r="AQ885">
            <v>22930000</v>
          </cell>
          <cell r="AV885">
            <v>0</v>
          </cell>
          <cell r="AW885">
            <v>0</v>
          </cell>
          <cell r="AY885">
            <v>22930000</v>
          </cell>
          <cell r="AZ885">
            <v>22930000</v>
          </cell>
        </row>
        <row r="886">
          <cell r="A886" t="str">
            <v>MENJ</v>
          </cell>
          <cell r="B886" t="str">
            <v>NDP</v>
          </cell>
          <cell r="C886" t="str">
            <v>B</v>
          </cell>
          <cell r="D886" t="str">
            <v>HT2</v>
          </cell>
          <cell r="E886" t="str">
            <v>Éducation nationale, jeunesse et sports</v>
          </cell>
          <cell r="F886" t="str">
            <v>Enseignement scolaire</v>
          </cell>
          <cell r="U886">
            <v>59507504</v>
          </cell>
          <cell r="V886">
            <v>59507504</v>
          </cell>
          <cell r="AD886">
            <v>0</v>
          </cell>
          <cell r="AE886">
            <v>0</v>
          </cell>
          <cell r="AG886">
            <v>59507504</v>
          </cell>
          <cell r="AH886">
            <v>59507504</v>
          </cell>
          <cell r="AM886">
            <v>0</v>
          </cell>
          <cell r="AN886">
            <v>0</v>
          </cell>
          <cell r="AP886">
            <v>59507504</v>
          </cell>
          <cell r="AQ886">
            <v>59507504</v>
          </cell>
          <cell r="AV886">
            <v>0</v>
          </cell>
          <cell r="AW886">
            <v>0</v>
          </cell>
          <cell r="AY886">
            <v>59507504</v>
          </cell>
          <cell r="AZ886">
            <v>59507504</v>
          </cell>
        </row>
        <row r="887">
          <cell r="A887" t="str">
            <v>MENJ</v>
          </cell>
          <cell r="B887" t="str">
            <v>NDP</v>
          </cell>
          <cell r="C887" t="str">
            <v>B</v>
          </cell>
          <cell r="D887" t="str">
            <v>HT2</v>
          </cell>
          <cell r="E887" t="str">
            <v>Éducation nationale, jeunesse et sports</v>
          </cell>
          <cell r="F887" t="str">
            <v>Enseignement scolaire</v>
          </cell>
          <cell r="U887">
            <v>3790000</v>
          </cell>
          <cell r="V887">
            <v>3790000</v>
          </cell>
          <cell r="AD887">
            <v>0</v>
          </cell>
          <cell r="AE887">
            <v>0</v>
          </cell>
          <cell r="AG887">
            <v>3790000</v>
          </cell>
          <cell r="AH887">
            <v>3790000</v>
          </cell>
          <cell r="AM887">
            <v>0</v>
          </cell>
          <cell r="AN887">
            <v>0</v>
          </cell>
          <cell r="AP887">
            <v>3790000</v>
          </cell>
          <cell r="AQ887">
            <v>3790000</v>
          </cell>
          <cell r="AV887">
            <v>0</v>
          </cell>
          <cell r="AW887">
            <v>0</v>
          </cell>
          <cell r="AY887">
            <v>3790000</v>
          </cell>
          <cell r="AZ887">
            <v>3790000</v>
          </cell>
        </row>
        <row r="888">
          <cell r="A888" t="str">
            <v>MENJ</v>
          </cell>
          <cell r="B888" t="str">
            <v>NDP</v>
          </cell>
          <cell r="C888" t="str">
            <v>B</v>
          </cell>
          <cell r="D888" t="str">
            <v>HT2</v>
          </cell>
          <cell r="E888" t="str">
            <v>Éducation nationale, jeunesse et sports</v>
          </cell>
          <cell r="F888" t="str">
            <v>Enseignement scolaire</v>
          </cell>
          <cell r="U888">
            <v>46609540</v>
          </cell>
          <cell r="V888">
            <v>46609540</v>
          </cell>
          <cell r="AD888">
            <v>0</v>
          </cell>
          <cell r="AE888">
            <v>0</v>
          </cell>
          <cell r="AG888">
            <v>46609540</v>
          </cell>
          <cell r="AH888">
            <v>46609540</v>
          </cell>
          <cell r="AM888">
            <v>0</v>
          </cell>
          <cell r="AN888">
            <v>0</v>
          </cell>
          <cell r="AP888">
            <v>46609540</v>
          </cell>
          <cell r="AQ888">
            <v>46609540</v>
          </cell>
          <cell r="AV888">
            <v>0</v>
          </cell>
          <cell r="AW888">
            <v>0</v>
          </cell>
          <cell r="AY888">
            <v>46609540</v>
          </cell>
          <cell r="AZ888">
            <v>46609540</v>
          </cell>
        </row>
        <row r="889">
          <cell r="A889" t="str">
            <v>MENJ</v>
          </cell>
          <cell r="B889" t="str">
            <v>NDP</v>
          </cell>
          <cell r="C889" t="str">
            <v>B</v>
          </cell>
          <cell r="D889" t="str">
            <v>HT2</v>
          </cell>
          <cell r="E889" t="str">
            <v>Éducation nationale, jeunesse et sports</v>
          </cell>
          <cell r="F889" t="str">
            <v>Enseignement scolaire</v>
          </cell>
          <cell r="U889">
            <v>16800000</v>
          </cell>
          <cell r="V889">
            <v>16800000</v>
          </cell>
          <cell r="AD889">
            <v>0</v>
          </cell>
          <cell r="AE889">
            <v>0</v>
          </cell>
          <cell r="AG889">
            <v>16800000</v>
          </cell>
          <cell r="AH889">
            <v>16800000</v>
          </cell>
          <cell r="AM889">
            <v>0</v>
          </cell>
          <cell r="AN889">
            <v>0</v>
          </cell>
          <cell r="AP889">
            <v>16800000</v>
          </cell>
          <cell r="AQ889">
            <v>16800000</v>
          </cell>
          <cell r="AV889">
            <v>0</v>
          </cell>
          <cell r="AW889">
            <v>0</v>
          </cell>
          <cell r="AY889">
            <v>16800000</v>
          </cell>
          <cell r="AZ889">
            <v>16800000</v>
          </cell>
        </row>
        <row r="890">
          <cell r="A890" t="str">
            <v>MENJ</v>
          </cell>
          <cell r="B890" t="str">
            <v>NDP</v>
          </cell>
          <cell r="C890" t="str">
            <v>B</v>
          </cell>
          <cell r="D890" t="str">
            <v>HT2</v>
          </cell>
          <cell r="E890" t="str">
            <v>Éducation nationale, jeunesse et sports</v>
          </cell>
          <cell r="F890" t="str">
            <v>Enseignement scolaire</v>
          </cell>
          <cell r="U890">
            <v>61333015</v>
          </cell>
          <cell r="V890">
            <v>61333015</v>
          </cell>
          <cell r="AD890">
            <v>0</v>
          </cell>
          <cell r="AE890">
            <v>0</v>
          </cell>
          <cell r="AG890">
            <v>61333015</v>
          </cell>
          <cell r="AH890">
            <v>61333015</v>
          </cell>
          <cell r="AM890">
            <v>0</v>
          </cell>
          <cell r="AN890">
            <v>0</v>
          </cell>
          <cell r="AP890">
            <v>61333015</v>
          </cell>
          <cell r="AQ890">
            <v>61333015</v>
          </cell>
          <cell r="AV890">
            <v>0</v>
          </cell>
          <cell r="AW890">
            <v>0</v>
          </cell>
          <cell r="AY890">
            <v>61333015</v>
          </cell>
          <cell r="AZ890">
            <v>61333015</v>
          </cell>
        </row>
        <row r="891">
          <cell r="A891" t="str">
            <v>MENJ</v>
          </cell>
          <cell r="B891" t="str">
            <v>NDP</v>
          </cell>
          <cell r="C891" t="str">
            <v>B</v>
          </cell>
          <cell r="D891" t="str">
            <v>HT2</v>
          </cell>
          <cell r="E891" t="str">
            <v>Éducation nationale, jeunesse et sports</v>
          </cell>
          <cell r="F891" t="str">
            <v>Enseignement scolaire</v>
          </cell>
          <cell r="U891">
            <v>11542606</v>
          </cell>
          <cell r="V891">
            <v>11542606</v>
          </cell>
          <cell r="AD891">
            <v>0</v>
          </cell>
          <cell r="AE891">
            <v>0</v>
          </cell>
          <cell r="AG891">
            <v>11542606</v>
          </cell>
          <cell r="AH891">
            <v>11542606</v>
          </cell>
          <cell r="AM891">
            <v>0</v>
          </cell>
          <cell r="AN891">
            <v>0</v>
          </cell>
          <cell r="AP891">
            <v>11542606</v>
          </cell>
          <cell r="AQ891">
            <v>11542606</v>
          </cell>
          <cell r="AV891">
            <v>0</v>
          </cell>
          <cell r="AW891">
            <v>0</v>
          </cell>
          <cell r="AY891">
            <v>11542606</v>
          </cell>
          <cell r="AZ891">
            <v>11542606</v>
          </cell>
        </row>
        <row r="892">
          <cell r="A892" t="str">
            <v>MENJ</v>
          </cell>
          <cell r="B892" t="str">
            <v>NDP</v>
          </cell>
          <cell r="C892" t="str">
            <v>B</v>
          </cell>
          <cell r="D892" t="str">
            <v>HT2</v>
          </cell>
          <cell r="E892" t="str">
            <v>Éducation nationale, jeunesse et sports</v>
          </cell>
          <cell r="F892" t="str">
            <v>Enseignement scolaire</v>
          </cell>
          <cell r="U892">
            <v>729331906</v>
          </cell>
          <cell r="V892">
            <v>729331906</v>
          </cell>
          <cell r="AD892">
            <v>0</v>
          </cell>
          <cell r="AE892">
            <v>0</v>
          </cell>
          <cell r="AG892">
            <v>729331906</v>
          </cell>
          <cell r="AH892">
            <v>729331906</v>
          </cell>
          <cell r="AM892">
            <v>0</v>
          </cell>
          <cell r="AN892">
            <v>0</v>
          </cell>
          <cell r="AP892">
            <v>729331906</v>
          </cell>
          <cell r="AQ892">
            <v>729331906</v>
          </cell>
          <cell r="AV892">
            <v>0</v>
          </cell>
          <cell r="AW892">
            <v>0</v>
          </cell>
          <cell r="AY892">
            <v>729331906</v>
          </cell>
          <cell r="AZ892">
            <v>729331906</v>
          </cell>
        </row>
        <row r="893">
          <cell r="A893" t="str">
            <v>MENJ</v>
          </cell>
          <cell r="B893" t="str">
            <v>SO</v>
          </cell>
          <cell r="C893" t="str">
            <v>M</v>
          </cell>
          <cell r="D893" t="str">
            <v>SO</v>
          </cell>
          <cell r="E893" t="str">
            <v>Éducation nationale, jeunesse et sports</v>
          </cell>
          <cell r="F893" t="str">
            <v>Sport, jeunesse et vie associative</v>
          </cell>
          <cell r="M893">
            <v>951371587</v>
          </cell>
          <cell r="O893">
            <v>1054628285</v>
          </cell>
          <cell r="Q893">
            <v>1120751306</v>
          </cell>
          <cell r="S893">
            <v>1263924272</v>
          </cell>
          <cell r="U893">
            <v>1481059833</v>
          </cell>
          <cell r="V893">
            <v>1359554394</v>
          </cell>
          <cell r="AD893">
            <v>0</v>
          </cell>
          <cell r="AE893">
            <v>0</v>
          </cell>
          <cell r="AG893">
            <v>1481059833</v>
          </cell>
          <cell r="AH893">
            <v>1359554394</v>
          </cell>
          <cell r="AM893">
            <v>0</v>
          </cell>
          <cell r="AN893">
            <v>0</v>
          </cell>
          <cell r="AP893">
            <v>1481059833</v>
          </cell>
          <cell r="AQ893">
            <v>1359554394</v>
          </cell>
          <cell r="AV893">
            <v>0</v>
          </cell>
          <cell r="AW893">
            <v>0</v>
          </cell>
          <cell r="AY893">
            <v>1481059833</v>
          </cell>
          <cell r="AZ893">
            <v>1359554394</v>
          </cell>
        </row>
        <row r="894">
          <cell r="A894" t="str">
            <v>MENJ</v>
          </cell>
          <cell r="B894" t="str">
            <v>NDP</v>
          </cell>
          <cell r="C894" t="str">
            <v>P</v>
          </cell>
          <cell r="D894" t="str">
            <v>SO</v>
          </cell>
          <cell r="E894" t="str">
            <v>Éducation nationale, jeunesse et sports</v>
          </cell>
          <cell r="F894" t="str">
            <v>Sport, jeunesse et vie associative</v>
          </cell>
          <cell r="M894">
            <v>539250155</v>
          </cell>
          <cell r="O894">
            <v>559775023</v>
          </cell>
          <cell r="Q894">
            <v>632451346</v>
          </cell>
          <cell r="S894">
            <v>709578762</v>
          </cell>
          <cell r="U894">
            <v>693229340</v>
          </cell>
          <cell r="V894">
            <v>693229340</v>
          </cell>
          <cell r="AD894">
            <v>0</v>
          </cell>
          <cell r="AE894">
            <v>0</v>
          </cell>
          <cell r="AG894">
            <v>693229340</v>
          </cell>
          <cell r="AH894">
            <v>693229340</v>
          </cell>
          <cell r="AM894">
            <v>0</v>
          </cell>
          <cell r="AN894">
            <v>0</v>
          </cell>
          <cell r="AP894">
            <v>693229340</v>
          </cell>
          <cell r="AQ894">
            <v>693229340</v>
          </cell>
          <cell r="AV894">
            <v>0</v>
          </cell>
          <cell r="AW894">
            <v>0</v>
          </cell>
          <cell r="AY894">
            <v>693229340</v>
          </cell>
          <cell r="AZ894">
            <v>693229340</v>
          </cell>
        </row>
        <row r="895">
          <cell r="A895" t="str">
            <v>MENJ</v>
          </cell>
          <cell r="B895" t="str">
            <v>SO</v>
          </cell>
          <cell r="C895" t="str">
            <v>STP</v>
          </cell>
          <cell r="D895" t="str">
            <v>T2</v>
          </cell>
          <cell r="E895" t="str">
            <v>Éducation nationale, jeunesse et sports</v>
          </cell>
          <cell r="F895" t="str">
            <v>Sport, jeunesse et vie associative</v>
          </cell>
          <cell r="M895">
            <v>1535372</v>
          </cell>
          <cell r="O895">
            <v>1535372</v>
          </cell>
          <cell r="Q895">
            <v>1535372</v>
          </cell>
          <cell r="S895">
            <v>1535372</v>
          </cell>
          <cell r="U895">
            <v>12623876</v>
          </cell>
          <cell r="V895">
            <v>12623876</v>
          </cell>
          <cell r="AD895">
            <v>0</v>
          </cell>
          <cell r="AE895">
            <v>0</v>
          </cell>
          <cell r="AG895">
            <v>12623876</v>
          </cell>
          <cell r="AH895">
            <v>12623876</v>
          </cell>
          <cell r="AM895">
            <v>0</v>
          </cell>
          <cell r="AN895">
            <v>0</v>
          </cell>
          <cell r="AP895">
            <v>12623876</v>
          </cell>
          <cell r="AQ895">
            <v>12623876</v>
          </cell>
          <cell r="AV895">
            <v>0</v>
          </cell>
          <cell r="AW895">
            <v>0</v>
          </cell>
          <cell r="AY895">
            <v>12623876</v>
          </cell>
          <cell r="AZ895">
            <v>12623876</v>
          </cell>
        </row>
        <row r="896">
          <cell r="A896" t="str">
            <v>MENJ</v>
          </cell>
          <cell r="B896" t="str">
            <v>NDP</v>
          </cell>
          <cell r="C896" t="str">
            <v>B</v>
          </cell>
          <cell r="D896" t="str">
            <v>T2_HCAS</v>
          </cell>
          <cell r="E896" t="str">
            <v>Éducation nationale, jeunesse et sports</v>
          </cell>
          <cell r="F896" t="str">
            <v>Sport, jeunesse et vie associative</v>
          </cell>
          <cell r="M896">
            <v>898638</v>
          </cell>
          <cell r="O896">
            <v>898638</v>
          </cell>
          <cell r="Q896">
            <v>898638</v>
          </cell>
          <cell r="S896">
            <v>898638</v>
          </cell>
          <cell r="U896">
            <v>11987142</v>
          </cell>
          <cell r="V896">
            <v>11987142</v>
          </cell>
          <cell r="AD896">
            <v>0</v>
          </cell>
          <cell r="AE896">
            <v>0</v>
          </cell>
          <cell r="AG896">
            <v>11987142</v>
          </cell>
          <cell r="AH896">
            <v>11987142</v>
          </cell>
          <cell r="AM896">
            <v>0</v>
          </cell>
          <cell r="AN896">
            <v>0</v>
          </cell>
          <cell r="AP896">
            <v>11987142</v>
          </cell>
          <cell r="AQ896">
            <v>11987142</v>
          </cell>
          <cell r="AV896">
            <v>0</v>
          </cell>
          <cell r="AW896">
            <v>0</v>
          </cell>
          <cell r="AY896">
            <v>11987142</v>
          </cell>
          <cell r="AZ896">
            <v>11987142</v>
          </cell>
        </row>
        <row r="897">
          <cell r="A897" t="str">
            <v>MENJ</v>
          </cell>
          <cell r="B897" t="str">
            <v>HN</v>
          </cell>
          <cell r="C897" t="str">
            <v>B</v>
          </cell>
          <cell r="D897" t="str">
            <v>T2_CAS</v>
          </cell>
          <cell r="E897" t="str">
            <v>Éducation nationale, jeunesse et sports</v>
          </cell>
          <cell r="F897" t="str">
            <v>Sport, jeunesse et vie associative</v>
          </cell>
          <cell r="M897">
            <v>636734</v>
          </cell>
          <cell r="O897">
            <v>636734</v>
          </cell>
          <cell r="Q897">
            <v>636734</v>
          </cell>
          <cell r="S897">
            <v>636734</v>
          </cell>
          <cell r="U897">
            <v>636734</v>
          </cell>
          <cell r="V897">
            <v>636734</v>
          </cell>
          <cell r="AD897">
            <v>0</v>
          </cell>
          <cell r="AE897">
            <v>0</v>
          </cell>
          <cell r="AG897">
            <v>636734</v>
          </cell>
          <cell r="AH897">
            <v>636734</v>
          </cell>
          <cell r="AM897">
            <v>0</v>
          </cell>
          <cell r="AN897">
            <v>0</v>
          </cell>
          <cell r="AP897">
            <v>636734</v>
          </cell>
          <cell r="AQ897">
            <v>636734</v>
          </cell>
          <cell r="AV897">
            <v>0</v>
          </cell>
          <cell r="AW897">
            <v>0</v>
          </cell>
          <cell r="AY897">
            <v>636734</v>
          </cell>
          <cell r="AZ897">
            <v>636734</v>
          </cell>
        </row>
        <row r="898">
          <cell r="A898" t="str">
            <v>MENJ</v>
          </cell>
          <cell r="B898" t="str">
            <v>NDP</v>
          </cell>
          <cell r="C898" t="str">
            <v>STP</v>
          </cell>
          <cell r="D898" t="str">
            <v>HT2</v>
          </cell>
          <cell r="E898" t="str">
            <v>Éducation nationale, jeunesse et sports</v>
          </cell>
          <cell r="F898" t="str">
            <v>Sport, jeunesse et vie associative</v>
          </cell>
          <cell r="M898">
            <v>537714783</v>
          </cell>
          <cell r="O898">
            <v>558239651</v>
          </cell>
          <cell r="Q898">
            <v>630915974</v>
          </cell>
          <cell r="S898">
            <v>708043390</v>
          </cell>
          <cell r="U898">
            <v>680605464</v>
          </cell>
          <cell r="V898">
            <v>680605464</v>
          </cell>
          <cell r="AD898">
            <v>0</v>
          </cell>
          <cell r="AE898">
            <v>0</v>
          </cell>
          <cell r="AG898">
            <v>680605464</v>
          </cell>
          <cell r="AH898">
            <v>680605464</v>
          </cell>
          <cell r="AM898">
            <v>0</v>
          </cell>
          <cell r="AN898">
            <v>0</v>
          </cell>
          <cell r="AP898">
            <v>680605464</v>
          </cell>
          <cell r="AQ898">
            <v>680605464</v>
          </cell>
          <cell r="AV898">
            <v>0</v>
          </cell>
          <cell r="AW898">
            <v>0</v>
          </cell>
          <cell r="AY898">
            <v>680605464</v>
          </cell>
          <cell r="AZ898">
            <v>680605464</v>
          </cell>
        </row>
        <row r="899">
          <cell r="A899" t="str">
            <v>MENJ</v>
          </cell>
          <cell r="B899" t="str">
            <v>NDP</v>
          </cell>
          <cell r="C899" t="str">
            <v>B</v>
          </cell>
          <cell r="D899" t="str">
            <v>HT2</v>
          </cell>
          <cell r="E899" t="str">
            <v>Éducation nationale, jeunesse et sports</v>
          </cell>
          <cell r="F899" t="str">
            <v>Sport, jeunesse et vie associative</v>
          </cell>
          <cell r="U899">
            <v>1105022</v>
          </cell>
          <cell r="V899">
            <v>1105022</v>
          </cell>
          <cell r="AD899">
            <v>0</v>
          </cell>
          <cell r="AE899">
            <v>0</v>
          </cell>
          <cell r="AG899">
            <v>1105022</v>
          </cell>
          <cell r="AH899">
            <v>1105022</v>
          </cell>
          <cell r="AM899">
            <v>0</v>
          </cell>
          <cell r="AN899">
            <v>0</v>
          </cell>
          <cell r="AP899">
            <v>1105022</v>
          </cell>
          <cell r="AQ899">
            <v>1105022</v>
          </cell>
          <cell r="AV899">
            <v>0</v>
          </cell>
          <cell r="AW899">
            <v>0</v>
          </cell>
          <cell r="AY899">
            <v>1105022</v>
          </cell>
          <cell r="AZ899">
            <v>1105022</v>
          </cell>
        </row>
        <row r="900">
          <cell r="A900" t="str">
            <v>MENJ</v>
          </cell>
          <cell r="B900" t="str">
            <v>NDP</v>
          </cell>
          <cell r="C900" t="str">
            <v>B</v>
          </cell>
          <cell r="D900" t="str">
            <v>HT2</v>
          </cell>
          <cell r="E900" t="str">
            <v>Éducation nationale, jeunesse et sports</v>
          </cell>
          <cell r="F900" t="str">
            <v>Sport, jeunesse et vie associative</v>
          </cell>
          <cell r="U900">
            <v>498796356</v>
          </cell>
          <cell r="V900">
            <v>498796356</v>
          </cell>
          <cell r="AD900">
            <v>0</v>
          </cell>
          <cell r="AE900">
            <v>0</v>
          </cell>
          <cell r="AG900">
            <v>498796356</v>
          </cell>
          <cell r="AH900">
            <v>498796356</v>
          </cell>
          <cell r="AM900">
            <v>0</v>
          </cell>
          <cell r="AN900">
            <v>0</v>
          </cell>
          <cell r="AP900">
            <v>498796356</v>
          </cell>
          <cell r="AQ900">
            <v>498796356</v>
          </cell>
          <cell r="AV900">
            <v>0</v>
          </cell>
          <cell r="AW900">
            <v>0</v>
          </cell>
          <cell r="AY900">
            <v>498796356</v>
          </cell>
          <cell r="AZ900">
            <v>498796356</v>
          </cell>
        </row>
        <row r="901">
          <cell r="A901" t="str">
            <v>MENJ</v>
          </cell>
          <cell r="B901" t="str">
            <v>NDP</v>
          </cell>
          <cell r="C901" t="str">
            <v>B</v>
          </cell>
          <cell r="D901" t="str">
            <v>HT2</v>
          </cell>
          <cell r="E901" t="str">
            <v>Éducation nationale, jeunesse et sports</v>
          </cell>
          <cell r="F901" t="str">
            <v>Sport, jeunesse et vie associative</v>
          </cell>
          <cell r="U901">
            <v>956255</v>
          </cell>
          <cell r="V901">
            <v>956255</v>
          </cell>
          <cell r="AD901">
            <v>0</v>
          </cell>
          <cell r="AE901">
            <v>0</v>
          </cell>
          <cell r="AG901">
            <v>956255</v>
          </cell>
          <cell r="AH901">
            <v>956255</v>
          </cell>
          <cell r="AM901">
            <v>0</v>
          </cell>
          <cell r="AN901">
            <v>0</v>
          </cell>
          <cell r="AP901">
            <v>956255</v>
          </cell>
          <cell r="AQ901">
            <v>956255</v>
          </cell>
          <cell r="AV901">
            <v>0</v>
          </cell>
          <cell r="AW901">
            <v>0</v>
          </cell>
          <cell r="AY901">
            <v>956255</v>
          </cell>
          <cell r="AZ901">
            <v>956255</v>
          </cell>
        </row>
        <row r="902">
          <cell r="A902" t="str">
            <v>MENJ</v>
          </cell>
          <cell r="B902" t="str">
            <v>NDP</v>
          </cell>
          <cell r="C902" t="str">
            <v>B</v>
          </cell>
          <cell r="D902" t="str">
            <v>HT2</v>
          </cell>
          <cell r="E902" t="str">
            <v>Éducation nationale, jeunesse et sports</v>
          </cell>
          <cell r="F902" t="str">
            <v>Sport, jeunesse et vie associative</v>
          </cell>
          <cell r="U902">
            <v>0</v>
          </cell>
          <cell r="V902">
            <v>0</v>
          </cell>
          <cell r="AD902">
            <v>0</v>
          </cell>
          <cell r="AE902">
            <v>0</v>
          </cell>
          <cell r="AG902">
            <v>0</v>
          </cell>
          <cell r="AH902">
            <v>0</v>
          </cell>
          <cell r="AM902">
            <v>0</v>
          </cell>
          <cell r="AN902">
            <v>0</v>
          </cell>
          <cell r="AP902">
            <v>0</v>
          </cell>
          <cell r="AQ902">
            <v>0</v>
          </cell>
          <cell r="AV902">
            <v>0</v>
          </cell>
          <cell r="AW902">
            <v>0</v>
          </cell>
          <cell r="AY902">
            <v>0</v>
          </cell>
          <cell r="AZ902">
            <v>0</v>
          </cell>
        </row>
        <row r="903">
          <cell r="A903" t="str">
            <v>MENJ</v>
          </cell>
          <cell r="B903" t="str">
            <v>NDP</v>
          </cell>
          <cell r="C903" t="str">
            <v>B</v>
          </cell>
          <cell r="D903" t="str">
            <v>HT2</v>
          </cell>
          <cell r="E903" t="str">
            <v>Éducation nationale, jeunesse et sports</v>
          </cell>
          <cell r="F903" t="str">
            <v>Sport, jeunesse et vie associative</v>
          </cell>
          <cell r="U903">
            <v>0</v>
          </cell>
          <cell r="V903">
            <v>0</v>
          </cell>
          <cell r="AD903">
            <v>0</v>
          </cell>
          <cell r="AE903">
            <v>0</v>
          </cell>
          <cell r="AG903">
            <v>0</v>
          </cell>
          <cell r="AH903">
            <v>0</v>
          </cell>
          <cell r="AM903">
            <v>0</v>
          </cell>
          <cell r="AN903">
            <v>0</v>
          </cell>
          <cell r="AP903">
            <v>0</v>
          </cell>
          <cell r="AQ903">
            <v>0</v>
          </cell>
          <cell r="AV903">
            <v>0</v>
          </cell>
          <cell r="AW903">
            <v>0</v>
          </cell>
          <cell r="AY903">
            <v>0</v>
          </cell>
          <cell r="AZ903">
            <v>0</v>
          </cell>
        </row>
        <row r="904">
          <cell r="A904" t="str">
            <v>MENJ</v>
          </cell>
          <cell r="B904" t="str">
            <v>NDP</v>
          </cell>
          <cell r="C904" t="str">
            <v>B</v>
          </cell>
          <cell r="D904" t="str">
            <v>HT2</v>
          </cell>
          <cell r="E904" t="str">
            <v>Éducation nationale, jeunesse et sports</v>
          </cell>
          <cell r="F904" t="str">
            <v>Sport, jeunesse et vie associative</v>
          </cell>
          <cell r="U904">
            <v>36309838</v>
          </cell>
          <cell r="V904">
            <v>36309838</v>
          </cell>
          <cell r="AD904">
            <v>0</v>
          </cell>
          <cell r="AE904">
            <v>0</v>
          </cell>
          <cell r="AG904">
            <v>36309838</v>
          </cell>
          <cell r="AH904">
            <v>36309838</v>
          </cell>
          <cell r="AM904">
            <v>0</v>
          </cell>
          <cell r="AN904">
            <v>0</v>
          </cell>
          <cell r="AP904">
            <v>36309838</v>
          </cell>
          <cell r="AQ904">
            <v>36309838</v>
          </cell>
          <cell r="AV904">
            <v>0</v>
          </cell>
          <cell r="AW904">
            <v>0</v>
          </cell>
          <cell r="AY904">
            <v>36309838</v>
          </cell>
          <cell r="AZ904">
            <v>36309838</v>
          </cell>
        </row>
        <row r="905">
          <cell r="A905" t="str">
            <v>MENJ</v>
          </cell>
          <cell r="B905" t="str">
            <v>NDP</v>
          </cell>
          <cell r="C905" t="str">
            <v>B</v>
          </cell>
          <cell r="D905" t="str">
            <v>HT2</v>
          </cell>
          <cell r="E905" t="str">
            <v>Éducation nationale, jeunesse et sports</v>
          </cell>
          <cell r="F905" t="str">
            <v>Sport, jeunesse et vie associative</v>
          </cell>
          <cell r="U905">
            <v>54824013</v>
          </cell>
          <cell r="V905">
            <v>54824013</v>
          </cell>
          <cell r="AD905">
            <v>0</v>
          </cell>
          <cell r="AE905">
            <v>0</v>
          </cell>
          <cell r="AG905">
            <v>54824013</v>
          </cell>
          <cell r="AH905">
            <v>54824013</v>
          </cell>
          <cell r="AM905">
            <v>0</v>
          </cell>
          <cell r="AN905">
            <v>0</v>
          </cell>
          <cell r="AP905">
            <v>54824013</v>
          </cell>
          <cell r="AQ905">
            <v>54824013</v>
          </cell>
          <cell r="AV905">
            <v>0</v>
          </cell>
          <cell r="AW905">
            <v>0</v>
          </cell>
          <cell r="AY905">
            <v>54824013</v>
          </cell>
          <cell r="AZ905">
            <v>54824013</v>
          </cell>
        </row>
        <row r="906">
          <cell r="A906" t="str">
            <v>MENJ</v>
          </cell>
          <cell r="B906" t="str">
            <v>NDP</v>
          </cell>
          <cell r="C906" t="str">
            <v>B</v>
          </cell>
          <cell r="D906" t="str">
            <v>HT2</v>
          </cell>
          <cell r="E906" t="str">
            <v>Éducation nationale, jeunesse et sports</v>
          </cell>
          <cell r="F906" t="str">
            <v>Sport, jeunesse et vie associative</v>
          </cell>
          <cell r="U906">
            <v>38982496</v>
          </cell>
          <cell r="V906">
            <v>38982496</v>
          </cell>
          <cell r="AD906">
            <v>0</v>
          </cell>
          <cell r="AE906">
            <v>0</v>
          </cell>
          <cell r="AG906">
            <v>38982496</v>
          </cell>
          <cell r="AH906">
            <v>38982496</v>
          </cell>
          <cell r="AM906">
            <v>0</v>
          </cell>
          <cell r="AN906">
            <v>0</v>
          </cell>
          <cell r="AP906">
            <v>38982496</v>
          </cell>
          <cell r="AQ906">
            <v>38982496</v>
          </cell>
          <cell r="AV906">
            <v>0</v>
          </cell>
          <cell r="AW906">
            <v>0</v>
          </cell>
          <cell r="AY906">
            <v>38982496</v>
          </cell>
          <cell r="AZ906">
            <v>38982496</v>
          </cell>
        </row>
        <row r="907">
          <cell r="A907" t="str">
            <v>MENJ</v>
          </cell>
          <cell r="B907" t="str">
            <v>NDP</v>
          </cell>
          <cell r="C907" t="str">
            <v>B</v>
          </cell>
          <cell r="D907" t="str">
            <v>HT2</v>
          </cell>
          <cell r="E907" t="str">
            <v>Éducation nationale, jeunesse et sports</v>
          </cell>
          <cell r="F907" t="str">
            <v>Sport, jeunesse et vie associative</v>
          </cell>
          <cell r="U907">
            <v>49631484</v>
          </cell>
          <cell r="V907">
            <v>49631484</v>
          </cell>
          <cell r="AD907">
            <v>0</v>
          </cell>
          <cell r="AE907">
            <v>0</v>
          </cell>
          <cell r="AG907">
            <v>49631484</v>
          </cell>
          <cell r="AH907">
            <v>49631484</v>
          </cell>
          <cell r="AM907">
            <v>0</v>
          </cell>
          <cell r="AN907">
            <v>0</v>
          </cell>
          <cell r="AP907">
            <v>49631484</v>
          </cell>
          <cell r="AQ907">
            <v>49631484</v>
          </cell>
          <cell r="AV907">
            <v>0</v>
          </cell>
          <cell r="AW907">
            <v>0</v>
          </cell>
          <cell r="AY907">
            <v>49631484</v>
          </cell>
          <cell r="AZ907">
            <v>49631484</v>
          </cell>
        </row>
        <row r="908">
          <cell r="A908" t="str">
            <v>Sport</v>
          </cell>
          <cell r="B908" t="str">
            <v>NDP</v>
          </cell>
          <cell r="C908" t="str">
            <v>P</v>
          </cell>
          <cell r="D908" t="str">
            <v>SO</v>
          </cell>
          <cell r="E908" t="str">
            <v>Éducation nationale, jeunesse et sports</v>
          </cell>
          <cell r="F908" t="str">
            <v>Sport, jeunesse et vie associative</v>
          </cell>
          <cell r="M908">
            <v>412121432</v>
          </cell>
          <cell r="O908">
            <v>446853262</v>
          </cell>
          <cell r="Q908">
            <v>423049960</v>
          </cell>
          <cell r="S908">
            <v>426614377</v>
          </cell>
          <cell r="U908">
            <v>433130493</v>
          </cell>
          <cell r="V908">
            <v>432235054</v>
          </cell>
          <cell r="AD908">
            <v>0</v>
          </cell>
          <cell r="AE908">
            <v>0</v>
          </cell>
          <cell r="AG908">
            <v>433130493</v>
          </cell>
          <cell r="AH908">
            <v>432235054</v>
          </cell>
          <cell r="AM908">
            <v>0</v>
          </cell>
          <cell r="AN908">
            <v>0</v>
          </cell>
          <cell r="AP908">
            <v>433130493</v>
          </cell>
          <cell r="AQ908">
            <v>432235054</v>
          </cell>
          <cell r="AV908">
            <v>0</v>
          </cell>
          <cell r="AW908">
            <v>0</v>
          </cell>
          <cell r="AY908">
            <v>433130493</v>
          </cell>
          <cell r="AZ908">
            <v>432235054</v>
          </cell>
        </row>
        <row r="909">
          <cell r="A909" t="str">
            <v>Sport</v>
          </cell>
          <cell r="B909" t="str">
            <v>SO</v>
          </cell>
          <cell r="C909" t="str">
            <v>STP</v>
          </cell>
          <cell r="D909" t="str">
            <v>T2</v>
          </cell>
          <cell r="E909" t="str">
            <v>Éducation nationale, jeunesse et sports</v>
          </cell>
          <cell r="F909" t="str">
            <v>Sport, jeunesse et vie associative</v>
          </cell>
          <cell r="M909">
            <v>120396692</v>
          </cell>
          <cell r="O909">
            <v>120396692</v>
          </cell>
          <cell r="Q909">
            <v>120396692</v>
          </cell>
          <cell r="S909">
            <v>121941992</v>
          </cell>
          <cell r="U909">
            <v>121052305</v>
          </cell>
          <cell r="V909">
            <v>121052305</v>
          </cell>
          <cell r="AD909">
            <v>0</v>
          </cell>
          <cell r="AE909">
            <v>0</v>
          </cell>
          <cell r="AG909">
            <v>121052305</v>
          </cell>
          <cell r="AH909">
            <v>121052305</v>
          </cell>
          <cell r="AM909">
            <v>0</v>
          </cell>
          <cell r="AN909">
            <v>0</v>
          </cell>
          <cell r="AP909">
            <v>121052305</v>
          </cell>
          <cell r="AQ909">
            <v>121052305</v>
          </cell>
          <cell r="AV909">
            <v>0</v>
          </cell>
          <cell r="AW909">
            <v>0</v>
          </cell>
          <cell r="AY909">
            <v>121052305</v>
          </cell>
          <cell r="AZ909">
            <v>121052305</v>
          </cell>
        </row>
        <row r="910">
          <cell r="A910" t="str">
            <v>Sport</v>
          </cell>
          <cell r="B910" t="str">
            <v>NDP</v>
          </cell>
          <cell r="C910" t="str">
            <v>B</v>
          </cell>
          <cell r="D910" t="str">
            <v>T2_HCAS</v>
          </cell>
          <cell r="E910" t="str">
            <v>Éducation nationale, jeunesse et sports</v>
          </cell>
          <cell r="F910" t="str">
            <v>Sport, jeunesse et vie associative</v>
          </cell>
          <cell r="M910">
            <v>83499087</v>
          </cell>
          <cell r="O910">
            <v>83499087</v>
          </cell>
          <cell r="Q910">
            <v>83499087</v>
          </cell>
          <cell r="S910">
            <v>84515332</v>
          </cell>
          <cell r="U910">
            <v>83080018</v>
          </cell>
          <cell r="V910">
            <v>83080018</v>
          </cell>
          <cell r="AD910">
            <v>0</v>
          </cell>
          <cell r="AE910">
            <v>0</v>
          </cell>
          <cell r="AG910">
            <v>83080018</v>
          </cell>
          <cell r="AH910">
            <v>83080018</v>
          </cell>
          <cell r="AM910">
            <v>0</v>
          </cell>
          <cell r="AN910">
            <v>0</v>
          </cell>
          <cell r="AP910">
            <v>83080018</v>
          </cell>
          <cell r="AQ910">
            <v>83080018</v>
          </cell>
          <cell r="AV910">
            <v>0</v>
          </cell>
          <cell r="AW910">
            <v>0</v>
          </cell>
          <cell r="AY910">
            <v>83080018</v>
          </cell>
          <cell r="AZ910">
            <v>83080018</v>
          </cell>
        </row>
        <row r="911">
          <cell r="A911" t="str">
            <v>Sport</v>
          </cell>
          <cell r="B911" t="str">
            <v>HN</v>
          </cell>
          <cell r="C911" t="str">
            <v>B</v>
          </cell>
          <cell r="D911" t="str">
            <v>T2_CAS</v>
          </cell>
          <cell r="E911" t="str">
            <v>Éducation nationale, jeunesse et sports</v>
          </cell>
          <cell r="F911" t="str">
            <v>Sport, jeunesse et vie associative</v>
          </cell>
          <cell r="M911">
            <v>36897605</v>
          </cell>
          <cell r="O911">
            <v>36897605</v>
          </cell>
          <cell r="Q911">
            <v>36897605</v>
          </cell>
          <cell r="S911">
            <v>37426660</v>
          </cell>
          <cell r="U911">
            <v>37972287</v>
          </cell>
          <cell r="V911">
            <v>37972287</v>
          </cell>
          <cell r="AD911">
            <v>0</v>
          </cell>
          <cell r="AE911">
            <v>0</v>
          </cell>
          <cell r="AG911">
            <v>37972287</v>
          </cell>
          <cell r="AH911">
            <v>37972287</v>
          </cell>
          <cell r="AM911">
            <v>0</v>
          </cell>
          <cell r="AN911">
            <v>0</v>
          </cell>
          <cell r="AP911">
            <v>37972287</v>
          </cell>
          <cell r="AQ911">
            <v>37972287</v>
          </cell>
          <cell r="AV911">
            <v>0</v>
          </cell>
          <cell r="AW911">
            <v>0</v>
          </cell>
          <cell r="AY911">
            <v>37972287</v>
          </cell>
          <cell r="AZ911">
            <v>37972287</v>
          </cell>
        </row>
        <row r="912">
          <cell r="A912" t="str">
            <v>Sport</v>
          </cell>
          <cell r="B912" t="str">
            <v>NDP</v>
          </cell>
          <cell r="C912" t="str">
            <v>STP</v>
          </cell>
          <cell r="D912" t="str">
            <v>HT2</v>
          </cell>
          <cell r="E912" t="str">
            <v>Éducation nationale, jeunesse et sports</v>
          </cell>
          <cell r="F912" t="str">
            <v>Sport, jeunesse et vie associative</v>
          </cell>
          <cell r="M912">
            <v>291724740</v>
          </cell>
          <cell r="O912">
            <v>326456570</v>
          </cell>
          <cell r="Q912">
            <v>302653268</v>
          </cell>
          <cell r="S912">
            <v>304672385</v>
          </cell>
          <cell r="U912">
            <v>312078188</v>
          </cell>
          <cell r="V912">
            <v>311182749</v>
          </cell>
          <cell r="AD912">
            <v>0</v>
          </cell>
          <cell r="AE912">
            <v>0</v>
          </cell>
          <cell r="AG912">
            <v>312078188</v>
          </cell>
          <cell r="AH912">
            <v>311182749</v>
          </cell>
          <cell r="AM912">
            <v>0</v>
          </cell>
          <cell r="AN912">
            <v>0</v>
          </cell>
          <cell r="AP912">
            <v>312078188</v>
          </cell>
          <cell r="AQ912">
            <v>311182749</v>
          </cell>
          <cell r="AV912">
            <v>0</v>
          </cell>
          <cell r="AW912">
            <v>0</v>
          </cell>
          <cell r="AY912">
            <v>312078188</v>
          </cell>
          <cell r="AZ912">
            <v>311182749</v>
          </cell>
        </row>
        <row r="913">
          <cell r="A913" t="str">
            <v>Sport</v>
          </cell>
          <cell r="B913" t="str">
            <v>NDP</v>
          </cell>
          <cell r="C913" t="str">
            <v>B</v>
          </cell>
          <cell r="D913" t="str">
            <v>HT2</v>
          </cell>
          <cell r="E913" t="str">
            <v>Éducation nationale, jeunesse et sports</v>
          </cell>
          <cell r="F913" t="str">
            <v>Sport, jeunesse et vie associative</v>
          </cell>
          <cell r="U913">
            <v>12275749</v>
          </cell>
          <cell r="V913">
            <v>12275749</v>
          </cell>
          <cell r="AD913">
            <v>0</v>
          </cell>
          <cell r="AE913">
            <v>0</v>
          </cell>
          <cell r="AG913">
            <v>12275749</v>
          </cell>
          <cell r="AH913">
            <v>12275749</v>
          </cell>
          <cell r="AM913">
            <v>0</v>
          </cell>
          <cell r="AN913">
            <v>0</v>
          </cell>
          <cell r="AP913">
            <v>12275749</v>
          </cell>
          <cell r="AQ913">
            <v>12275749</v>
          </cell>
          <cell r="AV913">
            <v>0</v>
          </cell>
          <cell r="AW913">
            <v>0</v>
          </cell>
          <cell r="AY913">
            <v>12275749</v>
          </cell>
          <cell r="AZ913">
            <v>12275749</v>
          </cell>
        </row>
        <row r="914">
          <cell r="A914" t="str">
            <v>Sport</v>
          </cell>
          <cell r="B914" t="str">
            <v>NDP</v>
          </cell>
          <cell r="C914" t="str">
            <v>B</v>
          </cell>
          <cell r="D914" t="str">
            <v>HT2</v>
          </cell>
          <cell r="E914" t="str">
            <v>Éducation nationale, jeunesse et sports</v>
          </cell>
          <cell r="F914" t="str">
            <v>Sport, jeunesse et vie associative</v>
          </cell>
          <cell r="U914">
            <v>0</v>
          </cell>
          <cell r="V914">
            <v>1929192</v>
          </cell>
          <cell r="AD914">
            <v>0</v>
          </cell>
          <cell r="AE914">
            <v>0</v>
          </cell>
          <cell r="AG914">
            <v>0</v>
          </cell>
          <cell r="AH914">
            <v>1929192</v>
          </cell>
          <cell r="AM914">
            <v>0</v>
          </cell>
          <cell r="AN914">
            <v>0</v>
          </cell>
          <cell r="AP914">
            <v>0</v>
          </cell>
          <cell r="AQ914">
            <v>1929192</v>
          </cell>
          <cell r="AV914">
            <v>0</v>
          </cell>
          <cell r="AW914">
            <v>0</v>
          </cell>
          <cell r="AY914">
            <v>0</v>
          </cell>
          <cell r="AZ914">
            <v>1929192</v>
          </cell>
        </row>
        <row r="915">
          <cell r="A915" t="str">
            <v>Sport</v>
          </cell>
          <cell r="B915" t="str">
            <v>NDP</v>
          </cell>
          <cell r="C915" t="str">
            <v>B</v>
          </cell>
          <cell r="D915" t="str">
            <v>HT2</v>
          </cell>
          <cell r="E915" t="str">
            <v>Éducation nationale, jeunesse et sports</v>
          </cell>
          <cell r="F915" t="str">
            <v>Sport, jeunesse et vie associative</v>
          </cell>
          <cell r="U915">
            <v>2994136</v>
          </cell>
          <cell r="V915">
            <v>2994136</v>
          </cell>
          <cell r="AD915">
            <v>0</v>
          </cell>
          <cell r="AE915">
            <v>0</v>
          </cell>
          <cell r="AG915">
            <v>2994136</v>
          </cell>
          <cell r="AH915">
            <v>2994136</v>
          </cell>
          <cell r="AM915">
            <v>0</v>
          </cell>
          <cell r="AN915">
            <v>0</v>
          </cell>
          <cell r="AP915">
            <v>2994136</v>
          </cell>
          <cell r="AQ915">
            <v>2994136</v>
          </cell>
          <cell r="AV915">
            <v>0</v>
          </cell>
          <cell r="AW915">
            <v>0</v>
          </cell>
          <cell r="AY915">
            <v>2994136</v>
          </cell>
          <cell r="AZ915">
            <v>2994136</v>
          </cell>
        </row>
        <row r="916">
          <cell r="A916" t="str">
            <v>Sport</v>
          </cell>
          <cell r="B916" t="str">
            <v>NDP</v>
          </cell>
          <cell r="C916" t="str">
            <v>B</v>
          </cell>
          <cell r="D916" t="str">
            <v>HT2</v>
          </cell>
          <cell r="E916" t="str">
            <v>Éducation nationale, jeunesse et sports</v>
          </cell>
          <cell r="F916" t="str">
            <v>Sport, jeunesse et vie associative</v>
          </cell>
          <cell r="U916">
            <v>19304180</v>
          </cell>
          <cell r="V916">
            <v>19304180</v>
          </cell>
          <cell r="AD916">
            <v>0</v>
          </cell>
          <cell r="AE916">
            <v>0</v>
          </cell>
          <cell r="AG916">
            <v>19304180</v>
          </cell>
          <cell r="AH916">
            <v>19304180</v>
          </cell>
          <cell r="AM916">
            <v>0</v>
          </cell>
          <cell r="AN916">
            <v>0</v>
          </cell>
          <cell r="AP916">
            <v>19304180</v>
          </cell>
          <cell r="AQ916">
            <v>19304180</v>
          </cell>
          <cell r="AV916">
            <v>0</v>
          </cell>
          <cell r="AW916">
            <v>0</v>
          </cell>
          <cell r="AY916">
            <v>19304180</v>
          </cell>
          <cell r="AZ916">
            <v>19304180</v>
          </cell>
        </row>
        <row r="917">
          <cell r="A917" t="str">
            <v>Sport</v>
          </cell>
          <cell r="B917" t="str">
            <v>NDP</v>
          </cell>
          <cell r="C917" t="str">
            <v>B</v>
          </cell>
          <cell r="D917" t="str">
            <v>HT2</v>
          </cell>
          <cell r="E917" t="str">
            <v>Éducation nationale, jeunesse et sports</v>
          </cell>
          <cell r="F917" t="str">
            <v>Sport, jeunesse et vie associative</v>
          </cell>
          <cell r="U917">
            <v>1264782</v>
          </cell>
          <cell r="V917">
            <v>1264782</v>
          </cell>
          <cell r="AD917">
            <v>0</v>
          </cell>
          <cell r="AE917">
            <v>0</v>
          </cell>
          <cell r="AG917">
            <v>1264782</v>
          </cell>
          <cell r="AH917">
            <v>1264782</v>
          </cell>
          <cell r="AM917">
            <v>0</v>
          </cell>
          <cell r="AN917">
            <v>0</v>
          </cell>
          <cell r="AP917">
            <v>1264782</v>
          </cell>
          <cell r="AQ917">
            <v>1264782</v>
          </cell>
          <cell r="AV917">
            <v>0</v>
          </cell>
          <cell r="AW917">
            <v>0</v>
          </cell>
          <cell r="AY917">
            <v>1264782</v>
          </cell>
          <cell r="AZ917">
            <v>1264782</v>
          </cell>
        </row>
        <row r="918">
          <cell r="A918" t="str">
            <v>Sport</v>
          </cell>
          <cell r="B918" t="str">
            <v>NDP</v>
          </cell>
          <cell r="C918" t="str">
            <v>B</v>
          </cell>
          <cell r="D918" t="str">
            <v>HT2</v>
          </cell>
          <cell r="E918" t="str">
            <v>Éducation nationale, jeunesse et sports</v>
          </cell>
          <cell r="F918" t="str">
            <v>Sport, jeunesse et vie associative</v>
          </cell>
          <cell r="U918">
            <v>17909610</v>
          </cell>
          <cell r="V918">
            <v>17909610</v>
          </cell>
          <cell r="AD918">
            <v>0</v>
          </cell>
          <cell r="AE918">
            <v>0</v>
          </cell>
          <cell r="AG918">
            <v>17909610</v>
          </cell>
          <cell r="AH918">
            <v>17909610</v>
          </cell>
          <cell r="AM918">
            <v>0</v>
          </cell>
          <cell r="AN918">
            <v>0</v>
          </cell>
          <cell r="AP918">
            <v>17909610</v>
          </cell>
          <cell r="AQ918">
            <v>17909610</v>
          </cell>
          <cell r="AV918">
            <v>0</v>
          </cell>
          <cell r="AW918">
            <v>0</v>
          </cell>
          <cell r="AY918">
            <v>17909610</v>
          </cell>
          <cell r="AZ918">
            <v>17909610</v>
          </cell>
        </row>
        <row r="919">
          <cell r="A919" t="str">
            <v>Sport</v>
          </cell>
          <cell r="B919" t="str">
            <v>NDP</v>
          </cell>
          <cell r="C919" t="str">
            <v>B</v>
          </cell>
          <cell r="D919" t="str">
            <v>HT2</v>
          </cell>
          <cell r="E919" t="str">
            <v>Éducation nationale, jeunesse et sports</v>
          </cell>
          <cell r="F919" t="str">
            <v>Sport, jeunesse et vie associative</v>
          </cell>
          <cell r="U919">
            <v>8826117</v>
          </cell>
          <cell r="V919">
            <v>8826117</v>
          </cell>
          <cell r="AD919">
            <v>0</v>
          </cell>
          <cell r="AE919">
            <v>0</v>
          </cell>
          <cell r="AG919">
            <v>8826117</v>
          </cell>
          <cell r="AH919">
            <v>8826117</v>
          </cell>
          <cell r="AM919">
            <v>0</v>
          </cell>
          <cell r="AN919">
            <v>0</v>
          </cell>
          <cell r="AP919">
            <v>8826117</v>
          </cell>
          <cell r="AQ919">
            <v>8826117</v>
          </cell>
          <cell r="AV919">
            <v>0</v>
          </cell>
          <cell r="AW919">
            <v>0</v>
          </cell>
          <cell r="AY919">
            <v>8826117</v>
          </cell>
          <cell r="AZ919">
            <v>8826117</v>
          </cell>
        </row>
        <row r="920">
          <cell r="A920" t="str">
            <v>Sport</v>
          </cell>
          <cell r="B920" t="str">
            <v>NDP</v>
          </cell>
          <cell r="C920" t="str">
            <v>B</v>
          </cell>
          <cell r="D920" t="str">
            <v>HT2</v>
          </cell>
          <cell r="E920" t="str">
            <v>Éducation nationale, jeunesse et sports</v>
          </cell>
          <cell r="F920" t="str">
            <v>Sport, jeunesse et vie associative</v>
          </cell>
          <cell r="U920">
            <v>49612129</v>
          </cell>
          <cell r="V920">
            <v>49612129</v>
          </cell>
          <cell r="AD920">
            <v>0</v>
          </cell>
          <cell r="AE920">
            <v>0</v>
          </cell>
          <cell r="AG920">
            <v>49612129</v>
          </cell>
          <cell r="AH920">
            <v>49612129</v>
          </cell>
          <cell r="AM920">
            <v>0</v>
          </cell>
          <cell r="AN920">
            <v>0</v>
          </cell>
          <cell r="AP920">
            <v>49612129</v>
          </cell>
          <cell r="AQ920">
            <v>49612129</v>
          </cell>
          <cell r="AV920">
            <v>0</v>
          </cell>
          <cell r="AW920">
            <v>0</v>
          </cell>
          <cell r="AY920">
            <v>49612129</v>
          </cell>
          <cell r="AZ920">
            <v>49612129</v>
          </cell>
        </row>
        <row r="921">
          <cell r="A921" t="str">
            <v>Sport</v>
          </cell>
          <cell r="B921" t="str">
            <v>NDP</v>
          </cell>
          <cell r="C921" t="str">
            <v>B</v>
          </cell>
          <cell r="D921" t="str">
            <v>HT2</v>
          </cell>
          <cell r="E921" t="str">
            <v>Éducation nationale, jeunesse et sports</v>
          </cell>
          <cell r="F921" t="str">
            <v>Sport, jeunesse et vie associative</v>
          </cell>
          <cell r="U921">
            <v>1687851</v>
          </cell>
          <cell r="V921">
            <v>1687851</v>
          </cell>
          <cell r="AD921">
            <v>0</v>
          </cell>
          <cell r="AE921">
            <v>0</v>
          </cell>
          <cell r="AG921">
            <v>1687851</v>
          </cell>
          <cell r="AH921">
            <v>1687851</v>
          </cell>
          <cell r="AM921">
            <v>0</v>
          </cell>
          <cell r="AN921">
            <v>0</v>
          </cell>
          <cell r="AP921">
            <v>1687851</v>
          </cell>
          <cell r="AQ921">
            <v>1687851</v>
          </cell>
          <cell r="AV921">
            <v>0</v>
          </cell>
          <cell r="AW921">
            <v>0</v>
          </cell>
          <cell r="AY921">
            <v>1687851</v>
          </cell>
          <cell r="AZ921">
            <v>1687851</v>
          </cell>
        </row>
        <row r="922">
          <cell r="A922" t="str">
            <v>Sport</v>
          </cell>
          <cell r="B922" t="str">
            <v>NDP</v>
          </cell>
          <cell r="C922" t="str">
            <v>B</v>
          </cell>
          <cell r="D922" t="str">
            <v>HT2</v>
          </cell>
          <cell r="E922" t="str">
            <v>Éducation nationale, jeunesse et sports</v>
          </cell>
          <cell r="F922" t="str">
            <v>Sport, jeunesse et vie associative</v>
          </cell>
          <cell r="U922">
            <v>1349241</v>
          </cell>
          <cell r="V922">
            <v>1349241</v>
          </cell>
          <cell r="AD922">
            <v>0</v>
          </cell>
          <cell r="AE922">
            <v>0</v>
          </cell>
          <cell r="AG922">
            <v>1349241</v>
          </cell>
          <cell r="AH922">
            <v>1349241</v>
          </cell>
          <cell r="AM922">
            <v>0</v>
          </cell>
          <cell r="AN922">
            <v>0</v>
          </cell>
          <cell r="AP922">
            <v>1349241</v>
          </cell>
          <cell r="AQ922">
            <v>1349241</v>
          </cell>
          <cell r="AV922">
            <v>0</v>
          </cell>
          <cell r="AW922">
            <v>0</v>
          </cell>
          <cell r="AY922">
            <v>1349241</v>
          </cell>
          <cell r="AZ922">
            <v>1349241</v>
          </cell>
        </row>
        <row r="923">
          <cell r="A923" t="str">
            <v>Sport</v>
          </cell>
          <cell r="B923" t="str">
            <v>NDP</v>
          </cell>
          <cell r="C923" t="str">
            <v>B</v>
          </cell>
          <cell r="D923" t="str">
            <v>HT2</v>
          </cell>
          <cell r="E923" t="str">
            <v>Éducation nationale, jeunesse et sports</v>
          </cell>
          <cell r="F923" t="str">
            <v>Sport, jeunesse et vie associative</v>
          </cell>
          <cell r="U923">
            <v>1200000</v>
          </cell>
          <cell r="V923">
            <v>2000000</v>
          </cell>
          <cell r="AD923">
            <v>0</v>
          </cell>
          <cell r="AE923">
            <v>0</v>
          </cell>
          <cell r="AG923">
            <v>1200000</v>
          </cell>
          <cell r="AH923">
            <v>2000000</v>
          </cell>
          <cell r="AM923">
            <v>0</v>
          </cell>
          <cell r="AN923">
            <v>0</v>
          </cell>
          <cell r="AP923">
            <v>1200000</v>
          </cell>
          <cell r="AQ923">
            <v>2000000</v>
          </cell>
          <cell r="AV923">
            <v>0</v>
          </cell>
          <cell r="AW923">
            <v>0</v>
          </cell>
          <cell r="AY923">
            <v>1200000</v>
          </cell>
          <cell r="AZ923">
            <v>2000000</v>
          </cell>
        </row>
        <row r="924">
          <cell r="A924" t="str">
            <v>Sport</v>
          </cell>
          <cell r="B924" t="str">
            <v>NDP</v>
          </cell>
          <cell r="C924" t="str">
            <v>B</v>
          </cell>
          <cell r="D924" t="str">
            <v>HT2</v>
          </cell>
          <cell r="E924" t="str">
            <v>Éducation nationale, jeunesse et sports</v>
          </cell>
          <cell r="F924" t="str">
            <v>Sport, jeunesse et vie associative</v>
          </cell>
          <cell r="U924">
            <v>-2956339</v>
          </cell>
          <cell r="V924">
            <v>-2956339</v>
          </cell>
          <cell r="AD924">
            <v>0</v>
          </cell>
          <cell r="AE924">
            <v>0</v>
          </cell>
          <cell r="AG924">
            <v>-2956339</v>
          </cell>
          <cell r="AH924">
            <v>-2956339</v>
          </cell>
          <cell r="AM924">
            <v>0</v>
          </cell>
          <cell r="AN924">
            <v>0</v>
          </cell>
          <cell r="AP924">
            <v>-2956339</v>
          </cell>
          <cell r="AQ924">
            <v>-2956339</v>
          </cell>
          <cell r="AV924">
            <v>0</v>
          </cell>
          <cell r="AW924">
            <v>0</v>
          </cell>
          <cell r="AY924">
            <v>-2956339</v>
          </cell>
          <cell r="AZ924">
            <v>-2956339</v>
          </cell>
        </row>
        <row r="925">
          <cell r="A925" t="str">
            <v>Sport</v>
          </cell>
          <cell r="B925" t="str">
            <v>NDP</v>
          </cell>
          <cell r="C925" t="str">
            <v>B</v>
          </cell>
          <cell r="D925" t="str">
            <v>HT2</v>
          </cell>
          <cell r="E925" t="str">
            <v>Éducation nationale, jeunesse et sports</v>
          </cell>
          <cell r="F925" t="str">
            <v>Sport, jeunesse et vie associative</v>
          </cell>
          <cell r="U925">
            <v>135241092</v>
          </cell>
          <cell r="V925">
            <v>135241092</v>
          </cell>
          <cell r="AD925">
            <v>0</v>
          </cell>
          <cell r="AE925">
            <v>0</v>
          </cell>
          <cell r="AG925">
            <v>135241092</v>
          </cell>
          <cell r="AH925">
            <v>135241092</v>
          </cell>
          <cell r="AM925">
            <v>0</v>
          </cell>
          <cell r="AN925">
            <v>0</v>
          </cell>
          <cell r="AP925">
            <v>135241092</v>
          </cell>
          <cell r="AQ925">
            <v>135241092</v>
          </cell>
          <cell r="AV925">
            <v>0</v>
          </cell>
          <cell r="AW925">
            <v>0</v>
          </cell>
          <cell r="AY925">
            <v>135241092</v>
          </cell>
          <cell r="AZ925">
            <v>135241092</v>
          </cell>
        </row>
        <row r="926">
          <cell r="A926" t="str">
            <v>Sport</v>
          </cell>
          <cell r="B926" t="str">
            <v>NDP</v>
          </cell>
          <cell r="C926" t="str">
            <v>B</v>
          </cell>
          <cell r="D926" t="str">
            <v>HT2</v>
          </cell>
          <cell r="E926" t="str">
            <v>Éducation nationale, jeunesse et sports</v>
          </cell>
          <cell r="F926" t="str">
            <v>Sport, jeunesse et vie associative</v>
          </cell>
          <cell r="U926">
            <v>59035131</v>
          </cell>
          <cell r="V926">
            <v>55410500</v>
          </cell>
          <cell r="AD926">
            <v>0</v>
          </cell>
          <cell r="AE926">
            <v>0</v>
          </cell>
          <cell r="AG926">
            <v>59035131</v>
          </cell>
          <cell r="AH926">
            <v>55410500</v>
          </cell>
          <cell r="AM926">
            <v>0</v>
          </cell>
          <cell r="AN926">
            <v>0</v>
          </cell>
          <cell r="AP926">
            <v>59035131</v>
          </cell>
          <cell r="AQ926">
            <v>55410500</v>
          </cell>
          <cell r="AV926">
            <v>0</v>
          </cell>
          <cell r="AW926">
            <v>0</v>
          </cell>
          <cell r="AY926">
            <v>59035131</v>
          </cell>
          <cell r="AZ926">
            <v>55410500</v>
          </cell>
        </row>
        <row r="927">
          <cell r="A927" t="str">
            <v>Sport</v>
          </cell>
          <cell r="B927" t="str">
            <v>NDP</v>
          </cell>
          <cell r="C927" t="str">
            <v>B</v>
          </cell>
          <cell r="D927" t="str">
            <v>HT2</v>
          </cell>
          <cell r="E927" t="str">
            <v>Éducation nationale, jeunesse et sports</v>
          </cell>
          <cell r="F927" t="str">
            <v>Sport, jeunesse et vie associative</v>
          </cell>
          <cell r="U927">
            <v>4334509</v>
          </cell>
          <cell r="V927">
            <v>4334509</v>
          </cell>
          <cell r="AD927">
            <v>0</v>
          </cell>
          <cell r="AE927">
            <v>0</v>
          </cell>
          <cell r="AG927">
            <v>4334509</v>
          </cell>
          <cell r="AH927">
            <v>4334509</v>
          </cell>
          <cell r="AM927">
            <v>0</v>
          </cell>
          <cell r="AN927">
            <v>0</v>
          </cell>
          <cell r="AP927">
            <v>4334509</v>
          </cell>
          <cell r="AQ927">
            <v>4334509</v>
          </cell>
          <cell r="AV927">
            <v>0</v>
          </cell>
          <cell r="AW927">
            <v>0</v>
          </cell>
          <cell r="AY927">
            <v>4334509</v>
          </cell>
          <cell r="AZ927">
            <v>4334509</v>
          </cell>
        </row>
        <row r="928">
          <cell r="A928" t="str">
            <v>Sport</v>
          </cell>
          <cell r="B928" t="str">
            <v>NDP</v>
          </cell>
          <cell r="C928" t="str">
            <v>P</v>
          </cell>
          <cell r="D928" t="str">
            <v>SO</v>
          </cell>
          <cell r="E928" t="str">
            <v>Éducation nationale, jeunesse et sports</v>
          </cell>
          <cell r="F928" t="str">
            <v>Sport, jeunesse et vie associative</v>
          </cell>
          <cell r="M928">
            <v>0</v>
          </cell>
          <cell r="O928">
            <v>48000000</v>
          </cell>
          <cell r="Q928">
            <v>65250000</v>
          </cell>
          <cell r="S928">
            <v>127731133</v>
          </cell>
          <cell r="U928">
            <v>354700000</v>
          </cell>
          <cell r="V928">
            <v>234090000</v>
          </cell>
          <cell r="AD928">
            <v>0</v>
          </cell>
          <cell r="AE928">
            <v>0</v>
          </cell>
          <cell r="AG928">
            <v>354700000</v>
          </cell>
          <cell r="AH928">
            <v>234090000</v>
          </cell>
          <cell r="AM928">
            <v>0</v>
          </cell>
          <cell r="AN928">
            <v>0</v>
          </cell>
          <cell r="AP928">
            <v>354700000</v>
          </cell>
          <cell r="AQ928">
            <v>234090000</v>
          </cell>
          <cell r="AV928">
            <v>0</v>
          </cell>
          <cell r="AW928">
            <v>0</v>
          </cell>
          <cell r="AY928">
            <v>354700000</v>
          </cell>
          <cell r="AZ928">
            <v>234090000</v>
          </cell>
        </row>
        <row r="929">
          <cell r="A929" t="str">
            <v>Sport</v>
          </cell>
          <cell r="B929" t="str">
            <v>NDP</v>
          </cell>
          <cell r="C929" t="str">
            <v>STP</v>
          </cell>
          <cell r="D929" t="str">
            <v>HT2</v>
          </cell>
          <cell r="E929" t="str">
            <v>Éducation nationale, jeunesse et sports</v>
          </cell>
          <cell r="F929" t="str">
            <v>Sport, jeunesse et vie associative</v>
          </cell>
          <cell r="M929">
            <v>0</v>
          </cell>
          <cell r="O929">
            <v>48000000</v>
          </cell>
          <cell r="Q929">
            <v>65250000</v>
          </cell>
          <cell r="S929">
            <v>127731133</v>
          </cell>
          <cell r="U929">
            <v>354700000</v>
          </cell>
          <cell r="V929">
            <v>234090000</v>
          </cell>
          <cell r="AD929">
            <v>0</v>
          </cell>
          <cell r="AE929">
            <v>0</v>
          </cell>
          <cell r="AG929">
            <v>354700000</v>
          </cell>
          <cell r="AH929">
            <v>234090000</v>
          </cell>
          <cell r="AM929">
            <v>0</v>
          </cell>
          <cell r="AN929">
            <v>0</v>
          </cell>
          <cell r="AP929">
            <v>354700000</v>
          </cell>
          <cell r="AQ929">
            <v>234090000</v>
          </cell>
          <cell r="AV929">
            <v>0</v>
          </cell>
          <cell r="AW929">
            <v>0</v>
          </cell>
          <cell r="AY929">
            <v>354700000</v>
          </cell>
          <cell r="AZ929">
            <v>234090000</v>
          </cell>
        </row>
        <row r="930">
          <cell r="A930" t="str">
            <v>Sport</v>
          </cell>
          <cell r="B930" t="str">
            <v>NDP</v>
          </cell>
          <cell r="C930" t="str">
            <v>B</v>
          </cell>
          <cell r="D930" t="str">
            <v>HT2</v>
          </cell>
          <cell r="E930" t="str">
            <v>Éducation nationale, jeunesse et sports</v>
          </cell>
          <cell r="F930" t="str">
            <v>Sport, jeunesse et vie associative</v>
          </cell>
          <cell r="U930">
            <v>340256758</v>
          </cell>
          <cell r="V930">
            <v>225606758</v>
          </cell>
          <cell r="AD930">
            <v>0</v>
          </cell>
          <cell r="AE930">
            <v>0</v>
          </cell>
          <cell r="AG930">
            <v>340256758</v>
          </cell>
          <cell r="AH930">
            <v>225606758</v>
          </cell>
          <cell r="AM930">
            <v>0</v>
          </cell>
          <cell r="AN930">
            <v>0</v>
          </cell>
          <cell r="AP930">
            <v>340256758</v>
          </cell>
          <cell r="AQ930">
            <v>225606758</v>
          </cell>
          <cell r="AV930">
            <v>0</v>
          </cell>
          <cell r="AW930">
            <v>0</v>
          </cell>
          <cell r="AY930">
            <v>340256758</v>
          </cell>
          <cell r="AZ930">
            <v>225606758</v>
          </cell>
        </row>
        <row r="931">
          <cell r="A931" t="str">
            <v>Sport</v>
          </cell>
          <cell r="B931" t="str">
            <v>NDP</v>
          </cell>
          <cell r="C931" t="str">
            <v>B</v>
          </cell>
          <cell r="D931" t="str">
            <v>HT2</v>
          </cell>
          <cell r="E931" t="str">
            <v>Éducation nationale, jeunesse et sports</v>
          </cell>
          <cell r="F931" t="str">
            <v>Sport, jeunesse et vie associative</v>
          </cell>
          <cell r="U931">
            <v>0</v>
          </cell>
          <cell r="V931">
            <v>0</v>
          </cell>
          <cell r="AD931">
            <v>0</v>
          </cell>
          <cell r="AE931">
            <v>0</v>
          </cell>
          <cell r="AG931">
            <v>0</v>
          </cell>
          <cell r="AH931">
            <v>0</v>
          </cell>
          <cell r="AM931">
            <v>0</v>
          </cell>
          <cell r="AN931">
            <v>0</v>
          </cell>
          <cell r="AP931">
            <v>0</v>
          </cell>
          <cell r="AQ931">
            <v>0</v>
          </cell>
          <cell r="AV931">
            <v>0</v>
          </cell>
          <cell r="AW931">
            <v>0</v>
          </cell>
          <cell r="AY931">
            <v>0</v>
          </cell>
          <cell r="AZ931">
            <v>0</v>
          </cell>
        </row>
        <row r="932">
          <cell r="A932" t="str">
            <v>Sport</v>
          </cell>
          <cell r="B932" t="str">
            <v>NDP</v>
          </cell>
          <cell r="C932" t="str">
            <v>B</v>
          </cell>
          <cell r="D932" t="str">
            <v>HT2</v>
          </cell>
          <cell r="E932" t="str">
            <v>Éducation nationale, jeunesse et sports</v>
          </cell>
          <cell r="F932" t="str">
            <v>Sport, jeunesse et vie associative</v>
          </cell>
          <cell r="U932">
            <v>3343242</v>
          </cell>
          <cell r="V932">
            <v>3343242</v>
          </cell>
          <cell r="AD932">
            <v>0</v>
          </cell>
          <cell r="AE932">
            <v>0</v>
          </cell>
          <cell r="AG932">
            <v>3343242</v>
          </cell>
          <cell r="AH932">
            <v>3343242</v>
          </cell>
          <cell r="AM932">
            <v>0</v>
          </cell>
          <cell r="AN932">
            <v>0</v>
          </cell>
          <cell r="AP932">
            <v>3343242</v>
          </cell>
          <cell r="AQ932">
            <v>3343242</v>
          </cell>
          <cell r="AV932">
            <v>0</v>
          </cell>
          <cell r="AW932">
            <v>0</v>
          </cell>
          <cell r="AY932">
            <v>3343242</v>
          </cell>
          <cell r="AZ932">
            <v>3343242</v>
          </cell>
        </row>
        <row r="933">
          <cell r="A933" t="str">
            <v>Sport</v>
          </cell>
          <cell r="B933" t="str">
            <v>NDP</v>
          </cell>
          <cell r="C933" t="str">
            <v>B</v>
          </cell>
          <cell r="D933" t="str">
            <v>HT2</v>
          </cell>
          <cell r="E933" t="str">
            <v>Éducation nationale, jeunesse et sports</v>
          </cell>
          <cell r="F933" t="str">
            <v>Sport, jeunesse et vie associative</v>
          </cell>
          <cell r="U933">
            <v>11100000</v>
          </cell>
          <cell r="V933">
            <v>5140000</v>
          </cell>
          <cell r="AD933">
            <v>0</v>
          </cell>
          <cell r="AE933">
            <v>0</v>
          </cell>
          <cell r="AG933">
            <v>11100000</v>
          </cell>
          <cell r="AH933">
            <v>5140000</v>
          </cell>
          <cell r="AM933">
            <v>0</v>
          </cell>
          <cell r="AN933">
            <v>0</v>
          </cell>
          <cell r="AP933">
            <v>11100000</v>
          </cell>
          <cell r="AQ933">
            <v>5140000</v>
          </cell>
          <cell r="AV933">
            <v>0</v>
          </cell>
          <cell r="AW933">
            <v>0</v>
          </cell>
          <cell r="AY933">
            <v>11100000</v>
          </cell>
          <cell r="AZ933">
            <v>5140000</v>
          </cell>
        </row>
        <row r="934">
          <cell r="A934" t="str">
            <v>Sport</v>
          </cell>
          <cell r="B934" t="str">
            <v>NDP</v>
          </cell>
          <cell r="C934" t="str">
            <v>B</v>
          </cell>
          <cell r="D934" t="str">
            <v>HT2</v>
          </cell>
          <cell r="E934" t="str">
            <v>Éducation nationale, jeunesse et sports</v>
          </cell>
          <cell r="F934" t="str">
            <v>Sport, jeunesse et vie associative</v>
          </cell>
          <cell r="U934">
            <v>0</v>
          </cell>
          <cell r="V934">
            <v>0</v>
          </cell>
          <cell r="AD934">
            <v>0</v>
          </cell>
          <cell r="AE934">
            <v>0</v>
          </cell>
          <cell r="AG934">
            <v>0</v>
          </cell>
          <cell r="AH934">
            <v>0</v>
          </cell>
          <cell r="AM934">
            <v>0</v>
          </cell>
          <cell r="AN934">
            <v>0</v>
          </cell>
          <cell r="AP934">
            <v>0</v>
          </cell>
          <cell r="AQ934">
            <v>0</v>
          </cell>
          <cell r="AV934">
            <v>0</v>
          </cell>
          <cell r="AW934">
            <v>0</v>
          </cell>
          <cell r="AY934">
            <v>0</v>
          </cell>
          <cell r="AZ934">
            <v>0</v>
          </cell>
        </row>
        <row r="935">
          <cell r="A935" t="str">
            <v>MESRI</v>
          </cell>
          <cell r="B935" t="str">
            <v>SO</v>
          </cell>
          <cell r="C935" t="str">
            <v>M</v>
          </cell>
          <cell r="D935" t="str">
            <v>SO</v>
          </cell>
          <cell r="E935" t="str">
            <v>Enseignement supérieur, recherche et innovation</v>
          </cell>
          <cell r="F935" t="str">
            <v>Recherche et enseignement supérieur</v>
          </cell>
          <cell r="M935">
            <v>22348061850</v>
          </cell>
          <cell r="O935">
            <v>22714169679</v>
          </cell>
          <cell r="Q935">
            <v>22996879966</v>
          </cell>
          <cell r="S935">
            <v>23556990370</v>
          </cell>
          <cell r="U935">
            <v>28606736805</v>
          </cell>
          <cell r="V935">
            <v>28475676950</v>
          </cell>
          <cell r="AD935">
            <v>0</v>
          </cell>
          <cell r="AE935">
            <v>0</v>
          </cell>
          <cell r="AG935">
            <v>28606736805</v>
          </cell>
          <cell r="AH935">
            <v>28475676950</v>
          </cell>
          <cell r="AM935">
            <v>0</v>
          </cell>
          <cell r="AN935">
            <v>0</v>
          </cell>
          <cell r="AP935">
            <v>28606736805</v>
          </cell>
          <cell r="AQ935">
            <v>28475676950</v>
          </cell>
          <cell r="AV935">
            <v>0</v>
          </cell>
          <cell r="AW935">
            <v>0</v>
          </cell>
          <cell r="AY935">
            <v>28606736805</v>
          </cell>
          <cell r="AZ935">
            <v>28475676950</v>
          </cell>
        </row>
        <row r="936">
          <cell r="A936" t="str">
            <v>MESRI</v>
          </cell>
          <cell r="B936" t="str">
            <v>NDP</v>
          </cell>
          <cell r="C936" t="str">
            <v>P</v>
          </cell>
          <cell r="D936" t="str">
            <v>SO</v>
          </cell>
          <cell r="E936" t="str">
            <v>Enseignement supérieur, recherche et innovation</v>
          </cell>
          <cell r="F936" t="str">
            <v>Recherche et enseignement supérieur</v>
          </cell>
          <cell r="M936">
            <v>13119044693</v>
          </cell>
          <cell r="O936">
            <v>13378280377</v>
          </cell>
          <cell r="Q936">
            <v>13489020729</v>
          </cell>
          <cell r="S936">
            <v>13654060991</v>
          </cell>
          <cell r="U936">
            <v>13904787316</v>
          </cell>
          <cell r="V936">
            <v>14003288616</v>
          </cell>
          <cell r="AD936">
            <v>0</v>
          </cell>
          <cell r="AE936">
            <v>0</v>
          </cell>
          <cell r="AG936">
            <v>13904787316</v>
          </cell>
          <cell r="AH936">
            <v>14003288616</v>
          </cell>
          <cell r="AM936">
            <v>0</v>
          </cell>
          <cell r="AN936">
            <v>0</v>
          </cell>
          <cell r="AP936">
            <v>13904787316</v>
          </cell>
          <cell r="AQ936">
            <v>14003288616</v>
          </cell>
          <cell r="AV936">
            <v>0</v>
          </cell>
          <cell r="AW936">
            <v>0</v>
          </cell>
          <cell r="AY936">
            <v>13904787316</v>
          </cell>
          <cell r="AZ936">
            <v>14003288616</v>
          </cell>
        </row>
        <row r="937">
          <cell r="A937" t="str">
            <v>MESRI</v>
          </cell>
          <cell r="B937" t="str">
            <v>SO</v>
          </cell>
          <cell r="C937" t="str">
            <v>STP</v>
          </cell>
          <cell r="D937" t="str">
            <v>T2</v>
          </cell>
          <cell r="E937" t="str">
            <v>Enseignement supérieur, recherche et innovation</v>
          </cell>
          <cell r="F937" t="str">
            <v>Recherche et enseignement supérieur</v>
          </cell>
          <cell r="M937">
            <v>467253389</v>
          </cell>
          <cell r="O937">
            <v>482033695</v>
          </cell>
          <cell r="Q937">
            <v>476530352</v>
          </cell>
          <cell r="S937">
            <v>489862349</v>
          </cell>
          <cell r="U937">
            <v>512533454</v>
          </cell>
          <cell r="V937">
            <v>512533454</v>
          </cell>
          <cell r="AD937">
            <v>0</v>
          </cell>
          <cell r="AE937">
            <v>0</v>
          </cell>
          <cell r="AG937">
            <v>512533454</v>
          </cell>
          <cell r="AH937">
            <v>512533454</v>
          </cell>
          <cell r="AM937">
            <v>0</v>
          </cell>
          <cell r="AN937">
            <v>0</v>
          </cell>
          <cell r="AP937">
            <v>512533454</v>
          </cell>
          <cell r="AQ937">
            <v>512533454</v>
          </cell>
          <cell r="AV937">
            <v>0</v>
          </cell>
          <cell r="AW937">
            <v>0</v>
          </cell>
          <cell r="AY937">
            <v>512533454</v>
          </cell>
          <cell r="AZ937">
            <v>512533454</v>
          </cell>
        </row>
        <row r="938">
          <cell r="A938" t="str">
            <v>MESRI</v>
          </cell>
          <cell r="B938" t="str">
            <v>NDP</v>
          </cell>
          <cell r="C938" t="str">
            <v>B</v>
          </cell>
          <cell r="D938" t="str">
            <v>T2_HCAS</v>
          </cell>
          <cell r="E938" t="str">
            <v>Enseignement supérieur, recherche et innovation</v>
          </cell>
          <cell r="F938" t="str">
            <v>Recherche et enseignement supérieur</v>
          </cell>
          <cell r="M938">
            <v>321523843</v>
          </cell>
          <cell r="O938">
            <v>332871566</v>
          </cell>
          <cell r="Q938">
            <v>330548622</v>
          </cell>
          <cell r="S938">
            <v>337592640</v>
          </cell>
          <cell r="U938">
            <v>357195548</v>
          </cell>
          <cell r="V938">
            <v>357195548</v>
          </cell>
          <cell r="AD938">
            <v>0</v>
          </cell>
          <cell r="AE938">
            <v>0</v>
          </cell>
          <cell r="AG938">
            <v>357195548</v>
          </cell>
          <cell r="AH938">
            <v>357195548</v>
          </cell>
          <cell r="AM938">
            <v>0</v>
          </cell>
          <cell r="AN938">
            <v>0</v>
          </cell>
          <cell r="AP938">
            <v>357195548</v>
          </cell>
          <cell r="AQ938">
            <v>357195548</v>
          </cell>
          <cell r="AV938">
            <v>0</v>
          </cell>
          <cell r="AW938">
            <v>0</v>
          </cell>
          <cell r="AY938">
            <v>357195548</v>
          </cell>
          <cell r="AZ938">
            <v>357195548</v>
          </cell>
        </row>
        <row r="939">
          <cell r="A939" t="str">
            <v>MESRI</v>
          </cell>
          <cell r="B939" t="str">
            <v>HN</v>
          </cell>
          <cell r="C939" t="str">
            <v>B</v>
          </cell>
          <cell r="D939" t="str">
            <v>T2_CAS</v>
          </cell>
          <cell r="E939" t="str">
            <v>Enseignement supérieur, recherche et innovation</v>
          </cell>
          <cell r="F939" t="str">
            <v>Recherche et enseignement supérieur</v>
          </cell>
          <cell r="M939">
            <v>145729546</v>
          </cell>
          <cell r="O939">
            <v>149162129</v>
          </cell>
          <cell r="Q939">
            <v>145981730</v>
          </cell>
          <cell r="S939">
            <v>152269709</v>
          </cell>
          <cell r="U939">
            <v>155337906</v>
          </cell>
          <cell r="V939">
            <v>155337906</v>
          </cell>
          <cell r="AD939">
            <v>0</v>
          </cell>
          <cell r="AE939">
            <v>0</v>
          </cell>
          <cell r="AG939">
            <v>155337906</v>
          </cell>
          <cell r="AH939">
            <v>155337906</v>
          </cell>
          <cell r="AM939">
            <v>0</v>
          </cell>
          <cell r="AN939">
            <v>0</v>
          </cell>
          <cell r="AP939">
            <v>155337906</v>
          </cell>
          <cell r="AQ939">
            <v>155337906</v>
          </cell>
          <cell r="AV939">
            <v>0</v>
          </cell>
          <cell r="AW939">
            <v>0</v>
          </cell>
          <cell r="AY939">
            <v>155337906</v>
          </cell>
          <cell r="AZ939">
            <v>155337906</v>
          </cell>
        </row>
        <row r="940">
          <cell r="A940" t="str">
            <v>MESRI</v>
          </cell>
          <cell r="B940" t="str">
            <v>NDP</v>
          </cell>
          <cell r="C940" t="str">
            <v>STP</v>
          </cell>
          <cell r="D940" t="str">
            <v>HT2</v>
          </cell>
          <cell r="E940" t="str">
            <v>Enseignement supérieur, recherche et innovation</v>
          </cell>
          <cell r="F940" t="str">
            <v>Recherche et enseignement supérieur</v>
          </cell>
          <cell r="M940">
            <v>12651791304</v>
          </cell>
          <cell r="O940">
            <v>12896246682</v>
          </cell>
          <cell r="Q940">
            <v>13012490377</v>
          </cell>
          <cell r="S940">
            <v>13164198642</v>
          </cell>
          <cell r="U940">
            <v>13392253862</v>
          </cell>
          <cell r="V940">
            <v>13490755162</v>
          </cell>
          <cell r="AD940">
            <v>0</v>
          </cell>
          <cell r="AE940">
            <v>0</v>
          </cell>
          <cell r="AG940">
            <v>13392253862</v>
          </cell>
          <cell r="AH940">
            <v>13490755162</v>
          </cell>
          <cell r="AM940">
            <v>0</v>
          </cell>
          <cell r="AN940">
            <v>0</v>
          </cell>
          <cell r="AP940">
            <v>13392253862</v>
          </cell>
          <cell r="AQ940">
            <v>13490755162</v>
          </cell>
          <cell r="AV940">
            <v>0</v>
          </cell>
          <cell r="AW940">
            <v>0</v>
          </cell>
          <cell r="AY940">
            <v>13392253862</v>
          </cell>
          <cell r="AZ940">
            <v>13490755162</v>
          </cell>
        </row>
        <row r="941">
          <cell r="A941" t="str">
            <v>MESRI</v>
          </cell>
          <cell r="B941" t="str">
            <v>NDP</v>
          </cell>
          <cell r="C941" t="str">
            <v>B</v>
          </cell>
          <cell r="D941" t="str">
            <v>HT2</v>
          </cell>
          <cell r="E941" t="str">
            <v>Enseignement supérieur, recherche et innovation</v>
          </cell>
          <cell r="F941" t="str">
            <v>Recherche et enseignement supérieur</v>
          </cell>
          <cell r="U941">
            <v>8062279122</v>
          </cell>
          <cell r="V941">
            <v>8062279122</v>
          </cell>
          <cell r="AD941">
            <v>0</v>
          </cell>
          <cell r="AE941">
            <v>0</v>
          </cell>
          <cell r="AG941">
            <v>8062279122</v>
          </cell>
          <cell r="AH941">
            <v>8062279122</v>
          </cell>
          <cell r="AM941">
            <v>0</v>
          </cell>
          <cell r="AN941">
            <v>0</v>
          </cell>
          <cell r="AP941">
            <v>8062279122</v>
          </cell>
          <cell r="AQ941">
            <v>8062279122</v>
          </cell>
          <cell r="AV941">
            <v>0</v>
          </cell>
          <cell r="AW941">
            <v>0</v>
          </cell>
          <cell r="AY941">
            <v>8062279122</v>
          </cell>
          <cell r="AZ941">
            <v>8062279122</v>
          </cell>
        </row>
        <row r="942">
          <cell r="A942" t="str">
            <v>MESRI</v>
          </cell>
          <cell r="B942" t="str">
            <v>NDP</v>
          </cell>
          <cell r="C942" t="str">
            <v>B</v>
          </cell>
          <cell r="D942" t="str">
            <v>HT2</v>
          </cell>
          <cell r="E942" t="str">
            <v>Enseignement supérieur, recherche et innovation</v>
          </cell>
          <cell r="F942" t="str">
            <v>Recherche et enseignement supérieur</v>
          </cell>
          <cell r="U942">
            <v>3640194995</v>
          </cell>
          <cell r="V942">
            <v>3640194995</v>
          </cell>
          <cell r="AD942">
            <v>0</v>
          </cell>
          <cell r="AE942">
            <v>0</v>
          </cell>
          <cell r="AG942">
            <v>3640194995</v>
          </cell>
          <cell r="AH942">
            <v>3640194995</v>
          </cell>
          <cell r="AM942">
            <v>0</v>
          </cell>
          <cell r="AN942">
            <v>0</v>
          </cell>
          <cell r="AP942">
            <v>3640194995</v>
          </cell>
          <cell r="AQ942">
            <v>3640194995</v>
          </cell>
          <cell r="AV942">
            <v>0</v>
          </cell>
          <cell r="AW942">
            <v>0</v>
          </cell>
          <cell r="AY942">
            <v>3640194995</v>
          </cell>
          <cell r="AZ942">
            <v>3640194995</v>
          </cell>
        </row>
        <row r="943">
          <cell r="A943" t="str">
            <v>MESRI</v>
          </cell>
          <cell r="B943" t="str">
            <v>NDP</v>
          </cell>
          <cell r="C943" t="str">
            <v>B</v>
          </cell>
          <cell r="D943" t="str">
            <v>HT2</v>
          </cell>
          <cell r="E943" t="str">
            <v>Enseignement supérieur, recherche et innovation</v>
          </cell>
          <cell r="F943" t="str">
            <v>Recherche et enseignement supérieur</v>
          </cell>
          <cell r="U943">
            <v>1320590264</v>
          </cell>
          <cell r="V943">
            <v>1320590264</v>
          </cell>
          <cell r="AD943">
            <v>0</v>
          </cell>
          <cell r="AE943">
            <v>0</v>
          </cell>
          <cell r="AG943">
            <v>1320590264</v>
          </cell>
          <cell r="AH943">
            <v>1320590264</v>
          </cell>
          <cell r="AM943">
            <v>0</v>
          </cell>
          <cell r="AN943">
            <v>0</v>
          </cell>
          <cell r="AP943">
            <v>1320590264</v>
          </cell>
          <cell r="AQ943">
            <v>1320590264</v>
          </cell>
          <cell r="AV943">
            <v>0</v>
          </cell>
          <cell r="AW943">
            <v>0</v>
          </cell>
          <cell r="AY943">
            <v>1320590264</v>
          </cell>
          <cell r="AZ943">
            <v>1320590264</v>
          </cell>
        </row>
        <row r="944">
          <cell r="A944" t="str">
            <v>MESRI</v>
          </cell>
          <cell r="B944" t="str">
            <v>NDP</v>
          </cell>
          <cell r="C944" t="str">
            <v>B</v>
          </cell>
          <cell r="D944" t="str">
            <v>HT2</v>
          </cell>
          <cell r="E944" t="str">
            <v>Enseignement supérieur, recherche et innovation</v>
          </cell>
          <cell r="F944" t="str">
            <v>Recherche et enseignement supérieur</v>
          </cell>
          <cell r="U944">
            <v>170258272</v>
          </cell>
          <cell r="V944">
            <v>268759572</v>
          </cell>
          <cell r="AD944">
            <v>0</v>
          </cell>
          <cell r="AE944">
            <v>0</v>
          </cell>
          <cell r="AG944">
            <v>170258272</v>
          </cell>
          <cell r="AH944">
            <v>268759572</v>
          </cell>
          <cell r="AM944">
            <v>0</v>
          </cell>
          <cell r="AN944">
            <v>0</v>
          </cell>
          <cell r="AP944">
            <v>170258272</v>
          </cell>
          <cell r="AQ944">
            <v>268759572</v>
          </cell>
          <cell r="AV944">
            <v>0</v>
          </cell>
          <cell r="AW944">
            <v>0</v>
          </cell>
          <cell r="AY944">
            <v>170258272</v>
          </cell>
          <cell r="AZ944">
            <v>268759572</v>
          </cell>
        </row>
        <row r="945">
          <cell r="A945" t="str">
            <v>MESRI</v>
          </cell>
          <cell r="B945" t="str">
            <v>NDP</v>
          </cell>
          <cell r="C945" t="str">
            <v>B</v>
          </cell>
          <cell r="D945" t="str">
            <v>HT2</v>
          </cell>
          <cell r="E945" t="str">
            <v>Enseignement supérieur, recherche et innovation</v>
          </cell>
          <cell r="F945" t="str">
            <v>Recherche et enseignement supérieur</v>
          </cell>
          <cell r="U945">
            <v>63835000</v>
          </cell>
          <cell r="V945">
            <v>63835000</v>
          </cell>
          <cell r="AD945">
            <v>0</v>
          </cell>
          <cell r="AE945">
            <v>0</v>
          </cell>
          <cell r="AG945">
            <v>63835000</v>
          </cell>
          <cell r="AH945">
            <v>63835000</v>
          </cell>
          <cell r="AM945">
            <v>0</v>
          </cell>
          <cell r="AN945">
            <v>0</v>
          </cell>
          <cell r="AP945">
            <v>63835000</v>
          </cell>
          <cell r="AQ945">
            <v>63835000</v>
          </cell>
          <cell r="AV945">
            <v>0</v>
          </cell>
          <cell r="AW945">
            <v>0</v>
          </cell>
          <cell r="AY945">
            <v>63835000</v>
          </cell>
          <cell r="AZ945">
            <v>63835000</v>
          </cell>
        </row>
        <row r="946">
          <cell r="A946" t="str">
            <v>MESRI</v>
          </cell>
          <cell r="B946" t="str">
            <v>NDP</v>
          </cell>
          <cell r="C946" t="str">
            <v>B</v>
          </cell>
          <cell r="D946" t="str">
            <v>HT2</v>
          </cell>
          <cell r="E946" t="str">
            <v>Enseignement supérieur, recherche et innovation</v>
          </cell>
          <cell r="F946" t="str">
            <v>Recherche et enseignement supérieur</v>
          </cell>
          <cell r="U946">
            <v>41200357</v>
          </cell>
          <cell r="V946">
            <v>41200357</v>
          </cell>
          <cell r="AD946">
            <v>0</v>
          </cell>
          <cell r="AE946">
            <v>0</v>
          </cell>
          <cell r="AG946">
            <v>41200357</v>
          </cell>
          <cell r="AH946">
            <v>41200357</v>
          </cell>
          <cell r="AM946">
            <v>0</v>
          </cell>
          <cell r="AN946">
            <v>0</v>
          </cell>
          <cell r="AP946">
            <v>41200357</v>
          </cell>
          <cell r="AQ946">
            <v>41200357</v>
          </cell>
          <cell r="AV946">
            <v>0</v>
          </cell>
          <cell r="AW946">
            <v>0</v>
          </cell>
          <cell r="AY946">
            <v>41200357</v>
          </cell>
          <cell r="AZ946">
            <v>41200357</v>
          </cell>
        </row>
        <row r="947">
          <cell r="A947" t="str">
            <v>MESRI</v>
          </cell>
          <cell r="B947" t="str">
            <v>NDP</v>
          </cell>
          <cell r="C947" t="str">
            <v>B</v>
          </cell>
          <cell r="D947" t="str">
            <v>HT2</v>
          </cell>
          <cell r="E947" t="str">
            <v>Enseignement supérieur, recherche et innovation</v>
          </cell>
          <cell r="F947" t="str">
            <v>Recherche et enseignement supérieur</v>
          </cell>
          <cell r="U947">
            <v>93895852</v>
          </cell>
          <cell r="V947">
            <v>93895852</v>
          </cell>
          <cell r="AD947">
            <v>0</v>
          </cell>
          <cell r="AE947">
            <v>0</v>
          </cell>
          <cell r="AG947">
            <v>93895852</v>
          </cell>
          <cell r="AH947">
            <v>93895852</v>
          </cell>
          <cell r="AM947">
            <v>0</v>
          </cell>
          <cell r="AN947">
            <v>0</v>
          </cell>
          <cell r="AP947">
            <v>93895852</v>
          </cell>
          <cell r="AQ947">
            <v>93895852</v>
          </cell>
          <cell r="AV947">
            <v>0</v>
          </cell>
          <cell r="AW947">
            <v>0</v>
          </cell>
          <cell r="AY947">
            <v>93895852</v>
          </cell>
          <cell r="AZ947">
            <v>93895852</v>
          </cell>
        </row>
        <row r="948">
          <cell r="A948" t="str">
            <v>MESRI</v>
          </cell>
          <cell r="B948" t="str">
            <v>NDP</v>
          </cell>
          <cell r="C948" t="str">
            <v>P</v>
          </cell>
          <cell r="D948" t="str">
            <v>SO</v>
          </cell>
          <cell r="E948" t="str">
            <v>Enseignement supérieur, recherche et innovation</v>
          </cell>
          <cell r="F948" t="str">
            <v>Recherche et enseignement supérieur</v>
          </cell>
          <cell r="M948">
            <v>6592803113</v>
          </cell>
          <cell r="O948">
            <v>6692380061</v>
          </cell>
          <cell r="Q948">
            <v>6845035940</v>
          </cell>
          <cell r="S948">
            <v>6899724128</v>
          </cell>
          <cell r="U948">
            <v>7315288458</v>
          </cell>
          <cell r="V948">
            <v>7163123272</v>
          </cell>
          <cell r="AD948">
            <v>0</v>
          </cell>
          <cell r="AE948">
            <v>0</v>
          </cell>
          <cell r="AG948">
            <v>7315288458</v>
          </cell>
          <cell r="AH948">
            <v>7163123272</v>
          </cell>
          <cell r="AM948">
            <v>0</v>
          </cell>
          <cell r="AN948">
            <v>0</v>
          </cell>
          <cell r="AP948">
            <v>7315288458</v>
          </cell>
          <cell r="AQ948">
            <v>7163123272</v>
          </cell>
          <cell r="AV948">
            <v>0</v>
          </cell>
          <cell r="AW948">
            <v>0</v>
          </cell>
          <cell r="AY948">
            <v>7315288458</v>
          </cell>
          <cell r="AZ948">
            <v>7163123272</v>
          </cell>
        </row>
        <row r="949">
          <cell r="A949" t="str">
            <v>MESRI</v>
          </cell>
          <cell r="B949" t="str">
            <v>NDP</v>
          </cell>
          <cell r="C949" t="str">
            <v>STP</v>
          </cell>
          <cell r="D949" t="str">
            <v>HT2</v>
          </cell>
          <cell r="E949" t="str">
            <v>Enseignement supérieur, recherche et innovation</v>
          </cell>
          <cell r="F949" t="str">
            <v>Recherche et enseignement supérieur</v>
          </cell>
          <cell r="M949">
            <v>6592803113</v>
          </cell>
          <cell r="O949">
            <v>6692380061</v>
          </cell>
          <cell r="Q949">
            <v>6845035940</v>
          </cell>
          <cell r="S949">
            <v>6899724128</v>
          </cell>
          <cell r="U949">
            <v>7315288458</v>
          </cell>
          <cell r="V949">
            <v>7163123272</v>
          </cell>
          <cell r="AD949">
            <v>0</v>
          </cell>
          <cell r="AE949">
            <v>0</v>
          </cell>
          <cell r="AG949">
            <v>7315288458</v>
          </cell>
          <cell r="AH949">
            <v>7163123272</v>
          </cell>
          <cell r="AM949">
            <v>0</v>
          </cell>
          <cell r="AN949">
            <v>0</v>
          </cell>
          <cell r="AP949">
            <v>7315288458</v>
          </cell>
          <cell r="AQ949">
            <v>7163123272</v>
          </cell>
          <cell r="AV949">
            <v>0</v>
          </cell>
          <cell r="AW949">
            <v>0</v>
          </cell>
          <cell r="AY949">
            <v>7315288458</v>
          </cell>
          <cell r="AZ949">
            <v>7163123272</v>
          </cell>
        </row>
        <row r="950">
          <cell r="A950" t="str">
            <v>MESRI</v>
          </cell>
          <cell r="B950" t="str">
            <v>NDP</v>
          </cell>
          <cell r="C950" t="str">
            <v>B</v>
          </cell>
          <cell r="D950" t="str">
            <v>HT2</v>
          </cell>
          <cell r="E950" t="str">
            <v>Enseignement supérieur, recherche et innovation</v>
          </cell>
          <cell r="F950" t="str">
            <v>Recherche et enseignement supérieur</v>
          </cell>
          <cell r="U950">
            <v>4512938339</v>
          </cell>
          <cell r="V950">
            <v>4512938339</v>
          </cell>
          <cell r="AD950">
            <v>0</v>
          </cell>
          <cell r="AE950">
            <v>0</v>
          </cell>
          <cell r="AG950">
            <v>4512938339</v>
          </cell>
          <cell r="AH950">
            <v>4512938339</v>
          </cell>
          <cell r="AM950">
            <v>0</v>
          </cell>
          <cell r="AN950">
            <v>0</v>
          </cell>
          <cell r="AP950">
            <v>4512938339</v>
          </cell>
          <cell r="AQ950">
            <v>4512938339</v>
          </cell>
          <cell r="AV950">
            <v>0</v>
          </cell>
          <cell r="AW950">
            <v>0</v>
          </cell>
          <cell r="AY950">
            <v>4512938339</v>
          </cell>
          <cell r="AZ950">
            <v>4512938339</v>
          </cell>
        </row>
        <row r="951">
          <cell r="A951" t="str">
            <v>MESRI</v>
          </cell>
          <cell r="B951" t="str">
            <v>NDP</v>
          </cell>
          <cell r="C951" t="str">
            <v>B</v>
          </cell>
          <cell r="D951" t="str">
            <v>HT2</v>
          </cell>
          <cell r="E951" t="str">
            <v>Enseignement supérieur, recherche et innovation</v>
          </cell>
          <cell r="F951" t="str">
            <v>Recherche et enseignement supérieur</v>
          </cell>
          <cell r="U951">
            <v>293733155</v>
          </cell>
          <cell r="V951">
            <v>293733155</v>
          </cell>
          <cell r="AD951">
            <v>0</v>
          </cell>
          <cell r="AE951">
            <v>0</v>
          </cell>
          <cell r="AG951">
            <v>293733155</v>
          </cell>
          <cell r="AH951">
            <v>293733155</v>
          </cell>
          <cell r="AM951">
            <v>0</v>
          </cell>
          <cell r="AN951">
            <v>0</v>
          </cell>
          <cell r="AP951">
            <v>293733155</v>
          </cell>
          <cell r="AQ951">
            <v>293733155</v>
          </cell>
          <cell r="AV951">
            <v>0</v>
          </cell>
          <cell r="AW951">
            <v>0</v>
          </cell>
          <cell r="AY951">
            <v>293733155</v>
          </cell>
          <cell r="AZ951">
            <v>293733155</v>
          </cell>
        </row>
        <row r="952">
          <cell r="A952" t="str">
            <v>MESRI</v>
          </cell>
          <cell r="B952" t="str">
            <v>NDP</v>
          </cell>
          <cell r="C952" t="str">
            <v>B</v>
          </cell>
          <cell r="D952" t="str">
            <v>HT2</v>
          </cell>
          <cell r="E952" t="str">
            <v>Enseignement supérieur, recherche et innovation</v>
          </cell>
          <cell r="F952" t="str">
            <v>Recherche et enseignement supérieur</v>
          </cell>
          <cell r="U952">
            <v>435115086</v>
          </cell>
          <cell r="V952">
            <v>435115086</v>
          </cell>
          <cell r="AD952">
            <v>0</v>
          </cell>
          <cell r="AE952">
            <v>0</v>
          </cell>
          <cell r="AG952">
            <v>435115086</v>
          </cell>
          <cell r="AH952">
            <v>435115086</v>
          </cell>
          <cell r="AM952">
            <v>0</v>
          </cell>
          <cell r="AN952">
            <v>0</v>
          </cell>
          <cell r="AP952">
            <v>435115086</v>
          </cell>
          <cell r="AQ952">
            <v>435115086</v>
          </cell>
          <cell r="AV952">
            <v>0</v>
          </cell>
          <cell r="AW952">
            <v>0</v>
          </cell>
          <cell r="AY952">
            <v>435115086</v>
          </cell>
          <cell r="AZ952">
            <v>435115086</v>
          </cell>
        </row>
        <row r="953">
          <cell r="A953" t="str">
            <v>MESRI</v>
          </cell>
          <cell r="B953" t="str">
            <v>NDP</v>
          </cell>
          <cell r="C953" t="str">
            <v>B</v>
          </cell>
          <cell r="D953" t="str">
            <v>HT2</v>
          </cell>
          <cell r="E953" t="str">
            <v>Enseignement supérieur, recherche et innovation</v>
          </cell>
          <cell r="F953" t="str">
            <v>Recherche et enseignement supérieur</v>
          </cell>
          <cell r="U953">
            <v>894467101</v>
          </cell>
          <cell r="V953">
            <v>742823236</v>
          </cell>
          <cell r="AD953">
            <v>0</v>
          </cell>
          <cell r="AE953">
            <v>0</v>
          </cell>
          <cell r="AG953">
            <v>894467101</v>
          </cell>
          <cell r="AH953">
            <v>742823236</v>
          </cell>
          <cell r="AM953">
            <v>0</v>
          </cell>
          <cell r="AN953">
            <v>0</v>
          </cell>
          <cell r="AP953">
            <v>894467101</v>
          </cell>
          <cell r="AQ953">
            <v>742823236</v>
          </cell>
          <cell r="AV953">
            <v>0</v>
          </cell>
          <cell r="AW953">
            <v>0</v>
          </cell>
          <cell r="AY953">
            <v>894467101</v>
          </cell>
          <cell r="AZ953">
            <v>742823236</v>
          </cell>
        </row>
        <row r="954">
          <cell r="A954" t="str">
            <v>MESRI</v>
          </cell>
          <cell r="B954" t="str">
            <v>NDP</v>
          </cell>
          <cell r="C954" t="str">
            <v>B</v>
          </cell>
          <cell r="D954" t="str">
            <v>HT2</v>
          </cell>
          <cell r="E954" t="str">
            <v>Enseignement supérieur, recherche et innovation</v>
          </cell>
          <cell r="F954" t="str">
            <v>Recherche et enseignement supérieur</v>
          </cell>
          <cell r="U954">
            <v>30207277</v>
          </cell>
          <cell r="V954">
            <v>30207277</v>
          </cell>
          <cell r="AD954">
            <v>0</v>
          </cell>
          <cell r="AE954">
            <v>0</v>
          </cell>
          <cell r="AG954">
            <v>30207277</v>
          </cell>
          <cell r="AH954">
            <v>30207277</v>
          </cell>
          <cell r="AM954">
            <v>0</v>
          </cell>
          <cell r="AN954">
            <v>0</v>
          </cell>
          <cell r="AP954">
            <v>30207277</v>
          </cell>
          <cell r="AQ954">
            <v>30207277</v>
          </cell>
          <cell r="AV954">
            <v>0</v>
          </cell>
          <cell r="AW954">
            <v>0</v>
          </cell>
          <cell r="AY954">
            <v>30207277</v>
          </cell>
          <cell r="AZ954">
            <v>30207277</v>
          </cell>
        </row>
        <row r="955">
          <cell r="A955" t="str">
            <v>MESRI</v>
          </cell>
          <cell r="B955" t="str">
            <v>NDP</v>
          </cell>
          <cell r="C955" t="str">
            <v>B</v>
          </cell>
          <cell r="D955" t="str">
            <v>HT2</v>
          </cell>
          <cell r="E955" t="str">
            <v>Enseignement supérieur, recherche et innovation</v>
          </cell>
          <cell r="F955" t="str">
            <v>Recherche et enseignement supérieur</v>
          </cell>
          <cell r="U955">
            <v>539690911</v>
          </cell>
          <cell r="V955">
            <v>541623911</v>
          </cell>
          <cell r="AD955">
            <v>0</v>
          </cell>
          <cell r="AE955">
            <v>0</v>
          </cell>
          <cell r="AG955">
            <v>539690911</v>
          </cell>
          <cell r="AH955">
            <v>541623911</v>
          </cell>
          <cell r="AM955">
            <v>0</v>
          </cell>
          <cell r="AN955">
            <v>0</v>
          </cell>
          <cell r="AP955">
            <v>539690911</v>
          </cell>
          <cell r="AQ955">
            <v>541623911</v>
          </cell>
          <cell r="AV955">
            <v>0</v>
          </cell>
          <cell r="AW955">
            <v>0</v>
          </cell>
          <cell r="AY955">
            <v>539690911</v>
          </cell>
          <cell r="AZ955">
            <v>541623911</v>
          </cell>
        </row>
        <row r="956">
          <cell r="A956" t="str">
            <v>MESRI</v>
          </cell>
          <cell r="B956" t="str">
            <v>NDP</v>
          </cell>
          <cell r="C956" t="str">
            <v>B</v>
          </cell>
          <cell r="D956" t="str">
            <v>HT2</v>
          </cell>
          <cell r="E956" t="str">
            <v>Enseignement supérieur, recherche et innovation</v>
          </cell>
          <cell r="F956" t="str">
            <v>Recherche et enseignement supérieur</v>
          </cell>
          <cell r="U956">
            <v>235039724</v>
          </cell>
          <cell r="V956">
            <v>235039724</v>
          </cell>
          <cell r="AD956">
            <v>0</v>
          </cell>
          <cell r="AE956">
            <v>0</v>
          </cell>
          <cell r="AG956">
            <v>235039724</v>
          </cell>
          <cell r="AH956">
            <v>235039724</v>
          </cell>
          <cell r="AM956">
            <v>0</v>
          </cell>
          <cell r="AN956">
            <v>0</v>
          </cell>
          <cell r="AP956">
            <v>235039724</v>
          </cell>
          <cell r="AQ956">
            <v>235039724</v>
          </cell>
          <cell r="AV956">
            <v>0</v>
          </cell>
          <cell r="AW956">
            <v>0</v>
          </cell>
          <cell r="AY956">
            <v>235039724</v>
          </cell>
          <cell r="AZ956">
            <v>235039724</v>
          </cell>
        </row>
        <row r="957">
          <cell r="A957" t="str">
            <v>MESRI</v>
          </cell>
          <cell r="B957" t="str">
            <v>NDP</v>
          </cell>
          <cell r="C957" t="str">
            <v>B</v>
          </cell>
          <cell r="D957" t="str">
            <v>HT2</v>
          </cell>
          <cell r="E957" t="str">
            <v>Enseignement supérieur, recherche et innovation</v>
          </cell>
          <cell r="F957" t="str">
            <v>Recherche et enseignement supérieur</v>
          </cell>
          <cell r="U957">
            <v>93601520</v>
          </cell>
          <cell r="V957">
            <v>93601520</v>
          </cell>
          <cell r="AD957">
            <v>0</v>
          </cell>
          <cell r="AE957">
            <v>0</v>
          </cell>
          <cell r="AG957">
            <v>93601520</v>
          </cell>
          <cell r="AH957">
            <v>93601520</v>
          </cell>
          <cell r="AM957">
            <v>0</v>
          </cell>
          <cell r="AN957">
            <v>0</v>
          </cell>
          <cell r="AP957">
            <v>93601520</v>
          </cell>
          <cell r="AQ957">
            <v>93601520</v>
          </cell>
          <cell r="AV957">
            <v>0</v>
          </cell>
          <cell r="AW957">
            <v>0</v>
          </cell>
          <cell r="AY957">
            <v>93601520</v>
          </cell>
          <cell r="AZ957">
            <v>93601520</v>
          </cell>
        </row>
        <row r="958">
          <cell r="A958" t="str">
            <v>MESRI</v>
          </cell>
          <cell r="B958" t="str">
            <v>NDP</v>
          </cell>
          <cell r="C958" t="str">
            <v>B</v>
          </cell>
          <cell r="D958" t="str">
            <v>HT2</v>
          </cell>
          <cell r="E958" t="str">
            <v>Enseignement supérieur, recherche et innovation</v>
          </cell>
          <cell r="F958" t="str">
            <v>Recherche et enseignement supérieur</v>
          </cell>
          <cell r="U958">
            <v>0</v>
          </cell>
          <cell r="V958">
            <v>0</v>
          </cell>
          <cell r="AD958">
            <v>0</v>
          </cell>
          <cell r="AE958">
            <v>0</v>
          </cell>
          <cell r="AG958">
            <v>0</v>
          </cell>
          <cell r="AH958">
            <v>0</v>
          </cell>
          <cell r="AM958">
            <v>0</v>
          </cell>
          <cell r="AN958">
            <v>0</v>
          </cell>
          <cell r="AP958">
            <v>0</v>
          </cell>
          <cell r="AQ958">
            <v>0</v>
          </cell>
          <cell r="AV958">
            <v>0</v>
          </cell>
          <cell r="AW958">
            <v>0</v>
          </cell>
          <cell r="AY958">
            <v>0</v>
          </cell>
          <cell r="AZ958">
            <v>0</v>
          </cell>
        </row>
        <row r="959">
          <cell r="A959" t="str">
            <v>MESRI</v>
          </cell>
          <cell r="B959" t="str">
            <v>NDP</v>
          </cell>
          <cell r="C959" t="str">
            <v>B</v>
          </cell>
          <cell r="D959" t="str">
            <v>HT2</v>
          </cell>
          <cell r="E959" t="str">
            <v>Enseignement supérieur, recherche et innovation</v>
          </cell>
          <cell r="F959" t="str">
            <v>Recherche et enseignement supérieur</v>
          </cell>
          <cell r="U959">
            <v>280495345</v>
          </cell>
          <cell r="V959">
            <v>278041024</v>
          </cell>
          <cell r="AD959">
            <v>0</v>
          </cell>
          <cell r="AE959">
            <v>0</v>
          </cell>
          <cell r="AG959">
            <v>280495345</v>
          </cell>
          <cell r="AH959">
            <v>278041024</v>
          </cell>
          <cell r="AM959">
            <v>0</v>
          </cell>
          <cell r="AN959">
            <v>0</v>
          </cell>
          <cell r="AP959">
            <v>280495345</v>
          </cell>
          <cell r="AQ959">
            <v>278041024</v>
          </cell>
          <cell r="AV959">
            <v>0</v>
          </cell>
          <cell r="AW959">
            <v>0</v>
          </cell>
          <cell r="AY959">
            <v>280495345</v>
          </cell>
          <cell r="AZ959">
            <v>278041024</v>
          </cell>
        </row>
        <row r="960">
          <cell r="A960" t="str">
            <v>MESRI</v>
          </cell>
          <cell r="B960" t="str">
            <v>NDP</v>
          </cell>
          <cell r="C960" t="str">
            <v>P</v>
          </cell>
          <cell r="D960" t="str">
            <v>SO</v>
          </cell>
          <cell r="E960" t="str">
            <v>Enseignement supérieur, recherche et innovation</v>
          </cell>
          <cell r="F960" t="str">
            <v>Recherche et enseignement supérieur</v>
          </cell>
          <cell r="M960">
            <v>2636214044</v>
          </cell>
          <cell r="O960">
            <v>2643509241</v>
          </cell>
          <cell r="Q960">
            <v>2662823297</v>
          </cell>
          <cell r="S960">
            <v>3003205251</v>
          </cell>
          <cell r="U960">
            <v>2901879456</v>
          </cell>
          <cell r="V960">
            <v>2900849456</v>
          </cell>
          <cell r="AD960">
            <v>0</v>
          </cell>
          <cell r="AE960">
            <v>0</v>
          </cell>
          <cell r="AG960">
            <v>2901879456</v>
          </cell>
          <cell r="AH960">
            <v>2900849456</v>
          </cell>
          <cell r="AM960">
            <v>0</v>
          </cell>
          <cell r="AN960">
            <v>0</v>
          </cell>
          <cell r="AP960">
            <v>2901879456</v>
          </cell>
          <cell r="AQ960">
            <v>2900849456</v>
          </cell>
          <cell r="AV960">
            <v>0</v>
          </cell>
          <cell r="AW960">
            <v>0</v>
          </cell>
          <cell r="AY960">
            <v>2901879456</v>
          </cell>
          <cell r="AZ960">
            <v>2900849456</v>
          </cell>
        </row>
        <row r="961">
          <cell r="A961" t="str">
            <v>MESRI</v>
          </cell>
          <cell r="B961" t="str">
            <v>NDP</v>
          </cell>
          <cell r="C961" t="str">
            <v>STP</v>
          </cell>
          <cell r="D961" t="str">
            <v>HT2</v>
          </cell>
          <cell r="E961" t="str">
            <v>Enseignement supérieur, recherche et innovation</v>
          </cell>
          <cell r="F961" t="str">
            <v>Recherche et enseignement supérieur</v>
          </cell>
          <cell r="M961">
            <v>2636214044</v>
          </cell>
          <cell r="O961">
            <v>2643509241</v>
          </cell>
          <cell r="Q961">
            <v>2662823297</v>
          </cell>
          <cell r="S961">
            <v>3003205251</v>
          </cell>
          <cell r="U961">
            <v>2901879456</v>
          </cell>
          <cell r="V961">
            <v>2900849456</v>
          </cell>
          <cell r="AD961">
            <v>0</v>
          </cell>
          <cell r="AE961">
            <v>0</v>
          </cell>
          <cell r="AG961">
            <v>2901879456</v>
          </cell>
          <cell r="AH961">
            <v>2900849456</v>
          </cell>
          <cell r="AM961">
            <v>0</v>
          </cell>
          <cell r="AN961">
            <v>0</v>
          </cell>
          <cell r="AP961">
            <v>2901879456</v>
          </cell>
          <cell r="AQ961">
            <v>2900849456</v>
          </cell>
          <cell r="AV961">
            <v>0</v>
          </cell>
          <cell r="AW961">
            <v>0</v>
          </cell>
          <cell r="AY961">
            <v>2901879456</v>
          </cell>
          <cell r="AZ961">
            <v>2900849456</v>
          </cell>
        </row>
        <row r="962">
          <cell r="A962" t="str">
            <v>MESRI</v>
          </cell>
          <cell r="B962" t="str">
            <v>NDP</v>
          </cell>
          <cell r="C962" t="str">
            <v>B</v>
          </cell>
          <cell r="D962" t="str">
            <v>HT2</v>
          </cell>
          <cell r="E962" t="str">
            <v>Enseignement supérieur, recherche et innovation</v>
          </cell>
          <cell r="F962" t="str">
            <v>Recherche et enseignement supérieur</v>
          </cell>
          <cell r="U962">
            <v>2204289514</v>
          </cell>
          <cell r="V962">
            <v>2204289514</v>
          </cell>
          <cell r="AD962">
            <v>0</v>
          </cell>
          <cell r="AE962">
            <v>0</v>
          </cell>
          <cell r="AG962">
            <v>2204289514</v>
          </cell>
          <cell r="AH962">
            <v>2204289514</v>
          </cell>
          <cell r="AM962">
            <v>0</v>
          </cell>
          <cell r="AN962">
            <v>0</v>
          </cell>
          <cell r="AP962">
            <v>2204289514</v>
          </cell>
          <cell r="AQ962">
            <v>2204289514</v>
          </cell>
          <cell r="AV962">
            <v>0</v>
          </cell>
          <cell r="AW962">
            <v>0</v>
          </cell>
          <cell r="AY962">
            <v>2204289514</v>
          </cell>
          <cell r="AZ962">
            <v>2204289514</v>
          </cell>
        </row>
        <row r="963">
          <cell r="A963" t="str">
            <v>MESRI</v>
          </cell>
          <cell r="B963" t="str">
            <v>NDP</v>
          </cell>
          <cell r="C963" t="str">
            <v>B</v>
          </cell>
          <cell r="D963" t="str">
            <v>HT2</v>
          </cell>
          <cell r="E963" t="str">
            <v>Enseignement supérieur, recherche et innovation</v>
          </cell>
          <cell r="F963" t="str">
            <v>Recherche et enseignement supérieur</v>
          </cell>
          <cell r="U963">
            <v>139369241</v>
          </cell>
          <cell r="V963">
            <v>139369241</v>
          </cell>
          <cell r="AD963">
            <v>0</v>
          </cell>
          <cell r="AE963">
            <v>0</v>
          </cell>
          <cell r="AG963">
            <v>139369241</v>
          </cell>
          <cell r="AH963">
            <v>139369241</v>
          </cell>
          <cell r="AM963">
            <v>0</v>
          </cell>
          <cell r="AN963">
            <v>0</v>
          </cell>
          <cell r="AP963">
            <v>139369241</v>
          </cell>
          <cell r="AQ963">
            <v>139369241</v>
          </cell>
          <cell r="AV963">
            <v>0</v>
          </cell>
          <cell r="AW963">
            <v>0</v>
          </cell>
          <cell r="AY963">
            <v>139369241</v>
          </cell>
          <cell r="AZ963">
            <v>139369241</v>
          </cell>
        </row>
        <row r="964">
          <cell r="A964" t="str">
            <v>MESRI</v>
          </cell>
          <cell r="B964" t="str">
            <v>NDP</v>
          </cell>
          <cell r="C964" t="str">
            <v>B</v>
          </cell>
          <cell r="D964" t="str">
            <v>HT2</v>
          </cell>
          <cell r="E964" t="str">
            <v>Enseignement supérieur, recherche et innovation</v>
          </cell>
          <cell r="F964" t="str">
            <v>Recherche et enseignement supérieur</v>
          </cell>
          <cell r="U964">
            <v>478947064</v>
          </cell>
          <cell r="V964">
            <v>478947064</v>
          </cell>
          <cell r="AD964">
            <v>0</v>
          </cell>
          <cell r="AE964">
            <v>0</v>
          </cell>
          <cell r="AG964">
            <v>478947064</v>
          </cell>
          <cell r="AH964">
            <v>478947064</v>
          </cell>
          <cell r="AM964">
            <v>0</v>
          </cell>
          <cell r="AN964">
            <v>0</v>
          </cell>
          <cell r="AP964">
            <v>478947064</v>
          </cell>
          <cell r="AQ964">
            <v>478947064</v>
          </cell>
          <cell r="AV964">
            <v>0</v>
          </cell>
          <cell r="AW964">
            <v>0</v>
          </cell>
          <cell r="AY964">
            <v>478947064</v>
          </cell>
          <cell r="AZ964">
            <v>478947064</v>
          </cell>
        </row>
        <row r="965">
          <cell r="A965" t="str">
            <v>MESRI</v>
          </cell>
          <cell r="B965" t="str">
            <v>NDP</v>
          </cell>
          <cell r="C965" t="str">
            <v>B</v>
          </cell>
          <cell r="D965" t="str">
            <v>HT2</v>
          </cell>
          <cell r="E965" t="str">
            <v>Enseignement supérieur, recherche et innovation</v>
          </cell>
          <cell r="F965" t="str">
            <v>Recherche et enseignement supérieur</v>
          </cell>
          <cell r="U965">
            <v>62673637</v>
          </cell>
          <cell r="V965">
            <v>62673637</v>
          </cell>
          <cell r="AD965">
            <v>0</v>
          </cell>
          <cell r="AE965">
            <v>0</v>
          </cell>
          <cell r="AG965">
            <v>62673637</v>
          </cell>
          <cell r="AH965">
            <v>62673637</v>
          </cell>
          <cell r="AM965">
            <v>0</v>
          </cell>
          <cell r="AN965">
            <v>0</v>
          </cell>
          <cell r="AP965">
            <v>62673637</v>
          </cell>
          <cell r="AQ965">
            <v>62673637</v>
          </cell>
          <cell r="AV965">
            <v>0</v>
          </cell>
          <cell r="AW965">
            <v>0</v>
          </cell>
          <cell r="AY965">
            <v>62673637</v>
          </cell>
          <cell r="AZ965">
            <v>62673637</v>
          </cell>
        </row>
        <row r="966">
          <cell r="A966" t="str">
            <v>MESRI</v>
          </cell>
          <cell r="B966" t="str">
            <v>NDP</v>
          </cell>
          <cell r="C966" t="str">
            <v>B</v>
          </cell>
          <cell r="D966" t="str">
            <v>HT2</v>
          </cell>
          <cell r="E966" t="str">
            <v>Enseignement supérieur, recherche et innovation</v>
          </cell>
          <cell r="F966" t="str">
            <v>Recherche et enseignement supérieur</v>
          </cell>
          <cell r="U966">
            <v>16600000</v>
          </cell>
          <cell r="V966">
            <v>15570000</v>
          </cell>
          <cell r="AD966">
            <v>0</v>
          </cell>
          <cell r="AE966">
            <v>0</v>
          </cell>
          <cell r="AG966">
            <v>16600000</v>
          </cell>
          <cell r="AH966">
            <v>15570000</v>
          </cell>
          <cell r="AM966">
            <v>0</v>
          </cell>
          <cell r="AN966">
            <v>0</v>
          </cell>
          <cell r="AP966">
            <v>16600000</v>
          </cell>
          <cell r="AQ966">
            <v>15570000</v>
          </cell>
          <cell r="AV966">
            <v>0</v>
          </cell>
          <cell r="AW966">
            <v>0</v>
          </cell>
          <cell r="AY966">
            <v>16600000</v>
          </cell>
          <cell r="AZ966">
            <v>15570000</v>
          </cell>
        </row>
        <row r="967">
          <cell r="A967" t="str">
            <v>MESRI</v>
          </cell>
          <cell r="B967" t="str">
            <v>NDP</v>
          </cell>
          <cell r="C967" t="str">
            <v>B</v>
          </cell>
          <cell r="D967" t="str">
            <v>HT2</v>
          </cell>
          <cell r="E967" t="str">
            <v>Enseignement supérieur, recherche et innovation</v>
          </cell>
          <cell r="F967" t="str">
            <v>Recherche et enseignement supérieur</v>
          </cell>
          <cell r="U967">
            <v>0</v>
          </cell>
          <cell r="V967">
            <v>0</v>
          </cell>
          <cell r="AD967">
            <v>0</v>
          </cell>
          <cell r="AE967">
            <v>0</v>
          </cell>
          <cell r="AG967">
            <v>0</v>
          </cell>
          <cell r="AH967">
            <v>0</v>
          </cell>
          <cell r="AM967">
            <v>0</v>
          </cell>
          <cell r="AN967">
            <v>0</v>
          </cell>
          <cell r="AP967">
            <v>0</v>
          </cell>
          <cell r="AQ967">
            <v>0</v>
          </cell>
          <cell r="AV967">
            <v>0</v>
          </cell>
          <cell r="AW967">
            <v>0</v>
          </cell>
          <cell r="AY967">
            <v>0</v>
          </cell>
          <cell r="AZ967">
            <v>0</v>
          </cell>
        </row>
        <row r="968">
          <cell r="A968" t="str">
            <v>MEAE</v>
          </cell>
          <cell r="B968" t="str">
            <v>SO</v>
          </cell>
          <cell r="C968" t="str">
            <v>M</v>
          </cell>
          <cell r="D968" t="str">
            <v>SO</v>
          </cell>
          <cell r="E968" t="str">
            <v>Europe et affaires étrangères</v>
          </cell>
          <cell r="F968" t="str">
            <v>Action extérieure de l'État</v>
          </cell>
          <cell r="M968">
            <v>2763545815</v>
          </cell>
          <cell r="O968">
            <v>2882999566</v>
          </cell>
          <cell r="Q968">
            <v>2799247027</v>
          </cell>
          <cell r="S968">
            <v>2910566904</v>
          </cell>
          <cell r="U968">
            <v>2924995234</v>
          </cell>
          <cell r="V968">
            <v>2926810966</v>
          </cell>
          <cell r="AD968">
            <v>0</v>
          </cell>
          <cell r="AE968">
            <v>0</v>
          </cell>
          <cell r="AG968">
            <v>2924995234</v>
          </cell>
          <cell r="AH968">
            <v>2926810966</v>
          </cell>
          <cell r="AM968">
            <v>0</v>
          </cell>
          <cell r="AN968">
            <v>0</v>
          </cell>
          <cell r="AP968">
            <v>2924995234</v>
          </cell>
          <cell r="AQ968">
            <v>2926810966</v>
          </cell>
          <cell r="AV968">
            <v>0</v>
          </cell>
          <cell r="AW968">
            <v>0</v>
          </cell>
          <cell r="AY968">
            <v>2924995234</v>
          </cell>
          <cell r="AZ968">
            <v>2926810966</v>
          </cell>
        </row>
        <row r="969">
          <cell r="A969" t="str">
            <v>MEAE</v>
          </cell>
          <cell r="B969" t="str">
            <v>NDP</v>
          </cell>
          <cell r="C969" t="str">
            <v>P</v>
          </cell>
          <cell r="D969" t="str">
            <v>SO</v>
          </cell>
          <cell r="E969" t="str">
            <v>Europe et affaires étrangères</v>
          </cell>
          <cell r="F969" t="str">
            <v>Action extérieure de l'État</v>
          </cell>
          <cell r="M969">
            <v>1722223952</v>
          </cell>
          <cell r="O969">
            <v>1808710786</v>
          </cell>
          <cell r="Q969">
            <v>1740756210</v>
          </cell>
          <cell r="S969">
            <v>1764139026</v>
          </cell>
          <cell r="U969">
            <v>1837529077</v>
          </cell>
          <cell r="V969">
            <v>1839043809</v>
          </cell>
          <cell r="AD969">
            <v>0</v>
          </cell>
          <cell r="AE969">
            <v>0</v>
          </cell>
          <cell r="AG969">
            <v>1837529077</v>
          </cell>
          <cell r="AH969">
            <v>1839043809</v>
          </cell>
          <cell r="AM969">
            <v>0</v>
          </cell>
          <cell r="AN969">
            <v>0</v>
          </cell>
          <cell r="AP969">
            <v>1837529077</v>
          </cell>
          <cell r="AQ969">
            <v>1839043809</v>
          </cell>
          <cell r="AV969">
            <v>0</v>
          </cell>
          <cell r="AW969">
            <v>0</v>
          </cell>
          <cell r="AY969">
            <v>1837529077</v>
          </cell>
          <cell r="AZ969">
            <v>1839043809</v>
          </cell>
        </row>
        <row r="970">
          <cell r="A970" t="str">
            <v>MEAE</v>
          </cell>
          <cell r="B970" t="str">
            <v>SO</v>
          </cell>
          <cell r="C970" t="str">
            <v>STP</v>
          </cell>
          <cell r="D970" t="str">
            <v>T2</v>
          </cell>
          <cell r="E970" t="str">
            <v>Europe et affaires étrangères</v>
          </cell>
          <cell r="F970" t="str">
            <v>Action extérieure de l'État</v>
          </cell>
          <cell r="M970">
            <v>655462482</v>
          </cell>
          <cell r="O970">
            <v>662146407</v>
          </cell>
          <cell r="Q970">
            <v>674176909</v>
          </cell>
          <cell r="S970">
            <v>683735999</v>
          </cell>
          <cell r="U970">
            <v>687171047</v>
          </cell>
          <cell r="V970">
            <v>687171047</v>
          </cell>
          <cell r="AD970">
            <v>0</v>
          </cell>
          <cell r="AE970">
            <v>0</v>
          </cell>
          <cell r="AG970">
            <v>687171047</v>
          </cell>
          <cell r="AH970">
            <v>687171047</v>
          </cell>
          <cell r="AM970">
            <v>0</v>
          </cell>
          <cell r="AN970">
            <v>0</v>
          </cell>
          <cell r="AP970">
            <v>687171047</v>
          </cell>
          <cell r="AQ970">
            <v>687171047</v>
          </cell>
          <cell r="AV970">
            <v>0</v>
          </cell>
          <cell r="AW970">
            <v>0</v>
          </cell>
          <cell r="AY970">
            <v>687171047</v>
          </cell>
          <cell r="AZ970">
            <v>687171047</v>
          </cell>
        </row>
        <row r="971">
          <cell r="A971" t="str">
            <v>MEAE</v>
          </cell>
          <cell r="B971" t="str">
            <v>NDP</v>
          </cell>
          <cell r="C971" t="str">
            <v>B</v>
          </cell>
          <cell r="D971" t="str">
            <v>T2_HCAS</v>
          </cell>
          <cell r="E971" t="str">
            <v>Europe et affaires étrangères</v>
          </cell>
          <cell r="F971" t="str">
            <v>Action extérieure de l'État</v>
          </cell>
          <cell r="M971">
            <v>541830852</v>
          </cell>
          <cell r="O971">
            <v>548544471</v>
          </cell>
          <cell r="Q971">
            <v>558596563</v>
          </cell>
          <cell r="S971">
            <v>567965869</v>
          </cell>
          <cell r="U971">
            <v>571745323</v>
          </cell>
          <cell r="V971">
            <v>571745323</v>
          </cell>
          <cell r="AD971">
            <v>0</v>
          </cell>
          <cell r="AE971">
            <v>0</v>
          </cell>
          <cell r="AG971">
            <v>571745323</v>
          </cell>
          <cell r="AH971">
            <v>571745323</v>
          </cell>
          <cell r="AM971">
            <v>0</v>
          </cell>
          <cell r="AN971">
            <v>0</v>
          </cell>
          <cell r="AP971">
            <v>571745323</v>
          </cell>
          <cell r="AQ971">
            <v>571745323</v>
          </cell>
          <cell r="AV971">
            <v>0</v>
          </cell>
          <cell r="AW971">
            <v>0</v>
          </cell>
          <cell r="AY971">
            <v>571745323</v>
          </cell>
          <cell r="AZ971">
            <v>571745323</v>
          </cell>
        </row>
        <row r="972">
          <cell r="A972" t="str">
            <v>MEAE</v>
          </cell>
          <cell r="B972" t="str">
            <v>HN</v>
          </cell>
          <cell r="C972" t="str">
            <v>B</v>
          </cell>
          <cell r="D972" t="str">
            <v>T2_CAS</v>
          </cell>
          <cell r="E972" t="str">
            <v>Europe et affaires étrangères</v>
          </cell>
          <cell r="F972" t="str">
            <v>Action extérieure de l'État</v>
          </cell>
          <cell r="M972">
            <v>113631630</v>
          </cell>
          <cell r="O972">
            <v>113601936</v>
          </cell>
          <cell r="Q972">
            <v>115580346</v>
          </cell>
          <cell r="S972">
            <v>115770130</v>
          </cell>
          <cell r="U972">
            <v>115425724</v>
          </cell>
          <cell r="V972">
            <v>115425724</v>
          </cell>
          <cell r="AD972">
            <v>0</v>
          </cell>
          <cell r="AE972">
            <v>0</v>
          </cell>
          <cell r="AG972">
            <v>115425724</v>
          </cell>
          <cell r="AH972">
            <v>115425724</v>
          </cell>
          <cell r="AM972">
            <v>0</v>
          </cell>
          <cell r="AN972">
            <v>0</v>
          </cell>
          <cell r="AP972">
            <v>115425724</v>
          </cell>
          <cell r="AQ972">
            <v>115425724</v>
          </cell>
          <cell r="AV972">
            <v>0</v>
          </cell>
          <cell r="AW972">
            <v>0</v>
          </cell>
          <cell r="AY972">
            <v>115425724</v>
          </cell>
          <cell r="AZ972">
            <v>115425724</v>
          </cell>
        </row>
        <row r="973">
          <cell r="A973" t="str">
            <v>MEAE</v>
          </cell>
          <cell r="B973" t="str">
            <v>NDP</v>
          </cell>
          <cell r="C973" t="str">
            <v>STP</v>
          </cell>
          <cell r="D973" t="str">
            <v>HT2</v>
          </cell>
          <cell r="E973" t="str">
            <v>Europe et affaires étrangères</v>
          </cell>
          <cell r="F973" t="str">
            <v>Action extérieure de l'État</v>
          </cell>
          <cell r="M973">
            <v>1066761470</v>
          </cell>
          <cell r="O973">
            <v>1146564379</v>
          </cell>
          <cell r="Q973">
            <v>1066579301</v>
          </cell>
          <cell r="S973">
            <v>1080403027</v>
          </cell>
          <cell r="U973">
            <v>1150358030</v>
          </cell>
          <cell r="V973">
            <v>1151872762</v>
          </cell>
          <cell r="AD973">
            <v>0</v>
          </cell>
          <cell r="AE973">
            <v>0</v>
          </cell>
          <cell r="AG973">
            <v>1150358030</v>
          </cell>
          <cell r="AH973">
            <v>1151872762</v>
          </cell>
          <cell r="AM973">
            <v>0</v>
          </cell>
          <cell r="AN973">
            <v>0</v>
          </cell>
          <cell r="AP973">
            <v>1150358030</v>
          </cell>
          <cell r="AQ973">
            <v>1151872762</v>
          </cell>
          <cell r="AV973">
            <v>0</v>
          </cell>
          <cell r="AW973">
            <v>0</v>
          </cell>
          <cell r="AY973">
            <v>1150358030</v>
          </cell>
          <cell r="AZ973">
            <v>1151872762</v>
          </cell>
        </row>
        <row r="974">
          <cell r="A974" t="str">
            <v>MEAE</v>
          </cell>
          <cell r="B974" t="str">
            <v>NDP</v>
          </cell>
          <cell r="C974" t="str">
            <v>B</v>
          </cell>
          <cell r="D974" t="str">
            <v>HT2</v>
          </cell>
          <cell r="E974" t="str">
            <v>Europe et affaires étrangères</v>
          </cell>
          <cell r="F974" t="str">
            <v>Action extérieure de l'État</v>
          </cell>
          <cell r="U974">
            <v>4093000</v>
          </cell>
          <cell r="V974">
            <v>4093000</v>
          </cell>
          <cell r="AD974">
            <v>0</v>
          </cell>
          <cell r="AE974">
            <v>0</v>
          </cell>
          <cell r="AG974">
            <v>4093000</v>
          </cell>
          <cell r="AH974">
            <v>4093000</v>
          </cell>
          <cell r="AM974">
            <v>0</v>
          </cell>
          <cell r="AN974">
            <v>0</v>
          </cell>
          <cell r="AP974">
            <v>4093000</v>
          </cell>
          <cell r="AQ974">
            <v>4093000</v>
          </cell>
          <cell r="AV974">
            <v>0</v>
          </cell>
          <cell r="AW974">
            <v>0</v>
          </cell>
          <cell r="AY974">
            <v>4093000</v>
          </cell>
          <cell r="AZ974">
            <v>4093000</v>
          </cell>
        </row>
        <row r="975">
          <cell r="A975" t="str">
            <v>MEAE</v>
          </cell>
          <cell r="B975" t="str">
            <v>NDP</v>
          </cell>
          <cell r="C975" t="str">
            <v>B</v>
          </cell>
          <cell r="D975" t="str">
            <v>HT2</v>
          </cell>
          <cell r="E975" t="str">
            <v>Europe et affaires étrangères</v>
          </cell>
          <cell r="F975" t="str">
            <v>Action extérieure de l'État</v>
          </cell>
          <cell r="U975">
            <v>9751605</v>
          </cell>
          <cell r="V975">
            <v>9751605</v>
          </cell>
          <cell r="AD975">
            <v>0</v>
          </cell>
          <cell r="AE975">
            <v>0</v>
          </cell>
          <cell r="AG975">
            <v>9751605</v>
          </cell>
          <cell r="AH975">
            <v>9751605</v>
          </cell>
          <cell r="AM975">
            <v>0</v>
          </cell>
          <cell r="AN975">
            <v>0</v>
          </cell>
          <cell r="AP975">
            <v>9751605</v>
          </cell>
          <cell r="AQ975">
            <v>9751605</v>
          </cell>
          <cell r="AV975">
            <v>0</v>
          </cell>
          <cell r="AW975">
            <v>0</v>
          </cell>
          <cell r="AY975">
            <v>9751605</v>
          </cell>
          <cell r="AZ975">
            <v>9751605</v>
          </cell>
        </row>
        <row r="976">
          <cell r="A976" t="str">
            <v>MEAE</v>
          </cell>
          <cell r="B976" t="str">
            <v>NDP</v>
          </cell>
          <cell r="C976" t="str">
            <v>B</v>
          </cell>
          <cell r="D976" t="str">
            <v>HT2</v>
          </cell>
          <cell r="E976" t="str">
            <v>Europe et affaires étrangères</v>
          </cell>
          <cell r="F976" t="str">
            <v>Action extérieure de l'État</v>
          </cell>
          <cell r="U976">
            <v>9590000</v>
          </cell>
          <cell r="V976">
            <v>9590000</v>
          </cell>
          <cell r="AD976">
            <v>0</v>
          </cell>
          <cell r="AE976">
            <v>0</v>
          </cell>
          <cell r="AG976">
            <v>9590000</v>
          </cell>
          <cell r="AH976">
            <v>9590000</v>
          </cell>
          <cell r="AM976">
            <v>0</v>
          </cell>
          <cell r="AN976">
            <v>0</v>
          </cell>
          <cell r="AP976">
            <v>9590000</v>
          </cell>
          <cell r="AQ976">
            <v>9590000</v>
          </cell>
          <cell r="AV976">
            <v>0</v>
          </cell>
          <cell r="AW976">
            <v>0</v>
          </cell>
          <cell r="AY976">
            <v>9590000</v>
          </cell>
          <cell r="AZ976">
            <v>9590000</v>
          </cell>
        </row>
        <row r="977">
          <cell r="A977" t="str">
            <v>MEAE</v>
          </cell>
          <cell r="B977" t="str">
            <v>NDP</v>
          </cell>
          <cell r="C977" t="str">
            <v>B</v>
          </cell>
          <cell r="D977" t="str">
            <v>HT2</v>
          </cell>
          <cell r="E977" t="str">
            <v>Europe et affaires étrangères</v>
          </cell>
          <cell r="F977" t="str">
            <v>Action extérieure de l'État</v>
          </cell>
          <cell r="U977">
            <v>2853991</v>
          </cell>
          <cell r="V977">
            <v>2853991</v>
          </cell>
          <cell r="AD977">
            <v>0</v>
          </cell>
          <cell r="AE977">
            <v>0</v>
          </cell>
          <cell r="AG977">
            <v>2853991</v>
          </cell>
          <cell r="AH977">
            <v>2853991</v>
          </cell>
          <cell r="AM977">
            <v>0</v>
          </cell>
          <cell r="AN977">
            <v>0</v>
          </cell>
          <cell r="AP977">
            <v>2853991</v>
          </cell>
          <cell r="AQ977">
            <v>2853991</v>
          </cell>
          <cell r="AV977">
            <v>0</v>
          </cell>
          <cell r="AW977">
            <v>0</v>
          </cell>
          <cell r="AY977">
            <v>2853991</v>
          </cell>
          <cell r="AZ977">
            <v>2853991</v>
          </cell>
        </row>
        <row r="978">
          <cell r="A978" t="str">
            <v>MEAE</v>
          </cell>
          <cell r="B978" t="str">
            <v>NDP</v>
          </cell>
          <cell r="C978" t="str">
            <v>B</v>
          </cell>
          <cell r="D978" t="str">
            <v>HT2</v>
          </cell>
          <cell r="E978" t="str">
            <v>Europe et affaires étrangères</v>
          </cell>
          <cell r="F978" t="str">
            <v>Action extérieure de l'État</v>
          </cell>
          <cell r="U978">
            <v>705135</v>
          </cell>
          <cell r="V978">
            <v>705135</v>
          </cell>
          <cell r="AD978">
            <v>0</v>
          </cell>
          <cell r="AE978">
            <v>0</v>
          </cell>
          <cell r="AG978">
            <v>705135</v>
          </cell>
          <cell r="AH978">
            <v>705135</v>
          </cell>
          <cell r="AM978">
            <v>0</v>
          </cell>
          <cell r="AN978">
            <v>0</v>
          </cell>
          <cell r="AP978">
            <v>705135</v>
          </cell>
          <cell r="AQ978">
            <v>705135</v>
          </cell>
          <cell r="AV978">
            <v>0</v>
          </cell>
          <cell r="AW978">
            <v>0</v>
          </cell>
          <cell r="AY978">
            <v>705135</v>
          </cell>
          <cell r="AZ978">
            <v>705135</v>
          </cell>
        </row>
        <row r="979">
          <cell r="A979" t="str">
            <v>MEAE</v>
          </cell>
          <cell r="B979" t="str">
            <v>NDP</v>
          </cell>
          <cell r="C979" t="str">
            <v>B</v>
          </cell>
          <cell r="D979" t="str">
            <v>HT2</v>
          </cell>
          <cell r="E979" t="str">
            <v>Europe et affaires étrangères</v>
          </cell>
          <cell r="F979" t="str">
            <v>Action extérieure de l'État</v>
          </cell>
          <cell r="U979">
            <v>44951790</v>
          </cell>
          <cell r="V979">
            <v>44951790</v>
          </cell>
          <cell r="AD979">
            <v>0</v>
          </cell>
          <cell r="AE979">
            <v>0</v>
          </cell>
          <cell r="AG979">
            <v>44951790</v>
          </cell>
          <cell r="AH979">
            <v>44951790</v>
          </cell>
          <cell r="AM979">
            <v>0</v>
          </cell>
          <cell r="AN979">
            <v>0</v>
          </cell>
          <cell r="AP979">
            <v>44951790</v>
          </cell>
          <cell r="AQ979">
            <v>44951790</v>
          </cell>
          <cell r="AV979">
            <v>0</v>
          </cell>
          <cell r="AW979">
            <v>0</v>
          </cell>
          <cell r="AY979">
            <v>44951790</v>
          </cell>
          <cell r="AZ979">
            <v>44951790</v>
          </cell>
        </row>
        <row r="980">
          <cell r="A980" t="str">
            <v>MEAE</v>
          </cell>
          <cell r="B980" t="str">
            <v>NDP</v>
          </cell>
          <cell r="C980" t="str">
            <v>B</v>
          </cell>
          <cell r="D980" t="str">
            <v>HT2</v>
          </cell>
          <cell r="E980" t="str">
            <v>Europe et affaires étrangères</v>
          </cell>
          <cell r="F980" t="str">
            <v>Action extérieure de l'État</v>
          </cell>
          <cell r="U980">
            <v>182786081</v>
          </cell>
          <cell r="V980">
            <v>184786081</v>
          </cell>
          <cell r="AD980">
            <v>0</v>
          </cell>
          <cell r="AE980">
            <v>0</v>
          </cell>
          <cell r="AG980">
            <v>182786081</v>
          </cell>
          <cell r="AH980">
            <v>184786081</v>
          </cell>
          <cell r="AM980">
            <v>0</v>
          </cell>
          <cell r="AN980">
            <v>0</v>
          </cell>
          <cell r="AP980">
            <v>182786081</v>
          </cell>
          <cell r="AQ980">
            <v>184786081</v>
          </cell>
          <cell r="AV980">
            <v>0</v>
          </cell>
          <cell r="AW980">
            <v>0</v>
          </cell>
          <cell r="AY980">
            <v>182786081</v>
          </cell>
          <cell r="AZ980">
            <v>184786081</v>
          </cell>
        </row>
        <row r="981">
          <cell r="A981" t="str">
            <v>MEAE</v>
          </cell>
          <cell r="B981" t="str">
            <v>NDP</v>
          </cell>
          <cell r="C981" t="str">
            <v>B</v>
          </cell>
          <cell r="D981" t="str">
            <v>HT2</v>
          </cell>
          <cell r="E981" t="str">
            <v>Europe et affaires étrangères</v>
          </cell>
          <cell r="F981" t="str">
            <v>Action extérieure de l'État</v>
          </cell>
          <cell r="U981">
            <v>194239428</v>
          </cell>
          <cell r="V981">
            <v>194239428</v>
          </cell>
          <cell r="AD981">
            <v>0</v>
          </cell>
          <cell r="AE981">
            <v>0</v>
          </cell>
          <cell r="AG981">
            <v>194239428</v>
          </cell>
          <cell r="AH981">
            <v>194239428</v>
          </cell>
          <cell r="AM981">
            <v>0</v>
          </cell>
          <cell r="AN981">
            <v>0</v>
          </cell>
          <cell r="AP981">
            <v>194239428</v>
          </cell>
          <cell r="AQ981">
            <v>194239428</v>
          </cell>
          <cell r="AV981">
            <v>0</v>
          </cell>
          <cell r="AW981">
            <v>0</v>
          </cell>
          <cell r="AY981">
            <v>194239428</v>
          </cell>
          <cell r="AZ981">
            <v>194239428</v>
          </cell>
        </row>
        <row r="982">
          <cell r="A982" t="str">
            <v>MEAE</v>
          </cell>
          <cell r="B982" t="str">
            <v>NDP</v>
          </cell>
          <cell r="C982" t="str">
            <v>B</v>
          </cell>
          <cell r="D982" t="str">
            <v>HT2</v>
          </cell>
          <cell r="E982" t="str">
            <v>Europe et affaires étrangères</v>
          </cell>
          <cell r="F982" t="str">
            <v>Action extérieure de l'État</v>
          </cell>
          <cell r="U982">
            <v>289163376</v>
          </cell>
          <cell r="V982">
            <v>289163376</v>
          </cell>
          <cell r="AD982">
            <v>0</v>
          </cell>
          <cell r="AE982">
            <v>0</v>
          </cell>
          <cell r="AG982">
            <v>289163376</v>
          </cell>
          <cell r="AH982">
            <v>289163376</v>
          </cell>
          <cell r="AM982">
            <v>0</v>
          </cell>
          <cell r="AN982">
            <v>0</v>
          </cell>
          <cell r="AP982">
            <v>289163376</v>
          </cell>
          <cell r="AQ982">
            <v>289163376</v>
          </cell>
          <cell r="AV982">
            <v>0</v>
          </cell>
          <cell r="AW982">
            <v>0</v>
          </cell>
          <cell r="AY982">
            <v>289163376</v>
          </cell>
          <cell r="AZ982">
            <v>289163376</v>
          </cell>
        </row>
        <row r="983">
          <cell r="A983" t="str">
            <v>MEAE</v>
          </cell>
          <cell r="B983" t="str">
            <v>NDP</v>
          </cell>
          <cell r="C983" t="str">
            <v>B</v>
          </cell>
          <cell r="D983" t="str">
            <v>HT2</v>
          </cell>
          <cell r="E983" t="str">
            <v>Europe et affaires étrangères</v>
          </cell>
          <cell r="F983" t="str">
            <v>Action extérieure de l'État</v>
          </cell>
          <cell r="U983">
            <v>38097645</v>
          </cell>
          <cell r="V983">
            <v>38097645</v>
          </cell>
          <cell r="AD983">
            <v>0</v>
          </cell>
          <cell r="AE983">
            <v>0</v>
          </cell>
          <cell r="AG983">
            <v>38097645</v>
          </cell>
          <cell r="AH983">
            <v>38097645</v>
          </cell>
          <cell r="AM983">
            <v>0</v>
          </cell>
          <cell r="AN983">
            <v>0</v>
          </cell>
          <cell r="AP983">
            <v>38097645</v>
          </cell>
          <cell r="AQ983">
            <v>38097645</v>
          </cell>
          <cell r="AV983">
            <v>0</v>
          </cell>
          <cell r="AW983">
            <v>0</v>
          </cell>
          <cell r="AY983">
            <v>38097645</v>
          </cell>
          <cell r="AZ983">
            <v>38097645</v>
          </cell>
        </row>
        <row r="984">
          <cell r="A984" t="str">
            <v>MEAE</v>
          </cell>
          <cell r="B984" t="str">
            <v>NDP</v>
          </cell>
          <cell r="C984" t="str">
            <v>B</v>
          </cell>
          <cell r="D984" t="str">
            <v>HT2</v>
          </cell>
          <cell r="E984" t="str">
            <v>Europe et affaires étrangères</v>
          </cell>
          <cell r="F984" t="str">
            <v>Action extérieure de l'État</v>
          </cell>
          <cell r="U984">
            <v>18390441</v>
          </cell>
          <cell r="V984">
            <v>18390441</v>
          </cell>
          <cell r="AD984">
            <v>0</v>
          </cell>
          <cell r="AE984">
            <v>0</v>
          </cell>
          <cell r="AG984">
            <v>18390441</v>
          </cell>
          <cell r="AH984">
            <v>18390441</v>
          </cell>
          <cell r="AM984">
            <v>0</v>
          </cell>
          <cell r="AN984">
            <v>0</v>
          </cell>
          <cell r="AP984">
            <v>18390441</v>
          </cell>
          <cell r="AQ984">
            <v>18390441</v>
          </cell>
          <cell r="AV984">
            <v>0</v>
          </cell>
          <cell r="AW984">
            <v>0</v>
          </cell>
          <cell r="AY984">
            <v>18390441</v>
          </cell>
          <cell r="AZ984">
            <v>18390441</v>
          </cell>
        </row>
        <row r="985">
          <cell r="A985" t="str">
            <v>MEAE</v>
          </cell>
          <cell r="B985" t="str">
            <v>NDP</v>
          </cell>
          <cell r="C985" t="str">
            <v>B</v>
          </cell>
          <cell r="D985" t="str">
            <v>HT2</v>
          </cell>
          <cell r="E985" t="str">
            <v>Europe et affaires étrangères</v>
          </cell>
          <cell r="F985" t="str">
            <v>Action extérieure de l'État</v>
          </cell>
          <cell r="U985">
            <v>11643600</v>
          </cell>
          <cell r="V985">
            <v>11643600</v>
          </cell>
          <cell r="AD985">
            <v>0</v>
          </cell>
          <cell r="AE985">
            <v>0</v>
          </cell>
          <cell r="AG985">
            <v>11643600</v>
          </cell>
          <cell r="AH985">
            <v>11643600</v>
          </cell>
          <cell r="AM985">
            <v>0</v>
          </cell>
          <cell r="AN985">
            <v>0</v>
          </cell>
          <cell r="AP985">
            <v>11643600</v>
          </cell>
          <cell r="AQ985">
            <v>11643600</v>
          </cell>
          <cell r="AV985">
            <v>0</v>
          </cell>
          <cell r="AW985">
            <v>0</v>
          </cell>
          <cell r="AY985">
            <v>11643600</v>
          </cell>
          <cell r="AZ985">
            <v>11643600</v>
          </cell>
        </row>
        <row r="986">
          <cell r="A986" t="str">
            <v>MEAE</v>
          </cell>
          <cell r="B986" t="str">
            <v>NDP</v>
          </cell>
          <cell r="C986" t="str">
            <v>B</v>
          </cell>
          <cell r="D986" t="str">
            <v>HT2</v>
          </cell>
          <cell r="E986" t="str">
            <v>Europe et affaires étrangères</v>
          </cell>
          <cell r="F986" t="str">
            <v>Action extérieure de l'État</v>
          </cell>
          <cell r="U986">
            <v>53671000</v>
          </cell>
          <cell r="V986">
            <v>49431000</v>
          </cell>
          <cell r="AD986">
            <v>0</v>
          </cell>
          <cell r="AE986">
            <v>0</v>
          </cell>
          <cell r="AG986">
            <v>53671000</v>
          </cell>
          <cell r="AH986">
            <v>49431000</v>
          </cell>
          <cell r="AM986">
            <v>0</v>
          </cell>
          <cell r="AN986">
            <v>0</v>
          </cell>
          <cell r="AP986">
            <v>53671000</v>
          </cell>
          <cell r="AQ986">
            <v>49431000</v>
          </cell>
          <cell r="AV986">
            <v>0</v>
          </cell>
          <cell r="AW986">
            <v>0</v>
          </cell>
          <cell r="AY986">
            <v>53671000</v>
          </cell>
          <cell r="AZ986">
            <v>49431000</v>
          </cell>
        </row>
        <row r="987">
          <cell r="A987" t="str">
            <v>MEAE</v>
          </cell>
          <cell r="B987" t="str">
            <v>NDP</v>
          </cell>
          <cell r="C987" t="str">
            <v>B</v>
          </cell>
          <cell r="D987" t="str">
            <v>HT2</v>
          </cell>
          <cell r="E987" t="str">
            <v>Europe et affaires étrangères</v>
          </cell>
          <cell r="F987" t="str">
            <v>Action extérieure de l'État</v>
          </cell>
          <cell r="U987">
            <v>15088425</v>
          </cell>
          <cell r="V987">
            <v>12968789</v>
          </cell>
          <cell r="AD987">
            <v>0</v>
          </cell>
          <cell r="AE987">
            <v>0</v>
          </cell>
          <cell r="AG987">
            <v>15088425</v>
          </cell>
          <cell r="AH987">
            <v>12968789</v>
          </cell>
          <cell r="AM987">
            <v>0</v>
          </cell>
          <cell r="AN987">
            <v>0</v>
          </cell>
          <cell r="AP987">
            <v>15088425</v>
          </cell>
          <cell r="AQ987">
            <v>12968789</v>
          </cell>
          <cell r="AV987">
            <v>0</v>
          </cell>
          <cell r="AW987">
            <v>0</v>
          </cell>
          <cell r="AY987">
            <v>15088425</v>
          </cell>
          <cell r="AZ987">
            <v>12968789</v>
          </cell>
        </row>
        <row r="988">
          <cell r="A988" t="str">
            <v>MEAE</v>
          </cell>
          <cell r="B988" t="str">
            <v>NDP</v>
          </cell>
          <cell r="C988" t="str">
            <v>B</v>
          </cell>
          <cell r="D988" t="str">
            <v>HT2</v>
          </cell>
          <cell r="E988" t="str">
            <v>Europe et affaires étrangères</v>
          </cell>
          <cell r="F988" t="str">
            <v>Action extérieure de l'État</v>
          </cell>
          <cell r="U988">
            <v>9000000</v>
          </cell>
          <cell r="V988">
            <v>9000000</v>
          </cell>
          <cell r="AD988">
            <v>0</v>
          </cell>
          <cell r="AE988">
            <v>0</v>
          </cell>
          <cell r="AG988">
            <v>9000000</v>
          </cell>
          <cell r="AH988">
            <v>9000000</v>
          </cell>
          <cell r="AM988">
            <v>0</v>
          </cell>
          <cell r="AN988">
            <v>0</v>
          </cell>
          <cell r="AP988">
            <v>9000000</v>
          </cell>
          <cell r="AQ988">
            <v>9000000</v>
          </cell>
          <cell r="AV988">
            <v>0</v>
          </cell>
          <cell r="AW988">
            <v>0</v>
          </cell>
          <cell r="AY988">
            <v>9000000</v>
          </cell>
          <cell r="AZ988">
            <v>9000000</v>
          </cell>
        </row>
        <row r="989">
          <cell r="A989" t="str">
            <v>MEAE</v>
          </cell>
          <cell r="B989" t="str">
            <v>NDP</v>
          </cell>
          <cell r="C989" t="str">
            <v>B</v>
          </cell>
          <cell r="D989" t="str">
            <v>HT2</v>
          </cell>
          <cell r="E989" t="str">
            <v>Europe et affaires étrangères</v>
          </cell>
          <cell r="F989" t="str">
            <v>Action extérieure de l'État</v>
          </cell>
          <cell r="U989">
            <v>0</v>
          </cell>
          <cell r="V989">
            <v>4980000</v>
          </cell>
          <cell r="AD989">
            <v>0</v>
          </cell>
          <cell r="AE989">
            <v>0</v>
          </cell>
          <cell r="AG989">
            <v>0</v>
          </cell>
          <cell r="AH989">
            <v>4980000</v>
          </cell>
          <cell r="AM989">
            <v>0</v>
          </cell>
          <cell r="AN989">
            <v>0</v>
          </cell>
          <cell r="AP989">
            <v>0</v>
          </cell>
          <cell r="AQ989">
            <v>4980000</v>
          </cell>
          <cell r="AV989">
            <v>0</v>
          </cell>
          <cell r="AW989">
            <v>0</v>
          </cell>
          <cell r="AY989">
            <v>0</v>
          </cell>
          <cell r="AZ989">
            <v>4980000</v>
          </cell>
        </row>
        <row r="990">
          <cell r="A990" t="str">
            <v>MEAE</v>
          </cell>
          <cell r="B990" t="str">
            <v>NDP</v>
          </cell>
          <cell r="C990" t="str">
            <v>B</v>
          </cell>
          <cell r="D990" t="str">
            <v>HT2</v>
          </cell>
          <cell r="E990" t="str">
            <v>Europe et affaires étrangères</v>
          </cell>
          <cell r="F990" t="str">
            <v>Action extérieure de l'État</v>
          </cell>
          <cell r="U990">
            <v>12668227</v>
          </cell>
          <cell r="V990">
            <v>12668227</v>
          </cell>
          <cell r="AD990">
            <v>0</v>
          </cell>
          <cell r="AE990">
            <v>0</v>
          </cell>
          <cell r="AG990">
            <v>12668227</v>
          </cell>
          <cell r="AH990">
            <v>12668227</v>
          </cell>
          <cell r="AM990">
            <v>0</v>
          </cell>
          <cell r="AN990">
            <v>0</v>
          </cell>
          <cell r="AP990">
            <v>12668227</v>
          </cell>
          <cell r="AQ990">
            <v>12668227</v>
          </cell>
          <cell r="AV990">
            <v>0</v>
          </cell>
          <cell r="AW990">
            <v>0</v>
          </cell>
          <cell r="AY990">
            <v>12668227</v>
          </cell>
          <cell r="AZ990">
            <v>12668227</v>
          </cell>
        </row>
        <row r="991">
          <cell r="A991" t="str">
            <v>MEAE</v>
          </cell>
          <cell r="B991" t="str">
            <v>NDP</v>
          </cell>
          <cell r="C991" t="str">
            <v>B</v>
          </cell>
          <cell r="D991" t="str">
            <v>HT2</v>
          </cell>
          <cell r="E991" t="str">
            <v>Europe et affaires étrangères</v>
          </cell>
          <cell r="F991" t="str">
            <v>Action extérieure de l'État</v>
          </cell>
          <cell r="U991">
            <v>103372758</v>
          </cell>
          <cell r="V991">
            <v>103372758</v>
          </cell>
          <cell r="AD991">
            <v>0</v>
          </cell>
          <cell r="AE991">
            <v>0</v>
          </cell>
          <cell r="AG991">
            <v>103372758</v>
          </cell>
          <cell r="AH991">
            <v>103372758</v>
          </cell>
          <cell r="AM991">
            <v>0</v>
          </cell>
          <cell r="AN991">
            <v>0</v>
          </cell>
          <cell r="AP991">
            <v>103372758</v>
          </cell>
          <cell r="AQ991">
            <v>103372758</v>
          </cell>
          <cell r="AV991">
            <v>0</v>
          </cell>
          <cell r="AW991">
            <v>0</v>
          </cell>
          <cell r="AY991">
            <v>103372758</v>
          </cell>
          <cell r="AZ991">
            <v>103372758</v>
          </cell>
        </row>
        <row r="992">
          <cell r="A992" t="str">
            <v>MEAE</v>
          </cell>
          <cell r="B992" t="str">
            <v>NDP</v>
          </cell>
          <cell r="C992" t="str">
            <v>B</v>
          </cell>
          <cell r="D992" t="str">
            <v>HT2</v>
          </cell>
          <cell r="E992" t="str">
            <v>Europe et affaires étrangères</v>
          </cell>
          <cell r="F992" t="str">
            <v>Action extérieure de l'État</v>
          </cell>
          <cell r="U992">
            <v>37748590</v>
          </cell>
          <cell r="V992">
            <v>38642958</v>
          </cell>
          <cell r="AD992">
            <v>0</v>
          </cell>
          <cell r="AE992">
            <v>0</v>
          </cell>
          <cell r="AG992">
            <v>37748590</v>
          </cell>
          <cell r="AH992">
            <v>38642958</v>
          </cell>
          <cell r="AM992">
            <v>0</v>
          </cell>
          <cell r="AN992">
            <v>0</v>
          </cell>
          <cell r="AP992">
            <v>37748590</v>
          </cell>
          <cell r="AQ992">
            <v>38642958</v>
          </cell>
          <cell r="AV992">
            <v>0</v>
          </cell>
          <cell r="AW992">
            <v>0</v>
          </cell>
          <cell r="AY992">
            <v>37748590</v>
          </cell>
          <cell r="AZ992">
            <v>38642958</v>
          </cell>
        </row>
        <row r="993">
          <cell r="A993" t="str">
            <v>MEAE</v>
          </cell>
          <cell r="B993" t="str">
            <v>NDP</v>
          </cell>
          <cell r="C993" t="str">
            <v>B</v>
          </cell>
          <cell r="D993" t="str">
            <v>HT2</v>
          </cell>
          <cell r="E993" t="str">
            <v>Europe et affaires étrangères</v>
          </cell>
          <cell r="F993" t="str">
            <v>Action extérieure de l'État</v>
          </cell>
          <cell r="U993">
            <v>41656000</v>
          </cell>
          <cell r="V993">
            <v>41656000</v>
          </cell>
          <cell r="AD993">
            <v>0</v>
          </cell>
          <cell r="AE993">
            <v>0</v>
          </cell>
          <cell r="AG993">
            <v>41656000</v>
          </cell>
          <cell r="AH993">
            <v>41656000</v>
          </cell>
          <cell r="AM993">
            <v>0</v>
          </cell>
          <cell r="AN993">
            <v>0</v>
          </cell>
          <cell r="AP993">
            <v>41656000</v>
          </cell>
          <cell r="AQ993">
            <v>41656000</v>
          </cell>
          <cell r="AV993">
            <v>0</v>
          </cell>
          <cell r="AW993">
            <v>0</v>
          </cell>
          <cell r="AY993">
            <v>41656000</v>
          </cell>
          <cell r="AZ993">
            <v>41656000</v>
          </cell>
        </row>
        <row r="994">
          <cell r="A994" t="str">
            <v>MEAE</v>
          </cell>
          <cell r="B994" t="str">
            <v>NDP</v>
          </cell>
          <cell r="C994" t="str">
            <v>B</v>
          </cell>
          <cell r="D994" t="str">
            <v>HT2</v>
          </cell>
          <cell r="E994" t="str">
            <v>Europe et affaires étrangères</v>
          </cell>
          <cell r="F994" t="str">
            <v>Action extérieure de l'État</v>
          </cell>
          <cell r="U994">
            <v>18677755</v>
          </cell>
          <cell r="V994">
            <v>18677755</v>
          </cell>
          <cell r="AD994">
            <v>0</v>
          </cell>
          <cell r="AE994">
            <v>0</v>
          </cell>
          <cell r="AG994">
            <v>18677755</v>
          </cell>
          <cell r="AH994">
            <v>18677755</v>
          </cell>
          <cell r="AM994">
            <v>0</v>
          </cell>
          <cell r="AN994">
            <v>0</v>
          </cell>
          <cell r="AP994">
            <v>18677755</v>
          </cell>
          <cell r="AQ994">
            <v>18677755</v>
          </cell>
          <cell r="AV994">
            <v>0</v>
          </cell>
          <cell r="AW994">
            <v>0</v>
          </cell>
          <cell r="AY994">
            <v>18677755</v>
          </cell>
          <cell r="AZ994">
            <v>18677755</v>
          </cell>
        </row>
        <row r="995">
          <cell r="A995" t="str">
            <v>MEAE</v>
          </cell>
          <cell r="B995" t="str">
            <v>NDP</v>
          </cell>
          <cell r="C995" t="str">
            <v>B</v>
          </cell>
          <cell r="D995" t="str">
            <v>HT2</v>
          </cell>
          <cell r="E995" t="str">
            <v>Europe et affaires étrangères</v>
          </cell>
          <cell r="F995" t="str">
            <v>Action extérieure de l'État</v>
          </cell>
          <cell r="U995">
            <v>52209183</v>
          </cell>
          <cell r="V995">
            <v>52209183</v>
          </cell>
          <cell r="AD995">
            <v>0</v>
          </cell>
          <cell r="AE995">
            <v>0</v>
          </cell>
          <cell r="AG995">
            <v>52209183</v>
          </cell>
          <cell r="AH995">
            <v>52209183</v>
          </cell>
          <cell r="AM995">
            <v>0</v>
          </cell>
          <cell r="AN995">
            <v>0</v>
          </cell>
          <cell r="AP995">
            <v>52209183</v>
          </cell>
          <cell r="AQ995">
            <v>52209183</v>
          </cell>
          <cell r="AV995">
            <v>0</v>
          </cell>
          <cell r="AW995">
            <v>0</v>
          </cell>
          <cell r="AY995">
            <v>52209183</v>
          </cell>
          <cell r="AZ995">
            <v>52209183</v>
          </cell>
        </row>
        <row r="996">
          <cell r="A996" t="str">
            <v>MEAE</v>
          </cell>
          <cell r="B996" t="str">
            <v>NDP</v>
          </cell>
          <cell r="C996" t="str">
            <v>P</v>
          </cell>
          <cell r="D996" t="str">
            <v>SO</v>
          </cell>
          <cell r="E996" t="str">
            <v>Europe et affaires étrangères</v>
          </cell>
          <cell r="F996" t="str">
            <v>Action extérieure de l'État</v>
          </cell>
          <cell r="M996">
            <v>373613337</v>
          </cell>
          <cell r="O996">
            <v>364211071</v>
          </cell>
          <cell r="Q996">
            <v>361312978</v>
          </cell>
          <cell r="S996">
            <v>396625535</v>
          </cell>
          <cell r="U996">
            <v>372007864</v>
          </cell>
          <cell r="V996">
            <v>372308864</v>
          </cell>
          <cell r="AD996">
            <v>0</v>
          </cell>
          <cell r="AE996">
            <v>0</v>
          </cell>
          <cell r="AG996">
            <v>372007864</v>
          </cell>
          <cell r="AH996">
            <v>372308864</v>
          </cell>
          <cell r="AM996">
            <v>0</v>
          </cell>
          <cell r="AN996">
            <v>0</v>
          </cell>
          <cell r="AP996">
            <v>372007864</v>
          </cell>
          <cell r="AQ996">
            <v>372308864</v>
          </cell>
          <cell r="AV996">
            <v>0</v>
          </cell>
          <cell r="AW996">
            <v>0</v>
          </cell>
          <cell r="AY996">
            <v>372007864</v>
          </cell>
          <cell r="AZ996">
            <v>372308864</v>
          </cell>
        </row>
        <row r="997">
          <cell r="A997" t="str">
            <v>MEAE</v>
          </cell>
          <cell r="B997" t="str">
            <v>SO</v>
          </cell>
          <cell r="C997" t="str">
            <v>STP</v>
          </cell>
          <cell r="D997" t="str">
            <v>T2</v>
          </cell>
          <cell r="E997" t="str">
            <v>Europe et affaires étrangères</v>
          </cell>
          <cell r="F997" t="str">
            <v>Action extérieure de l'État</v>
          </cell>
          <cell r="M997">
            <v>235071672</v>
          </cell>
          <cell r="O997">
            <v>231073868</v>
          </cell>
          <cell r="Q997">
            <v>229631608</v>
          </cell>
          <cell r="S997">
            <v>226155545</v>
          </cell>
          <cell r="U997">
            <v>236786471</v>
          </cell>
          <cell r="V997">
            <v>236786471</v>
          </cell>
          <cell r="AD997">
            <v>0</v>
          </cell>
          <cell r="AE997">
            <v>0</v>
          </cell>
          <cell r="AG997">
            <v>236786471</v>
          </cell>
          <cell r="AH997">
            <v>236786471</v>
          </cell>
          <cell r="AM997">
            <v>0</v>
          </cell>
          <cell r="AN997">
            <v>0</v>
          </cell>
          <cell r="AP997">
            <v>236786471</v>
          </cell>
          <cell r="AQ997">
            <v>236786471</v>
          </cell>
          <cell r="AV997">
            <v>0</v>
          </cell>
          <cell r="AW997">
            <v>0</v>
          </cell>
          <cell r="AY997">
            <v>236786471</v>
          </cell>
          <cell r="AZ997">
            <v>236786471</v>
          </cell>
        </row>
        <row r="998">
          <cell r="A998" t="str">
            <v>MEAE</v>
          </cell>
          <cell r="B998" t="str">
            <v>NDP</v>
          </cell>
          <cell r="C998" t="str">
            <v>B</v>
          </cell>
          <cell r="D998" t="str">
            <v>T2_HCAS</v>
          </cell>
          <cell r="E998" t="str">
            <v>Europe et affaires étrangères</v>
          </cell>
          <cell r="F998" t="str">
            <v>Action extérieure de l'État</v>
          </cell>
          <cell r="M998">
            <v>206296106</v>
          </cell>
          <cell r="O998">
            <v>202811045</v>
          </cell>
          <cell r="Q998">
            <v>201752942</v>
          </cell>
          <cell r="S998">
            <v>198815582</v>
          </cell>
          <cell r="U998">
            <v>208430441</v>
          </cell>
          <cell r="V998">
            <v>208430441</v>
          </cell>
          <cell r="AD998">
            <v>0</v>
          </cell>
          <cell r="AE998">
            <v>0</v>
          </cell>
          <cell r="AG998">
            <v>208430441</v>
          </cell>
          <cell r="AH998">
            <v>208430441</v>
          </cell>
          <cell r="AM998">
            <v>0</v>
          </cell>
          <cell r="AN998">
            <v>0</v>
          </cell>
          <cell r="AP998">
            <v>208430441</v>
          </cell>
          <cell r="AQ998">
            <v>208430441</v>
          </cell>
          <cell r="AV998">
            <v>0</v>
          </cell>
          <cell r="AW998">
            <v>0</v>
          </cell>
          <cell r="AY998">
            <v>208430441</v>
          </cell>
          <cell r="AZ998">
            <v>208430441</v>
          </cell>
        </row>
        <row r="999">
          <cell r="A999" t="str">
            <v>MEAE</v>
          </cell>
          <cell r="B999" t="str">
            <v>HN</v>
          </cell>
          <cell r="C999" t="str">
            <v>B</v>
          </cell>
          <cell r="D999" t="str">
            <v>T2_CAS</v>
          </cell>
          <cell r="E999" t="str">
            <v>Europe et affaires étrangères</v>
          </cell>
          <cell r="F999" t="str">
            <v>Action extérieure de l'État</v>
          </cell>
          <cell r="M999">
            <v>28775566</v>
          </cell>
          <cell r="O999">
            <v>28262823</v>
          </cell>
          <cell r="Q999">
            <v>27878666</v>
          </cell>
          <cell r="S999">
            <v>27339963</v>
          </cell>
          <cell r="U999">
            <v>28356030</v>
          </cell>
          <cell r="V999">
            <v>28356030</v>
          </cell>
          <cell r="AD999">
            <v>0</v>
          </cell>
          <cell r="AE999">
            <v>0</v>
          </cell>
          <cell r="AG999">
            <v>28356030</v>
          </cell>
          <cell r="AH999">
            <v>28356030</v>
          </cell>
          <cell r="AM999">
            <v>0</v>
          </cell>
          <cell r="AN999">
            <v>0</v>
          </cell>
          <cell r="AP999">
            <v>28356030</v>
          </cell>
          <cell r="AQ999">
            <v>28356030</v>
          </cell>
          <cell r="AV999">
            <v>0</v>
          </cell>
          <cell r="AW999">
            <v>0</v>
          </cell>
          <cell r="AY999">
            <v>28356030</v>
          </cell>
          <cell r="AZ999">
            <v>28356030</v>
          </cell>
        </row>
        <row r="1000">
          <cell r="A1000" t="str">
            <v>MEAE</v>
          </cell>
          <cell r="B1000" t="str">
            <v>NDP</v>
          </cell>
          <cell r="C1000" t="str">
            <v>STP</v>
          </cell>
          <cell r="D1000" t="str">
            <v>HT2</v>
          </cell>
          <cell r="E1000" t="str">
            <v>Europe et affaires étrangères</v>
          </cell>
          <cell r="F1000" t="str">
            <v>Action extérieure de l'État</v>
          </cell>
          <cell r="M1000">
            <v>138541665</v>
          </cell>
          <cell r="O1000">
            <v>133137203</v>
          </cell>
          <cell r="Q1000">
            <v>131681370</v>
          </cell>
          <cell r="S1000">
            <v>170469990</v>
          </cell>
          <cell r="U1000">
            <v>135221393</v>
          </cell>
          <cell r="V1000">
            <v>135522393</v>
          </cell>
          <cell r="AD1000">
            <v>0</v>
          </cell>
          <cell r="AE1000">
            <v>0</v>
          </cell>
          <cell r="AG1000">
            <v>135221393</v>
          </cell>
          <cell r="AH1000">
            <v>135522393</v>
          </cell>
          <cell r="AM1000">
            <v>0</v>
          </cell>
          <cell r="AN1000">
            <v>0</v>
          </cell>
          <cell r="AP1000">
            <v>135221393</v>
          </cell>
          <cell r="AQ1000">
            <v>135522393</v>
          </cell>
          <cell r="AV1000">
            <v>0</v>
          </cell>
          <cell r="AW1000">
            <v>0</v>
          </cell>
          <cell r="AY1000">
            <v>135221393</v>
          </cell>
          <cell r="AZ1000">
            <v>135522393</v>
          </cell>
        </row>
        <row r="1001">
          <cell r="A1001" t="str">
            <v>MEAE</v>
          </cell>
          <cell r="B1001" t="str">
            <v>NDP</v>
          </cell>
          <cell r="C1001" t="str">
            <v>B</v>
          </cell>
          <cell r="D1001" t="str">
            <v>HT2</v>
          </cell>
          <cell r="E1001" t="str">
            <v>Europe et affaires étrangères</v>
          </cell>
          <cell r="F1001" t="str">
            <v>Action extérieure de l'État</v>
          </cell>
          <cell r="U1001">
            <v>2320000</v>
          </cell>
          <cell r="V1001">
            <v>2320000</v>
          </cell>
          <cell r="AD1001">
            <v>0</v>
          </cell>
          <cell r="AE1001">
            <v>0</v>
          </cell>
          <cell r="AG1001">
            <v>2320000</v>
          </cell>
          <cell r="AH1001">
            <v>2320000</v>
          </cell>
          <cell r="AM1001">
            <v>0</v>
          </cell>
          <cell r="AN1001">
            <v>0</v>
          </cell>
          <cell r="AP1001">
            <v>2320000</v>
          </cell>
          <cell r="AQ1001">
            <v>2320000</v>
          </cell>
          <cell r="AV1001">
            <v>0</v>
          </cell>
          <cell r="AW1001">
            <v>0</v>
          </cell>
          <cell r="AY1001">
            <v>2320000</v>
          </cell>
          <cell r="AZ1001">
            <v>2320000</v>
          </cell>
        </row>
        <row r="1002">
          <cell r="A1002" t="str">
            <v>MEAE</v>
          </cell>
          <cell r="B1002" t="str">
            <v>NDP</v>
          </cell>
          <cell r="C1002" t="str">
            <v>B</v>
          </cell>
          <cell r="D1002" t="str">
            <v>HT2</v>
          </cell>
          <cell r="E1002" t="str">
            <v>Europe et affaires étrangères</v>
          </cell>
          <cell r="F1002" t="str">
            <v>Action extérieure de l'État</v>
          </cell>
          <cell r="U1002">
            <v>3743000</v>
          </cell>
          <cell r="V1002">
            <v>3743000</v>
          </cell>
          <cell r="AD1002">
            <v>0</v>
          </cell>
          <cell r="AE1002">
            <v>0</v>
          </cell>
          <cell r="AG1002">
            <v>3743000</v>
          </cell>
          <cell r="AH1002">
            <v>3743000</v>
          </cell>
          <cell r="AM1002">
            <v>0</v>
          </cell>
          <cell r="AN1002">
            <v>0</v>
          </cell>
          <cell r="AP1002">
            <v>3743000</v>
          </cell>
          <cell r="AQ1002">
            <v>3743000</v>
          </cell>
          <cell r="AV1002">
            <v>0</v>
          </cell>
          <cell r="AW1002">
            <v>0</v>
          </cell>
          <cell r="AY1002">
            <v>3743000</v>
          </cell>
          <cell r="AZ1002">
            <v>3743000</v>
          </cell>
        </row>
        <row r="1003">
          <cell r="A1003" t="str">
            <v>MEAE</v>
          </cell>
          <cell r="B1003" t="str">
            <v>NDP</v>
          </cell>
          <cell r="C1003" t="str">
            <v>B</v>
          </cell>
          <cell r="D1003" t="str">
            <v>HT2</v>
          </cell>
          <cell r="E1003" t="str">
            <v>Europe et affaires étrangères</v>
          </cell>
          <cell r="F1003" t="str">
            <v>Action extérieure de l'État</v>
          </cell>
          <cell r="U1003">
            <v>447000</v>
          </cell>
          <cell r="V1003">
            <v>447000</v>
          </cell>
          <cell r="AD1003">
            <v>0</v>
          </cell>
          <cell r="AE1003">
            <v>0</v>
          </cell>
          <cell r="AG1003">
            <v>447000</v>
          </cell>
          <cell r="AH1003">
            <v>447000</v>
          </cell>
          <cell r="AM1003">
            <v>0</v>
          </cell>
          <cell r="AN1003">
            <v>0</v>
          </cell>
          <cell r="AP1003">
            <v>447000</v>
          </cell>
          <cell r="AQ1003">
            <v>447000</v>
          </cell>
          <cell r="AV1003">
            <v>0</v>
          </cell>
          <cell r="AW1003">
            <v>0</v>
          </cell>
          <cell r="AY1003">
            <v>447000</v>
          </cell>
          <cell r="AZ1003">
            <v>447000</v>
          </cell>
        </row>
        <row r="1004">
          <cell r="A1004" t="str">
            <v>MEAE</v>
          </cell>
          <cell r="B1004" t="str">
            <v>NDP</v>
          </cell>
          <cell r="C1004" t="str">
            <v>B</v>
          </cell>
          <cell r="D1004" t="str">
            <v>HT2</v>
          </cell>
          <cell r="E1004" t="str">
            <v>Europe et affaires étrangères</v>
          </cell>
          <cell r="F1004" t="str">
            <v>Action extérieure de l'État</v>
          </cell>
          <cell r="U1004">
            <v>3957000</v>
          </cell>
          <cell r="V1004">
            <v>4258000</v>
          </cell>
          <cell r="AD1004">
            <v>0</v>
          </cell>
          <cell r="AE1004">
            <v>0</v>
          </cell>
          <cell r="AG1004">
            <v>3957000</v>
          </cell>
          <cell r="AH1004">
            <v>4258000</v>
          </cell>
          <cell r="AM1004">
            <v>0</v>
          </cell>
          <cell r="AN1004">
            <v>0</v>
          </cell>
          <cell r="AP1004">
            <v>3957000</v>
          </cell>
          <cell r="AQ1004">
            <v>4258000</v>
          </cell>
          <cell r="AV1004">
            <v>0</v>
          </cell>
          <cell r="AW1004">
            <v>0</v>
          </cell>
          <cell r="AY1004">
            <v>3957000</v>
          </cell>
          <cell r="AZ1004">
            <v>4258000</v>
          </cell>
        </row>
        <row r="1005">
          <cell r="A1005" t="str">
            <v>MEAE</v>
          </cell>
          <cell r="B1005" t="str">
            <v>NDP</v>
          </cell>
          <cell r="C1005" t="str">
            <v>B</v>
          </cell>
          <cell r="D1005" t="str">
            <v>HT2</v>
          </cell>
          <cell r="E1005" t="str">
            <v>Europe et affaires étrangères</v>
          </cell>
          <cell r="F1005" t="str">
            <v>Action extérieure de l'État</v>
          </cell>
          <cell r="U1005">
            <v>20000000</v>
          </cell>
          <cell r="V1005">
            <v>20000000</v>
          </cell>
          <cell r="AD1005">
            <v>0</v>
          </cell>
          <cell r="AE1005">
            <v>0</v>
          </cell>
          <cell r="AG1005">
            <v>20000000</v>
          </cell>
          <cell r="AH1005">
            <v>20000000</v>
          </cell>
          <cell r="AM1005">
            <v>0</v>
          </cell>
          <cell r="AN1005">
            <v>0</v>
          </cell>
          <cell r="AP1005">
            <v>20000000</v>
          </cell>
          <cell r="AQ1005">
            <v>20000000</v>
          </cell>
          <cell r="AV1005">
            <v>0</v>
          </cell>
          <cell r="AW1005">
            <v>0</v>
          </cell>
          <cell r="AY1005">
            <v>20000000</v>
          </cell>
          <cell r="AZ1005">
            <v>20000000</v>
          </cell>
        </row>
        <row r="1006">
          <cell r="A1006" t="str">
            <v>MEAE</v>
          </cell>
          <cell r="B1006" t="str">
            <v>NDP</v>
          </cell>
          <cell r="C1006" t="str">
            <v>B</v>
          </cell>
          <cell r="D1006" t="str">
            <v>HT2</v>
          </cell>
          <cell r="E1006" t="str">
            <v>Europe et affaires étrangères</v>
          </cell>
          <cell r="F1006" t="str">
            <v>Action extérieure de l'État</v>
          </cell>
          <cell r="U1006">
            <v>104754393</v>
          </cell>
          <cell r="V1006">
            <v>104754393</v>
          </cell>
          <cell r="AD1006">
            <v>0</v>
          </cell>
          <cell r="AE1006">
            <v>0</v>
          </cell>
          <cell r="AG1006">
            <v>104754393</v>
          </cell>
          <cell r="AH1006">
            <v>104754393</v>
          </cell>
          <cell r="AM1006">
            <v>0</v>
          </cell>
          <cell r="AN1006">
            <v>0</v>
          </cell>
          <cell r="AP1006">
            <v>104754393</v>
          </cell>
          <cell r="AQ1006">
            <v>104754393</v>
          </cell>
          <cell r="AV1006">
            <v>0</v>
          </cell>
          <cell r="AW1006">
            <v>0</v>
          </cell>
          <cell r="AY1006">
            <v>104754393</v>
          </cell>
          <cell r="AZ1006">
            <v>104754393</v>
          </cell>
        </row>
        <row r="1007">
          <cell r="A1007" t="str">
            <v>MEAE</v>
          </cell>
          <cell r="B1007" t="str">
            <v>NDP</v>
          </cell>
          <cell r="C1007" t="str">
            <v>B</v>
          </cell>
          <cell r="D1007" t="str">
            <v>HT2</v>
          </cell>
          <cell r="E1007" t="str">
            <v>Europe et affaires étrangères</v>
          </cell>
          <cell r="F1007" t="str">
            <v>Action extérieure de l'État</v>
          </cell>
          <cell r="U1007">
            <v>0</v>
          </cell>
          <cell r="V1007">
            <v>0</v>
          </cell>
          <cell r="AD1007">
            <v>0</v>
          </cell>
          <cell r="AE1007">
            <v>0</v>
          </cell>
          <cell r="AG1007">
            <v>0</v>
          </cell>
          <cell r="AH1007">
            <v>0</v>
          </cell>
          <cell r="AM1007">
            <v>0</v>
          </cell>
          <cell r="AN1007">
            <v>0</v>
          </cell>
          <cell r="AP1007">
            <v>0</v>
          </cell>
          <cell r="AQ1007">
            <v>0</v>
          </cell>
          <cell r="AV1007">
            <v>0</v>
          </cell>
          <cell r="AW1007">
            <v>0</v>
          </cell>
          <cell r="AY1007">
            <v>0</v>
          </cell>
          <cell r="AZ1007">
            <v>0</v>
          </cell>
        </row>
        <row r="1008">
          <cell r="A1008" t="str">
            <v>MEAE</v>
          </cell>
          <cell r="B1008" t="str">
            <v>NDP</v>
          </cell>
          <cell r="C1008" t="str">
            <v>P</v>
          </cell>
          <cell r="D1008" t="str">
            <v>SO</v>
          </cell>
          <cell r="E1008" t="str">
            <v>Europe et affaires étrangères</v>
          </cell>
          <cell r="F1008" t="str">
            <v>Action extérieure de l'État</v>
          </cell>
          <cell r="M1008">
            <v>667708526</v>
          </cell>
          <cell r="O1008">
            <v>710002640</v>
          </cell>
          <cell r="Q1008">
            <v>681027702</v>
          </cell>
          <cell r="S1008">
            <v>749802343</v>
          </cell>
          <cell r="U1008">
            <v>715458293</v>
          </cell>
          <cell r="V1008">
            <v>715458293</v>
          </cell>
          <cell r="AD1008">
            <v>0</v>
          </cell>
          <cell r="AE1008">
            <v>0</v>
          </cell>
          <cell r="AG1008">
            <v>715458293</v>
          </cell>
          <cell r="AH1008">
            <v>715458293</v>
          </cell>
          <cell r="AM1008">
            <v>0</v>
          </cell>
          <cell r="AN1008">
            <v>0</v>
          </cell>
          <cell r="AP1008">
            <v>715458293</v>
          </cell>
          <cell r="AQ1008">
            <v>715458293</v>
          </cell>
          <cell r="AV1008">
            <v>0</v>
          </cell>
          <cell r="AW1008">
            <v>0</v>
          </cell>
          <cell r="AY1008">
            <v>715458293</v>
          </cell>
          <cell r="AZ1008">
            <v>715458293</v>
          </cell>
        </row>
        <row r="1009">
          <cell r="A1009" t="str">
            <v>MEAE</v>
          </cell>
          <cell r="B1009" t="str">
            <v>SO</v>
          </cell>
          <cell r="C1009" t="str">
            <v>STP</v>
          </cell>
          <cell r="D1009" t="str">
            <v>T2</v>
          </cell>
          <cell r="E1009" t="str">
            <v>Europe et affaires étrangères</v>
          </cell>
          <cell r="F1009" t="str">
            <v>Action extérieure de l'État</v>
          </cell>
          <cell r="M1009">
            <v>73747618</v>
          </cell>
          <cell r="O1009">
            <v>73232952</v>
          </cell>
          <cell r="Q1009">
            <v>72544582</v>
          </cell>
          <cell r="S1009">
            <v>69519239</v>
          </cell>
          <cell r="U1009">
            <v>73044639</v>
          </cell>
          <cell r="V1009">
            <v>73044639</v>
          </cell>
          <cell r="AD1009">
            <v>0</v>
          </cell>
          <cell r="AE1009">
            <v>0</v>
          </cell>
          <cell r="AG1009">
            <v>73044639</v>
          </cell>
          <cell r="AH1009">
            <v>73044639</v>
          </cell>
          <cell r="AM1009">
            <v>0</v>
          </cell>
          <cell r="AN1009">
            <v>0</v>
          </cell>
          <cell r="AP1009">
            <v>73044639</v>
          </cell>
          <cell r="AQ1009">
            <v>73044639</v>
          </cell>
          <cell r="AV1009">
            <v>0</v>
          </cell>
          <cell r="AW1009">
            <v>0</v>
          </cell>
          <cell r="AY1009">
            <v>73044639</v>
          </cell>
          <cell r="AZ1009">
            <v>73044639</v>
          </cell>
        </row>
        <row r="1010">
          <cell r="A1010" t="str">
            <v>MEAE</v>
          </cell>
          <cell r="B1010" t="str">
            <v>NDP</v>
          </cell>
          <cell r="C1010" t="str">
            <v>B</v>
          </cell>
          <cell r="D1010" t="str">
            <v>T2_HCAS</v>
          </cell>
          <cell r="E1010" t="str">
            <v>Europe et affaires étrangères</v>
          </cell>
          <cell r="F1010" t="str">
            <v>Action extérieure de l'État</v>
          </cell>
          <cell r="M1010">
            <v>64863263</v>
          </cell>
          <cell r="O1010">
            <v>64616312</v>
          </cell>
          <cell r="Q1010">
            <v>63885505</v>
          </cell>
          <cell r="S1010">
            <v>61107478</v>
          </cell>
          <cell r="U1010">
            <v>64341057</v>
          </cell>
          <cell r="V1010">
            <v>64341057</v>
          </cell>
          <cell r="AD1010">
            <v>0</v>
          </cell>
          <cell r="AE1010">
            <v>0</v>
          </cell>
          <cell r="AG1010">
            <v>64341057</v>
          </cell>
          <cell r="AH1010">
            <v>64341057</v>
          </cell>
          <cell r="AM1010">
            <v>0</v>
          </cell>
          <cell r="AN1010">
            <v>0</v>
          </cell>
          <cell r="AP1010">
            <v>64341057</v>
          </cell>
          <cell r="AQ1010">
            <v>64341057</v>
          </cell>
          <cell r="AV1010">
            <v>0</v>
          </cell>
          <cell r="AW1010">
            <v>0</v>
          </cell>
          <cell r="AY1010">
            <v>64341057</v>
          </cell>
          <cell r="AZ1010">
            <v>64341057</v>
          </cell>
        </row>
        <row r="1011">
          <cell r="A1011" t="str">
            <v>MEAE</v>
          </cell>
          <cell r="B1011" t="str">
            <v>HN</v>
          </cell>
          <cell r="C1011" t="str">
            <v>B</v>
          </cell>
          <cell r="D1011" t="str">
            <v>T2_CAS</v>
          </cell>
          <cell r="E1011" t="str">
            <v>Europe et affaires étrangères</v>
          </cell>
          <cell r="F1011" t="str">
            <v>Action extérieure de l'État</v>
          </cell>
          <cell r="M1011">
            <v>8884355</v>
          </cell>
          <cell r="O1011">
            <v>8616640</v>
          </cell>
          <cell r="Q1011">
            <v>8659077</v>
          </cell>
          <cell r="S1011">
            <v>8411761</v>
          </cell>
          <cell r="U1011">
            <v>8703582</v>
          </cell>
          <cell r="V1011">
            <v>8703582</v>
          </cell>
          <cell r="AD1011">
            <v>0</v>
          </cell>
          <cell r="AE1011">
            <v>0</v>
          </cell>
          <cell r="AG1011">
            <v>8703582</v>
          </cell>
          <cell r="AH1011">
            <v>8703582</v>
          </cell>
          <cell r="AM1011">
            <v>0</v>
          </cell>
          <cell r="AN1011">
            <v>0</v>
          </cell>
          <cell r="AP1011">
            <v>8703582</v>
          </cell>
          <cell r="AQ1011">
            <v>8703582</v>
          </cell>
          <cell r="AV1011">
            <v>0</v>
          </cell>
          <cell r="AW1011">
            <v>0</v>
          </cell>
          <cell r="AY1011">
            <v>8703582</v>
          </cell>
          <cell r="AZ1011">
            <v>8703582</v>
          </cell>
        </row>
        <row r="1012">
          <cell r="A1012" t="str">
            <v>MEAE</v>
          </cell>
          <cell r="B1012" t="str">
            <v>NDP</v>
          </cell>
          <cell r="C1012" t="str">
            <v>STP</v>
          </cell>
          <cell r="D1012" t="str">
            <v>HT2</v>
          </cell>
          <cell r="E1012" t="str">
            <v>Europe et affaires étrangères</v>
          </cell>
          <cell r="F1012" t="str">
            <v>Action extérieure de l'État</v>
          </cell>
          <cell r="M1012">
            <v>593960908</v>
          </cell>
          <cell r="O1012">
            <v>636769688</v>
          </cell>
          <cell r="Q1012">
            <v>608483120</v>
          </cell>
          <cell r="S1012">
            <v>680283104</v>
          </cell>
          <cell r="U1012">
            <v>642413654</v>
          </cell>
          <cell r="V1012">
            <v>642413654</v>
          </cell>
          <cell r="AD1012">
            <v>0</v>
          </cell>
          <cell r="AE1012">
            <v>0</v>
          </cell>
          <cell r="AG1012">
            <v>642413654</v>
          </cell>
          <cell r="AH1012">
            <v>642413654</v>
          </cell>
          <cell r="AM1012">
            <v>0</v>
          </cell>
          <cell r="AN1012">
            <v>0</v>
          </cell>
          <cell r="AP1012">
            <v>642413654</v>
          </cell>
          <cell r="AQ1012">
            <v>642413654</v>
          </cell>
          <cell r="AV1012">
            <v>0</v>
          </cell>
          <cell r="AW1012">
            <v>0</v>
          </cell>
          <cell r="AY1012">
            <v>642413654</v>
          </cell>
          <cell r="AZ1012">
            <v>642413654</v>
          </cell>
        </row>
        <row r="1013">
          <cell r="A1013" t="str">
            <v>MEAE</v>
          </cell>
          <cell r="B1013" t="str">
            <v>NDP</v>
          </cell>
          <cell r="C1013" t="str">
            <v>B</v>
          </cell>
          <cell r="D1013" t="str">
            <v>HT2</v>
          </cell>
          <cell r="E1013" t="str">
            <v>Europe et affaires étrangères</v>
          </cell>
          <cell r="F1013" t="str">
            <v>Action extérieure de l'État</v>
          </cell>
          <cell r="U1013">
            <v>2340455</v>
          </cell>
          <cell r="V1013">
            <v>2340455</v>
          </cell>
          <cell r="AD1013">
            <v>0</v>
          </cell>
          <cell r="AE1013">
            <v>0</v>
          </cell>
          <cell r="AG1013">
            <v>2340455</v>
          </cell>
          <cell r="AH1013">
            <v>2340455</v>
          </cell>
          <cell r="AM1013">
            <v>0</v>
          </cell>
          <cell r="AN1013">
            <v>0</v>
          </cell>
          <cell r="AP1013">
            <v>2340455</v>
          </cell>
          <cell r="AQ1013">
            <v>2340455</v>
          </cell>
          <cell r="AV1013">
            <v>0</v>
          </cell>
          <cell r="AW1013">
            <v>0</v>
          </cell>
          <cell r="AY1013">
            <v>2340455</v>
          </cell>
          <cell r="AZ1013">
            <v>2340455</v>
          </cell>
        </row>
        <row r="1014">
          <cell r="A1014" t="str">
            <v>MEAE</v>
          </cell>
          <cell r="B1014" t="str">
            <v>NDP</v>
          </cell>
          <cell r="C1014" t="str">
            <v>B</v>
          </cell>
          <cell r="D1014" t="str">
            <v>HT2</v>
          </cell>
          <cell r="E1014" t="str">
            <v>Europe et affaires étrangères</v>
          </cell>
          <cell r="F1014" t="str">
            <v>Action extérieure de l'État</v>
          </cell>
          <cell r="U1014">
            <v>38494131</v>
          </cell>
          <cell r="V1014">
            <v>38494131</v>
          </cell>
          <cell r="AD1014">
            <v>0</v>
          </cell>
          <cell r="AE1014">
            <v>0</v>
          </cell>
          <cell r="AG1014">
            <v>38494131</v>
          </cell>
          <cell r="AH1014">
            <v>38494131</v>
          </cell>
          <cell r="AM1014">
            <v>0</v>
          </cell>
          <cell r="AN1014">
            <v>0</v>
          </cell>
          <cell r="AP1014">
            <v>38494131</v>
          </cell>
          <cell r="AQ1014">
            <v>38494131</v>
          </cell>
          <cell r="AV1014">
            <v>0</v>
          </cell>
          <cell r="AW1014">
            <v>0</v>
          </cell>
          <cell r="AY1014">
            <v>38494131</v>
          </cell>
          <cell r="AZ1014">
            <v>38494131</v>
          </cell>
        </row>
        <row r="1015">
          <cell r="A1015" t="str">
            <v>MEAE</v>
          </cell>
          <cell r="B1015" t="str">
            <v>NDP</v>
          </cell>
          <cell r="C1015" t="str">
            <v>B</v>
          </cell>
          <cell r="D1015" t="str">
            <v>HT2</v>
          </cell>
          <cell r="E1015" t="str">
            <v>Europe et affaires étrangères</v>
          </cell>
          <cell r="F1015" t="str">
            <v>Action extérieure de l'État</v>
          </cell>
          <cell r="U1015">
            <v>1539464</v>
          </cell>
          <cell r="V1015">
            <v>1539464</v>
          </cell>
          <cell r="AD1015">
            <v>0</v>
          </cell>
          <cell r="AE1015">
            <v>0</v>
          </cell>
          <cell r="AG1015">
            <v>1539464</v>
          </cell>
          <cell r="AH1015">
            <v>1539464</v>
          </cell>
          <cell r="AM1015">
            <v>0</v>
          </cell>
          <cell r="AN1015">
            <v>0</v>
          </cell>
          <cell r="AP1015">
            <v>1539464</v>
          </cell>
          <cell r="AQ1015">
            <v>1539464</v>
          </cell>
          <cell r="AV1015">
            <v>0</v>
          </cell>
          <cell r="AW1015">
            <v>0</v>
          </cell>
          <cell r="AY1015">
            <v>1539464</v>
          </cell>
          <cell r="AZ1015">
            <v>1539464</v>
          </cell>
        </row>
        <row r="1016">
          <cell r="A1016" t="str">
            <v>MEAE</v>
          </cell>
          <cell r="B1016" t="str">
            <v>NDP</v>
          </cell>
          <cell r="C1016" t="str">
            <v>B</v>
          </cell>
          <cell r="D1016" t="str">
            <v>HT2</v>
          </cell>
          <cell r="E1016" t="str">
            <v>Europe et affaires étrangères</v>
          </cell>
          <cell r="F1016" t="str">
            <v>Action extérieure de l'État</v>
          </cell>
          <cell r="U1016">
            <v>28267161</v>
          </cell>
          <cell r="V1016">
            <v>28267161</v>
          </cell>
          <cell r="AD1016">
            <v>0</v>
          </cell>
          <cell r="AE1016">
            <v>0</v>
          </cell>
          <cell r="AG1016">
            <v>28267161</v>
          </cell>
          <cell r="AH1016">
            <v>28267161</v>
          </cell>
          <cell r="AM1016">
            <v>0</v>
          </cell>
          <cell r="AN1016">
            <v>0</v>
          </cell>
          <cell r="AP1016">
            <v>28267161</v>
          </cell>
          <cell r="AQ1016">
            <v>28267161</v>
          </cell>
          <cell r="AV1016">
            <v>0</v>
          </cell>
          <cell r="AW1016">
            <v>0</v>
          </cell>
          <cell r="AY1016">
            <v>28267161</v>
          </cell>
          <cell r="AZ1016">
            <v>28267161</v>
          </cell>
        </row>
        <row r="1017">
          <cell r="A1017" t="str">
            <v>MEAE</v>
          </cell>
          <cell r="B1017" t="str">
            <v>NDP</v>
          </cell>
          <cell r="C1017" t="str">
            <v>B</v>
          </cell>
          <cell r="D1017" t="str">
            <v>HT2</v>
          </cell>
          <cell r="E1017" t="str">
            <v>Europe et affaires étrangères</v>
          </cell>
          <cell r="F1017" t="str">
            <v>Action extérieure de l'État</v>
          </cell>
          <cell r="U1017">
            <v>3470339</v>
          </cell>
          <cell r="V1017">
            <v>3470339</v>
          </cell>
          <cell r="AD1017">
            <v>0</v>
          </cell>
          <cell r="AE1017">
            <v>0</v>
          </cell>
          <cell r="AG1017">
            <v>3470339</v>
          </cell>
          <cell r="AH1017">
            <v>3470339</v>
          </cell>
          <cell r="AM1017">
            <v>0</v>
          </cell>
          <cell r="AN1017">
            <v>0</v>
          </cell>
          <cell r="AP1017">
            <v>3470339</v>
          </cell>
          <cell r="AQ1017">
            <v>3470339</v>
          </cell>
          <cell r="AV1017">
            <v>0</v>
          </cell>
          <cell r="AW1017">
            <v>0</v>
          </cell>
          <cell r="AY1017">
            <v>3470339</v>
          </cell>
          <cell r="AZ1017">
            <v>3470339</v>
          </cell>
        </row>
        <row r="1018">
          <cell r="A1018" t="str">
            <v>MEAE</v>
          </cell>
          <cell r="B1018" t="str">
            <v>NDP</v>
          </cell>
          <cell r="C1018" t="str">
            <v>B</v>
          </cell>
          <cell r="D1018" t="str">
            <v>HT2</v>
          </cell>
          <cell r="E1018" t="str">
            <v>Europe et affaires étrangères</v>
          </cell>
          <cell r="F1018" t="str">
            <v>Action extérieure de l'État</v>
          </cell>
          <cell r="U1018">
            <v>416928726</v>
          </cell>
          <cell r="V1018">
            <v>416928726</v>
          </cell>
          <cell r="AD1018">
            <v>0</v>
          </cell>
          <cell r="AE1018">
            <v>0</v>
          </cell>
          <cell r="AG1018">
            <v>416928726</v>
          </cell>
          <cell r="AH1018">
            <v>416928726</v>
          </cell>
          <cell r="AM1018">
            <v>0</v>
          </cell>
          <cell r="AN1018">
            <v>0</v>
          </cell>
          <cell r="AP1018">
            <v>416928726</v>
          </cell>
          <cell r="AQ1018">
            <v>416928726</v>
          </cell>
          <cell r="AV1018">
            <v>0</v>
          </cell>
          <cell r="AW1018">
            <v>0</v>
          </cell>
          <cell r="AY1018">
            <v>416928726</v>
          </cell>
          <cell r="AZ1018">
            <v>416928726</v>
          </cell>
        </row>
        <row r="1019">
          <cell r="A1019" t="str">
            <v>MEAE</v>
          </cell>
          <cell r="B1019" t="str">
            <v>NDP</v>
          </cell>
          <cell r="C1019" t="str">
            <v>B</v>
          </cell>
          <cell r="D1019" t="str">
            <v>HT2</v>
          </cell>
          <cell r="E1019" t="str">
            <v>Europe et affaires étrangères</v>
          </cell>
          <cell r="F1019" t="str">
            <v>Action extérieure de l'État</v>
          </cell>
          <cell r="U1019">
            <v>28259020</v>
          </cell>
          <cell r="V1019">
            <v>28259020</v>
          </cell>
          <cell r="AD1019">
            <v>0</v>
          </cell>
          <cell r="AE1019">
            <v>0</v>
          </cell>
          <cell r="AG1019">
            <v>28259020</v>
          </cell>
          <cell r="AH1019">
            <v>28259020</v>
          </cell>
          <cell r="AM1019">
            <v>0</v>
          </cell>
          <cell r="AN1019">
            <v>0</v>
          </cell>
          <cell r="AP1019">
            <v>28259020</v>
          </cell>
          <cell r="AQ1019">
            <v>28259020</v>
          </cell>
          <cell r="AV1019">
            <v>0</v>
          </cell>
          <cell r="AW1019">
            <v>0</v>
          </cell>
          <cell r="AY1019">
            <v>28259020</v>
          </cell>
          <cell r="AZ1019">
            <v>28259020</v>
          </cell>
        </row>
        <row r="1020">
          <cell r="A1020" t="str">
            <v>MEAE</v>
          </cell>
          <cell r="B1020" t="str">
            <v>NDP</v>
          </cell>
          <cell r="C1020" t="str">
            <v>B</v>
          </cell>
          <cell r="D1020" t="str">
            <v>HT2</v>
          </cell>
          <cell r="E1020" t="str">
            <v>Europe et affaires étrangères</v>
          </cell>
          <cell r="F1020" t="str">
            <v>Action extérieure de l'État</v>
          </cell>
          <cell r="U1020">
            <v>58072657</v>
          </cell>
          <cell r="V1020">
            <v>58072657</v>
          </cell>
          <cell r="AD1020">
            <v>0</v>
          </cell>
          <cell r="AE1020">
            <v>0</v>
          </cell>
          <cell r="AG1020">
            <v>58072657</v>
          </cell>
          <cell r="AH1020">
            <v>58072657</v>
          </cell>
          <cell r="AM1020">
            <v>0</v>
          </cell>
          <cell r="AN1020">
            <v>0</v>
          </cell>
          <cell r="AP1020">
            <v>58072657</v>
          </cell>
          <cell r="AQ1020">
            <v>58072657</v>
          </cell>
          <cell r="AV1020">
            <v>0</v>
          </cell>
          <cell r="AW1020">
            <v>0</v>
          </cell>
          <cell r="AY1020">
            <v>58072657</v>
          </cell>
          <cell r="AZ1020">
            <v>58072657</v>
          </cell>
        </row>
        <row r="1021">
          <cell r="A1021" t="str">
            <v>MEAE</v>
          </cell>
          <cell r="B1021" t="str">
            <v>NDP</v>
          </cell>
          <cell r="C1021" t="str">
            <v>B</v>
          </cell>
          <cell r="D1021" t="str">
            <v>HT2</v>
          </cell>
          <cell r="E1021" t="str">
            <v>Europe et affaires étrangères</v>
          </cell>
          <cell r="F1021" t="str">
            <v>Action extérieure de l'État</v>
          </cell>
          <cell r="U1021">
            <v>13704815</v>
          </cell>
          <cell r="V1021">
            <v>13704815</v>
          </cell>
          <cell r="AD1021">
            <v>0</v>
          </cell>
          <cell r="AE1021">
            <v>0</v>
          </cell>
          <cell r="AG1021">
            <v>13704815</v>
          </cell>
          <cell r="AH1021">
            <v>13704815</v>
          </cell>
          <cell r="AM1021">
            <v>0</v>
          </cell>
          <cell r="AN1021">
            <v>0</v>
          </cell>
          <cell r="AP1021">
            <v>13704815</v>
          </cell>
          <cell r="AQ1021">
            <v>13704815</v>
          </cell>
          <cell r="AV1021">
            <v>0</v>
          </cell>
          <cell r="AW1021">
            <v>0</v>
          </cell>
          <cell r="AY1021">
            <v>13704815</v>
          </cell>
          <cell r="AZ1021">
            <v>13704815</v>
          </cell>
        </row>
        <row r="1022">
          <cell r="A1022" t="str">
            <v>MEAE</v>
          </cell>
          <cell r="B1022" t="str">
            <v>NDP</v>
          </cell>
          <cell r="C1022" t="str">
            <v>B</v>
          </cell>
          <cell r="D1022" t="str">
            <v>HT2</v>
          </cell>
          <cell r="E1022" t="str">
            <v>Europe et affaires étrangères</v>
          </cell>
          <cell r="F1022" t="str">
            <v>Action extérieure de l'État</v>
          </cell>
          <cell r="U1022">
            <v>17406310</v>
          </cell>
          <cell r="V1022">
            <v>17406310</v>
          </cell>
          <cell r="AD1022">
            <v>0</v>
          </cell>
          <cell r="AE1022">
            <v>0</v>
          </cell>
          <cell r="AG1022">
            <v>17406310</v>
          </cell>
          <cell r="AH1022">
            <v>17406310</v>
          </cell>
          <cell r="AM1022">
            <v>0</v>
          </cell>
          <cell r="AN1022">
            <v>0</v>
          </cell>
          <cell r="AP1022">
            <v>17406310</v>
          </cell>
          <cell r="AQ1022">
            <v>17406310</v>
          </cell>
          <cell r="AV1022">
            <v>0</v>
          </cell>
          <cell r="AW1022">
            <v>0</v>
          </cell>
          <cell r="AY1022">
            <v>17406310</v>
          </cell>
          <cell r="AZ1022">
            <v>17406310</v>
          </cell>
        </row>
        <row r="1023">
          <cell r="A1023" t="str">
            <v>MEAE</v>
          </cell>
          <cell r="B1023" t="str">
            <v>NDP</v>
          </cell>
          <cell r="C1023" t="str">
            <v>B</v>
          </cell>
          <cell r="D1023" t="str">
            <v>HT2</v>
          </cell>
          <cell r="E1023" t="str">
            <v>Europe et affaires étrangères</v>
          </cell>
          <cell r="F1023" t="str">
            <v>Action extérieure de l'État</v>
          </cell>
          <cell r="U1023">
            <v>7217044</v>
          </cell>
          <cell r="V1023">
            <v>7217044</v>
          </cell>
          <cell r="AD1023">
            <v>0</v>
          </cell>
          <cell r="AE1023">
            <v>0</v>
          </cell>
          <cell r="AG1023">
            <v>7217044</v>
          </cell>
          <cell r="AH1023">
            <v>7217044</v>
          </cell>
          <cell r="AM1023">
            <v>0</v>
          </cell>
          <cell r="AN1023">
            <v>0</v>
          </cell>
          <cell r="AP1023">
            <v>7217044</v>
          </cell>
          <cell r="AQ1023">
            <v>7217044</v>
          </cell>
          <cell r="AV1023">
            <v>0</v>
          </cell>
          <cell r="AW1023">
            <v>0</v>
          </cell>
          <cell r="AY1023">
            <v>7217044</v>
          </cell>
          <cell r="AZ1023">
            <v>7217044</v>
          </cell>
        </row>
        <row r="1024">
          <cell r="A1024" t="str">
            <v>MEAE</v>
          </cell>
          <cell r="B1024" t="str">
            <v>NDP</v>
          </cell>
          <cell r="C1024" t="str">
            <v>B</v>
          </cell>
          <cell r="D1024" t="str">
            <v>HT2</v>
          </cell>
          <cell r="E1024" t="str">
            <v>Europe et affaires étrangères</v>
          </cell>
          <cell r="F1024" t="str">
            <v>Action extérieure de l'État</v>
          </cell>
          <cell r="U1024">
            <v>26713532</v>
          </cell>
          <cell r="V1024">
            <v>26713532</v>
          </cell>
          <cell r="AD1024">
            <v>0</v>
          </cell>
          <cell r="AE1024">
            <v>0</v>
          </cell>
          <cell r="AG1024">
            <v>26713532</v>
          </cell>
          <cell r="AH1024">
            <v>26713532</v>
          </cell>
          <cell r="AM1024">
            <v>0</v>
          </cell>
          <cell r="AN1024">
            <v>0</v>
          </cell>
          <cell r="AP1024">
            <v>26713532</v>
          </cell>
          <cell r="AQ1024">
            <v>26713532</v>
          </cell>
          <cell r="AV1024">
            <v>0</v>
          </cell>
          <cell r="AW1024">
            <v>0</v>
          </cell>
          <cell r="AY1024">
            <v>26713532</v>
          </cell>
          <cell r="AZ1024">
            <v>26713532</v>
          </cell>
        </row>
        <row r="1025">
          <cell r="A1025" t="str">
            <v>MEAE</v>
          </cell>
          <cell r="B1025" t="str">
            <v>NDP</v>
          </cell>
          <cell r="C1025" t="str">
            <v>P</v>
          </cell>
          <cell r="D1025" t="str">
            <v>SO</v>
          </cell>
          <cell r="E1025" t="str">
            <v>Europe et affaires étrangères</v>
          </cell>
          <cell r="F1025" t="str">
            <v>Action extérieure de l'État</v>
          </cell>
          <cell r="M1025">
            <v>0</v>
          </cell>
          <cell r="O1025">
            <v>75069</v>
          </cell>
          <cell r="Q1025">
            <v>16150137</v>
          </cell>
          <cell r="S1025">
            <v>0</v>
          </cell>
          <cell r="U1025">
            <v>0</v>
          </cell>
          <cell r="V1025">
            <v>0</v>
          </cell>
          <cell r="AD1025">
            <v>0</v>
          </cell>
          <cell r="AE1025">
            <v>0</v>
          </cell>
          <cell r="AG1025">
            <v>0</v>
          </cell>
          <cell r="AH1025">
            <v>0</v>
          </cell>
          <cell r="AM1025">
            <v>0</v>
          </cell>
          <cell r="AN1025">
            <v>0</v>
          </cell>
          <cell r="AP1025">
            <v>0</v>
          </cell>
          <cell r="AQ1025">
            <v>0</v>
          </cell>
          <cell r="AV1025">
            <v>0</v>
          </cell>
          <cell r="AW1025">
            <v>0</v>
          </cell>
          <cell r="AY1025">
            <v>0</v>
          </cell>
          <cell r="AZ1025">
            <v>0</v>
          </cell>
        </row>
        <row r="1026">
          <cell r="A1026" t="str">
            <v>MEAE</v>
          </cell>
          <cell r="B1026" t="str">
            <v>NDP</v>
          </cell>
          <cell r="C1026" t="str">
            <v>STP</v>
          </cell>
          <cell r="D1026" t="str">
            <v>HT2</v>
          </cell>
          <cell r="E1026" t="str">
            <v>Europe et affaires étrangères</v>
          </cell>
          <cell r="F1026" t="str">
            <v>Action extérieure de l'État</v>
          </cell>
          <cell r="M1026">
            <v>0</v>
          </cell>
          <cell r="O1026">
            <v>75069</v>
          </cell>
          <cell r="Q1026">
            <v>16150137</v>
          </cell>
          <cell r="S1026">
            <v>0</v>
          </cell>
          <cell r="U1026">
            <v>0</v>
          </cell>
          <cell r="V1026">
            <v>0</v>
          </cell>
          <cell r="AD1026">
            <v>0</v>
          </cell>
          <cell r="AE1026">
            <v>0</v>
          </cell>
          <cell r="AG1026">
            <v>0</v>
          </cell>
          <cell r="AH1026">
            <v>0</v>
          </cell>
          <cell r="AM1026">
            <v>0</v>
          </cell>
          <cell r="AN1026">
            <v>0</v>
          </cell>
          <cell r="AP1026">
            <v>0</v>
          </cell>
          <cell r="AQ1026">
            <v>0</v>
          </cell>
          <cell r="AV1026">
            <v>0</v>
          </cell>
          <cell r="AW1026">
            <v>0</v>
          </cell>
          <cell r="AY1026">
            <v>0</v>
          </cell>
          <cell r="AZ1026">
            <v>0</v>
          </cell>
        </row>
        <row r="1027">
          <cell r="A1027" t="str">
            <v>MEAE</v>
          </cell>
          <cell r="B1027" t="str">
            <v>SO</v>
          </cell>
          <cell r="C1027" t="str">
            <v>M</v>
          </cell>
          <cell r="D1027" t="str">
            <v>SO</v>
          </cell>
          <cell r="E1027" t="str">
            <v>Europe et affaires étrangères</v>
          </cell>
          <cell r="F1027" t="str">
            <v>Aide publique au développement</v>
          </cell>
          <cell r="M1027">
            <v>1751408481</v>
          </cell>
          <cell r="O1027">
            <v>1894512091</v>
          </cell>
          <cell r="Q1027">
            <v>1992699803</v>
          </cell>
          <cell r="S1027">
            <v>2197943812</v>
          </cell>
          <cell r="U1027">
            <v>5606110038</v>
          </cell>
          <cell r="V1027">
            <v>5394292343</v>
          </cell>
          <cell r="AD1027">
            <v>0</v>
          </cell>
          <cell r="AE1027">
            <v>0</v>
          </cell>
          <cell r="AG1027">
            <v>5606110038</v>
          </cell>
          <cell r="AH1027">
            <v>5394292343</v>
          </cell>
          <cell r="AM1027">
            <v>0</v>
          </cell>
          <cell r="AN1027">
            <v>0</v>
          </cell>
          <cell r="AP1027">
            <v>5606110038</v>
          </cell>
          <cell r="AQ1027">
            <v>5394292343</v>
          </cell>
          <cell r="AV1027">
            <v>0</v>
          </cell>
          <cell r="AW1027">
            <v>0</v>
          </cell>
          <cell r="AY1027">
            <v>5606110038</v>
          </cell>
          <cell r="AZ1027">
            <v>5394292343</v>
          </cell>
        </row>
        <row r="1028">
          <cell r="A1028" t="str">
            <v>MEAE</v>
          </cell>
          <cell r="B1028" t="str">
            <v>NDP</v>
          </cell>
          <cell r="C1028" t="str">
            <v>P</v>
          </cell>
          <cell r="D1028" t="str">
            <v>SO</v>
          </cell>
          <cell r="E1028" t="str">
            <v>Europe et affaires étrangères</v>
          </cell>
          <cell r="F1028" t="str">
            <v>Aide publique au développement</v>
          </cell>
          <cell r="M1028">
            <v>1751408481</v>
          </cell>
          <cell r="O1028">
            <v>1894512091</v>
          </cell>
          <cell r="Q1028">
            <v>1992699803</v>
          </cell>
          <cell r="S1028">
            <v>2197943812</v>
          </cell>
          <cell r="U1028">
            <v>2771340038</v>
          </cell>
          <cell r="V1028">
            <v>2476336337</v>
          </cell>
          <cell r="AD1028">
            <v>0</v>
          </cell>
          <cell r="AE1028">
            <v>0</v>
          </cell>
          <cell r="AG1028">
            <v>2771340038</v>
          </cell>
          <cell r="AH1028">
            <v>2476336337</v>
          </cell>
          <cell r="AM1028">
            <v>0</v>
          </cell>
          <cell r="AN1028">
            <v>0</v>
          </cell>
          <cell r="AP1028">
            <v>2771340038</v>
          </cell>
          <cell r="AQ1028">
            <v>2476336337</v>
          </cell>
          <cell r="AV1028">
            <v>0</v>
          </cell>
          <cell r="AW1028">
            <v>0</v>
          </cell>
          <cell r="AY1028">
            <v>2771340038</v>
          </cell>
          <cell r="AZ1028">
            <v>2476336337</v>
          </cell>
        </row>
        <row r="1029">
          <cell r="A1029" t="str">
            <v>MEAE</v>
          </cell>
          <cell r="B1029" t="str">
            <v>SO</v>
          </cell>
          <cell r="C1029" t="str">
            <v>STP</v>
          </cell>
          <cell r="D1029" t="str">
            <v>T2</v>
          </cell>
          <cell r="E1029" t="str">
            <v>Europe et affaires étrangères</v>
          </cell>
          <cell r="F1029" t="str">
            <v>Aide publique au développement</v>
          </cell>
          <cell r="M1029">
            <v>153780920</v>
          </cell>
          <cell r="O1029">
            <v>155815068</v>
          </cell>
          <cell r="Q1029">
            <v>156177179</v>
          </cell>
          <cell r="S1029">
            <v>152758875</v>
          </cell>
          <cell r="U1029">
            <v>162306744</v>
          </cell>
          <cell r="V1029">
            <v>162306744</v>
          </cell>
          <cell r="AD1029">
            <v>0</v>
          </cell>
          <cell r="AE1029">
            <v>0</v>
          </cell>
          <cell r="AG1029">
            <v>162306744</v>
          </cell>
          <cell r="AH1029">
            <v>162306744</v>
          </cell>
          <cell r="AM1029">
            <v>0</v>
          </cell>
          <cell r="AN1029">
            <v>0</v>
          </cell>
          <cell r="AP1029">
            <v>162306744</v>
          </cell>
          <cell r="AQ1029">
            <v>162306744</v>
          </cell>
          <cell r="AV1029">
            <v>0</v>
          </cell>
          <cell r="AW1029">
            <v>0</v>
          </cell>
          <cell r="AY1029">
            <v>162306744</v>
          </cell>
          <cell r="AZ1029">
            <v>162306744</v>
          </cell>
        </row>
        <row r="1030">
          <cell r="A1030" t="str">
            <v>MEAE</v>
          </cell>
          <cell r="B1030" t="str">
            <v>NDP</v>
          </cell>
          <cell r="C1030" t="str">
            <v>B</v>
          </cell>
          <cell r="D1030" t="str">
            <v>T2_HCAS</v>
          </cell>
          <cell r="E1030" t="str">
            <v>Europe et affaires étrangères</v>
          </cell>
          <cell r="F1030" t="str">
            <v>Aide publique au développement</v>
          </cell>
          <cell r="M1030">
            <v>138838374</v>
          </cell>
          <cell r="O1030">
            <v>140836636</v>
          </cell>
          <cell r="Q1030">
            <v>140823672</v>
          </cell>
          <cell r="S1030">
            <v>137548581</v>
          </cell>
          <cell r="U1030">
            <v>146690821</v>
          </cell>
          <cell r="V1030">
            <v>146690821</v>
          </cell>
          <cell r="AD1030">
            <v>0</v>
          </cell>
          <cell r="AE1030">
            <v>0</v>
          </cell>
          <cell r="AG1030">
            <v>146690821</v>
          </cell>
          <cell r="AH1030">
            <v>146690821</v>
          </cell>
          <cell r="AM1030">
            <v>0</v>
          </cell>
          <cell r="AN1030">
            <v>0</v>
          </cell>
          <cell r="AP1030">
            <v>146690821</v>
          </cell>
          <cell r="AQ1030">
            <v>146690821</v>
          </cell>
          <cell r="AV1030">
            <v>0</v>
          </cell>
          <cell r="AW1030">
            <v>0</v>
          </cell>
          <cell r="AY1030">
            <v>146690821</v>
          </cell>
          <cell r="AZ1030">
            <v>146690821</v>
          </cell>
        </row>
        <row r="1031">
          <cell r="A1031" t="str">
            <v>MEAE</v>
          </cell>
          <cell r="B1031" t="str">
            <v>HN</v>
          </cell>
          <cell r="C1031" t="str">
            <v>B</v>
          </cell>
          <cell r="D1031" t="str">
            <v>T2_CAS</v>
          </cell>
          <cell r="E1031" t="str">
            <v>Europe et affaires étrangères</v>
          </cell>
          <cell r="F1031" t="str">
            <v>Aide publique au développement</v>
          </cell>
          <cell r="M1031">
            <v>14942546</v>
          </cell>
          <cell r="O1031">
            <v>14978432</v>
          </cell>
          <cell r="Q1031">
            <v>15353507</v>
          </cell>
          <cell r="S1031">
            <v>15210294</v>
          </cell>
          <cell r="U1031">
            <v>15615923</v>
          </cell>
          <cell r="V1031">
            <v>15615923</v>
          </cell>
          <cell r="AD1031">
            <v>0</v>
          </cell>
          <cell r="AE1031">
            <v>0</v>
          </cell>
          <cell r="AG1031">
            <v>15615923</v>
          </cell>
          <cell r="AH1031">
            <v>15615923</v>
          </cell>
          <cell r="AM1031">
            <v>0</v>
          </cell>
          <cell r="AN1031">
            <v>0</v>
          </cell>
          <cell r="AP1031">
            <v>15615923</v>
          </cell>
          <cell r="AQ1031">
            <v>15615923</v>
          </cell>
          <cell r="AV1031">
            <v>0</v>
          </cell>
          <cell r="AW1031">
            <v>0</v>
          </cell>
          <cell r="AY1031">
            <v>15615923</v>
          </cell>
          <cell r="AZ1031">
            <v>15615923</v>
          </cell>
        </row>
        <row r="1032">
          <cell r="A1032" t="str">
            <v>MEAE</v>
          </cell>
          <cell r="B1032" t="str">
            <v>NDP</v>
          </cell>
          <cell r="C1032" t="str">
            <v>STP</v>
          </cell>
          <cell r="D1032" t="str">
            <v>HT2</v>
          </cell>
          <cell r="E1032" t="str">
            <v>Europe et affaires étrangères</v>
          </cell>
          <cell r="F1032" t="str">
            <v>Aide publique au développement</v>
          </cell>
          <cell r="M1032">
            <v>1597627561</v>
          </cell>
          <cell r="O1032">
            <v>1738697023</v>
          </cell>
          <cell r="Q1032">
            <v>1836522624</v>
          </cell>
          <cell r="S1032">
            <v>2045184937</v>
          </cell>
          <cell r="U1032">
            <v>2609033294</v>
          </cell>
          <cell r="V1032">
            <v>2314029593</v>
          </cell>
          <cell r="AD1032">
            <v>0</v>
          </cell>
          <cell r="AE1032">
            <v>0</v>
          </cell>
          <cell r="AG1032">
            <v>2609033294</v>
          </cell>
          <cell r="AH1032">
            <v>2314029593</v>
          </cell>
          <cell r="AM1032">
            <v>0</v>
          </cell>
          <cell r="AN1032">
            <v>0</v>
          </cell>
          <cell r="AP1032">
            <v>2609033294</v>
          </cell>
          <cell r="AQ1032">
            <v>2314029593</v>
          </cell>
          <cell r="AV1032">
            <v>0</v>
          </cell>
          <cell r="AW1032">
            <v>0</v>
          </cell>
          <cell r="AY1032">
            <v>2609033294</v>
          </cell>
          <cell r="AZ1032">
            <v>2314029593</v>
          </cell>
        </row>
        <row r="1033">
          <cell r="A1033" t="str">
            <v>MEAE</v>
          </cell>
          <cell r="B1033" t="str">
            <v>NDP</v>
          </cell>
          <cell r="C1033" t="str">
            <v>B</v>
          </cell>
          <cell r="D1033" t="str">
            <v>HT2</v>
          </cell>
          <cell r="E1033" t="str">
            <v>Europe et affaires étrangères</v>
          </cell>
          <cell r="F1033" t="str">
            <v>Aide publique au développement</v>
          </cell>
          <cell r="U1033">
            <v>27144290</v>
          </cell>
          <cell r="V1033">
            <v>31144290</v>
          </cell>
          <cell r="AD1033">
            <v>0</v>
          </cell>
          <cell r="AE1033">
            <v>0</v>
          </cell>
          <cell r="AG1033">
            <v>27144290</v>
          </cell>
          <cell r="AH1033">
            <v>31144290</v>
          </cell>
          <cell r="AM1033">
            <v>0</v>
          </cell>
          <cell r="AN1033">
            <v>0</v>
          </cell>
          <cell r="AP1033">
            <v>27144290</v>
          </cell>
          <cell r="AQ1033">
            <v>31144290</v>
          </cell>
          <cell r="AV1033">
            <v>0</v>
          </cell>
          <cell r="AW1033">
            <v>0</v>
          </cell>
          <cell r="AY1033">
            <v>27144290</v>
          </cell>
          <cell r="AZ1033">
            <v>31144290</v>
          </cell>
        </row>
        <row r="1034">
          <cell r="A1034" t="str">
            <v>MEAE</v>
          </cell>
          <cell r="B1034" t="str">
            <v>NDP</v>
          </cell>
          <cell r="C1034" t="str">
            <v>B</v>
          </cell>
          <cell r="D1034" t="str">
            <v>HT2</v>
          </cell>
          <cell r="E1034" t="str">
            <v>Europe et affaires étrangères</v>
          </cell>
          <cell r="F1034" t="str">
            <v>Aide publique au développement</v>
          </cell>
          <cell r="U1034">
            <v>3000000</v>
          </cell>
          <cell r="V1034">
            <v>3000000</v>
          </cell>
          <cell r="AD1034">
            <v>0</v>
          </cell>
          <cell r="AE1034">
            <v>0</v>
          </cell>
          <cell r="AG1034">
            <v>3000000</v>
          </cell>
          <cell r="AH1034">
            <v>3000000</v>
          </cell>
          <cell r="AM1034">
            <v>0</v>
          </cell>
          <cell r="AN1034">
            <v>0</v>
          </cell>
          <cell r="AP1034">
            <v>3000000</v>
          </cell>
          <cell r="AQ1034">
            <v>3000000</v>
          </cell>
          <cell r="AV1034">
            <v>0</v>
          </cell>
          <cell r="AW1034">
            <v>0</v>
          </cell>
          <cell r="AY1034">
            <v>3000000</v>
          </cell>
          <cell r="AZ1034">
            <v>3000000</v>
          </cell>
        </row>
        <row r="1035">
          <cell r="A1035" t="str">
            <v>MEAE</v>
          </cell>
          <cell r="B1035" t="str">
            <v>NDP</v>
          </cell>
          <cell r="C1035" t="str">
            <v>B</v>
          </cell>
          <cell r="D1035" t="str">
            <v>HT2</v>
          </cell>
          <cell r="E1035" t="str">
            <v>Europe et affaires étrangères</v>
          </cell>
          <cell r="F1035" t="str">
            <v>Aide publique au développement</v>
          </cell>
          <cell r="U1035">
            <v>11500000</v>
          </cell>
          <cell r="V1035">
            <v>11500000</v>
          </cell>
          <cell r="AD1035">
            <v>0</v>
          </cell>
          <cell r="AE1035">
            <v>0</v>
          </cell>
          <cell r="AG1035">
            <v>11500000</v>
          </cell>
          <cell r="AH1035">
            <v>11500000</v>
          </cell>
          <cell r="AM1035">
            <v>0</v>
          </cell>
          <cell r="AN1035">
            <v>0</v>
          </cell>
          <cell r="AP1035">
            <v>11500000</v>
          </cell>
          <cell r="AQ1035">
            <v>11500000</v>
          </cell>
          <cell r="AV1035">
            <v>0</v>
          </cell>
          <cell r="AW1035">
            <v>0</v>
          </cell>
          <cell r="AY1035">
            <v>11500000</v>
          </cell>
          <cell r="AZ1035">
            <v>11500000</v>
          </cell>
        </row>
        <row r="1036">
          <cell r="A1036" t="str">
            <v>MEAE</v>
          </cell>
          <cell r="B1036" t="str">
            <v>NDP</v>
          </cell>
          <cell r="C1036" t="str">
            <v>B</v>
          </cell>
          <cell r="D1036" t="str">
            <v>HT2</v>
          </cell>
          <cell r="E1036" t="str">
            <v>Europe et affaires étrangères</v>
          </cell>
          <cell r="F1036" t="str">
            <v>Aide publique au développement</v>
          </cell>
          <cell r="U1036">
            <v>48520946</v>
          </cell>
          <cell r="V1036">
            <v>46320946</v>
          </cell>
          <cell r="AD1036">
            <v>0</v>
          </cell>
          <cell r="AE1036">
            <v>0</v>
          </cell>
          <cell r="AG1036">
            <v>48520946</v>
          </cell>
          <cell r="AH1036">
            <v>46320946</v>
          </cell>
          <cell r="AM1036">
            <v>0</v>
          </cell>
          <cell r="AN1036">
            <v>0</v>
          </cell>
          <cell r="AP1036">
            <v>48520946</v>
          </cell>
          <cell r="AQ1036">
            <v>46320946</v>
          </cell>
          <cell r="AV1036">
            <v>0</v>
          </cell>
          <cell r="AW1036">
            <v>0</v>
          </cell>
          <cell r="AY1036">
            <v>48520946</v>
          </cell>
          <cell r="AZ1036">
            <v>46320946</v>
          </cell>
        </row>
        <row r="1037">
          <cell r="A1037" t="str">
            <v>MEAE</v>
          </cell>
          <cell r="B1037" t="str">
            <v>NDP</v>
          </cell>
          <cell r="C1037" t="str">
            <v>B</v>
          </cell>
          <cell r="D1037" t="str">
            <v>HT2</v>
          </cell>
          <cell r="E1037" t="str">
            <v>Europe et affaires étrangères</v>
          </cell>
          <cell r="F1037" t="str">
            <v>Aide publique au développement</v>
          </cell>
          <cell r="U1037">
            <v>200676205</v>
          </cell>
          <cell r="V1037">
            <v>200676205</v>
          </cell>
          <cell r="AD1037">
            <v>0</v>
          </cell>
          <cell r="AE1037">
            <v>0</v>
          </cell>
          <cell r="AG1037">
            <v>200676205</v>
          </cell>
          <cell r="AH1037">
            <v>200676205</v>
          </cell>
          <cell r="AM1037">
            <v>0</v>
          </cell>
          <cell r="AN1037">
            <v>0</v>
          </cell>
          <cell r="AP1037">
            <v>200676205</v>
          </cell>
          <cell r="AQ1037">
            <v>200676205</v>
          </cell>
          <cell r="AV1037">
            <v>0</v>
          </cell>
          <cell r="AW1037">
            <v>0</v>
          </cell>
          <cell r="AY1037">
            <v>200676205</v>
          </cell>
          <cell r="AZ1037">
            <v>200676205</v>
          </cell>
        </row>
        <row r="1038">
          <cell r="A1038" t="str">
            <v>MEAE</v>
          </cell>
          <cell r="B1038" t="str">
            <v>NDP</v>
          </cell>
          <cell r="C1038" t="str">
            <v>B</v>
          </cell>
          <cell r="D1038" t="str">
            <v>HT2</v>
          </cell>
          <cell r="E1038" t="str">
            <v>Europe et affaires étrangères</v>
          </cell>
          <cell r="F1038" t="str">
            <v>Aide publique au développement</v>
          </cell>
          <cell r="U1038">
            <v>83718186</v>
          </cell>
          <cell r="V1038">
            <v>83718186</v>
          </cell>
          <cell r="AD1038">
            <v>0</v>
          </cell>
          <cell r="AE1038">
            <v>0</v>
          </cell>
          <cell r="AG1038">
            <v>83718186</v>
          </cell>
          <cell r="AH1038">
            <v>83718186</v>
          </cell>
          <cell r="AM1038">
            <v>0</v>
          </cell>
          <cell r="AN1038">
            <v>0</v>
          </cell>
          <cell r="AP1038">
            <v>83718186</v>
          </cell>
          <cell r="AQ1038">
            <v>83718186</v>
          </cell>
          <cell r="AV1038">
            <v>0</v>
          </cell>
          <cell r="AW1038">
            <v>0</v>
          </cell>
          <cell r="AY1038">
            <v>83718186</v>
          </cell>
          <cell r="AZ1038">
            <v>83718186</v>
          </cell>
        </row>
        <row r="1039">
          <cell r="A1039" t="str">
            <v>MEAE</v>
          </cell>
          <cell r="B1039" t="str">
            <v>NDP</v>
          </cell>
          <cell r="C1039" t="str">
            <v>B</v>
          </cell>
          <cell r="D1039" t="str">
            <v>HT2</v>
          </cell>
          <cell r="E1039" t="str">
            <v>Europe et affaires étrangères</v>
          </cell>
          <cell r="F1039" t="str">
            <v>Aide publique au développement</v>
          </cell>
          <cell r="U1039">
            <v>1105000000</v>
          </cell>
          <cell r="V1039">
            <v>802813416</v>
          </cell>
          <cell r="AD1039">
            <v>0</v>
          </cell>
          <cell r="AE1039">
            <v>0</v>
          </cell>
          <cell r="AG1039">
            <v>1105000000</v>
          </cell>
          <cell r="AH1039">
            <v>802813416</v>
          </cell>
          <cell r="AM1039">
            <v>0</v>
          </cell>
          <cell r="AN1039">
            <v>0</v>
          </cell>
          <cell r="AP1039">
            <v>1105000000</v>
          </cell>
          <cell r="AQ1039">
            <v>802813416</v>
          </cell>
          <cell r="AV1039">
            <v>0</v>
          </cell>
          <cell r="AW1039">
            <v>0</v>
          </cell>
          <cell r="AY1039">
            <v>1105000000</v>
          </cell>
          <cell r="AZ1039">
            <v>802813416</v>
          </cell>
        </row>
        <row r="1040">
          <cell r="A1040" t="str">
            <v>MEAE</v>
          </cell>
          <cell r="B1040" t="str">
            <v>NDP</v>
          </cell>
          <cell r="C1040" t="str">
            <v>B</v>
          </cell>
          <cell r="D1040" t="str">
            <v>HT2</v>
          </cell>
          <cell r="E1040" t="str">
            <v>Europe et affaires étrangères</v>
          </cell>
          <cell r="F1040" t="str">
            <v>Aide publique au développement</v>
          </cell>
          <cell r="U1040">
            <v>24180000</v>
          </cell>
          <cell r="V1040">
            <v>24180000</v>
          </cell>
          <cell r="AD1040">
            <v>0</v>
          </cell>
          <cell r="AE1040">
            <v>0</v>
          </cell>
          <cell r="AG1040">
            <v>24180000</v>
          </cell>
          <cell r="AH1040">
            <v>24180000</v>
          </cell>
          <cell r="AM1040">
            <v>0</v>
          </cell>
          <cell r="AN1040">
            <v>0</v>
          </cell>
          <cell r="AP1040">
            <v>24180000</v>
          </cell>
          <cell r="AQ1040">
            <v>24180000</v>
          </cell>
          <cell r="AV1040">
            <v>0</v>
          </cell>
          <cell r="AW1040">
            <v>0</v>
          </cell>
          <cell r="AY1040">
            <v>24180000</v>
          </cell>
          <cell r="AZ1040">
            <v>24180000</v>
          </cell>
        </row>
        <row r="1041">
          <cell r="A1041" t="str">
            <v>MEAE</v>
          </cell>
          <cell r="B1041" t="str">
            <v>NDP</v>
          </cell>
          <cell r="C1041" t="str">
            <v>B</v>
          </cell>
          <cell r="D1041" t="str">
            <v>HT2</v>
          </cell>
          <cell r="E1041" t="str">
            <v>Europe et affaires étrangères</v>
          </cell>
          <cell r="F1041" t="str">
            <v>Aide publique au développement</v>
          </cell>
          <cell r="U1041">
            <v>23723948</v>
          </cell>
          <cell r="V1041">
            <v>23723948</v>
          </cell>
          <cell r="AD1041">
            <v>0</v>
          </cell>
          <cell r="AE1041">
            <v>0</v>
          </cell>
          <cell r="AG1041">
            <v>23723948</v>
          </cell>
          <cell r="AH1041">
            <v>23723948</v>
          </cell>
          <cell r="AM1041">
            <v>0</v>
          </cell>
          <cell r="AN1041">
            <v>0</v>
          </cell>
          <cell r="AP1041">
            <v>23723948</v>
          </cell>
          <cell r="AQ1041">
            <v>23723948</v>
          </cell>
          <cell r="AV1041">
            <v>0</v>
          </cell>
          <cell r="AW1041">
            <v>0</v>
          </cell>
          <cell r="AY1041">
            <v>23723948</v>
          </cell>
          <cell r="AZ1041">
            <v>23723948</v>
          </cell>
        </row>
        <row r="1042">
          <cell r="A1042" t="str">
            <v>MEAE</v>
          </cell>
          <cell r="B1042" t="str">
            <v>NDP</v>
          </cell>
          <cell r="C1042" t="str">
            <v>B</v>
          </cell>
          <cell r="D1042" t="str">
            <v>HT2</v>
          </cell>
          <cell r="E1042" t="str">
            <v>Europe et affaires étrangères</v>
          </cell>
          <cell r="F1042" t="str">
            <v>Aide publique au développement</v>
          </cell>
          <cell r="U1042">
            <v>317239012</v>
          </cell>
          <cell r="V1042">
            <v>317239012</v>
          </cell>
          <cell r="AD1042">
            <v>0</v>
          </cell>
          <cell r="AE1042">
            <v>0</v>
          </cell>
          <cell r="AG1042">
            <v>317239012</v>
          </cell>
          <cell r="AH1042">
            <v>317239012</v>
          </cell>
          <cell r="AM1042">
            <v>0</v>
          </cell>
          <cell r="AN1042">
            <v>0</v>
          </cell>
          <cell r="AP1042">
            <v>317239012</v>
          </cell>
          <cell r="AQ1042">
            <v>317239012</v>
          </cell>
          <cell r="AV1042">
            <v>0</v>
          </cell>
          <cell r="AW1042">
            <v>0</v>
          </cell>
          <cell r="AY1042">
            <v>317239012</v>
          </cell>
          <cell r="AZ1042">
            <v>317239012</v>
          </cell>
        </row>
        <row r="1043">
          <cell r="A1043" t="str">
            <v>MEAE</v>
          </cell>
          <cell r="B1043" t="str">
            <v>NDP</v>
          </cell>
          <cell r="C1043" t="str">
            <v>B</v>
          </cell>
          <cell r="D1043" t="str">
            <v>HT2</v>
          </cell>
          <cell r="E1043" t="str">
            <v>Europe et affaires étrangères</v>
          </cell>
          <cell r="F1043" t="str">
            <v>Aide publique au développement</v>
          </cell>
          <cell r="U1043">
            <v>50606990</v>
          </cell>
          <cell r="V1043">
            <v>55989873</v>
          </cell>
          <cell r="AD1043">
            <v>0</v>
          </cell>
          <cell r="AE1043">
            <v>0</v>
          </cell>
          <cell r="AG1043">
            <v>50606990</v>
          </cell>
          <cell r="AH1043">
            <v>55989873</v>
          </cell>
          <cell r="AM1043">
            <v>0</v>
          </cell>
          <cell r="AN1043">
            <v>0</v>
          </cell>
          <cell r="AP1043">
            <v>50606990</v>
          </cell>
          <cell r="AQ1043">
            <v>55989873</v>
          </cell>
          <cell r="AV1043">
            <v>0</v>
          </cell>
          <cell r="AW1043">
            <v>0</v>
          </cell>
          <cell r="AY1043">
            <v>50606990</v>
          </cell>
          <cell r="AZ1043">
            <v>55989873</v>
          </cell>
        </row>
        <row r="1044">
          <cell r="A1044" t="str">
            <v>MEAE</v>
          </cell>
          <cell r="B1044" t="str">
            <v>NDP</v>
          </cell>
          <cell r="C1044" t="str">
            <v>B</v>
          </cell>
          <cell r="D1044" t="str">
            <v>HT2</v>
          </cell>
          <cell r="E1044" t="str">
            <v>Europe et affaires étrangères</v>
          </cell>
          <cell r="F1044" t="str">
            <v>Aide publique au développement</v>
          </cell>
          <cell r="U1044">
            <v>713723717</v>
          </cell>
          <cell r="V1044">
            <v>713723717</v>
          </cell>
          <cell r="AD1044">
            <v>0</v>
          </cell>
          <cell r="AE1044">
            <v>0</v>
          </cell>
          <cell r="AG1044">
            <v>713723717</v>
          </cell>
          <cell r="AH1044">
            <v>713723717</v>
          </cell>
          <cell r="AM1044">
            <v>0</v>
          </cell>
          <cell r="AN1044">
            <v>0</v>
          </cell>
          <cell r="AP1044">
            <v>713723717</v>
          </cell>
          <cell r="AQ1044">
            <v>713723717</v>
          </cell>
          <cell r="AV1044">
            <v>0</v>
          </cell>
          <cell r="AW1044">
            <v>0</v>
          </cell>
          <cell r="AY1044">
            <v>713723717</v>
          </cell>
          <cell r="AZ1044">
            <v>713723717</v>
          </cell>
        </row>
        <row r="1045">
          <cell r="A1045" t="str">
            <v>MI</v>
          </cell>
          <cell r="B1045" t="str">
            <v>SO</v>
          </cell>
          <cell r="C1045" t="str">
            <v>M</v>
          </cell>
          <cell r="D1045" t="str">
            <v>SO</v>
          </cell>
          <cell r="E1045" t="str">
            <v>Intérieur</v>
          </cell>
          <cell r="F1045" t="str">
            <v>Administration générale et territoriale de l'État</v>
          </cell>
          <cell r="M1045">
            <v>4071084520</v>
          </cell>
          <cell r="O1045">
            <v>3881099650</v>
          </cell>
          <cell r="Q1045">
            <v>3914948344</v>
          </cell>
          <cell r="S1045">
            <v>3856279650</v>
          </cell>
          <cell r="U1045">
            <v>4184724038</v>
          </cell>
          <cell r="V1045">
            <v>4202936383</v>
          </cell>
          <cell r="AD1045">
            <v>0</v>
          </cell>
          <cell r="AE1045">
            <v>0</v>
          </cell>
          <cell r="AG1045">
            <v>4184724038</v>
          </cell>
          <cell r="AH1045">
            <v>4202936383</v>
          </cell>
          <cell r="AM1045">
            <v>0</v>
          </cell>
          <cell r="AN1045">
            <v>0</v>
          </cell>
          <cell r="AP1045">
            <v>4184724038</v>
          </cell>
          <cell r="AQ1045">
            <v>4202936383</v>
          </cell>
          <cell r="AV1045">
            <v>0</v>
          </cell>
          <cell r="AW1045">
            <v>0</v>
          </cell>
          <cell r="AY1045">
            <v>4184724038</v>
          </cell>
          <cell r="AZ1045">
            <v>4202936383</v>
          </cell>
        </row>
        <row r="1046">
          <cell r="A1046" t="str">
            <v>MI</v>
          </cell>
          <cell r="B1046" t="str">
            <v>NDP</v>
          </cell>
          <cell r="C1046" t="str">
            <v>P</v>
          </cell>
          <cell r="D1046" t="str">
            <v>SO</v>
          </cell>
          <cell r="E1046" t="str">
            <v>Intérieur</v>
          </cell>
          <cell r="F1046" t="str">
            <v>Administration générale et territoriale de l'État</v>
          </cell>
          <cell r="M1046">
            <v>1389337614</v>
          </cell>
          <cell r="O1046">
            <v>1372514786</v>
          </cell>
          <cell r="Q1046">
            <v>1392367374</v>
          </cell>
          <cell r="S1046">
            <v>1407002802</v>
          </cell>
          <cell r="U1046">
            <v>1384404403</v>
          </cell>
          <cell r="V1046">
            <v>1405099917</v>
          </cell>
          <cell r="AD1046">
            <v>0</v>
          </cell>
          <cell r="AE1046">
            <v>0</v>
          </cell>
          <cell r="AG1046">
            <v>1384404403</v>
          </cell>
          <cell r="AH1046">
            <v>1405099917</v>
          </cell>
          <cell r="AM1046">
            <v>0</v>
          </cell>
          <cell r="AN1046">
            <v>0</v>
          </cell>
          <cell r="AP1046">
            <v>1384404403</v>
          </cell>
          <cell r="AQ1046">
            <v>1405099917</v>
          </cell>
          <cell r="AV1046">
            <v>0</v>
          </cell>
          <cell r="AW1046">
            <v>0</v>
          </cell>
          <cell r="AY1046">
            <v>1384404403</v>
          </cell>
          <cell r="AZ1046">
            <v>1405099917</v>
          </cell>
        </row>
        <row r="1047">
          <cell r="A1047" t="str">
            <v>MI</v>
          </cell>
          <cell r="B1047" t="str">
            <v>SO</v>
          </cell>
          <cell r="C1047" t="str">
            <v>STP</v>
          </cell>
          <cell r="D1047" t="str">
            <v>T2</v>
          </cell>
          <cell r="E1047" t="str">
            <v>Intérieur</v>
          </cell>
          <cell r="F1047" t="str">
            <v>Administration générale et territoriale de l'État</v>
          </cell>
          <cell r="M1047">
            <v>700289775</v>
          </cell>
          <cell r="O1047">
            <v>728745760</v>
          </cell>
          <cell r="Q1047">
            <v>751773072</v>
          </cell>
          <cell r="S1047">
            <v>729363119</v>
          </cell>
          <cell r="U1047">
            <v>753133098</v>
          </cell>
          <cell r="V1047">
            <v>753133098</v>
          </cell>
          <cell r="AD1047">
            <v>0</v>
          </cell>
          <cell r="AE1047">
            <v>0</v>
          </cell>
          <cell r="AG1047">
            <v>753133098</v>
          </cell>
          <cell r="AH1047">
            <v>753133098</v>
          </cell>
          <cell r="AM1047">
            <v>0</v>
          </cell>
          <cell r="AN1047">
            <v>0</v>
          </cell>
          <cell r="AP1047">
            <v>753133098</v>
          </cell>
          <cell r="AQ1047">
            <v>753133098</v>
          </cell>
          <cell r="AV1047">
            <v>0</v>
          </cell>
          <cell r="AW1047">
            <v>0</v>
          </cell>
          <cell r="AY1047">
            <v>753133098</v>
          </cell>
          <cell r="AZ1047">
            <v>753133098</v>
          </cell>
        </row>
        <row r="1048">
          <cell r="A1048" t="str">
            <v>MI</v>
          </cell>
          <cell r="B1048" t="str">
            <v>NDP</v>
          </cell>
          <cell r="C1048" t="str">
            <v>B</v>
          </cell>
          <cell r="D1048" t="str">
            <v>T2_HCAS</v>
          </cell>
          <cell r="E1048" t="str">
            <v>Intérieur</v>
          </cell>
          <cell r="F1048" t="str">
            <v>Administration générale et territoriale de l'État</v>
          </cell>
          <cell r="M1048">
            <v>493656822</v>
          </cell>
          <cell r="O1048">
            <v>512381339</v>
          </cell>
          <cell r="Q1048">
            <v>529179412</v>
          </cell>
          <cell r="S1048">
            <v>512191301</v>
          </cell>
          <cell r="U1048">
            <v>533494775</v>
          </cell>
          <cell r="V1048">
            <v>533494775</v>
          </cell>
          <cell r="AD1048">
            <v>0</v>
          </cell>
          <cell r="AE1048">
            <v>0</v>
          </cell>
          <cell r="AG1048">
            <v>533494775</v>
          </cell>
          <cell r="AH1048">
            <v>533494775</v>
          </cell>
          <cell r="AM1048">
            <v>0</v>
          </cell>
          <cell r="AN1048">
            <v>0</v>
          </cell>
          <cell r="AP1048">
            <v>533494775</v>
          </cell>
          <cell r="AQ1048">
            <v>533494775</v>
          </cell>
          <cell r="AV1048">
            <v>0</v>
          </cell>
          <cell r="AW1048">
            <v>0</v>
          </cell>
          <cell r="AY1048">
            <v>533494775</v>
          </cell>
          <cell r="AZ1048">
            <v>533494775</v>
          </cell>
        </row>
        <row r="1049">
          <cell r="A1049" t="str">
            <v>MI</v>
          </cell>
          <cell r="B1049" t="str">
            <v>HN</v>
          </cell>
          <cell r="C1049" t="str">
            <v>B</v>
          </cell>
          <cell r="D1049" t="str">
            <v>T2_CAS</v>
          </cell>
          <cell r="E1049" t="str">
            <v>Intérieur</v>
          </cell>
          <cell r="F1049" t="str">
            <v>Administration générale et territoriale de l'État</v>
          </cell>
          <cell r="M1049">
            <v>206632953</v>
          </cell>
          <cell r="O1049">
            <v>216364421</v>
          </cell>
          <cell r="Q1049">
            <v>222593660</v>
          </cell>
          <cell r="S1049">
            <v>217171818</v>
          </cell>
          <cell r="U1049">
            <v>219638323</v>
          </cell>
          <cell r="V1049">
            <v>219638323</v>
          </cell>
          <cell r="AD1049">
            <v>0</v>
          </cell>
          <cell r="AE1049">
            <v>0</v>
          </cell>
          <cell r="AG1049">
            <v>219638323</v>
          </cell>
          <cell r="AH1049">
            <v>219638323</v>
          </cell>
          <cell r="AM1049">
            <v>0</v>
          </cell>
          <cell r="AN1049">
            <v>0</v>
          </cell>
          <cell r="AP1049">
            <v>219638323</v>
          </cell>
          <cell r="AQ1049">
            <v>219638323</v>
          </cell>
          <cell r="AV1049">
            <v>0</v>
          </cell>
          <cell r="AW1049">
            <v>0</v>
          </cell>
          <cell r="AY1049">
            <v>219638323</v>
          </cell>
          <cell r="AZ1049">
            <v>219638323</v>
          </cell>
        </row>
        <row r="1050">
          <cell r="A1050" t="str">
            <v>MI</v>
          </cell>
          <cell r="B1050" t="str">
            <v>NDP</v>
          </cell>
          <cell r="C1050" t="str">
            <v>STP</v>
          </cell>
          <cell r="D1050" t="str">
            <v>HT2</v>
          </cell>
          <cell r="E1050" t="str">
            <v>Intérieur</v>
          </cell>
          <cell r="F1050" t="str">
            <v>Administration générale et territoriale de l'État</v>
          </cell>
          <cell r="M1050">
            <v>689047839</v>
          </cell>
          <cell r="O1050">
            <v>643769026</v>
          </cell>
          <cell r="Q1050">
            <v>640594302</v>
          </cell>
          <cell r="S1050">
            <v>677639683</v>
          </cell>
          <cell r="U1050">
            <v>631271305</v>
          </cell>
          <cell r="V1050">
            <v>651966819</v>
          </cell>
          <cell r="AD1050">
            <v>0</v>
          </cell>
          <cell r="AE1050">
            <v>0</v>
          </cell>
          <cell r="AG1050">
            <v>631271305</v>
          </cell>
          <cell r="AH1050">
            <v>651966819</v>
          </cell>
          <cell r="AM1050">
            <v>0</v>
          </cell>
          <cell r="AN1050">
            <v>0</v>
          </cell>
          <cell r="AP1050">
            <v>631271305</v>
          </cell>
          <cell r="AQ1050">
            <v>651966819</v>
          </cell>
          <cell r="AV1050">
            <v>0</v>
          </cell>
          <cell r="AW1050">
            <v>0</v>
          </cell>
          <cell r="AY1050">
            <v>631271305</v>
          </cell>
          <cell r="AZ1050">
            <v>651966819</v>
          </cell>
        </row>
        <row r="1051">
          <cell r="A1051" t="str">
            <v>MI</v>
          </cell>
          <cell r="B1051" t="str">
            <v>NDP</v>
          </cell>
          <cell r="C1051" t="str">
            <v>B</v>
          </cell>
          <cell r="D1051" t="str">
            <v>HT2</v>
          </cell>
          <cell r="E1051" t="str">
            <v>Intérieur</v>
          </cell>
          <cell r="F1051" t="str">
            <v>Administration générale et territoriale de l'État</v>
          </cell>
          <cell r="U1051">
            <v>88500000</v>
          </cell>
          <cell r="V1051">
            <v>88500000</v>
          </cell>
          <cell r="AD1051">
            <v>0</v>
          </cell>
          <cell r="AE1051">
            <v>0</v>
          </cell>
          <cell r="AG1051">
            <v>88500000</v>
          </cell>
          <cell r="AH1051">
            <v>88500000</v>
          </cell>
          <cell r="AM1051">
            <v>0</v>
          </cell>
          <cell r="AN1051">
            <v>0</v>
          </cell>
          <cell r="AP1051">
            <v>88500000</v>
          </cell>
          <cell r="AQ1051">
            <v>88500000</v>
          </cell>
          <cell r="AV1051">
            <v>0</v>
          </cell>
          <cell r="AW1051">
            <v>0</v>
          </cell>
          <cell r="AY1051">
            <v>88500000</v>
          </cell>
          <cell r="AZ1051">
            <v>88500000</v>
          </cell>
        </row>
        <row r="1052">
          <cell r="A1052" t="str">
            <v>MI</v>
          </cell>
          <cell r="B1052" t="str">
            <v>NDP</v>
          </cell>
          <cell r="C1052" t="str">
            <v>B</v>
          </cell>
          <cell r="D1052" t="str">
            <v>HT2</v>
          </cell>
          <cell r="E1052" t="str">
            <v>Intérieur</v>
          </cell>
          <cell r="F1052" t="str">
            <v>Administration générale et territoriale de l'État</v>
          </cell>
          <cell r="U1052">
            <v>6133956</v>
          </cell>
          <cell r="V1052">
            <v>6133956</v>
          </cell>
          <cell r="AD1052">
            <v>0</v>
          </cell>
          <cell r="AE1052">
            <v>0</v>
          </cell>
          <cell r="AG1052">
            <v>6133956</v>
          </cell>
          <cell r="AH1052">
            <v>6133956</v>
          </cell>
          <cell r="AM1052">
            <v>0</v>
          </cell>
          <cell r="AN1052">
            <v>0</v>
          </cell>
          <cell r="AP1052">
            <v>6133956</v>
          </cell>
          <cell r="AQ1052">
            <v>6133956</v>
          </cell>
          <cell r="AV1052">
            <v>0</v>
          </cell>
          <cell r="AW1052">
            <v>0</v>
          </cell>
          <cell r="AY1052">
            <v>6133956</v>
          </cell>
          <cell r="AZ1052">
            <v>6133956</v>
          </cell>
        </row>
        <row r="1053">
          <cell r="A1053" t="str">
            <v>MI</v>
          </cell>
          <cell r="B1053" t="str">
            <v>NDP</v>
          </cell>
          <cell r="C1053" t="str">
            <v>B</v>
          </cell>
          <cell r="D1053" t="str">
            <v>HT2</v>
          </cell>
          <cell r="E1053" t="str">
            <v>Intérieur</v>
          </cell>
          <cell r="F1053" t="str">
            <v>Administration générale et territoriale de l'État</v>
          </cell>
          <cell r="U1053">
            <v>37466473</v>
          </cell>
          <cell r="V1053">
            <v>37466473</v>
          </cell>
          <cell r="AD1053">
            <v>0</v>
          </cell>
          <cell r="AE1053">
            <v>0</v>
          </cell>
          <cell r="AG1053">
            <v>37466473</v>
          </cell>
          <cell r="AH1053">
            <v>37466473</v>
          </cell>
          <cell r="AM1053">
            <v>0</v>
          </cell>
          <cell r="AN1053">
            <v>0</v>
          </cell>
          <cell r="AP1053">
            <v>37466473</v>
          </cell>
          <cell r="AQ1053">
            <v>37466473</v>
          </cell>
          <cell r="AV1053">
            <v>0</v>
          </cell>
          <cell r="AW1053">
            <v>0</v>
          </cell>
          <cell r="AY1053">
            <v>37466473</v>
          </cell>
          <cell r="AZ1053">
            <v>37466473</v>
          </cell>
        </row>
        <row r="1054">
          <cell r="A1054" t="str">
            <v>MI</v>
          </cell>
          <cell r="B1054" t="str">
            <v>NDP</v>
          </cell>
          <cell r="C1054" t="str">
            <v>B</v>
          </cell>
          <cell r="D1054" t="str">
            <v>HT2</v>
          </cell>
          <cell r="E1054" t="str">
            <v>Intérieur</v>
          </cell>
          <cell r="F1054" t="str">
            <v>Administration générale et territoriale de l'État</v>
          </cell>
          <cell r="U1054">
            <v>235068365</v>
          </cell>
          <cell r="V1054">
            <v>210951594</v>
          </cell>
          <cell r="AD1054">
            <v>0</v>
          </cell>
          <cell r="AE1054">
            <v>0</v>
          </cell>
          <cell r="AG1054">
            <v>235068365</v>
          </cell>
          <cell r="AH1054">
            <v>210951594</v>
          </cell>
          <cell r="AM1054">
            <v>0</v>
          </cell>
          <cell r="AN1054">
            <v>0</v>
          </cell>
          <cell r="AP1054">
            <v>235068365</v>
          </cell>
          <cell r="AQ1054">
            <v>210951594</v>
          </cell>
          <cell r="AV1054">
            <v>0</v>
          </cell>
          <cell r="AW1054">
            <v>0</v>
          </cell>
          <cell r="AY1054">
            <v>235068365</v>
          </cell>
          <cell r="AZ1054">
            <v>210951594</v>
          </cell>
        </row>
        <row r="1055">
          <cell r="A1055" t="str">
            <v>MI</v>
          </cell>
          <cell r="B1055" t="str">
            <v>NDP</v>
          </cell>
          <cell r="C1055" t="str">
            <v>B</v>
          </cell>
          <cell r="D1055" t="str">
            <v>HT2</v>
          </cell>
          <cell r="E1055" t="str">
            <v>Intérieur</v>
          </cell>
          <cell r="F1055" t="str">
            <v>Administration générale et territoriale de l'État</v>
          </cell>
          <cell r="U1055">
            <v>74647685</v>
          </cell>
          <cell r="V1055">
            <v>102653761</v>
          </cell>
          <cell r="AD1055">
            <v>0</v>
          </cell>
          <cell r="AE1055">
            <v>0</v>
          </cell>
          <cell r="AG1055">
            <v>74647685</v>
          </cell>
          <cell r="AH1055">
            <v>102653761</v>
          </cell>
          <cell r="AM1055">
            <v>0</v>
          </cell>
          <cell r="AN1055">
            <v>0</v>
          </cell>
          <cell r="AP1055">
            <v>74647685</v>
          </cell>
          <cell r="AQ1055">
            <v>102653761</v>
          </cell>
          <cell r="AV1055">
            <v>0</v>
          </cell>
          <cell r="AW1055">
            <v>0</v>
          </cell>
          <cell r="AY1055">
            <v>74647685</v>
          </cell>
          <cell r="AZ1055">
            <v>102653761</v>
          </cell>
        </row>
        <row r="1056">
          <cell r="A1056" t="str">
            <v>MI</v>
          </cell>
          <cell r="B1056" t="str">
            <v>NDP</v>
          </cell>
          <cell r="C1056" t="str">
            <v>B</v>
          </cell>
          <cell r="D1056" t="str">
            <v>HT2</v>
          </cell>
          <cell r="E1056" t="str">
            <v>Intérieur</v>
          </cell>
          <cell r="F1056" t="str">
            <v>Administration générale et territoriale de l'État</v>
          </cell>
          <cell r="U1056">
            <v>17500000</v>
          </cell>
          <cell r="V1056">
            <v>17500000</v>
          </cell>
          <cell r="AD1056">
            <v>0</v>
          </cell>
          <cell r="AE1056">
            <v>0</v>
          </cell>
          <cell r="AG1056">
            <v>17500000</v>
          </cell>
          <cell r="AH1056">
            <v>17500000</v>
          </cell>
          <cell r="AM1056">
            <v>0</v>
          </cell>
          <cell r="AN1056">
            <v>0</v>
          </cell>
          <cell r="AP1056">
            <v>17500000</v>
          </cell>
          <cell r="AQ1056">
            <v>17500000</v>
          </cell>
          <cell r="AV1056">
            <v>0</v>
          </cell>
          <cell r="AW1056">
            <v>0</v>
          </cell>
          <cell r="AY1056">
            <v>17500000</v>
          </cell>
          <cell r="AZ1056">
            <v>17500000</v>
          </cell>
        </row>
        <row r="1057">
          <cell r="A1057" t="str">
            <v>MI</v>
          </cell>
          <cell r="B1057" t="str">
            <v>NDP</v>
          </cell>
          <cell r="C1057" t="str">
            <v>B</v>
          </cell>
          <cell r="D1057" t="str">
            <v>HT2</v>
          </cell>
          <cell r="E1057" t="str">
            <v>Intérieur</v>
          </cell>
          <cell r="F1057" t="str">
            <v>Administration générale et territoriale de l'État</v>
          </cell>
          <cell r="U1057">
            <v>54082579</v>
          </cell>
          <cell r="V1057">
            <v>56456715</v>
          </cell>
          <cell r="AD1057">
            <v>0</v>
          </cell>
          <cell r="AE1057">
            <v>0</v>
          </cell>
          <cell r="AG1057">
            <v>54082579</v>
          </cell>
          <cell r="AH1057">
            <v>56456715</v>
          </cell>
          <cell r="AM1057">
            <v>0</v>
          </cell>
          <cell r="AN1057">
            <v>0</v>
          </cell>
          <cell r="AP1057">
            <v>54082579</v>
          </cell>
          <cell r="AQ1057">
            <v>56456715</v>
          </cell>
          <cell r="AV1057">
            <v>0</v>
          </cell>
          <cell r="AW1057">
            <v>0</v>
          </cell>
          <cell r="AY1057">
            <v>54082579</v>
          </cell>
          <cell r="AZ1057">
            <v>56456715</v>
          </cell>
        </row>
        <row r="1058">
          <cell r="A1058" t="str">
            <v>MI</v>
          </cell>
          <cell r="B1058" t="str">
            <v>NDP</v>
          </cell>
          <cell r="C1058" t="str">
            <v>B</v>
          </cell>
          <cell r="D1058" t="str">
            <v>HT2</v>
          </cell>
          <cell r="E1058" t="str">
            <v>Intérieur</v>
          </cell>
          <cell r="F1058" t="str">
            <v>Administration générale et territoriale de l'État</v>
          </cell>
          <cell r="U1058">
            <v>17807070</v>
          </cell>
          <cell r="V1058">
            <v>34520892</v>
          </cell>
          <cell r="AD1058">
            <v>0</v>
          </cell>
          <cell r="AE1058">
            <v>0</v>
          </cell>
          <cell r="AG1058">
            <v>17807070</v>
          </cell>
          <cell r="AH1058">
            <v>34520892</v>
          </cell>
          <cell r="AM1058">
            <v>0</v>
          </cell>
          <cell r="AN1058">
            <v>0</v>
          </cell>
          <cell r="AP1058">
            <v>17807070</v>
          </cell>
          <cell r="AQ1058">
            <v>34520892</v>
          </cell>
          <cell r="AV1058">
            <v>0</v>
          </cell>
          <cell r="AW1058">
            <v>0</v>
          </cell>
          <cell r="AY1058">
            <v>17807070</v>
          </cell>
          <cell r="AZ1058">
            <v>34520892</v>
          </cell>
        </row>
        <row r="1059">
          <cell r="A1059" t="str">
            <v>MI</v>
          </cell>
          <cell r="B1059" t="str">
            <v>NDP</v>
          </cell>
          <cell r="C1059" t="str">
            <v>B</v>
          </cell>
          <cell r="D1059" t="str">
            <v>HT2</v>
          </cell>
          <cell r="E1059" t="str">
            <v>Intérieur</v>
          </cell>
          <cell r="F1059" t="str">
            <v>Administration générale et territoriale de l'État</v>
          </cell>
          <cell r="U1059">
            <v>34401308</v>
          </cell>
          <cell r="V1059">
            <v>32357915</v>
          </cell>
          <cell r="AD1059">
            <v>0</v>
          </cell>
          <cell r="AE1059">
            <v>0</v>
          </cell>
          <cell r="AG1059">
            <v>34401308</v>
          </cell>
          <cell r="AH1059">
            <v>32357915</v>
          </cell>
          <cell r="AM1059">
            <v>0</v>
          </cell>
          <cell r="AN1059">
            <v>0</v>
          </cell>
          <cell r="AP1059">
            <v>34401308</v>
          </cell>
          <cell r="AQ1059">
            <v>32357915</v>
          </cell>
          <cell r="AV1059">
            <v>0</v>
          </cell>
          <cell r="AW1059">
            <v>0</v>
          </cell>
          <cell r="AY1059">
            <v>34401308</v>
          </cell>
          <cell r="AZ1059">
            <v>32357915</v>
          </cell>
        </row>
        <row r="1060">
          <cell r="A1060" t="str">
            <v>MI</v>
          </cell>
          <cell r="B1060" t="str">
            <v>NDP</v>
          </cell>
          <cell r="C1060" t="str">
            <v>B</v>
          </cell>
          <cell r="D1060" t="str">
            <v>HT2</v>
          </cell>
          <cell r="E1060" t="str">
            <v>Intérieur</v>
          </cell>
          <cell r="F1060" t="str">
            <v>Administration générale et territoriale de l'État</v>
          </cell>
          <cell r="U1060">
            <v>65663869</v>
          </cell>
          <cell r="V1060">
            <v>65425513</v>
          </cell>
          <cell r="AD1060">
            <v>0</v>
          </cell>
          <cell r="AE1060">
            <v>0</v>
          </cell>
          <cell r="AG1060">
            <v>65663869</v>
          </cell>
          <cell r="AH1060">
            <v>65425513</v>
          </cell>
          <cell r="AM1060">
            <v>0</v>
          </cell>
          <cell r="AN1060">
            <v>0</v>
          </cell>
          <cell r="AP1060">
            <v>65663869</v>
          </cell>
          <cell r="AQ1060">
            <v>65425513</v>
          </cell>
          <cell r="AV1060">
            <v>0</v>
          </cell>
          <cell r="AW1060">
            <v>0</v>
          </cell>
          <cell r="AY1060">
            <v>65663869</v>
          </cell>
          <cell r="AZ1060">
            <v>65425513</v>
          </cell>
        </row>
        <row r="1061">
          <cell r="A1061" t="str">
            <v>MI</v>
          </cell>
          <cell r="B1061" t="str">
            <v>NDP</v>
          </cell>
          <cell r="C1061" t="str">
            <v>P</v>
          </cell>
          <cell r="D1061" t="str">
            <v>SO</v>
          </cell>
          <cell r="E1061" t="str">
            <v>Intérieur</v>
          </cell>
          <cell r="F1061" t="str">
            <v>Administration générale et territoriale de l'État</v>
          </cell>
          <cell r="M1061">
            <v>362244091</v>
          </cell>
          <cell r="O1061">
            <v>166907217</v>
          </cell>
          <cell r="Q1061">
            <v>181247189</v>
          </cell>
          <cell r="S1061">
            <v>221021287</v>
          </cell>
          <cell r="U1061">
            <v>436761355</v>
          </cell>
          <cell r="V1061">
            <v>435707355</v>
          </cell>
          <cell r="AD1061">
            <v>0</v>
          </cell>
          <cell r="AE1061">
            <v>0</v>
          </cell>
          <cell r="AG1061">
            <v>436761355</v>
          </cell>
          <cell r="AH1061">
            <v>435707355</v>
          </cell>
          <cell r="AM1061">
            <v>0</v>
          </cell>
          <cell r="AN1061">
            <v>0</v>
          </cell>
          <cell r="AP1061">
            <v>436761355</v>
          </cell>
          <cell r="AQ1061">
            <v>435707355</v>
          </cell>
          <cell r="AV1061">
            <v>0</v>
          </cell>
          <cell r="AW1061">
            <v>0</v>
          </cell>
          <cell r="AY1061">
            <v>436761355</v>
          </cell>
          <cell r="AZ1061">
            <v>435707355</v>
          </cell>
        </row>
        <row r="1062">
          <cell r="A1062" t="str">
            <v>MI</v>
          </cell>
          <cell r="B1062" t="str">
            <v>SO</v>
          </cell>
          <cell r="C1062" t="str">
            <v>STP</v>
          </cell>
          <cell r="D1062" t="str">
            <v>T2</v>
          </cell>
          <cell r="E1062" t="str">
            <v>Intérieur</v>
          </cell>
          <cell r="F1062" t="str">
            <v>Administration générale et territoriale de l'État</v>
          </cell>
          <cell r="M1062">
            <v>22846597</v>
          </cell>
          <cell r="O1062">
            <v>4651217</v>
          </cell>
          <cell r="Q1062">
            <v>8164963</v>
          </cell>
          <cell r="S1062">
            <v>10235638</v>
          </cell>
          <cell r="U1062">
            <v>41270750</v>
          </cell>
          <cell r="V1062">
            <v>41270750</v>
          </cell>
          <cell r="AD1062">
            <v>0</v>
          </cell>
          <cell r="AE1062">
            <v>0</v>
          </cell>
          <cell r="AG1062">
            <v>41270750</v>
          </cell>
          <cell r="AH1062">
            <v>41270750</v>
          </cell>
          <cell r="AM1062">
            <v>0</v>
          </cell>
          <cell r="AN1062">
            <v>0</v>
          </cell>
          <cell r="AP1062">
            <v>41270750</v>
          </cell>
          <cell r="AQ1062">
            <v>41270750</v>
          </cell>
          <cell r="AV1062">
            <v>0</v>
          </cell>
          <cell r="AW1062">
            <v>0</v>
          </cell>
          <cell r="AY1062">
            <v>41270750</v>
          </cell>
          <cell r="AZ1062">
            <v>41270750</v>
          </cell>
        </row>
        <row r="1063">
          <cell r="A1063" t="str">
            <v>MI</v>
          </cell>
          <cell r="B1063" t="str">
            <v>NDP</v>
          </cell>
          <cell r="C1063" t="str">
            <v>B</v>
          </cell>
          <cell r="D1063" t="str">
            <v>T2_HCAS</v>
          </cell>
          <cell r="E1063" t="str">
            <v>Intérieur</v>
          </cell>
          <cell r="F1063" t="str">
            <v>Administration générale et territoriale de l'État</v>
          </cell>
          <cell r="M1063">
            <v>22513801</v>
          </cell>
          <cell r="O1063">
            <v>4326166</v>
          </cell>
          <cell r="Q1063">
            <v>7803565</v>
          </cell>
          <cell r="S1063">
            <v>9883651</v>
          </cell>
          <cell r="U1063">
            <v>40850750</v>
          </cell>
          <cell r="V1063">
            <v>40850750</v>
          </cell>
          <cell r="AD1063">
            <v>0</v>
          </cell>
          <cell r="AE1063">
            <v>0</v>
          </cell>
          <cell r="AG1063">
            <v>40850750</v>
          </cell>
          <cell r="AH1063">
            <v>40850750</v>
          </cell>
          <cell r="AM1063">
            <v>0</v>
          </cell>
          <cell r="AN1063">
            <v>0</v>
          </cell>
          <cell r="AP1063">
            <v>40850750</v>
          </cell>
          <cell r="AQ1063">
            <v>40850750</v>
          </cell>
          <cell r="AV1063">
            <v>0</v>
          </cell>
          <cell r="AW1063">
            <v>0</v>
          </cell>
          <cell r="AY1063">
            <v>40850750</v>
          </cell>
          <cell r="AZ1063">
            <v>40850750</v>
          </cell>
        </row>
        <row r="1064">
          <cell r="A1064" t="str">
            <v>MI</v>
          </cell>
          <cell r="B1064" t="str">
            <v>HN</v>
          </cell>
          <cell r="C1064" t="str">
            <v>B</v>
          </cell>
          <cell r="D1064" t="str">
            <v>T2_CAS</v>
          </cell>
          <cell r="E1064" t="str">
            <v>Intérieur</v>
          </cell>
          <cell r="F1064" t="str">
            <v>Administration générale et territoriale de l'État</v>
          </cell>
          <cell r="M1064">
            <v>332796</v>
          </cell>
          <cell r="O1064">
            <v>325051</v>
          </cell>
          <cell r="Q1064">
            <v>361398</v>
          </cell>
          <cell r="S1064">
            <v>351987</v>
          </cell>
          <cell r="U1064">
            <v>420000</v>
          </cell>
          <cell r="V1064">
            <v>420000</v>
          </cell>
          <cell r="AD1064">
            <v>0</v>
          </cell>
          <cell r="AE1064">
            <v>0</v>
          </cell>
          <cell r="AG1064">
            <v>420000</v>
          </cell>
          <cell r="AH1064">
            <v>420000</v>
          </cell>
          <cell r="AM1064">
            <v>0</v>
          </cell>
          <cell r="AN1064">
            <v>0</v>
          </cell>
          <cell r="AP1064">
            <v>420000</v>
          </cell>
          <cell r="AQ1064">
            <v>420000</v>
          </cell>
          <cell r="AV1064">
            <v>0</v>
          </cell>
          <cell r="AW1064">
            <v>0</v>
          </cell>
          <cell r="AY1064">
            <v>420000</v>
          </cell>
          <cell r="AZ1064">
            <v>420000</v>
          </cell>
        </row>
        <row r="1065">
          <cell r="A1065" t="str">
            <v>MI</v>
          </cell>
          <cell r="B1065" t="str">
            <v>NDP</v>
          </cell>
          <cell r="C1065" t="str">
            <v>STP</v>
          </cell>
          <cell r="D1065" t="str">
            <v>HT2</v>
          </cell>
          <cell r="E1065" t="str">
            <v>Intérieur</v>
          </cell>
          <cell r="F1065" t="str">
            <v>Administration générale et territoriale de l'État</v>
          </cell>
          <cell r="M1065">
            <v>339397494</v>
          </cell>
          <cell r="O1065">
            <v>162256000</v>
          </cell>
          <cell r="Q1065">
            <v>173082226</v>
          </cell>
          <cell r="S1065">
            <v>210785649</v>
          </cell>
          <cell r="U1065">
            <v>395490605</v>
          </cell>
          <cell r="V1065">
            <v>394436605</v>
          </cell>
          <cell r="AD1065">
            <v>0</v>
          </cell>
          <cell r="AE1065">
            <v>0</v>
          </cell>
          <cell r="AG1065">
            <v>395490605</v>
          </cell>
          <cell r="AH1065">
            <v>394436605</v>
          </cell>
          <cell r="AM1065">
            <v>0</v>
          </cell>
          <cell r="AN1065">
            <v>0</v>
          </cell>
          <cell r="AP1065">
            <v>395490605</v>
          </cell>
          <cell r="AQ1065">
            <v>394436605</v>
          </cell>
          <cell r="AV1065">
            <v>0</v>
          </cell>
          <cell r="AW1065">
            <v>0</v>
          </cell>
          <cell r="AY1065">
            <v>395490605</v>
          </cell>
          <cell r="AZ1065">
            <v>394436605</v>
          </cell>
        </row>
        <row r="1066">
          <cell r="A1066" t="str">
            <v>MI</v>
          </cell>
          <cell r="B1066" t="str">
            <v>NDP</v>
          </cell>
          <cell r="C1066" t="str">
            <v>B</v>
          </cell>
          <cell r="D1066" t="str">
            <v>HT2</v>
          </cell>
          <cell r="E1066" t="str">
            <v>Intérieur</v>
          </cell>
          <cell r="F1066" t="str">
            <v>Administration générale et territoriale de l'État</v>
          </cell>
          <cell r="U1066">
            <v>294317696</v>
          </cell>
          <cell r="V1066">
            <v>292252696</v>
          </cell>
          <cell r="AD1066">
            <v>0</v>
          </cell>
          <cell r="AE1066">
            <v>0</v>
          </cell>
          <cell r="AG1066">
            <v>294317696</v>
          </cell>
          <cell r="AH1066">
            <v>292252696</v>
          </cell>
          <cell r="AM1066">
            <v>0</v>
          </cell>
          <cell r="AN1066">
            <v>0</v>
          </cell>
          <cell r="AP1066">
            <v>294317696</v>
          </cell>
          <cell r="AQ1066">
            <v>292252696</v>
          </cell>
          <cell r="AV1066">
            <v>0</v>
          </cell>
          <cell r="AW1066">
            <v>0</v>
          </cell>
          <cell r="AY1066">
            <v>294317696</v>
          </cell>
          <cell r="AZ1066">
            <v>292252696</v>
          </cell>
        </row>
        <row r="1067">
          <cell r="A1067" t="str">
            <v>MI</v>
          </cell>
          <cell r="B1067" t="str">
            <v>NDP</v>
          </cell>
          <cell r="C1067" t="str">
            <v>B</v>
          </cell>
          <cell r="D1067" t="str">
            <v>HT2</v>
          </cell>
          <cell r="E1067" t="str">
            <v>Intérieur</v>
          </cell>
          <cell r="F1067" t="str">
            <v>Administration générale et territoriale de l'État</v>
          </cell>
          <cell r="U1067">
            <v>26462839</v>
          </cell>
          <cell r="V1067">
            <v>26462839</v>
          </cell>
          <cell r="AD1067">
            <v>0</v>
          </cell>
          <cell r="AE1067">
            <v>0</v>
          </cell>
          <cell r="AG1067">
            <v>26462839</v>
          </cell>
          <cell r="AH1067">
            <v>26462839</v>
          </cell>
          <cell r="AM1067">
            <v>0</v>
          </cell>
          <cell r="AN1067">
            <v>0</v>
          </cell>
          <cell r="AP1067">
            <v>26462839</v>
          </cell>
          <cell r="AQ1067">
            <v>26462839</v>
          </cell>
          <cell r="AV1067">
            <v>0</v>
          </cell>
          <cell r="AW1067">
            <v>0</v>
          </cell>
          <cell r="AY1067">
            <v>26462839</v>
          </cell>
          <cell r="AZ1067">
            <v>26462839</v>
          </cell>
        </row>
        <row r="1068">
          <cell r="A1068" t="str">
            <v>MI</v>
          </cell>
          <cell r="B1068" t="str">
            <v>NDP</v>
          </cell>
          <cell r="C1068" t="str">
            <v>B</v>
          </cell>
          <cell r="D1068" t="str">
            <v>HT2</v>
          </cell>
          <cell r="E1068" t="str">
            <v>Intérieur</v>
          </cell>
          <cell r="F1068" t="str">
            <v>Administration générale et territoriale de l'État</v>
          </cell>
          <cell r="U1068">
            <v>68710672</v>
          </cell>
          <cell r="V1068">
            <v>68710672</v>
          </cell>
          <cell r="AD1068">
            <v>0</v>
          </cell>
          <cell r="AE1068">
            <v>0</v>
          </cell>
          <cell r="AG1068">
            <v>68710672</v>
          </cell>
          <cell r="AH1068">
            <v>68710672</v>
          </cell>
          <cell r="AM1068">
            <v>0</v>
          </cell>
          <cell r="AN1068">
            <v>0</v>
          </cell>
          <cell r="AP1068">
            <v>68710672</v>
          </cell>
          <cell r="AQ1068">
            <v>68710672</v>
          </cell>
          <cell r="AV1068">
            <v>0</v>
          </cell>
          <cell r="AW1068">
            <v>0</v>
          </cell>
          <cell r="AY1068">
            <v>68710672</v>
          </cell>
          <cell r="AZ1068">
            <v>68710672</v>
          </cell>
        </row>
        <row r="1069">
          <cell r="A1069" t="str">
            <v>MI</v>
          </cell>
          <cell r="B1069" t="str">
            <v>NDP</v>
          </cell>
          <cell r="C1069" t="str">
            <v>B</v>
          </cell>
          <cell r="D1069" t="str">
            <v>HT2</v>
          </cell>
          <cell r="E1069" t="str">
            <v>Intérieur</v>
          </cell>
          <cell r="F1069" t="str">
            <v>Administration générale et territoriale de l'État</v>
          </cell>
          <cell r="U1069">
            <v>2037037</v>
          </cell>
          <cell r="V1069">
            <v>2037037</v>
          </cell>
          <cell r="AD1069">
            <v>0</v>
          </cell>
          <cell r="AE1069">
            <v>0</v>
          </cell>
          <cell r="AG1069">
            <v>2037037</v>
          </cell>
          <cell r="AH1069">
            <v>2037037</v>
          </cell>
          <cell r="AM1069">
            <v>0</v>
          </cell>
          <cell r="AN1069">
            <v>0</v>
          </cell>
          <cell r="AP1069">
            <v>2037037</v>
          </cell>
          <cell r="AQ1069">
            <v>2037037</v>
          </cell>
          <cell r="AV1069">
            <v>0</v>
          </cell>
          <cell r="AW1069">
            <v>0</v>
          </cell>
          <cell r="AY1069">
            <v>2037037</v>
          </cell>
          <cell r="AZ1069">
            <v>2037037</v>
          </cell>
        </row>
        <row r="1070">
          <cell r="A1070" t="str">
            <v>MI</v>
          </cell>
          <cell r="B1070" t="str">
            <v>NDP</v>
          </cell>
          <cell r="C1070" t="str">
            <v>B</v>
          </cell>
          <cell r="D1070" t="str">
            <v>HT2</v>
          </cell>
          <cell r="E1070" t="str">
            <v>Intérieur</v>
          </cell>
          <cell r="F1070" t="str">
            <v>Administration générale et territoriale de l'État</v>
          </cell>
          <cell r="U1070">
            <v>680000</v>
          </cell>
          <cell r="V1070">
            <v>800000</v>
          </cell>
          <cell r="AD1070">
            <v>0</v>
          </cell>
          <cell r="AE1070">
            <v>0</v>
          </cell>
          <cell r="AG1070">
            <v>680000</v>
          </cell>
          <cell r="AH1070">
            <v>800000</v>
          </cell>
          <cell r="AM1070">
            <v>0</v>
          </cell>
          <cell r="AN1070">
            <v>0</v>
          </cell>
          <cell r="AP1070">
            <v>680000</v>
          </cell>
          <cell r="AQ1070">
            <v>800000</v>
          </cell>
          <cell r="AV1070">
            <v>0</v>
          </cell>
          <cell r="AW1070">
            <v>0</v>
          </cell>
          <cell r="AY1070">
            <v>680000</v>
          </cell>
          <cell r="AZ1070">
            <v>800000</v>
          </cell>
        </row>
        <row r="1071">
          <cell r="A1071" t="str">
            <v>MI</v>
          </cell>
          <cell r="B1071" t="str">
            <v>NDP</v>
          </cell>
          <cell r="C1071" t="str">
            <v>B</v>
          </cell>
          <cell r="D1071" t="str">
            <v>HT2</v>
          </cell>
          <cell r="E1071" t="str">
            <v>Intérieur</v>
          </cell>
          <cell r="F1071" t="str">
            <v>Administration générale et territoriale de l'État</v>
          </cell>
          <cell r="U1071">
            <v>2940451</v>
          </cell>
          <cell r="V1071">
            <v>2907451</v>
          </cell>
          <cell r="AD1071">
            <v>0</v>
          </cell>
          <cell r="AE1071">
            <v>0</v>
          </cell>
          <cell r="AG1071">
            <v>2940451</v>
          </cell>
          <cell r="AH1071">
            <v>2907451</v>
          </cell>
          <cell r="AM1071">
            <v>0</v>
          </cell>
          <cell r="AN1071">
            <v>0</v>
          </cell>
          <cell r="AP1071">
            <v>2940451</v>
          </cell>
          <cell r="AQ1071">
            <v>2907451</v>
          </cell>
          <cell r="AV1071">
            <v>0</v>
          </cell>
          <cell r="AW1071">
            <v>0</v>
          </cell>
          <cell r="AY1071">
            <v>2940451</v>
          </cell>
          <cell r="AZ1071">
            <v>2907451</v>
          </cell>
        </row>
        <row r="1072">
          <cell r="A1072" t="str">
            <v>MI</v>
          </cell>
          <cell r="B1072" t="str">
            <v>NDP</v>
          </cell>
          <cell r="C1072" t="str">
            <v>B</v>
          </cell>
          <cell r="D1072" t="str">
            <v>HT2</v>
          </cell>
          <cell r="E1072" t="str">
            <v>Intérieur</v>
          </cell>
          <cell r="F1072" t="str">
            <v>Administration générale et territoriale de l'État</v>
          </cell>
          <cell r="U1072">
            <v>341910</v>
          </cell>
          <cell r="V1072">
            <v>1265910</v>
          </cell>
          <cell r="AD1072">
            <v>0</v>
          </cell>
          <cell r="AE1072">
            <v>0</v>
          </cell>
          <cell r="AG1072">
            <v>341910</v>
          </cell>
          <cell r="AH1072">
            <v>1265910</v>
          </cell>
          <cell r="AM1072">
            <v>0</v>
          </cell>
          <cell r="AN1072">
            <v>0</v>
          </cell>
          <cell r="AP1072">
            <v>341910</v>
          </cell>
          <cell r="AQ1072">
            <v>1265910</v>
          </cell>
          <cell r="AV1072">
            <v>0</v>
          </cell>
          <cell r="AW1072">
            <v>0</v>
          </cell>
          <cell r="AY1072">
            <v>341910</v>
          </cell>
          <cell r="AZ1072">
            <v>1265910</v>
          </cell>
        </row>
        <row r="1073">
          <cell r="A1073" t="str">
            <v>MI</v>
          </cell>
          <cell r="B1073" t="str">
            <v>NDP</v>
          </cell>
          <cell r="C1073" t="str">
            <v>B</v>
          </cell>
          <cell r="D1073" t="str">
            <v>HT2</v>
          </cell>
          <cell r="E1073" t="str">
            <v>Intérieur</v>
          </cell>
          <cell r="F1073" t="str">
            <v>Administration générale et territoriale de l'État</v>
          </cell>
          <cell r="U1073">
            <v>0</v>
          </cell>
          <cell r="V1073">
            <v>0</v>
          </cell>
          <cell r="AD1073">
            <v>0</v>
          </cell>
          <cell r="AE1073">
            <v>0</v>
          </cell>
          <cell r="AG1073">
            <v>0</v>
          </cell>
          <cell r="AH1073">
            <v>0</v>
          </cell>
          <cell r="AM1073">
            <v>0</v>
          </cell>
          <cell r="AN1073">
            <v>0</v>
          </cell>
          <cell r="AP1073">
            <v>0</v>
          </cell>
          <cell r="AQ1073">
            <v>0</v>
          </cell>
          <cell r="AV1073">
            <v>0</v>
          </cell>
          <cell r="AW1073">
            <v>0</v>
          </cell>
          <cell r="AY1073">
            <v>0</v>
          </cell>
          <cell r="AZ1073">
            <v>0</v>
          </cell>
        </row>
        <row r="1074">
          <cell r="A1074" t="str">
            <v>MI</v>
          </cell>
          <cell r="B1074" t="str">
            <v>NDP</v>
          </cell>
          <cell r="C1074" t="str">
            <v>P</v>
          </cell>
          <cell r="D1074" t="str">
            <v>SO</v>
          </cell>
          <cell r="E1074" t="str">
            <v>Intérieur</v>
          </cell>
          <cell r="F1074" t="str">
            <v>Administration générale et territoriale de l'État</v>
          </cell>
          <cell r="M1074">
            <v>2319502815</v>
          </cell>
          <cell r="O1074">
            <v>2341677647</v>
          </cell>
          <cell r="Q1074">
            <v>2341333781</v>
          </cell>
          <cell r="S1074">
            <v>2228255561</v>
          </cell>
          <cell r="U1074">
            <v>2363558280</v>
          </cell>
          <cell r="V1074">
            <v>2362129111</v>
          </cell>
          <cell r="AD1074">
            <v>0</v>
          </cell>
          <cell r="AE1074">
            <v>0</v>
          </cell>
          <cell r="AG1074">
            <v>2363558280</v>
          </cell>
          <cell r="AH1074">
            <v>2362129111</v>
          </cell>
          <cell r="AM1074">
            <v>0</v>
          </cell>
          <cell r="AN1074">
            <v>0</v>
          </cell>
          <cell r="AP1074">
            <v>2363558280</v>
          </cell>
          <cell r="AQ1074">
            <v>2362129111</v>
          </cell>
          <cell r="AV1074">
            <v>0</v>
          </cell>
          <cell r="AW1074">
            <v>0</v>
          </cell>
          <cell r="AY1074">
            <v>2363558280</v>
          </cell>
          <cell r="AZ1074">
            <v>2362129111</v>
          </cell>
        </row>
        <row r="1075">
          <cell r="A1075" t="str">
            <v>MI</v>
          </cell>
          <cell r="B1075" t="str">
            <v>SO</v>
          </cell>
          <cell r="C1075" t="str">
            <v>STP</v>
          </cell>
          <cell r="D1075" t="str">
            <v>T2</v>
          </cell>
          <cell r="E1075" t="str">
            <v>Intérieur</v>
          </cell>
          <cell r="F1075" t="str">
            <v>Administration générale et territoriale de l'État</v>
          </cell>
          <cell r="M1075">
            <v>1814925950</v>
          </cell>
          <cell r="O1075">
            <v>1818145691</v>
          </cell>
          <cell r="Q1075">
            <v>1812992806</v>
          </cell>
          <cell r="S1075">
            <v>1712715532</v>
          </cell>
          <cell r="U1075">
            <v>1825070410</v>
          </cell>
          <cell r="V1075">
            <v>1825070410</v>
          </cell>
          <cell r="AD1075">
            <v>0</v>
          </cell>
          <cell r="AE1075">
            <v>0</v>
          </cell>
          <cell r="AG1075">
            <v>1825070410</v>
          </cell>
          <cell r="AH1075">
            <v>1825070410</v>
          </cell>
          <cell r="AM1075">
            <v>0</v>
          </cell>
          <cell r="AN1075">
            <v>0</v>
          </cell>
          <cell r="AP1075">
            <v>1825070410</v>
          </cell>
          <cell r="AQ1075">
            <v>1825070410</v>
          </cell>
          <cell r="AV1075">
            <v>0</v>
          </cell>
          <cell r="AW1075">
            <v>0</v>
          </cell>
          <cell r="AY1075">
            <v>1825070410</v>
          </cell>
          <cell r="AZ1075">
            <v>1825070410</v>
          </cell>
        </row>
        <row r="1076">
          <cell r="A1076" t="str">
            <v>MI</v>
          </cell>
          <cell r="B1076" t="str">
            <v>NDP</v>
          </cell>
          <cell r="C1076" t="str">
            <v>B</v>
          </cell>
          <cell r="D1076" t="str">
            <v>T2_HCAS</v>
          </cell>
          <cell r="E1076" t="str">
            <v>Intérieur</v>
          </cell>
          <cell r="F1076" t="str">
            <v>Administration générale et territoriale de l'État</v>
          </cell>
          <cell r="M1076">
            <v>1271460460</v>
          </cell>
          <cell r="O1076">
            <v>1281946272</v>
          </cell>
          <cell r="Q1076">
            <v>1277815449</v>
          </cell>
          <cell r="S1076">
            <v>1211183879</v>
          </cell>
          <cell r="U1076">
            <v>1294865007</v>
          </cell>
          <cell r="V1076">
            <v>1294865007</v>
          </cell>
          <cell r="AD1076">
            <v>0</v>
          </cell>
          <cell r="AE1076">
            <v>0</v>
          </cell>
          <cell r="AG1076">
            <v>1294865007</v>
          </cell>
          <cell r="AH1076">
            <v>1294865007</v>
          </cell>
          <cell r="AM1076">
            <v>0</v>
          </cell>
          <cell r="AN1076">
            <v>0</v>
          </cell>
          <cell r="AP1076">
            <v>1294865007</v>
          </cell>
          <cell r="AQ1076">
            <v>1294865007</v>
          </cell>
          <cell r="AV1076">
            <v>0</v>
          </cell>
          <cell r="AW1076">
            <v>0</v>
          </cell>
          <cell r="AY1076">
            <v>1294865007</v>
          </cell>
          <cell r="AZ1076">
            <v>1294865007</v>
          </cell>
        </row>
        <row r="1077">
          <cell r="A1077" t="str">
            <v>MI</v>
          </cell>
          <cell r="B1077" t="str">
            <v>HN</v>
          </cell>
          <cell r="C1077" t="str">
            <v>B</v>
          </cell>
          <cell r="D1077" t="str">
            <v>T2_CAS</v>
          </cell>
          <cell r="E1077" t="str">
            <v>Intérieur</v>
          </cell>
          <cell r="F1077" t="str">
            <v>Administration générale et territoriale de l'État</v>
          </cell>
          <cell r="M1077">
            <v>543465490</v>
          </cell>
          <cell r="O1077">
            <v>536199419</v>
          </cell>
          <cell r="Q1077">
            <v>535177357</v>
          </cell>
          <cell r="S1077">
            <v>501531653</v>
          </cell>
          <cell r="U1077">
            <v>530205403</v>
          </cell>
          <cell r="V1077">
            <v>530205403</v>
          </cell>
          <cell r="AD1077">
            <v>0</v>
          </cell>
          <cell r="AE1077">
            <v>0</v>
          </cell>
          <cell r="AG1077">
            <v>530205403</v>
          </cell>
          <cell r="AH1077">
            <v>530205403</v>
          </cell>
          <cell r="AM1077">
            <v>0</v>
          </cell>
          <cell r="AN1077">
            <v>0</v>
          </cell>
          <cell r="AP1077">
            <v>530205403</v>
          </cell>
          <cell r="AQ1077">
            <v>530205403</v>
          </cell>
          <cell r="AV1077">
            <v>0</v>
          </cell>
          <cell r="AW1077">
            <v>0</v>
          </cell>
          <cell r="AY1077">
            <v>530205403</v>
          </cell>
          <cell r="AZ1077">
            <v>530205403</v>
          </cell>
        </row>
        <row r="1078">
          <cell r="A1078" t="str">
            <v>MI</v>
          </cell>
          <cell r="B1078" t="str">
            <v>NDP</v>
          </cell>
          <cell r="C1078" t="str">
            <v>STP</v>
          </cell>
          <cell r="D1078" t="str">
            <v>HT2</v>
          </cell>
          <cell r="E1078" t="str">
            <v>Intérieur</v>
          </cell>
          <cell r="F1078" t="str">
            <v>Administration générale et territoriale de l'État</v>
          </cell>
          <cell r="M1078">
            <v>504576865</v>
          </cell>
          <cell r="O1078">
            <v>523531956</v>
          </cell>
          <cell r="Q1078">
            <v>528340975</v>
          </cell>
          <cell r="S1078">
            <v>515540029</v>
          </cell>
          <cell r="U1078">
            <v>538487870</v>
          </cell>
          <cell r="V1078">
            <v>537058701</v>
          </cell>
          <cell r="AD1078">
            <v>0</v>
          </cell>
          <cell r="AE1078">
            <v>0</v>
          </cell>
          <cell r="AG1078">
            <v>538487870</v>
          </cell>
          <cell r="AH1078">
            <v>537058701</v>
          </cell>
          <cell r="AM1078">
            <v>0</v>
          </cell>
          <cell r="AN1078">
            <v>0</v>
          </cell>
          <cell r="AP1078">
            <v>538487870</v>
          </cell>
          <cell r="AQ1078">
            <v>537058701</v>
          </cell>
          <cell r="AV1078">
            <v>0</v>
          </cell>
          <cell r="AW1078">
            <v>0</v>
          </cell>
          <cell r="AY1078">
            <v>538487870</v>
          </cell>
          <cell r="AZ1078">
            <v>537058701</v>
          </cell>
        </row>
        <row r="1079">
          <cell r="A1079" t="str">
            <v>MI</v>
          </cell>
          <cell r="B1079" t="str">
            <v>NDP</v>
          </cell>
          <cell r="C1079" t="str">
            <v>B</v>
          </cell>
          <cell r="D1079" t="str">
            <v>HT2</v>
          </cell>
          <cell r="E1079" t="str">
            <v>Intérieur</v>
          </cell>
          <cell r="F1079" t="str">
            <v>Administration générale et territoriale de l'État</v>
          </cell>
          <cell r="U1079">
            <v>227538090</v>
          </cell>
          <cell r="V1079">
            <v>225806051</v>
          </cell>
          <cell r="AD1079">
            <v>0</v>
          </cell>
          <cell r="AE1079">
            <v>0</v>
          </cell>
          <cell r="AG1079">
            <v>227538090</v>
          </cell>
          <cell r="AH1079">
            <v>225806051</v>
          </cell>
          <cell r="AM1079">
            <v>0</v>
          </cell>
          <cell r="AN1079">
            <v>0</v>
          </cell>
          <cell r="AP1079">
            <v>227538090</v>
          </cell>
          <cell r="AQ1079">
            <v>225806051</v>
          </cell>
          <cell r="AV1079">
            <v>0</v>
          </cell>
          <cell r="AW1079">
            <v>0</v>
          </cell>
          <cell r="AY1079">
            <v>227538090</v>
          </cell>
          <cell r="AZ1079">
            <v>225806051</v>
          </cell>
        </row>
        <row r="1080">
          <cell r="A1080" t="str">
            <v>MI</v>
          </cell>
          <cell r="B1080" t="str">
            <v>NDP</v>
          </cell>
          <cell r="C1080" t="str">
            <v>B</v>
          </cell>
          <cell r="D1080" t="str">
            <v>HT2</v>
          </cell>
          <cell r="E1080" t="str">
            <v>Intérieur</v>
          </cell>
          <cell r="F1080" t="str">
            <v>Administration générale et territoriale de l'État</v>
          </cell>
          <cell r="U1080">
            <v>243883246</v>
          </cell>
          <cell r="V1080">
            <v>244678931</v>
          </cell>
          <cell r="AD1080">
            <v>0</v>
          </cell>
          <cell r="AE1080">
            <v>0</v>
          </cell>
          <cell r="AG1080">
            <v>243883246</v>
          </cell>
          <cell r="AH1080">
            <v>244678931</v>
          </cell>
          <cell r="AM1080">
            <v>0</v>
          </cell>
          <cell r="AN1080">
            <v>0</v>
          </cell>
          <cell r="AP1080">
            <v>243883246</v>
          </cell>
          <cell r="AQ1080">
            <v>244678931</v>
          </cell>
          <cell r="AV1080">
            <v>0</v>
          </cell>
          <cell r="AW1080">
            <v>0</v>
          </cell>
          <cell r="AY1080">
            <v>243883246</v>
          </cell>
          <cell r="AZ1080">
            <v>244678931</v>
          </cell>
        </row>
        <row r="1081">
          <cell r="A1081" t="str">
            <v>MI</v>
          </cell>
          <cell r="B1081" t="str">
            <v>NDP</v>
          </cell>
          <cell r="C1081" t="str">
            <v>B</v>
          </cell>
          <cell r="D1081" t="str">
            <v>HT2</v>
          </cell>
          <cell r="E1081" t="str">
            <v>Intérieur</v>
          </cell>
          <cell r="F1081" t="str">
            <v>Administration générale et territoriale de l'État</v>
          </cell>
          <cell r="U1081">
            <v>55945403</v>
          </cell>
          <cell r="V1081">
            <v>55452058</v>
          </cell>
          <cell r="AD1081">
            <v>0</v>
          </cell>
          <cell r="AE1081">
            <v>0</v>
          </cell>
          <cell r="AG1081">
            <v>55945403</v>
          </cell>
          <cell r="AH1081">
            <v>55452058</v>
          </cell>
          <cell r="AM1081">
            <v>0</v>
          </cell>
          <cell r="AN1081">
            <v>0</v>
          </cell>
          <cell r="AP1081">
            <v>55945403</v>
          </cell>
          <cell r="AQ1081">
            <v>55452058</v>
          </cell>
          <cell r="AV1081">
            <v>0</v>
          </cell>
          <cell r="AW1081">
            <v>0</v>
          </cell>
          <cell r="AY1081">
            <v>55945403</v>
          </cell>
          <cell r="AZ1081">
            <v>55452058</v>
          </cell>
        </row>
        <row r="1082">
          <cell r="A1082" t="str">
            <v>MI</v>
          </cell>
          <cell r="B1082" t="str">
            <v>NDP</v>
          </cell>
          <cell r="C1082" t="str">
            <v>B</v>
          </cell>
          <cell r="D1082" t="str">
            <v>HT2</v>
          </cell>
          <cell r="E1082" t="str">
            <v>Intérieur</v>
          </cell>
          <cell r="F1082" t="str">
            <v>Administration générale et territoriale de l'État</v>
          </cell>
          <cell r="U1082">
            <v>9720178</v>
          </cell>
          <cell r="V1082">
            <v>9720178</v>
          </cell>
          <cell r="AD1082">
            <v>0</v>
          </cell>
          <cell r="AE1082">
            <v>0</v>
          </cell>
          <cell r="AG1082">
            <v>9720178</v>
          </cell>
          <cell r="AH1082">
            <v>9720178</v>
          </cell>
          <cell r="AM1082">
            <v>0</v>
          </cell>
          <cell r="AN1082">
            <v>0</v>
          </cell>
          <cell r="AP1082">
            <v>9720178</v>
          </cell>
          <cell r="AQ1082">
            <v>9720178</v>
          </cell>
          <cell r="AV1082">
            <v>0</v>
          </cell>
          <cell r="AW1082">
            <v>0</v>
          </cell>
          <cell r="AY1082">
            <v>9720178</v>
          </cell>
          <cell r="AZ1082">
            <v>9720178</v>
          </cell>
        </row>
        <row r="1083">
          <cell r="A1083" t="str">
            <v>MI</v>
          </cell>
          <cell r="B1083" t="str">
            <v>NDP</v>
          </cell>
          <cell r="C1083" t="str">
            <v>B</v>
          </cell>
          <cell r="D1083" t="str">
            <v>HT2</v>
          </cell>
          <cell r="E1083" t="str">
            <v>Intérieur</v>
          </cell>
          <cell r="F1083" t="str">
            <v>Administration générale et territoriale de l'État</v>
          </cell>
          <cell r="U1083">
            <v>1400953</v>
          </cell>
          <cell r="V1083">
            <v>1401483</v>
          </cell>
          <cell r="AD1083">
            <v>0</v>
          </cell>
          <cell r="AE1083">
            <v>0</v>
          </cell>
          <cell r="AG1083">
            <v>1400953</v>
          </cell>
          <cell r="AH1083">
            <v>1401483</v>
          </cell>
          <cell r="AM1083">
            <v>0</v>
          </cell>
          <cell r="AN1083">
            <v>0</v>
          </cell>
          <cell r="AP1083">
            <v>1400953</v>
          </cell>
          <cell r="AQ1083">
            <v>1401483</v>
          </cell>
          <cell r="AV1083">
            <v>0</v>
          </cell>
          <cell r="AW1083">
            <v>0</v>
          </cell>
          <cell r="AY1083">
            <v>1400953</v>
          </cell>
          <cell r="AZ1083">
            <v>1401483</v>
          </cell>
        </row>
        <row r="1084">
          <cell r="A1084" t="str">
            <v>MI</v>
          </cell>
          <cell r="B1084" t="str">
            <v>SO</v>
          </cell>
          <cell r="C1084" t="str">
            <v>M</v>
          </cell>
          <cell r="D1084" t="str">
            <v>SO</v>
          </cell>
          <cell r="E1084" t="str">
            <v>Intérieur</v>
          </cell>
          <cell r="F1084" t="str">
            <v>Immigration, asile et intégration</v>
          </cell>
          <cell r="M1084">
            <v>1500807182</v>
          </cell>
          <cell r="O1084">
            <v>1535145098</v>
          </cell>
          <cell r="Q1084">
            <v>1760831147</v>
          </cell>
          <cell r="S1084">
            <v>1789741495</v>
          </cell>
          <cell r="U1084">
            <v>1750731657</v>
          </cell>
          <cell r="V1084">
            <v>1841895327</v>
          </cell>
          <cell r="AD1084">
            <v>0</v>
          </cell>
          <cell r="AE1084">
            <v>0</v>
          </cell>
          <cell r="AG1084">
            <v>1750731657</v>
          </cell>
          <cell r="AH1084">
            <v>1841895327</v>
          </cell>
          <cell r="AM1084">
            <v>0</v>
          </cell>
          <cell r="AN1084">
            <v>0</v>
          </cell>
          <cell r="AP1084">
            <v>1750731657</v>
          </cell>
          <cell r="AQ1084">
            <v>1841895327</v>
          </cell>
          <cell r="AV1084">
            <v>0</v>
          </cell>
          <cell r="AW1084">
            <v>0</v>
          </cell>
          <cell r="AY1084">
            <v>1750731657</v>
          </cell>
          <cell r="AZ1084">
            <v>1841895327</v>
          </cell>
        </row>
        <row r="1085">
          <cell r="A1085" t="str">
            <v>MI</v>
          </cell>
          <cell r="B1085" t="str">
            <v>NDP</v>
          </cell>
          <cell r="C1085" t="str">
            <v>P</v>
          </cell>
          <cell r="D1085" t="str">
            <v>SO</v>
          </cell>
          <cell r="E1085" t="str">
            <v>Intérieur</v>
          </cell>
          <cell r="F1085" t="str">
            <v>Immigration, asile et intégration</v>
          </cell>
          <cell r="M1085">
            <v>202011628</v>
          </cell>
          <cell r="O1085">
            <v>269903255</v>
          </cell>
          <cell r="Q1085">
            <v>373404828</v>
          </cell>
          <cell r="S1085">
            <v>368488785</v>
          </cell>
          <cell r="U1085">
            <v>430899578</v>
          </cell>
          <cell r="V1085">
            <v>430960909</v>
          </cell>
          <cell r="AD1085">
            <v>0</v>
          </cell>
          <cell r="AE1085">
            <v>0</v>
          </cell>
          <cell r="AG1085">
            <v>430899578</v>
          </cell>
          <cell r="AH1085">
            <v>430960909</v>
          </cell>
          <cell r="AM1085">
            <v>0</v>
          </cell>
          <cell r="AN1085">
            <v>0</v>
          </cell>
          <cell r="AP1085">
            <v>430899578</v>
          </cell>
          <cell r="AQ1085">
            <v>430960909</v>
          </cell>
          <cell r="AV1085">
            <v>0</v>
          </cell>
          <cell r="AW1085">
            <v>0</v>
          </cell>
          <cell r="AY1085">
            <v>430899578</v>
          </cell>
          <cell r="AZ1085">
            <v>430960909</v>
          </cell>
        </row>
        <row r="1086">
          <cell r="A1086" t="str">
            <v>MI</v>
          </cell>
          <cell r="B1086" t="str">
            <v>NDP</v>
          </cell>
          <cell r="C1086" t="str">
            <v>STP</v>
          </cell>
          <cell r="D1086" t="str">
            <v>HT2</v>
          </cell>
          <cell r="E1086" t="str">
            <v>Intérieur</v>
          </cell>
          <cell r="F1086" t="str">
            <v>Immigration, asile et intégration</v>
          </cell>
          <cell r="M1086">
            <v>202011628</v>
          </cell>
          <cell r="O1086">
            <v>269903255</v>
          </cell>
          <cell r="Q1086">
            <v>373404828</v>
          </cell>
          <cell r="S1086">
            <v>368488785</v>
          </cell>
          <cell r="U1086">
            <v>430899578</v>
          </cell>
          <cell r="V1086">
            <v>430960909</v>
          </cell>
          <cell r="AD1086">
            <v>0</v>
          </cell>
          <cell r="AE1086">
            <v>0</v>
          </cell>
          <cell r="AG1086">
            <v>430899578</v>
          </cell>
          <cell r="AH1086">
            <v>430960909</v>
          </cell>
          <cell r="AM1086">
            <v>0</v>
          </cell>
          <cell r="AN1086">
            <v>0</v>
          </cell>
          <cell r="AP1086">
            <v>430899578</v>
          </cell>
          <cell r="AQ1086">
            <v>430960909</v>
          </cell>
          <cell r="AV1086">
            <v>0</v>
          </cell>
          <cell r="AW1086">
            <v>0</v>
          </cell>
          <cell r="AY1086">
            <v>430899578</v>
          </cell>
          <cell r="AZ1086">
            <v>430960909</v>
          </cell>
        </row>
        <row r="1087">
          <cell r="A1087" t="str">
            <v>MI</v>
          </cell>
          <cell r="B1087" t="str">
            <v>NDP</v>
          </cell>
          <cell r="C1087" t="str">
            <v>B</v>
          </cell>
          <cell r="D1087" t="str">
            <v>HT2</v>
          </cell>
          <cell r="E1087" t="str">
            <v>Intérieur</v>
          </cell>
          <cell r="F1087" t="str">
            <v>Immigration, asile et intégration</v>
          </cell>
          <cell r="U1087">
            <v>249071730</v>
          </cell>
          <cell r="V1087">
            <v>249071730</v>
          </cell>
          <cell r="AD1087">
            <v>0</v>
          </cell>
          <cell r="AE1087">
            <v>0</v>
          </cell>
          <cell r="AG1087">
            <v>249071730</v>
          </cell>
          <cell r="AH1087">
            <v>249071730</v>
          </cell>
          <cell r="AM1087">
            <v>0</v>
          </cell>
          <cell r="AN1087">
            <v>0</v>
          </cell>
          <cell r="AP1087">
            <v>249071730</v>
          </cell>
          <cell r="AQ1087">
            <v>249071730</v>
          </cell>
          <cell r="AV1087">
            <v>0</v>
          </cell>
          <cell r="AW1087">
            <v>0</v>
          </cell>
          <cell r="AY1087">
            <v>249071730</v>
          </cell>
          <cell r="AZ1087">
            <v>249071730</v>
          </cell>
        </row>
        <row r="1088">
          <cell r="A1088" t="str">
            <v>MI</v>
          </cell>
          <cell r="B1088" t="str">
            <v>NDP</v>
          </cell>
          <cell r="C1088" t="str">
            <v>B</v>
          </cell>
          <cell r="D1088" t="str">
            <v>HT2</v>
          </cell>
          <cell r="E1088" t="str">
            <v>Intérieur</v>
          </cell>
          <cell r="F1088" t="str">
            <v>Immigration, asile et intégration</v>
          </cell>
          <cell r="U1088">
            <v>58003001</v>
          </cell>
          <cell r="V1088">
            <v>58003001</v>
          </cell>
          <cell r="AD1088">
            <v>0</v>
          </cell>
          <cell r="AE1088">
            <v>0</v>
          </cell>
          <cell r="AG1088">
            <v>58003001</v>
          </cell>
          <cell r="AH1088">
            <v>58003001</v>
          </cell>
          <cell r="AM1088">
            <v>0</v>
          </cell>
          <cell r="AN1088">
            <v>0</v>
          </cell>
          <cell r="AP1088">
            <v>58003001</v>
          </cell>
          <cell r="AQ1088">
            <v>58003001</v>
          </cell>
          <cell r="AV1088">
            <v>0</v>
          </cell>
          <cell r="AW1088">
            <v>0</v>
          </cell>
          <cell r="AY1088">
            <v>58003001</v>
          </cell>
          <cell r="AZ1088">
            <v>58003001</v>
          </cell>
        </row>
        <row r="1089">
          <cell r="A1089" t="str">
            <v>MI</v>
          </cell>
          <cell r="B1089" t="str">
            <v>NDP</v>
          </cell>
          <cell r="C1089" t="str">
            <v>B</v>
          </cell>
          <cell r="D1089" t="str">
            <v>HT2</v>
          </cell>
          <cell r="E1089" t="str">
            <v>Intérieur</v>
          </cell>
          <cell r="F1089" t="str">
            <v>Immigration, asile et intégration</v>
          </cell>
          <cell r="U1089">
            <v>992022</v>
          </cell>
          <cell r="V1089">
            <v>1053353</v>
          </cell>
          <cell r="AD1089">
            <v>0</v>
          </cell>
          <cell r="AE1089">
            <v>0</v>
          </cell>
          <cell r="AG1089">
            <v>992022</v>
          </cell>
          <cell r="AH1089">
            <v>1053353</v>
          </cell>
          <cell r="AM1089">
            <v>0</v>
          </cell>
          <cell r="AN1089">
            <v>0</v>
          </cell>
          <cell r="AP1089">
            <v>992022</v>
          </cell>
          <cell r="AQ1089">
            <v>1053353</v>
          </cell>
          <cell r="AV1089">
            <v>0</v>
          </cell>
          <cell r="AW1089">
            <v>0</v>
          </cell>
          <cell r="AY1089">
            <v>992022</v>
          </cell>
          <cell r="AZ1089">
            <v>1053353</v>
          </cell>
        </row>
        <row r="1090">
          <cell r="A1090" t="str">
            <v>MI</v>
          </cell>
          <cell r="B1090" t="str">
            <v>NDP</v>
          </cell>
          <cell r="C1090" t="str">
            <v>B</v>
          </cell>
          <cell r="D1090" t="str">
            <v>HT2</v>
          </cell>
          <cell r="E1090" t="str">
            <v>Intérieur</v>
          </cell>
          <cell r="F1090" t="str">
            <v>Immigration, asile et intégration</v>
          </cell>
          <cell r="U1090">
            <v>81922900</v>
          </cell>
          <cell r="V1090">
            <v>81922900</v>
          </cell>
          <cell r="AD1090">
            <v>0</v>
          </cell>
          <cell r="AE1090">
            <v>0</v>
          </cell>
          <cell r="AG1090">
            <v>81922900</v>
          </cell>
          <cell r="AH1090">
            <v>81922900</v>
          </cell>
          <cell r="AM1090">
            <v>0</v>
          </cell>
          <cell r="AN1090">
            <v>0</v>
          </cell>
          <cell r="AP1090">
            <v>81922900</v>
          </cell>
          <cell r="AQ1090">
            <v>81922900</v>
          </cell>
          <cell r="AV1090">
            <v>0</v>
          </cell>
          <cell r="AW1090">
            <v>0</v>
          </cell>
          <cell r="AY1090">
            <v>81922900</v>
          </cell>
          <cell r="AZ1090">
            <v>81922900</v>
          </cell>
        </row>
        <row r="1091">
          <cell r="A1091" t="str">
            <v>MI</v>
          </cell>
          <cell r="B1091" t="str">
            <v>NDP</v>
          </cell>
          <cell r="C1091" t="str">
            <v>B</v>
          </cell>
          <cell r="D1091" t="str">
            <v>HT2</v>
          </cell>
          <cell r="E1091" t="str">
            <v>Intérieur</v>
          </cell>
          <cell r="F1091" t="str">
            <v>Immigration, asile et intégration</v>
          </cell>
          <cell r="U1091">
            <v>32771925</v>
          </cell>
          <cell r="V1091">
            <v>32771925</v>
          </cell>
          <cell r="AD1091">
            <v>0</v>
          </cell>
          <cell r="AE1091">
            <v>0</v>
          </cell>
          <cell r="AG1091">
            <v>32771925</v>
          </cell>
          <cell r="AH1091">
            <v>32771925</v>
          </cell>
          <cell r="AM1091">
            <v>0</v>
          </cell>
          <cell r="AN1091">
            <v>0</v>
          </cell>
          <cell r="AP1091">
            <v>32771925</v>
          </cell>
          <cell r="AQ1091">
            <v>32771925</v>
          </cell>
          <cell r="AV1091">
            <v>0</v>
          </cell>
          <cell r="AW1091">
            <v>0</v>
          </cell>
          <cell r="AY1091">
            <v>32771925</v>
          </cell>
          <cell r="AZ1091">
            <v>32771925</v>
          </cell>
        </row>
        <row r="1092">
          <cell r="A1092" t="str">
            <v>MI</v>
          </cell>
          <cell r="B1092" t="str">
            <v>NDP</v>
          </cell>
          <cell r="C1092" t="str">
            <v>B</v>
          </cell>
          <cell r="D1092" t="str">
            <v>HT2</v>
          </cell>
          <cell r="E1092" t="str">
            <v>Intérieur</v>
          </cell>
          <cell r="F1092" t="str">
            <v>Immigration, asile et intégration</v>
          </cell>
          <cell r="U1092">
            <v>8138000</v>
          </cell>
          <cell r="V1092">
            <v>8138000</v>
          </cell>
          <cell r="AD1092">
            <v>0</v>
          </cell>
          <cell r="AE1092">
            <v>0</v>
          </cell>
          <cell r="AG1092">
            <v>8138000</v>
          </cell>
          <cell r="AH1092">
            <v>8138000</v>
          </cell>
          <cell r="AM1092">
            <v>0</v>
          </cell>
          <cell r="AN1092">
            <v>0</v>
          </cell>
          <cell r="AP1092">
            <v>8138000</v>
          </cell>
          <cell r="AQ1092">
            <v>8138000</v>
          </cell>
          <cell r="AV1092">
            <v>0</v>
          </cell>
          <cell r="AW1092">
            <v>0</v>
          </cell>
          <cell r="AY1092">
            <v>8138000</v>
          </cell>
          <cell r="AZ1092">
            <v>8138000</v>
          </cell>
        </row>
        <row r="1093">
          <cell r="A1093" t="str">
            <v>MI</v>
          </cell>
          <cell r="B1093" t="str">
            <v>NDP</v>
          </cell>
          <cell r="C1093" t="str">
            <v>P</v>
          </cell>
          <cell r="D1093" t="str">
            <v>SO</v>
          </cell>
          <cell r="E1093" t="str">
            <v>Intérieur</v>
          </cell>
          <cell r="F1093" t="str">
            <v>Immigration, asile et intégration</v>
          </cell>
          <cell r="M1093">
            <v>1298795554</v>
          </cell>
          <cell r="O1093">
            <v>1265241843</v>
          </cell>
          <cell r="Q1093">
            <v>1387426319</v>
          </cell>
          <cell r="S1093">
            <v>1421252710</v>
          </cell>
          <cell r="U1093">
            <v>1319832079</v>
          </cell>
          <cell r="V1093">
            <v>1410934418</v>
          </cell>
          <cell r="AD1093">
            <v>0</v>
          </cell>
          <cell r="AE1093">
            <v>0</v>
          </cell>
          <cell r="AG1093">
            <v>1319832079</v>
          </cell>
          <cell r="AH1093">
            <v>1410934418</v>
          </cell>
          <cell r="AM1093">
            <v>0</v>
          </cell>
          <cell r="AN1093">
            <v>0</v>
          </cell>
          <cell r="AP1093">
            <v>1319832079</v>
          </cell>
          <cell r="AQ1093">
            <v>1410934418</v>
          </cell>
          <cell r="AV1093">
            <v>0</v>
          </cell>
          <cell r="AW1093">
            <v>0</v>
          </cell>
          <cell r="AY1093">
            <v>1319832079</v>
          </cell>
          <cell r="AZ1093">
            <v>1410934418</v>
          </cell>
        </row>
        <row r="1094">
          <cell r="A1094" t="str">
            <v>MI</v>
          </cell>
          <cell r="B1094" t="str">
            <v>NDP</v>
          </cell>
          <cell r="C1094" t="str">
            <v>STP</v>
          </cell>
          <cell r="D1094" t="str">
            <v>HT2</v>
          </cell>
          <cell r="E1094" t="str">
            <v>Intérieur</v>
          </cell>
          <cell r="F1094" t="str">
            <v>Immigration, asile et intégration</v>
          </cell>
          <cell r="M1094">
            <v>1298795554</v>
          </cell>
          <cell r="O1094">
            <v>1265241843</v>
          </cell>
          <cell r="Q1094">
            <v>1387426319</v>
          </cell>
          <cell r="S1094">
            <v>1421252710</v>
          </cell>
          <cell r="U1094">
            <v>1319832079</v>
          </cell>
          <cell r="V1094">
            <v>1410934418</v>
          </cell>
          <cell r="AD1094">
            <v>0</v>
          </cell>
          <cell r="AE1094">
            <v>0</v>
          </cell>
          <cell r="AG1094">
            <v>1319832079</v>
          </cell>
          <cell r="AH1094">
            <v>1410934418</v>
          </cell>
          <cell r="AM1094">
            <v>0</v>
          </cell>
          <cell r="AN1094">
            <v>0</v>
          </cell>
          <cell r="AP1094">
            <v>1319832079</v>
          </cell>
          <cell r="AQ1094">
            <v>1410934418</v>
          </cell>
          <cell r="AV1094">
            <v>0</v>
          </cell>
          <cell r="AW1094">
            <v>0</v>
          </cell>
          <cell r="AY1094">
            <v>1319832079</v>
          </cell>
          <cell r="AZ1094">
            <v>1410934418</v>
          </cell>
        </row>
        <row r="1095">
          <cell r="A1095" t="str">
            <v>MI</v>
          </cell>
          <cell r="B1095" t="str">
            <v>NDP</v>
          </cell>
          <cell r="C1095" t="str">
            <v>B</v>
          </cell>
          <cell r="D1095" t="str">
            <v>HT2</v>
          </cell>
          <cell r="E1095" t="str">
            <v>Intérieur</v>
          </cell>
          <cell r="F1095" t="str">
            <v>Immigration, asile et intégration</v>
          </cell>
          <cell r="U1095">
            <v>520000</v>
          </cell>
          <cell r="V1095">
            <v>520000</v>
          </cell>
          <cell r="AD1095">
            <v>0</v>
          </cell>
          <cell r="AE1095">
            <v>0</v>
          </cell>
          <cell r="AG1095">
            <v>520000</v>
          </cell>
          <cell r="AH1095">
            <v>520000</v>
          </cell>
          <cell r="AM1095">
            <v>0</v>
          </cell>
          <cell r="AN1095">
            <v>0</v>
          </cell>
          <cell r="AP1095">
            <v>520000</v>
          </cell>
          <cell r="AQ1095">
            <v>520000</v>
          </cell>
          <cell r="AV1095">
            <v>0</v>
          </cell>
          <cell r="AW1095">
            <v>0</v>
          </cell>
          <cell r="AY1095">
            <v>520000</v>
          </cell>
          <cell r="AZ1095">
            <v>520000</v>
          </cell>
        </row>
        <row r="1096">
          <cell r="A1096" t="str">
            <v>MI</v>
          </cell>
          <cell r="B1096" t="str">
            <v>NDP</v>
          </cell>
          <cell r="C1096" t="str">
            <v>B</v>
          </cell>
          <cell r="D1096" t="str">
            <v>HT2</v>
          </cell>
          <cell r="E1096" t="str">
            <v>Intérieur</v>
          </cell>
          <cell r="F1096" t="str">
            <v>Immigration, asile et intégration</v>
          </cell>
          <cell r="U1096">
            <v>92842967</v>
          </cell>
          <cell r="V1096">
            <v>92842967</v>
          </cell>
          <cell r="AD1096">
            <v>0</v>
          </cell>
          <cell r="AE1096">
            <v>0</v>
          </cell>
          <cell r="AG1096">
            <v>92842967</v>
          </cell>
          <cell r="AH1096">
            <v>92842967</v>
          </cell>
          <cell r="AM1096">
            <v>0</v>
          </cell>
          <cell r="AN1096">
            <v>0</v>
          </cell>
          <cell r="AP1096">
            <v>92842967</v>
          </cell>
          <cell r="AQ1096">
            <v>92842967</v>
          </cell>
          <cell r="AV1096">
            <v>0</v>
          </cell>
          <cell r="AW1096">
            <v>0</v>
          </cell>
          <cell r="AY1096">
            <v>92842967</v>
          </cell>
          <cell r="AZ1096">
            <v>92842967</v>
          </cell>
        </row>
        <row r="1097">
          <cell r="A1097" t="str">
            <v>MI</v>
          </cell>
          <cell r="B1097" t="str">
            <v>NDP</v>
          </cell>
          <cell r="C1097" t="str">
            <v>B</v>
          </cell>
          <cell r="D1097" t="str">
            <v>HT2</v>
          </cell>
          <cell r="E1097" t="str">
            <v>Intérieur</v>
          </cell>
          <cell r="F1097" t="str">
            <v>Immigration, asile et intégration</v>
          </cell>
          <cell r="U1097">
            <v>332771595</v>
          </cell>
          <cell r="V1097">
            <v>332771595</v>
          </cell>
          <cell r="AD1097">
            <v>0</v>
          </cell>
          <cell r="AE1097">
            <v>0</v>
          </cell>
          <cell r="AG1097">
            <v>332771595</v>
          </cell>
          <cell r="AH1097">
            <v>332771595</v>
          </cell>
          <cell r="AM1097">
            <v>0</v>
          </cell>
          <cell r="AN1097">
            <v>0</v>
          </cell>
          <cell r="AP1097">
            <v>332771595</v>
          </cell>
          <cell r="AQ1097">
            <v>332771595</v>
          </cell>
          <cell r="AV1097">
            <v>0</v>
          </cell>
          <cell r="AW1097">
            <v>0</v>
          </cell>
          <cell r="AY1097">
            <v>332771595</v>
          </cell>
          <cell r="AZ1097">
            <v>332771595</v>
          </cell>
        </row>
        <row r="1098">
          <cell r="A1098" t="str">
            <v>MI</v>
          </cell>
          <cell r="B1098" t="str">
            <v>NDP</v>
          </cell>
          <cell r="C1098" t="str">
            <v>B</v>
          </cell>
          <cell r="D1098" t="str">
            <v>HT2</v>
          </cell>
          <cell r="E1098" t="str">
            <v>Intérieur</v>
          </cell>
          <cell r="F1098" t="str">
            <v>Immigration, asile et intégration</v>
          </cell>
          <cell r="U1098">
            <v>299340752</v>
          </cell>
          <cell r="V1098">
            <v>393775865</v>
          </cell>
          <cell r="AD1098">
            <v>0</v>
          </cell>
          <cell r="AE1098">
            <v>0</v>
          </cell>
          <cell r="AG1098">
            <v>299340752</v>
          </cell>
          <cell r="AH1098">
            <v>393775865</v>
          </cell>
          <cell r="AM1098">
            <v>0</v>
          </cell>
          <cell r="AN1098">
            <v>0</v>
          </cell>
          <cell r="AP1098">
            <v>299340752</v>
          </cell>
          <cell r="AQ1098">
            <v>393775865</v>
          </cell>
          <cell r="AV1098">
            <v>0</v>
          </cell>
          <cell r="AW1098">
            <v>0</v>
          </cell>
          <cell r="AY1098">
            <v>299340752</v>
          </cell>
          <cell r="AZ1098">
            <v>393775865</v>
          </cell>
        </row>
        <row r="1099">
          <cell r="A1099" t="str">
            <v>MI</v>
          </cell>
          <cell r="B1099" t="str">
            <v>NDP</v>
          </cell>
          <cell r="C1099" t="str">
            <v>B</v>
          </cell>
          <cell r="D1099" t="str">
            <v>HT2</v>
          </cell>
          <cell r="E1099" t="str">
            <v>Intérieur</v>
          </cell>
          <cell r="F1099" t="str">
            <v>Immigration, asile et intégration</v>
          </cell>
          <cell r="U1099">
            <v>0</v>
          </cell>
          <cell r="V1099">
            <v>0</v>
          </cell>
          <cell r="AD1099">
            <v>0</v>
          </cell>
          <cell r="AE1099">
            <v>0</v>
          </cell>
          <cell r="AG1099">
            <v>0</v>
          </cell>
          <cell r="AH1099">
            <v>0</v>
          </cell>
          <cell r="AM1099">
            <v>0</v>
          </cell>
          <cell r="AN1099">
            <v>0</v>
          </cell>
          <cell r="AP1099">
            <v>0</v>
          </cell>
          <cell r="AQ1099">
            <v>0</v>
          </cell>
          <cell r="AV1099">
            <v>0</v>
          </cell>
          <cell r="AW1099">
            <v>0</v>
          </cell>
          <cell r="AY1099">
            <v>0</v>
          </cell>
          <cell r="AZ1099">
            <v>0</v>
          </cell>
        </row>
        <row r="1100">
          <cell r="A1100" t="str">
            <v>MI</v>
          </cell>
          <cell r="B1100" t="str">
            <v>NDP</v>
          </cell>
          <cell r="C1100" t="str">
            <v>B</v>
          </cell>
          <cell r="D1100" t="str">
            <v>HT2</v>
          </cell>
          <cell r="E1100" t="str">
            <v>Intérieur</v>
          </cell>
          <cell r="F1100" t="str">
            <v>Immigration, asile et intégration</v>
          </cell>
          <cell r="U1100">
            <v>454745113</v>
          </cell>
          <cell r="V1100">
            <v>454745113</v>
          </cell>
          <cell r="AD1100">
            <v>0</v>
          </cell>
          <cell r="AE1100">
            <v>0</v>
          </cell>
          <cell r="AG1100">
            <v>454745113</v>
          </cell>
          <cell r="AH1100">
            <v>454745113</v>
          </cell>
          <cell r="AM1100">
            <v>0</v>
          </cell>
          <cell r="AN1100">
            <v>0</v>
          </cell>
          <cell r="AP1100">
            <v>454745113</v>
          </cell>
          <cell r="AQ1100">
            <v>454745113</v>
          </cell>
          <cell r="AV1100">
            <v>0</v>
          </cell>
          <cell r="AW1100">
            <v>0</v>
          </cell>
          <cell r="AY1100">
            <v>454745113</v>
          </cell>
          <cell r="AZ1100">
            <v>454745113</v>
          </cell>
        </row>
        <row r="1101">
          <cell r="A1101" t="str">
            <v>MI</v>
          </cell>
          <cell r="B1101" t="str">
            <v>NDP</v>
          </cell>
          <cell r="C1101" t="str">
            <v>B</v>
          </cell>
          <cell r="D1101" t="str">
            <v>HT2</v>
          </cell>
          <cell r="E1101" t="str">
            <v>Intérieur</v>
          </cell>
          <cell r="F1101" t="str">
            <v>Immigration, asile et intégration</v>
          </cell>
          <cell r="U1101">
            <v>2709992</v>
          </cell>
          <cell r="V1101">
            <v>2709992</v>
          </cell>
          <cell r="AD1101">
            <v>0</v>
          </cell>
          <cell r="AE1101">
            <v>0</v>
          </cell>
          <cell r="AG1101">
            <v>2709992</v>
          </cell>
          <cell r="AH1101">
            <v>2709992</v>
          </cell>
          <cell r="AM1101">
            <v>0</v>
          </cell>
          <cell r="AN1101">
            <v>0</v>
          </cell>
          <cell r="AP1101">
            <v>2709992</v>
          </cell>
          <cell r="AQ1101">
            <v>2709992</v>
          </cell>
          <cell r="AV1101">
            <v>0</v>
          </cell>
          <cell r="AW1101">
            <v>0</v>
          </cell>
          <cell r="AY1101">
            <v>2709992</v>
          </cell>
          <cell r="AZ1101">
            <v>2709992</v>
          </cell>
        </row>
        <row r="1102">
          <cell r="A1102" t="str">
            <v>MI</v>
          </cell>
          <cell r="B1102" t="str">
            <v>NDP</v>
          </cell>
          <cell r="C1102" t="str">
            <v>B</v>
          </cell>
          <cell r="D1102" t="str">
            <v>HT2</v>
          </cell>
          <cell r="E1102" t="str">
            <v>Intérieur</v>
          </cell>
          <cell r="F1102" t="str">
            <v>Immigration, asile et intégration</v>
          </cell>
          <cell r="U1102">
            <v>34693037</v>
          </cell>
          <cell r="V1102">
            <v>34693037</v>
          </cell>
          <cell r="AD1102">
            <v>0</v>
          </cell>
          <cell r="AE1102">
            <v>0</v>
          </cell>
          <cell r="AG1102">
            <v>34693037</v>
          </cell>
          <cell r="AH1102">
            <v>34693037</v>
          </cell>
          <cell r="AM1102">
            <v>0</v>
          </cell>
          <cell r="AN1102">
            <v>0</v>
          </cell>
          <cell r="AP1102">
            <v>34693037</v>
          </cell>
          <cell r="AQ1102">
            <v>34693037</v>
          </cell>
          <cell r="AV1102">
            <v>0</v>
          </cell>
          <cell r="AW1102">
            <v>0</v>
          </cell>
          <cell r="AY1102">
            <v>34693037</v>
          </cell>
          <cell r="AZ1102">
            <v>34693037</v>
          </cell>
        </row>
        <row r="1103">
          <cell r="A1103" t="str">
            <v>MI</v>
          </cell>
          <cell r="B1103" t="str">
            <v>NDP</v>
          </cell>
          <cell r="C1103" t="str">
            <v>B</v>
          </cell>
          <cell r="D1103" t="str">
            <v>HT2</v>
          </cell>
          <cell r="E1103" t="str">
            <v>Intérieur</v>
          </cell>
          <cell r="F1103" t="str">
            <v>Immigration, asile et intégration</v>
          </cell>
          <cell r="U1103">
            <v>49026638</v>
          </cell>
          <cell r="V1103">
            <v>46753864</v>
          </cell>
          <cell r="AD1103">
            <v>0</v>
          </cell>
          <cell r="AE1103">
            <v>0</v>
          </cell>
          <cell r="AG1103">
            <v>49026638</v>
          </cell>
          <cell r="AH1103">
            <v>46753864</v>
          </cell>
          <cell r="AM1103">
            <v>0</v>
          </cell>
          <cell r="AN1103">
            <v>0</v>
          </cell>
          <cell r="AP1103">
            <v>49026638</v>
          </cell>
          <cell r="AQ1103">
            <v>46753864</v>
          </cell>
          <cell r="AV1103">
            <v>0</v>
          </cell>
          <cell r="AW1103">
            <v>0</v>
          </cell>
          <cell r="AY1103">
            <v>49026638</v>
          </cell>
          <cell r="AZ1103">
            <v>46753864</v>
          </cell>
        </row>
        <row r="1104">
          <cell r="A1104" t="str">
            <v>MI</v>
          </cell>
          <cell r="B1104" t="str">
            <v>NDP</v>
          </cell>
          <cell r="C1104" t="str">
            <v>B</v>
          </cell>
          <cell r="D1104" t="str">
            <v>HT2</v>
          </cell>
          <cell r="E1104" t="str">
            <v>Intérieur</v>
          </cell>
          <cell r="F1104" t="str">
            <v>Immigration, asile et intégration</v>
          </cell>
          <cell r="U1104">
            <v>22470000</v>
          </cell>
          <cell r="V1104">
            <v>21410000</v>
          </cell>
          <cell r="AD1104">
            <v>0</v>
          </cell>
          <cell r="AE1104">
            <v>0</v>
          </cell>
          <cell r="AG1104">
            <v>22470000</v>
          </cell>
          <cell r="AH1104">
            <v>21410000</v>
          </cell>
          <cell r="AM1104">
            <v>0</v>
          </cell>
          <cell r="AN1104">
            <v>0</v>
          </cell>
          <cell r="AP1104">
            <v>22470000</v>
          </cell>
          <cell r="AQ1104">
            <v>21410000</v>
          </cell>
          <cell r="AV1104">
            <v>0</v>
          </cell>
          <cell r="AW1104">
            <v>0</v>
          </cell>
          <cell r="AY1104">
            <v>22470000</v>
          </cell>
          <cell r="AZ1104">
            <v>21410000</v>
          </cell>
        </row>
        <row r="1105">
          <cell r="A1105" t="str">
            <v>MI</v>
          </cell>
          <cell r="B1105" t="str">
            <v>NDP</v>
          </cell>
          <cell r="C1105" t="str">
            <v>B</v>
          </cell>
          <cell r="D1105" t="str">
            <v>HT2</v>
          </cell>
          <cell r="E1105" t="str">
            <v>Intérieur</v>
          </cell>
          <cell r="F1105" t="str">
            <v>Immigration, asile et intégration</v>
          </cell>
          <cell r="U1105">
            <v>16598080</v>
          </cell>
          <cell r="V1105">
            <v>16598080</v>
          </cell>
          <cell r="AD1105">
            <v>0</v>
          </cell>
          <cell r="AE1105">
            <v>0</v>
          </cell>
          <cell r="AG1105">
            <v>16598080</v>
          </cell>
          <cell r="AH1105">
            <v>16598080</v>
          </cell>
          <cell r="AM1105">
            <v>0</v>
          </cell>
          <cell r="AN1105">
            <v>0</v>
          </cell>
          <cell r="AP1105">
            <v>16598080</v>
          </cell>
          <cell r="AQ1105">
            <v>16598080</v>
          </cell>
          <cell r="AV1105">
            <v>0</v>
          </cell>
          <cell r="AW1105">
            <v>0</v>
          </cell>
          <cell r="AY1105">
            <v>16598080</v>
          </cell>
          <cell r="AZ1105">
            <v>16598080</v>
          </cell>
        </row>
        <row r="1106">
          <cell r="A1106" t="str">
            <v>MI</v>
          </cell>
          <cell r="B1106" t="str">
            <v>NDP</v>
          </cell>
          <cell r="C1106" t="str">
            <v>B</v>
          </cell>
          <cell r="D1106" t="str">
            <v>HT2</v>
          </cell>
          <cell r="E1106" t="str">
            <v>Intérieur</v>
          </cell>
          <cell r="F1106" t="str">
            <v>Immigration, asile et intégration</v>
          </cell>
          <cell r="U1106">
            <v>8409200</v>
          </cell>
          <cell r="V1106">
            <v>8409200</v>
          </cell>
          <cell r="AD1106">
            <v>0</v>
          </cell>
          <cell r="AE1106">
            <v>0</v>
          </cell>
          <cell r="AG1106">
            <v>8409200</v>
          </cell>
          <cell r="AH1106">
            <v>8409200</v>
          </cell>
          <cell r="AM1106">
            <v>0</v>
          </cell>
          <cell r="AN1106">
            <v>0</v>
          </cell>
          <cell r="AP1106">
            <v>8409200</v>
          </cell>
          <cell r="AQ1106">
            <v>8409200</v>
          </cell>
          <cell r="AV1106">
            <v>0</v>
          </cell>
          <cell r="AW1106">
            <v>0</v>
          </cell>
          <cell r="AY1106">
            <v>8409200</v>
          </cell>
          <cell r="AZ1106">
            <v>8409200</v>
          </cell>
        </row>
        <row r="1107">
          <cell r="A1107" t="str">
            <v>MI</v>
          </cell>
          <cell r="B1107" t="str">
            <v>NDP</v>
          </cell>
          <cell r="C1107" t="str">
            <v>B</v>
          </cell>
          <cell r="D1107" t="str">
            <v>HT2</v>
          </cell>
          <cell r="E1107" t="str">
            <v>Intérieur</v>
          </cell>
          <cell r="F1107" t="str">
            <v>Immigration, asile et intégration</v>
          </cell>
          <cell r="U1107">
            <v>1890200</v>
          </cell>
          <cell r="V1107">
            <v>1890200</v>
          </cell>
          <cell r="AD1107">
            <v>0</v>
          </cell>
          <cell r="AE1107">
            <v>0</v>
          </cell>
          <cell r="AG1107">
            <v>1890200</v>
          </cell>
          <cell r="AH1107">
            <v>1890200</v>
          </cell>
          <cell r="AM1107">
            <v>0</v>
          </cell>
          <cell r="AN1107">
            <v>0</v>
          </cell>
          <cell r="AP1107">
            <v>1890200</v>
          </cell>
          <cell r="AQ1107">
            <v>1890200</v>
          </cell>
          <cell r="AV1107">
            <v>0</v>
          </cell>
          <cell r="AW1107">
            <v>0</v>
          </cell>
          <cell r="AY1107">
            <v>1890200</v>
          </cell>
          <cell r="AZ1107">
            <v>1890200</v>
          </cell>
        </row>
        <row r="1108">
          <cell r="A1108" t="str">
            <v>MI</v>
          </cell>
          <cell r="B1108" t="str">
            <v>NDP</v>
          </cell>
          <cell r="C1108" t="str">
            <v>B</v>
          </cell>
          <cell r="D1108" t="str">
            <v>HT2</v>
          </cell>
          <cell r="E1108" t="str">
            <v>Intérieur</v>
          </cell>
          <cell r="F1108" t="str">
            <v>Immigration, asile et intégration</v>
          </cell>
          <cell r="U1108">
            <v>3814505</v>
          </cell>
          <cell r="V1108">
            <v>3814505</v>
          </cell>
          <cell r="AD1108">
            <v>0</v>
          </cell>
          <cell r="AE1108">
            <v>0</v>
          </cell>
          <cell r="AG1108">
            <v>3814505</v>
          </cell>
          <cell r="AH1108">
            <v>3814505</v>
          </cell>
          <cell r="AM1108">
            <v>0</v>
          </cell>
          <cell r="AN1108">
            <v>0</v>
          </cell>
          <cell r="AP1108">
            <v>3814505</v>
          </cell>
          <cell r="AQ1108">
            <v>3814505</v>
          </cell>
          <cell r="AV1108">
            <v>0</v>
          </cell>
          <cell r="AW1108">
            <v>0</v>
          </cell>
          <cell r="AY1108">
            <v>3814505</v>
          </cell>
          <cell r="AZ1108">
            <v>3814505</v>
          </cell>
        </row>
        <row r="1109">
          <cell r="A1109" t="str">
            <v>MI</v>
          </cell>
          <cell r="B1109" t="str">
            <v>SO</v>
          </cell>
          <cell r="C1109" t="str">
            <v>M</v>
          </cell>
          <cell r="D1109" t="str">
            <v>SO</v>
          </cell>
          <cell r="E1109" t="str">
            <v>Intérieur</v>
          </cell>
          <cell r="F1109" t="str">
            <v>Sécurités</v>
          </cell>
          <cell r="M1109">
            <v>18806759357</v>
          </cell>
          <cell r="O1109">
            <v>19168974866</v>
          </cell>
          <cell r="Q1109">
            <v>19886088212</v>
          </cell>
          <cell r="S1109">
            <v>20400335283</v>
          </cell>
          <cell r="U1109">
            <v>21245877481</v>
          </cell>
          <cell r="V1109">
            <v>20718903379</v>
          </cell>
          <cell r="AD1109">
            <v>0</v>
          </cell>
          <cell r="AE1109">
            <v>0</v>
          </cell>
          <cell r="AG1109">
            <v>21245877481</v>
          </cell>
          <cell r="AH1109">
            <v>20718903379</v>
          </cell>
          <cell r="AM1109">
            <v>0</v>
          </cell>
          <cell r="AN1109">
            <v>0</v>
          </cell>
          <cell r="AP1109">
            <v>21245877481</v>
          </cell>
          <cell r="AQ1109">
            <v>20718903379</v>
          </cell>
          <cell r="AV1109">
            <v>0</v>
          </cell>
          <cell r="AW1109">
            <v>0</v>
          </cell>
          <cell r="AY1109">
            <v>21245877481</v>
          </cell>
          <cell r="AZ1109">
            <v>20718903379</v>
          </cell>
        </row>
        <row r="1110">
          <cell r="A1110" t="str">
            <v>MI</v>
          </cell>
          <cell r="B1110" t="str">
            <v>NDP</v>
          </cell>
          <cell r="C1110" t="str">
            <v>P</v>
          </cell>
          <cell r="D1110" t="str">
            <v>SO</v>
          </cell>
          <cell r="E1110" t="str">
            <v>Intérieur</v>
          </cell>
          <cell r="F1110" t="str">
            <v>Sécurités</v>
          </cell>
          <cell r="M1110">
            <v>8438103466</v>
          </cell>
          <cell r="O1110">
            <v>8509745863</v>
          </cell>
          <cell r="Q1110">
            <v>8813631676</v>
          </cell>
          <cell r="S1110">
            <v>8935961473</v>
          </cell>
          <cell r="U1110">
            <v>9568493714</v>
          </cell>
          <cell r="V1110">
            <v>9005653968</v>
          </cell>
          <cell r="AD1110">
            <v>0</v>
          </cell>
          <cell r="AE1110">
            <v>0</v>
          </cell>
          <cell r="AG1110">
            <v>9568493714</v>
          </cell>
          <cell r="AH1110">
            <v>9005653968</v>
          </cell>
          <cell r="AM1110">
            <v>0</v>
          </cell>
          <cell r="AN1110">
            <v>0</v>
          </cell>
          <cell r="AP1110">
            <v>9568493714</v>
          </cell>
          <cell r="AQ1110">
            <v>9005653968</v>
          </cell>
          <cell r="AV1110">
            <v>0</v>
          </cell>
          <cell r="AW1110">
            <v>0</v>
          </cell>
          <cell r="AY1110">
            <v>9568493714</v>
          </cell>
          <cell r="AZ1110">
            <v>9005653968</v>
          </cell>
        </row>
        <row r="1111">
          <cell r="A1111" t="str">
            <v>MI</v>
          </cell>
          <cell r="B1111" t="str">
            <v>SO</v>
          </cell>
          <cell r="C1111" t="str">
            <v>STP</v>
          </cell>
          <cell r="D1111" t="str">
            <v>T2</v>
          </cell>
          <cell r="E1111" t="str">
            <v>Intérieur</v>
          </cell>
          <cell r="F1111" t="str">
            <v>Sécurités</v>
          </cell>
          <cell r="M1111">
            <v>7229246489</v>
          </cell>
          <cell r="O1111">
            <v>7243958736</v>
          </cell>
          <cell r="Q1111">
            <v>7568234013</v>
          </cell>
          <cell r="S1111">
            <v>7596556366</v>
          </cell>
          <cell r="U1111">
            <v>7731946546</v>
          </cell>
          <cell r="V1111">
            <v>7731946546</v>
          </cell>
          <cell r="AD1111">
            <v>0</v>
          </cell>
          <cell r="AE1111">
            <v>0</v>
          </cell>
          <cell r="AG1111">
            <v>7731946546</v>
          </cell>
          <cell r="AH1111">
            <v>7731946546</v>
          </cell>
          <cell r="AM1111">
            <v>0</v>
          </cell>
          <cell r="AN1111">
            <v>0</v>
          </cell>
          <cell r="AP1111">
            <v>7731946546</v>
          </cell>
          <cell r="AQ1111">
            <v>7731946546</v>
          </cell>
          <cell r="AV1111">
            <v>0</v>
          </cell>
          <cell r="AW1111">
            <v>0</v>
          </cell>
          <cell r="AY1111">
            <v>7731946546</v>
          </cell>
          <cell r="AZ1111">
            <v>7731946546</v>
          </cell>
        </row>
        <row r="1112">
          <cell r="A1112" t="str">
            <v>MI</v>
          </cell>
          <cell r="B1112" t="str">
            <v>NDP</v>
          </cell>
          <cell r="C1112" t="str">
            <v>B</v>
          </cell>
          <cell r="D1112" t="str">
            <v>T2_HCAS</v>
          </cell>
          <cell r="E1112" t="str">
            <v>Intérieur</v>
          </cell>
          <cell r="F1112" t="str">
            <v>Sécurités</v>
          </cell>
          <cell r="M1112">
            <v>3931418765</v>
          </cell>
          <cell r="O1112">
            <v>3969114485</v>
          </cell>
          <cell r="Q1112">
            <v>4145389513</v>
          </cell>
          <cell r="S1112">
            <v>4196588871</v>
          </cell>
          <cell r="U1112">
            <v>4269052205</v>
          </cell>
          <cell r="V1112">
            <v>4269052205</v>
          </cell>
          <cell r="AD1112">
            <v>0</v>
          </cell>
          <cell r="AE1112">
            <v>0</v>
          </cell>
          <cell r="AG1112">
            <v>4269052205</v>
          </cell>
          <cell r="AH1112">
            <v>4269052205</v>
          </cell>
          <cell r="AM1112">
            <v>0</v>
          </cell>
          <cell r="AN1112">
            <v>0</v>
          </cell>
          <cell r="AP1112">
            <v>4269052205</v>
          </cell>
          <cell r="AQ1112">
            <v>4269052205</v>
          </cell>
          <cell r="AV1112">
            <v>0</v>
          </cell>
          <cell r="AW1112">
            <v>0</v>
          </cell>
          <cell r="AY1112">
            <v>4269052205</v>
          </cell>
          <cell r="AZ1112">
            <v>4269052205</v>
          </cell>
        </row>
        <row r="1113">
          <cell r="A1113" t="str">
            <v>MI</v>
          </cell>
          <cell r="B1113" t="str">
            <v>HN</v>
          </cell>
          <cell r="C1113" t="str">
            <v>B</v>
          </cell>
          <cell r="D1113" t="str">
            <v>T2_CAS</v>
          </cell>
          <cell r="E1113" t="str">
            <v>Intérieur</v>
          </cell>
          <cell r="F1113" t="str">
            <v>Sécurités</v>
          </cell>
          <cell r="M1113">
            <v>3297827724</v>
          </cell>
          <cell r="O1113">
            <v>3274844251</v>
          </cell>
          <cell r="Q1113">
            <v>3422844500</v>
          </cell>
          <cell r="S1113">
            <v>3399967495</v>
          </cell>
          <cell r="U1113">
            <v>3462894341</v>
          </cell>
          <cell r="V1113">
            <v>3462894341</v>
          </cell>
          <cell r="AD1113">
            <v>0</v>
          </cell>
          <cell r="AE1113">
            <v>0</v>
          </cell>
          <cell r="AG1113">
            <v>3462894341</v>
          </cell>
          <cell r="AH1113">
            <v>3462894341</v>
          </cell>
          <cell r="AM1113">
            <v>0</v>
          </cell>
          <cell r="AN1113">
            <v>0</v>
          </cell>
          <cell r="AP1113">
            <v>3462894341</v>
          </cell>
          <cell r="AQ1113">
            <v>3462894341</v>
          </cell>
          <cell r="AV1113">
            <v>0</v>
          </cell>
          <cell r="AW1113">
            <v>0</v>
          </cell>
          <cell r="AY1113">
            <v>3462894341</v>
          </cell>
          <cell r="AZ1113">
            <v>3462894341</v>
          </cell>
        </row>
        <row r="1114">
          <cell r="A1114" t="str">
            <v>MI</v>
          </cell>
          <cell r="B1114" t="str">
            <v>NDP</v>
          </cell>
          <cell r="C1114" t="str">
            <v>STP</v>
          </cell>
          <cell r="D1114" t="str">
            <v>HT2</v>
          </cell>
          <cell r="E1114" t="str">
            <v>Intérieur</v>
          </cell>
          <cell r="F1114" t="str">
            <v>Sécurités</v>
          </cell>
          <cell r="M1114">
            <v>1208856977</v>
          </cell>
          <cell r="O1114">
            <v>1265787127</v>
          </cell>
          <cell r="Q1114">
            <v>1245397663</v>
          </cell>
          <cell r="S1114">
            <v>1339405107</v>
          </cell>
          <cell r="U1114">
            <v>1836547168</v>
          </cell>
          <cell r="V1114">
            <v>1273707422</v>
          </cell>
          <cell r="AD1114">
            <v>0</v>
          </cell>
          <cell r="AE1114">
            <v>0</v>
          </cell>
          <cell r="AG1114">
            <v>1836547168</v>
          </cell>
          <cell r="AH1114">
            <v>1273707422</v>
          </cell>
          <cell r="AM1114">
            <v>0</v>
          </cell>
          <cell r="AN1114">
            <v>0</v>
          </cell>
          <cell r="AP1114">
            <v>1836547168</v>
          </cell>
          <cell r="AQ1114">
            <v>1273707422</v>
          </cell>
          <cell r="AV1114">
            <v>0</v>
          </cell>
          <cell r="AW1114">
            <v>0</v>
          </cell>
          <cell r="AY1114">
            <v>1836547168</v>
          </cell>
          <cell r="AZ1114">
            <v>1273707422</v>
          </cell>
        </row>
        <row r="1115">
          <cell r="A1115" t="str">
            <v>MI</v>
          </cell>
          <cell r="B1115" t="str">
            <v>NDP</v>
          </cell>
          <cell r="C1115" t="str">
            <v>B</v>
          </cell>
          <cell r="D1115" t="str">
            <v>HT2</v>
          </cell>
          <cell r="E1115" t="str">
            <v>Intérieur</v>
          </cell>
          <cell r="F1115" t="str">
            <v>Sécurités</v>
          </cell>
          <cell r="U1115">
            <v>226800882</v>
          </cell>
          <cell r="V1115">
            <v>232081574</v>
          </cell>
          <cell r="AD1115">
            <v>0</v>
          </cell>
          <cell r="AE1115">
            <v>0</v>
          </cell>
          <cell r="AG1115">
            <v>226800882</v>
          </cell>
          <cell r="AH1115">
            <v>232081574</v>
          </cell>
          <cell r="AM1115">
            <v>0</v>
          </cell>
          <cell r="AN1115">
            <v>0</v>
          </cell>
          <cell r="AP1115">
            <v>226800882</v>
          </cell>
          <cell r="AQ1115">
            <v>232081574</v>
          </cell>
          <cell r="AV1115">
            <v>0</v>
          </cell>
          <cell r="AW1115">
            <v>0</v>
          </cell>
          <cell r="AY1115">
            <v>226800882</v>
          </cell>
          <cell r="AZ1115">
            <v>232081574</v>
          </cell>
        </row>
        <row r="1116">
          <cell r="A1116" t="str">
            <v>MI</v>
          </cell>
          <cell r="B1116" t="str">
            <v>NDP</v>
          </cell>
          <cell r="C1116" t="str">
            <v>B</v>
          </cell>
          <cell r="D1116" t="str">
            <v>HT2</v>
          </cell>
          <cell r="E1116" t="str">
            <v>Intérieur</v>
          </cell>
          <cell r="F1116" t="str">
            <v>Sécurités</v>
          </cell>
          <cell r="U1116">
            <v>74144320</v>
          </cell>
          <cell r="V1116">
            <v>74144320</v>
          </cell>
          <cell r="AD1116">
            <v>0</v>
          </cell>
          <cell r="AE1116">
            <v>0</v>
          </cell>
          <cell r="AG1116">
            <v>74144320</v>
          </cell>
          <cell r="AH1116">
            <v>74144320</v>
          </cell>
          <cell r="AM1116">
            <v>0</v>
          </cell>
          <cell r="AN1116">
            <v>0</v>
          </cell>
          <cell r="AP1116">
            <v>74144320</v>
          </cell>
          <cell r="AQ1116">
            <v>74144320</v>
          </cell>
          <cell r="AV1116">
            <v>0</v>
          </cell>
          <cell r="AW1116">
            <v>0</v>
          </cell>
          <cell r="AY1116">
            <v>74144320</v>
          </cell>
          <cell r="AZ1116">
            <v>74144320</v>
          </cell>
        </row>
        <row r="1117">
          <cell r="A1117" t="str">
            <v>MI</v>
          </cell>
          <cell r="B1117" t="str">
            <v>NDP</v>
          </cell>
          <cell r="C1117" t="str">
            <v>B</v>
          </cell>
          <cell r="D1117" t="str">
            <v>HT2</v>
          </cell>
          <cell r="E1117" t="str">
            <v>Intérieur</v>
          </cell>
          <cell r="F1117" t="str">
            <v>Sécurités</v>
          </cell>
          <cell r="U1117">
            <v>31203023</v>
          </cell>
          <cell r="V1117">
            <v>79177807</v>
          </cell>
          <cell r="AD1117">
            <v>0</v>
          </cell>
          <cell r="AE1117">
            <v>0</v>
          </cell>
          <cell r="AG1117">
            <v>31203023</v>
          </cell>
          <cell r="AH1117">
            <v>79177807</v>
          </cell>
          <cell r="AM1117">
            <v>0</v>
          </cell>
          <cell r="AN1117">
            <v>0</v>
          </cell>
          <cell r="AP1117">
            <v>31203023</v>
          </cell>
          <cell r="AQ1117">
            <v>79177807</v>
          </cell>
          <cell r="AV1117">
            <v>0</v>
          </cell>
          <cell r="AW1117">
            <v>0</v>
          </cell>
          <cell r="AY1117">
            <v>31203023</v>
          </cell>
          <cell r="AZ1117">
            <v>79177807</v>
          </cell>
        </row>
        <row r="1118">
          <cell r="A1118" t="str">
            <v>MI</v>
          </cell>
          <cell r="B1118" t="str">
            <v>NDP</v>
          </cell>
          <cell r="C1118" t="str">
            <v>B</v>
          </cell>
          <cell r="D1118" t="str">
            <v>HT2</v>
          </cell>
          <cell r="E1118" t="str">
            <v>Intérieur</v>
          </cell>
          <cell r="F1118" t="str">
            <v>Sécurités</v>
          </cell>
          <cell r="U1118">
            <v>54246041</v>
          </cell>
          <cell r="V1118">
            <v>27141142</v>
          </cell>
          <cell r="AD1118">
            <v>0</v>
          </cell>
          <cell r="AE1118">
            <v>0</v>
          </cell>
          <cell r="AG1118">
            <v>54246041</v>
          </cell>
          <cell r="AH1118">
            <v>27141142</v>
          </cell>
          <cell r="AM1118">
            <v>0</v>
          </cell>
          <cell r="AN1118">
            <v>0</v>
          </cell>
          <cell r="AP1118">
            <v>54246041</v>
          </cell>
          <cell r="AQ1118">
            <v>27141142</v>
          </cell>
          <cell r="AV1118">
            <v>0</v>
          </cell>
          <cell r="AW1118">
            <v>0</v>
          </cell>
          <cell r="AY1118">
            <v>54246041</v>
          </cell>
          <cell r="AZ1118">
            <v>27141142</v>
          </cell>
        </row>
        <row r="1119">
          <cell r="A1119" t="str">
            <v>MI</v>
          </cell>
          <cell r="B1119" t="str">
            <v>NDP</v>
          </cell>
          <cell r="C1119" t="str">
            <v>B</v>
          </cell>
          <cell r="D1119" t="str">
            <v>HT2</v>
          </cell>
          <cell r="E1119" t="str">
            <v>Intérieur</v>
          </cell>
          <cell r="F1119" t="str">
            <v>Sécurités</v>
          </cell>
          <cell r="U1119">
            <v>1149717647</v>
          </cell>
          <cell r="V1119">
            <v>645960024</v>
          </cell>
          <cell r="AD1119">
            <v>0</v>
          </cell>
          <cell r="AE1119">
            <v>0</v>
          </cell>
          <cell r="AG1119">
            <v>1149717647</v>
          </cell>
          <cell r="AH1119">
            <v>645960024</v>
          </cell>
          <cell r="AM1119">
            <v>0</v>
          </cell>
          <cell r="AN1119">
            <v>0</v>
          </cell>
          <cell r="AP1119">
            <v>1149717647</v>
          </cell>
          <cell r="AQ1119">
            <v>645960024</v>
          </cell>
          <cell r="AV1119">
            <v>0</v>
          </cell>
          <cell r="AW1119">
            <v>0</v>
          </cell>
          <cell r="AY1119">
            <v>1149717647</v>
          </cell>
          <cell r="AZ1119">
            <v>645960024</v>
          </cell>
        </row>
        <row r="1120">
          <cell r="A1120" t="str">
            <v>MI</v>
          </cell>
          <cell r="B1120" t="str">
            <v>NDP</v>
          </cell>
          <cell r="C1120" t="str">
            <v>B</v>
          </cell>
          <cell r="D1120" t="str">
            <v>HT2</v>
          </cell>
          <cell r="E1120" t="str">
            <v>Intérieur</v>
          </cell>
          <cell r="F1120" t="str">
            <v>Sécurités</v>
          </cell>
          <cell r="U1120">
            <v>98939888</v>
          </cell>
          <cell r="V1120">
            <v>5547030</v>
          </cell>
          <cell r="AD1120">
            <v>0</v>
          </cell>
          <cell r="AE1120">
            <v>0</v>
          </cell>
          <cell r="AG1120">
            <v>98939888</v>
          </cell>
          <cell r="AH1120">
            <v>5547030</v>
          </cell>
          <cell r="AM1120">
            <v>0</v>
          </cell>
          <cell r="AN1120">
            <v>0</v>
          </cell>
          <cell r="AP1120">
            <v>98939888</v>
          </cell>
          <cell r="AQ1120">
            <v>5547030</v>
          </cell>
          <cell r="AV1120">
            <v>0</v>
          </cell>
          <cell r="AW1120">
            <v>0</v>
          </cell>
          <cell r="AY1120">
            <v>98939888</v>
          </cell>
          <cell r="AZ1120">
            <v>5547030</v>
          </cell>
        </row>
        <row r="1121">
          <cell r="A1121" t="str">
            <v>MI</v>
          </cell>
          <cell r="B1121" t="str">
            <v>NDP</v>
          </cell>
          <cell r="C1121" t="str">
            <v>B</v>
          </cell>
          <cell r="D1121" t="str">
            <v>HT2</v>
          </cell>
          <cell r="E1121" t="str">
            <v>Intérieur</v>
          </cell>
          <cell r="F1121" t="str">
            <v>Sécurités</v>
          </cell>
          <cell r="U1121">
            <v>94272920</v>
          </cell>
          <cell r="V1121">
            <v>98129727</v>
          </cell>
          <cell r="AD1121">
            <v>0</v>
          </cell>
          <cell r="AE1121">
            <v>0</v>
          </cell>
          <cell r="AG1121">
            <v>94272920</v>
          </cell>
          <cell r="AH1121">
            <v>98129727</v>
          </cell>
          <cell r="AM1121">
            <v>0</v>
          </cell>
          <cell r="AN1121">
            <v>0</v>
          </cell>
          <cell r="AP1121">
            <v>94272920</v>
          </cell>
          <cell r="AQ1121">
            <v>98129727</v>
          </cell>
          <cell r="AV1121">
            <v>0</v>
          </cell>
          <cell r="AW1121">
            <v>0</v>
          </cell>
          <cell r="AY1121">
            <v>94272920</v>
          </cell>
          <cell r="AZ1121">
            <v>98129727</v>
          </cell>
        </row>
        <row r="1122">
          <cell r="A1122" t="str">
            <v>MI</v>
          </cell>
          <cell r="B1122" t="str">
            <v>NDP</v>
          </cell>
          <cell r="C1122" t="str">
            <v>B</v>
          </cell>
          <cell r="D1122" t="str">
            <v>HT2</v>
          </cell>
          <cell r="E1122" t="str">
            <v>Intérieur</v>
          </cell>
          <cell r="F1122" t="str">
            <v>Sécurités</v>
          </cell>
          <cell r="U1122">
            <v>0</v>
          </cell>
          <cell r="V1122">
            <v>249257</v>
          </cell>
          <cell r="AD1122">
            <v>0</v>
          </cell>
          <cell r="AE1122">
            <v>0</v>
          </cell>
          <cell r="AG1122">
            <v>0</v>
          </cell>
          <cell r="AH1122">
            <v>249257</v>
          </cell>
          <cell r="AM1122">
            <v>0</v>
          </cell>
          <cell r="AN1122">
            <v>0</v>
          </cell>
          <cell r="AP1122">
            <v>0</v>
          </cell>
          <cell r="AQ1122">
            <v>249257</v>
          </cell>
          <cell r="AV1122">
            <v>0</v>
          </cell>
          <cell r="AW1122">
            <v>0</v>
          </cell>
          <cell r="AY1122">
            <v>0</v>
          </cell>
          <cell r="AZ1122">
            <v>249257</v>
          </cell>
        </row>
        <row r="1123">
          <cell r="A1123" t="str">
            <v>MI</v>
          </cell>
          <cell r="B1123" t="str">
            <v>NDP</v>
          </cell>
          <cell r="C1123" t="str">
            <v>B</v>
          </cell>
          <cell r="D1123" t="str">
            <v>HT2</v>
          </cell>
          <cell r="E1123" t="str">
            <v>Intérieur</v>
          </cell>
          <cell r="F1123" t="str">
            <v>Sécurités</v>
          </cell>
          <cell r="U1123">
            <v>0</v>
          </cell>
          <cell r="V1123">
            <v>0</v>
          </cell>
          <cell r="AD1123">
            <v>0</v>
          </cell>
          <cell r="AE1123">
            <v>0</v>
          </cell>
          <cell r="AG1123">
            <v>0</v>
          </cell>
          <cell r="AH1123">
            <v>0</v>
          </cell>
          <cell r="AM1123">
            <v>0</v>
          </cell>
          <cell r="AN1123">
            <v>0</v>
          </cell>
          <cell r="AP1123">
            <v>0</v>
          </cell>
          <cell r="AQ1123">
            <v>0</v>
          </cell>
          <cell r="AV1123">
            <v>0</v>
          </cell>
          <cell r="AW1123">
            <v>0</v>
          </cell>
          <cell r="AY1123">
            <v>0</v>
          </cell>
          <cell r="AZ1123">
            <v>0</v>
          </cell>
        </row>
        <row r="1124">
          <cell r="A1124" t="str">
            <v>MI</v>
          </cell>
          <cell r="B1124" t="str">
            <v>NDP</v>
          </cell>
          <cell r="C1124" t="str">
            <v>B</v>
          </cell>
          <cell r="D1124" t="str">
            <v>HT2</v>
          </cell>
          <cell r="E1124" t="str">
            <v>Intérieur</v>
          </cell>
          <cell r="F1124" t="str">
            <v>Sécurités</v>
          </cell>
          <cell r="U1124">
            <v>91778672</v>
          </cell>
          <cell r="V1124">
            <v>89664279</v>
          </cell>
          <cell r="AD1124">
            <v>0</v>
          </cell>
          <cell r="AE1124">
            <v>0</v>
          </cell>
          <cell r="AG1124">
            <v>91778672</v>
          </cell>
          <cell r="AH1124">
            <v>89664279</v>
          </cell>
          <cell r="AM1124">
            <v>0</v>
          </cell>
          <cell r="AN1124">
            <v>0</v>
          </cell>
          <cell r="AP1124">
            <v>91778672</v>
          </cell>
          <cell r="AQ1124">
            <v>89664279</v>
          </cell>
          <cell r="AV1124">
            <v>0</v>
          </cell>
          <cell r="AW1124">
            <v>0</v>
          </cell>
          <cell r="AY1124">
            <v>91778672</v>
          </cell>
          <cell r="AZ1124">
            <v>89664279</v>
          </cell>
        </row>
        <row r="1125">
          <cell r="A1125" t="str">
            <v>MI</v>
          </cell>
          <cell r="B1125" t="str">
            <v>NDP</v>
          </cell>
          <cell r="C1125" t="str">
            <v>B</v>
          </cell>
          <cell r="D1125" t="str">
            <v>HT2</v>
          </cell>
          <cell r="E1125" t="str">
            <v>Intérieur</v>
          </cell>
          <cell r="F1125" t="str">
            <v>Sécurités</v>
          </cell>
          <cell r="U1125">
            <v>4992223</v>
          </cell>
          <cell r="V1125">
            <v>6609085</v>
          </cell>
          <cell r="AD1125">
            <v>0</v>
          </cell>
          <cell r="AE1125">
            <v>0</v>
          </cell>
          <cell r="AG1125">
            <v>4992223</v>
          </cell>
          <cell r="AH1125">
            <v>6609085</v>
          </cell>
          <cell r="AM1125">
            <v>0</v>
          </cell>
          <cell r="AN1125">
            <v>0</v>
          </cell>
          <cell r="AP1125">
            <v>4992223</v>
          </cell>
          <cell r="AQ1125">
            <v>6609085</v>
          </cell>
          <cell r="AV1125">
            <v>0</v>
          </cell>
          <cell r="AW1125">
            <v>0</v>
          </cell>
          <cell r="AY1125">
            <v>4992223</v>
          </cell>
          <cell r="AZ1125">
            <v>6609085</v>
          </cell>
        </row>
        <row r="1126">
          <cell r="A1126" t="str">
            <v>MI</v>
          </cell>
          <cell r="B1126" t="str">
            <v>NDP</v>
          </cell>
          <cell r="C1126" t="str">
            <v>B</v>
          </cell>
          <cell r="D1126" t="str">
            <v>HT2</v>
          </cell>
          <cell r="E1126" t="str">
            <v>Intérieur</v>
          </cell>
          <cell r="F1126" t="str">
            <v>Sécurités</v>
          </cell>
          <cell r="U1126">
            <v>10000000</v>
          </cell>
          <cell r="V1126">
            <v>14422539</v>
          </cell>
          <cell r="AD1126">
            <v>0</v>
          </cell>
          <cell r="AE1126">
            <v>0</v>
          </cell>
          <cell r="AG1126">
            <v>10000000</v>
          </cell>
          <cell r="AH1126">
            <v>14422539</v>
          </cell>
          <cell r="AM1126">
            <v>0</v>
          </cell>
          <cell r="AN1126">
            <v>0</v>
          </cell>
          <cell r="AP1126">
            <v>10000000</v>
          </cell>
          <cell r="AQ1126">
            <v>14422539</v>
          </cell>
          <cell r="AV1126">
            <v>0</v>
          </cell>
          <cell r="AW1126">
            <v>0</v>
          </cell>
          <cell r="AY1126">
            <v>10000000</v>
          </cell>
          <cell r="AZ1126">
            <v>14422539</v>
          </cell>
        </row>
        <row r="1127">
          <cell r="A1127" t="str">
            <v>MI</v>
          </cell>
          <cell r="B1127" t="str">
            <v>NDP</v>
          </cell>
          <cell r="C1127" t="str">
            <v>B</v>
          </cell>
          <cell r="D1127" t="str">
            <v>HT2</v>
          </cell>
          <cell r="E1127" t="str">
            <v>Intérieur</v>
          </cell>
          <cell r="F1127" t="str">
            <v>Sécurités</v>
          </cell>
          <cell r="U1127">
            <v>451552</v>
          </cell>
          <cell r="V1127">
            <v>580638</v>
          </cell>
          <cell r="AD1127">
            <v>0</v>
          </cell>
          <cell r="AE1127">
            <v>0</v>
          </cell>
          <cell r="AG1127">
            <v>451552</v>
          </cell>
          <cell r="AH1127">
            <v>580638</v>
          </cell>
          <cell r="AM1127">
            <v>0</v>
          </cell>
          <cell r="AN1127">
            <v>0</v>
          </cell>
          <cell r="AP1127">
            <v>451552</v>
          </cell>
          <cell r="AQ1127">
            <v>580638</v>
          </cell>
          <cell r="AV1127">
            <v>0</v>
          </cell>
          <cell r="AW1127">
            <v>0</v>
          </cell>
          <cell r="AY1127">
            <v>451552</v>
          </cell>
          <cell r="AZ1127">
            <v>580638</v>
          </cell>
        </row>
        <row r="1128">
          <cell r="A1128" t="str">
            <v>MI</v>
          </cell>
          <cell r="B1128" t="str">
            <v>NDP</v>
          </cell>
          <cell r="C1128" t="str">
            <v>P</v>
          </cell>
          <cell r="D1128" t="str">
            <v>SO</v>
          </cell>
          <cell r="E1128" t="str">
            <v>Intérieur</v>
          </cell>
          <cell r="F1128" t="str">
            <v>Sécurités</v>
          </cell>
          <cell r="M1128">
            <v>475267106</v>
          </cell>
          <cell r="O1128">
            <v>483515452</v>
          </cell>
          <cell r="Q1128">
            <v>513768843</v>
          </cell>
          <cell r="S1128">
            <v>552159494</v>
          </cell>
          <cell r="U1128">
            <v>413440421</v>
          </cell>
          <cell r="V1128">
            <v>518770876</v>
          </cell>
          <cell r="AD1128">
            <v>0</v>
          </cell>
          <cell r="AE1128">
            <v>0</v>
          </cell>
          <cell r="AG1128">
            <v>413440421</v>
          </cell>
          <cell r="AH1128">
            <v>518770876</v>
          </cell>
          <cell r="AM1128">
            <v>0</v>
          </cell>
          <cell r="AN1128">
            <v>0</v>
          </cell>
          <cell r="AP1128">
            <v>413440421</v>
          </cell>
          <cell r="AQ1128">
            <v>518770876</v>
          </cell>
          <cell r="AV1128">
            <v>0</v>
          </cell>
          <cell r="AW1128">
            <v>0</v>
          </cell>
          <cell r="AY1128">
            <v>413440421</v>
          </cell>
          <cell r="AZ1128">
            <v>518770876</v>
          </cell>
        </row>
        <row r="1129">
          <cell r="A1129" t="str">
            <v>MI</v>
          </cell>
          <cell r="B1129" t="str">
            <v>SO</v>
          </cell>
          <cell r="C1129" t="str">
            <v>STP</v>
          </cell>
          <cell r="D1129" t="str">
            <v>T2</v>
          </cell>
          <cell r="E1129" t="str">
            <v>Intérieur</v>
          </cell>
          <cell r="F1129" t="str">
            <v>Sécurités</v>
          </cell>
          <cell r="M1129">
            <v>171883642</v>
          </cell>
          <cell r="O1129">
            <v>175228694</v>
          </cell>
          <cell r="Q1129">
            <v>180109504</v>
          </cell>
          <cell r="S1129">
            <v>182698144</v>
          </cell>
          <cell r="U1129">
            <v>189407173</v>
          </cell>
          <cell r="V1129">
            <v>189407173</v>
          </cell>
          <cell r="AD1129">
            <v>0</v>
          </cell>
          <cell r="AE1129">
            <v>0</v>
          </cell>
          <cell r="AG1129">
            <v>189407173</v>
          </cell>
          <cell r="AH1129">
            <v>189407173</v>
          </cell>
          <cell r="AM1129">
            <v>0</v>
          </cell>
          <cell r="AN1129">
            <v>0</v>
          </cell>
          <cell r="AP1129">
            <v>189407173</v>
          </cell>
          <cell r="AQ1129">
            <v>189407173</v>
          </cell>
          <cell r="AV1129">
            <v>0</v>
          </cell>
          <cell r="AW1129">
            <v>0</v>
          </cell>
          <cell r="AY1129">
            <v>189407173</v>
          </cell>
          <cell r="AZ1129">
            <v>189407173</v>
          </cell>
        </row>
        <row r="1130">
          <cell r="A1130" t="str">
            <v>MI</v>
          </cell>
          <cell r="B1130" t="str">
            <v>NDP</v>
          </cell>
          <cell r="C1130" t="str">
            <v>B</v>
          </cell>
          <cell r="D1130" t="str">
            <v>T2_HCAS</v>
          </cell>
          <cell r="E1130" t="str">
            <v>Intérieur</v>
          </cell>
          <cell r="F1130" t="str">
            <v>Sécurités</v>
          </cell>
          <cell r="M1130">
            <v>122328277</v>
          </cell>
          <cell r="O1130">
            <v>125157089</v>
          </cell>
          <cell r="Q1130">
            <v>128903353</v>
          </cell>
          <cell r="S1130">
            <v>130868124</v>
          </cell>
          <cell r="U1130">
            <v>135637656</v>
          </cell>
          <cell r="V1130">
            <v>135637656</v>
          </cell>
          <cell r="AD1130">
            <v>0</v>
          </cell>
          <cell r="AE1130">
            <v>0</v>
          </cell>
          <cell r="AG1130">
            <v>135637656</v>
          </cell>
          <cell r="AH1130">
            <v>135637656</v>
          </cell>
          <cell r="AM1130">
            <v>0</v>
          </cell>
          <cell r="AN1130">
            <v>0</v>
          </cell>
          <cell r="AP1130">
            <v>135637656</v>
          </cell>
          <cell r="AQ1130">
            <v>135637656</v>
          </cell>
          <cell r="AV1130">
            <v>0</v>
          </cell>
          <cell r="AW1130">
            <v>0</v>
          </cell>
          <cell r="AY1130">
            <v>135637656</v>
          </cell>
          <cell r="AZ1130">
            <v>135637656</v>
          </cell>
        </row>
        <row r="1131">
          <cell r="A1131" t="str">
            <v>MI</v>
          </cell>
          <cell r="B1131" t="str">
            <v>HN</v>
          </cell>
          <cell r="C1131" t="str">
            <v>B</v>
          </cell>
          <cell r="D1131" t="str">
            <v>T2_CAS</v>
          </cell>
          <cell r="E1131" t="str">
            <v>Intérieur</v>
          </cell>
          <cell r="F1131" t="str">
            <v>Sécurités</v>
          </cell>
          <cell r="M1131">
            <v>49555365</v>
          </cell>
          <cell r="O1131">
            <v>50071605</v>
          </cell>
          <cell r="Q1131">
            <v>51206151</v>
          </cell>
          <cell r="S1131">
            <v>51830020</v>
          </cell>
          <cell r="U1131">
            <v>53769517</v>
          </cell>
          <cell r="V1131">
            <v>53769517</v>
          </cell>
          <cell r="AD1131">
            <v>0</v>
          </cell>
          <cell r="AE1131">
            <v>0</v>
          </cell>
          <cell r="AG1131">
            <v>53769517</v>
          </cell>
          <cell r="AH1131">
            <v>53769517</v>
          </cell>
          <cell r="AM1131">
            <v>0</v>
          </cell>
          <cell r="AN1131">
            <v>0</v>
          </cell>
          <cell r="AP1131">
            <v>53769517</v>
          </cell>
          <cell r="AQ1131">
            <v>53769517</v>
          </cell>
          <cell r="AV1131">
            <v>0</v>
          </cell>
          <cell r="AW1131">
            <v>0</v>
          </cell>
          <cell r="AY1131">
            <v>53769517</v>
          </cell>
          <cell r="AZ1131">
            <v>53769517</v>
          </cell>
        </row>
        <row r="1132">
          <cell r="A1132" t="str">
            <v>MI</v>
          </cell>
          <cell r="B1132" t="str">
            <v>NDP</v>
          </cell>
          <cell r="C1132" t="str">
            <v>STP</v>
          </cell>
          <cell r="D1132" t="str">
            <v>HT2</v>
          </cell>
          <cell r="E1132" t="str">
            <v>Intérieur</v>
          </cell>
          <cell r="F1132" t="str">
            <v>Sécurités</v>
          </cell>
          <cell r="M1132">
            <v>303383464</v>
          </cell>
          <cell r="O1132">
            <v>308286758</v>
          </cell>
          <cell r="Q1132">
            <v>333659339</v>
          </cell>
          <cell r="S1132">
            <v>369461350</v>
          </cell>
          <cell r="U1132">
            <v>224033248</v>
          </cell>
          <cell r="V1132">
            <v>329363703</v>
          </cell>
          <cell r="AD1132">
            <v>0</v>
          </cell>
          <cell r="AE1132">
            <v>0</v>
          </cell>
          <cell r="AG1132">
            <v>224033248</v>
          </cell>
          <cell r="AH1132">
            <v>329363703</v>
          </cell>
          <cell r="AM1132">
            <v>0</v>
          </cell>
          <cell r="AN1132">
            <v>0</v>
          </cell>
          <cell r="AP1132">
            <v>224033248</v>
          </cell>
          <cell r="AQ1132">
            <v>329363703</v>
          </cell>
          <cell r="AV1132">
            <v>0</v>
          </cell>
          <cell r="AW1132">
            <v>0</v>
          </cell>
          <cell r="AY1132">
            <v>224033248</v>
          </cell>
          <cell r="AZ1132">
            <v>329363703</v>
          </cell>
        </row>
        <row r="1133">
          <cell r="A1133" t="str">
            <v>MI</v>
          </cell>
          <cell r="B1133" t="str">
            <v>NDP</v>
          </cell>
          <cell r="C1133" t="str">
            <v>B</v>
          </cell>
          <cell r="D1133" t="str">
            <v>HT2</v>
          </cell>
          <cell r="E1133" t="str">
            <v>Intérieur</v>
          </cell>
          <cell r="F1133" t="str">
            <v>Sécurités</v>
          </cell>
          <cell r="U1133">
            <v>14563805</v>
          </cell>
          <cell r="V1133">
            <v>39140071</v>
          </cell>
          <cell r="AD1133">
            <v>0</v>
          </cell>
          <cell r="AE1133">
            <v>0</v>
          </cell>
          <cell r="AG1133">
            <v>14563805</v>
          </cell>
          <cell r="AH1133">
            <v>39140071</v>
          </cell>
          <cell r="AM1133">
            <v>0</v>
          </cell>
          <cell r="AN1133">
            <v>0</v>
          </cell>
          <cell r="AP1133">
            <v>14563805</v>
          </cell>
          <cell r="AQ1133">
            <v>39140071</v>
          </cell>
          <cell r="AV1133">
            <v>0</v>
          </cell>
          <cell r="AW1133">
            <v>0</v>
          </cell>
          <cell r="AY1133">
            <v>14563805</v>
          </cell>
          <cell r="AZ1133">
            <v>39140071</v>
          </cell>
        </row>
        <row r="1134">
          <cell r="A1134" t="str">
            <v>MI</v>
          </cell>
          <cell r="B1134" t="str">
            <v>NDP</v>
          </cell>
          <cell r="C1134" t="str">
            <v>B</v>
          </cell>
          <cell r="D1134" t="str">
            <v>HT2</v>
          </cell>
          <cell r="E1134" t="str">
            <v>Intérieur</v>
          </cell>
          <cell r="F1134" t="str">
            <v>Sécurités</v>
          </cell>
          <cell r="U1134">
            <v>4850000</v>
          </cell>
          <cell r="V1134">
            <v>4850000</v>
          </cell>
          <cell r="AD1134">
            <v>0</v>
          </cell>
          <cell r="AE1134">
            <v>0</v>
          </cell>
          <cell r="AG1134">
            <v>4850000</v>
          </cell>
          <cell r="AH1134">
            <v>4850000</v>
          </cell>
          <cell r="AM1134">
            <v>0</v>
          </cell>
          <cell r="AN1134">
            <v>0</v>
          </cell>
          <cell r="AP1134">
            <v>4850000</v>
          </cell>
          <cell r="AQ1134">
            <v>4850000</v>
          </cell>
          <cell r="AV1134">
            <v>0</v>
          </cell>
          <cell r="AW1134">
            <v>0</v>
          </cell>
          <cell r="AY1134">
            <v>4850000</v>
          </cell>
          <cell r="AZ1134">
            <v>4850000</v>
          </cell>
        </row>
        <row r="1135">
          <cell r="A1135" t="str">
            <v>MI</v>
          </cell>
          <cell r="B1135" t="str">
            <v>NDP</v>
          </cell>
          <cell r="C1135" t="str">
            <v>B</v>
          </cell>
          <cell r="D1135" t="str">
            <v>HT2</v>
          </cell>
          <cell r="E1135" t="str">
            <v>Intérieur</v>
          </cell>
          <cell r="F1135" t="str">
            <v>Sécurités</v>
          </cell>
          <cell r="U1135">
            <v>23351720</v>
          </cell>
          <cell r="V1135">
            <v>23351720</v>
          </cell>
          <cell r="AD1135">
            <v>0</v>
          </cell>
          <cell r="AE1135">
            <v>0</v>
          </cell>
          <cell r="AG1135">
            <v>23351720</v>
          </cell>
          <cell r="AH1135">
            <v>23351720</v>
          </cell>
          <cell r="AM1135">
            <v>0</v>
          </cell>
          <cell r="AN1135">
            <v>0</v>
          </cell>
          <cell r="AP1135">
            <v>23351720</v>
          </cell>
          <cell r="AQ1135">
            <v>23351720</v>
          </cell>
          <cell r="AV1135">
            <v>0</v>
          </cell>
          <cell r="AW1135">
            <v>0</v>
          </cell>
          <cell r="AY1135">
            <v>23351720</v>
          </cell>
          <cell r="AZ1135">
            <v>23351720</v>
          </cell>
        </row>
        <row r="1136">
          <cell r="A1136" t="str">
            <v>MI</v>
          </cell>
          <cell r="B1136" t="str">
            <v>NDP</v>
          </cell>
          <cell r="C1136" t="str">
            <v>B</v>
          </cell>
          <cell r="D1136" t="str">
            <v>HT2</v>
          </cell>
          <cell r="E1136" t="str">
            <v>Intérieur</v>
          </cell>
          <cell r="F1136" t="str">
            <v>Sécurités</v>
          </cell>
          <cell r="U1136">
            <v>10907000</v>
          </cell>
          <cell r="V1136">
            <v>9467000</v>
          </cell>
          <cell r="AD1136">
            <v>0</v>
          </cell>
          <cell r="AE1136">
            <v>0</v>
          </cell>
          <cell r="AG1136">
            <v>10907000</v>
          </cell>
          <cell r="AH1136">
            <v>9467000</v>
          </cell>
          <cell r="AM1136">
            <v>0</v>
          </cell>
          <cell r="AN1136">
            <v>0</v>
          </cell>
          <cell r="AP1136">
            <v>10907000</v>
          </cell>
          <cell r="AQ1136">
            <v>9467000</v>
          </cell>
          <cell r="AV1136">
            <v>0</v>
          </cell>
          <cell r="AW1136">
            <v>0</v>
          </cell>
          <cell r="AY1136">
            <v>10907000</v>
          </cell>
          <cell r="AZ1136">
            <v>9467000</v>
          </cell>
        </row>
        <row r="1137">
          <cell r="A1137" t="str">
            <v>MI</v>
          </cell>
          <cell r="B1137" t="str">
            <v>NDP</v>
          </cell>
          <cell r="C1137" t="str">
            <v>B</v>
          </cell>
          <cell r="D1137" t="str">
            <v>HT2</v>
          </cell>
          <cell r="E1137" t="str">
            <v>Intérieur</v>
          </cell>
          <cell r="F1137" t="str">
            <v>Sécurités</v>
          </cell>
          <cell r="U1137">
            <v>22625136</v>
          </cell>
          <cell r="V1137">
            <v>22625136</v>
          </cell>
          <cell r="AD1137">
            <v>0</v>
          </cell>
          <cell r="AE1137">
            <v>0</v>
          </cell>
          <cell r="AG1137">
            <v>22625136</v>
          </cell>
          <cell r="AH1137">
            <v>22625136</v>
          </cell>
          <cell r="AM1137">
            <v>0</v>
          </cell>
          <cell r="AN1137">
            <v>0</v>
          </cell>
          <cell r="AP1137">
            <v>22625136</v>
          </cell>
          <cell r="AQ1137">
            <v>22625136</v>
          </cell>
          <cell r="AV1137">
            <v>0</v>
          </cell>
          <cell r="AW1137">
            <v>0</v>
          </cell>
          <cell r="AY1137">
            <v>22625136</v>
          </cell>
          <cell r="AZ1137">
            <v>22625136</v>
          </cell>
        </row>
        <row r="1138">
          <cell r="A1138" t="str">
            <v>MI</v>
          </cell>
          <cell r="B1138" t="str">
            <v>NDP</v>
          </cell>
          <cell r="C1138" t="str">
            <v>B</v>
          </cell>
          <cell r="D1138" t="str">
            <v>HT2</v>
          </cell>
          <cell r="E1138" t="str">
            <v>Intérieur</v>
          </cell>
          <cell r="F1138" t="str">
            <v>Sécurités</v>
          </cell>
          <cell r="U1138">
            <v>5107000</v>
          </cell>
          <cell r="V1138">
            <v>6259408</v>
          </cell>
          <cell r="AD1138">
            <v>0</v>
          </cell>
          <cell r="AE1138">
            <v>0</v>
          </cell>
          <cell r="AG1138">
            <v>5107000</v>
          </cell>
          <cell r="AH1138">
            <v>6259408</v>
          </cell>
          <cell r="AM1138">
            <v>0</v>
          </cell>
          <cell r="AN1138">
            <v>0</v>
          </cell>
          <cell r="AP1138">
            <v>5107000</v>
          </cell>
          <cell r="AQ1138">
            <v>6259408</v>
          </cell>
          <cell r="AV1138">
            <v>0</v>
          </cell>
          <cell r="AW1138">
            <v>0</v>
          </cell>
          <cell r="AY1138">
            <v>5107000</v>
          </cell>
          <cell r="AZ1138">
            <v>6259408</v>
          </cell>
        </row>
        <row r="1139">
          <cell r="A1139" t="str">
            <v>MI</v>
          </cell>
          <cell r="B1139" t="str">
            <v>NDP</v>
          </cell>
          <cell r="C1139" t="str">
            <v>B</v>
          </cell>
          <cell r="D1139" t="str">
            <v>HT2</v>
          </cell>
          <cell r="E1139" t="str">
            <v>Intérieur</v>
          </cell>
          <cell r="F1139" t="str">
            <v>Sécurités</v>
          </cell>
          <cell r="U1139">
            <v>0</v>
          </cell>
          <cell r="V1139">
            <v>0</v>
          </cell>
          <cell r="AD1139">
            <v>0</v>
          </cell>
          <cell r="AE1139">
            <v>0</v>
          </cell>
          <cell r="AG1139">
            <v>0</v>
          </cell>
          <cell r="AH1139">
            <v>0</v>
          </cell>
          <cell r="AM1139">
            <v>0</v>
          </cell>
          <cell r="AN1139">
            <v>0</v>
          </cell>
          <cell r="AP1139">
            <v>0</v>
          </cell>
          <cell r="AQ1139">
            <v>0</v>
          </cell>
          <cell r="AV1139">
            <v>0</v>
          </cell>
          <cell r="AW1139">
            <v>0</v>
          </cell>
          <cell r="AY1139">
            <v>0</v>
          </cell>
          <cell r="AZ1139">
            <v>0</v>
          </cell>
        </row>
        <row r="1140">
          <cell r="A1140" t="str">
            <v>MI</v>
          </cell>
          <cell r="B1140" t="str">
            <v>NDP</v>
          </cell>
          <cell r="C1140" t="str">
            <v>B</v>
          </cell>
          <cell r="D1140" t="str">
            <v>HT2</v>
          </cell>
          <cell r="E1140" t="str">
            <v>Intérieur</v>
          </cell>
          <cell r="F1140" t="str">
            <v>Sécurités</v>
          </cell>
          <cell r="U1140">
            <v>18074416</v>
          </cell>
          <cell r="V1140">
            <v>97429964</v>
          </cell>
          <cell r="AD1140">
            <v>0</v>
          </cell>
          <cell r="AE1140">
            <v>0</v>
          </cell>
          <cell r="AG1140">
            <v>18074416</v>
          </cell>
          <cell r="AH1140">
            <v>97429964</v>
          </cell>
          <cell r="AM1140">
            <v>0</v>
          </cell>
          <cell r="AN1140">
            <v>0</v>
          </cell>
          <cell r="AP1140">
            <v>18074416</v>
          </cell>
          <cell r="AQ1140">
            <v>97429964</v>
          </cell>
          <cell r="AV1140">
            <v>0</v>
          </cell>
          <cell r="AW1140">
            <v>0</v>
          </cell>
          <cell r="AY1140">
            <v>18074416</v>
          </cell>
          <cell r="AZ1140">
            <v>97429964</v>
          </cell>
        </row>
        <row r="1141">
          <cell r="A1141" t="str">
            <v>MI</v>
          </cell>
          <cell r="B1141" t="str">
            <v>NDP</v>
          </cell>
          <cell r="C1141" t="str">
            <v>B</v>
          </cell>
          <cell r="D1141" t="str">
            <v>HT2</v>
          </cell>
          <cell r="E1141" t="str">
            <v>Intérieur</v>
          </cell>
          <cell r="F1141" t="str">
            <v>Sécurités</v>
          </cell>
          <cell r="U1141">
            <v>6331282</v>
          </cell>
          <cell r="V1141">
            <v>7610535</v>
          </cell>
          <cell r="AD1141">
            <v>0</v>
          </cell>
          <cell r="AE1141">
            <v>0</v>
          </cell>
          <cell r="AG1141">
            <v>6331282</v>
          </cell>
          <cell r="AH1141">
            <v>7610535</v>
          </cell>
          <cell r="AM1141">
            <v>0</v>
          </cell>
          <cell r="AN1141">
            <v>0</v>
          </cell>
          <cell r="AP1141">
            <v>6331282</v>
          </cell>
          <cell r="AQ1141">
            <v>7610535</v>
          </cell>
          <cell r="AV1141">
            <v>0</v>
          </cell>
          <cell r="AW1141">
            <v>0</v>
          </cell>
          <cell r="AY1141">
            <v>6331282</v>
          </cell>
          <cell r="AZ1141">
            <v>7610535</v>
          </cell>
        </row>
        <row r="1142">
          <cell r="A1142" t="str">
            <v>MI</v>
          </cell>
          <cell r="B1142" t="str">
            <v>NDP</v>
          </cell>
          <cell r="C1142" t="str">
            <v>B</v>
          </cell>
          <cell r="D1142" t="str">
            <v>HT2</v>
          </cell>
          <cell r="E1142" t="str">
            <v>Intérieur</v>
          </cell>
          <cell r="F1142" t="str">
            <v>Sécurités</v>
          </cell>
          <cell r="U1142">
            <v>25317000</v>
          </cell>
          <cell r="V1142">
            <v>25723980</v>
          </cell>
          <cell r="AD1142">
            <v>0</v>
          </cell>
          <cell r="AE1142">
            <v>0</v>
          </cell>
          <cell r="AG1142">
            <v>25317000</v>
          </cell>
          <cell r="AH1142">
            <v>25723980</v>
          </cell>
          <cell r="AM1142">
            <v>0</v>
          </cell>
          <cell r="AN1142">
            <v>0</v>
          </cell>
          <cell r="AP1142">
            <v>25317000</v>
          </cell>
          <cell r="AQ1142">
            <v>25723980</v>
          </cell>
          <cell r="AV1142">
            <v>0</v>
          </cell>
          <cell r="AW1142">
            <v>0</v>
          </cell>
          <cell r="AY1142">
            <v>25317000</v>
          </cell>
          <cell r="AZ1142">
            <v>25723980</v>
          </cell>
        </row>
        <row r="1143">
          <cell r="A1143" t="str">
            <v>MI</v>
          </cell>
          <cell r="B1143" t="str">
            <v>NDP</v>
          </cell>
          <cell r="C1143" t="str">
            <v>B</v>
          </cell>
          <cell r="D1143" t="str">
            <v>HT2</v>
          </cell>
          <cell r="E1143" t="str">
            <v>Intérieur</v>
          </cell>
          <cell r="F1143" t="str">
            <v>Sécurités</v>
          </cell>
          <cell r="U1143">
            <v>2273520</v>
          </cell>
          <cell r="V1143">
            <v>2273520</v>
          </cell>
          <cell r="AD1143">
            <v>0</v>
          </cell>
          <cell r="AE1143">
            <v>0</v>
          </cell>
          <cell r="AG1143">
            <v>2273520</v>
          </cell>
          <cell r="AH1143">
            <v>2273520</v>
          </cell>
          <cell r="AM1143">
            <v>0</v>
          </cell>
          <cell r="AN1143">
            <v>0</v>
          </cell>
          <cell r="AP1143">
            <v>2273520</v>
          </cell>
          <cell r="AQ1143">
            <v>2273520</v>
          </cell>
          <cell r="AV1143">
            <v>0</v>
          </cell>
          <cell r="AW1143">
            <v>0</v>
          </cell>
          <cell r="AY1143">
            <v>2273520</v>
          </cell>
          <cell r="AZ1143">
            <v>2273520</v>
          </cell>
        </row>
        <row r="1144">
          <cell r="A1144" t="str">
            <v>MI</v>
          </cell>
          <cell r="B1144" t="str">
            <v>NDP</v>
          </cell>
          <cell r="C1144" t="str">
            <v>B</v>
          </cell>
          <cell r="D1144" t="str">
            <v>HT2</v>
          </cell>
          <cell r="E1144" t="str">
            <v>Intérieur</v>
          </cell>
          <cell r="F1144" t="str">
            <v>Sécurités</v>
          </cell>
          <cell r="U1144">
            <v>3377739</v>
          </cell>
          <cell r="V1144">
            <v>3377739</v>
          </cell>
          <cell r="AD1144">
            <v>0</v>
          </cell>
          <cell r="AE1144">
            <v>0</v>
          </cell>
          <cell r="AG1144">
            <v>3377739</v>
          </cell>
          <cell r="AH1144">
            <v>3377739</v>
          </cell>
          <cell r="AM1144">
            <v>0</v>
          </cell>
          <cell r="AN1144">
            <v>0</v>
          </cell>
          <cell r="AP1144">
            <v>3377739</v>
          </cell>
          <cell r="AQ1144">
            <v>3377739</v>
          </cell>
          <cell r="AV1144">
            <v>0</v>
          </cell>
          <cell r="AW1144">
            <v>0</v>
          </cell>
          <cell r="AY1144">
            <v>3377739</v>
          </cell>
          <cell r="AZ1144">
            <v>3377739</v>
          </cell>
        </row>
        <row r="1145">
          <cell r="A1145" t="str">
            <v>MI</v>
          </cell>
          <cell r="B1145" t="str">
            <v>NDP</v>
          </cell>
          <cell r="C1145" t="str">
            <v>B</v>
          </cell>
          <cell r="D1145" t="str">
            <v>HT2</v>
          </cell>
          <cell r="E1145" t="str">
            <v>Intérieur</v>
          </cell>
          <cell r="F1145" t="str">
            <v>Sécurités</v>
          </cell>
          <cell r="U1145">
            <v>87254630</v>
          </cell>
          <cell r="V1145">
            <v>87254630</v>
          </cell>
          <cell r="AD1145">
            <v>0</v>
          </cell>
          <cell r="AE1145">
            <v>0</v>
          </cell>
          <cell r="AG1145">
            <v>87254630</v>
          </cell>
          <cell r="AH1145">
            <v>87254630</v>
          </cell>
          <cell r="AM1145">
            <v>0</v>
          </cell>
          <cell r="AN1145">
            <v>0</v>
          </cell>
          <cell r="AP1145">
            <v>87254630</v>
          </cell>
          <cell r="AQ1145">
            <v>87254630</v>
          </cell>
          <cell r="AV1145">
            <v>0</v>
          </cell>
          <cell r="AW1145">
            <v>0</v>
          </cell>
          <cell r="AY1145">
            <v>87254630</v>
          </cell>
          <cell r="AZ1145">
            <v>87254630</v>
          </cell>
        </row>
        <row r="1146">
          <cell r="A1146" t="str">
            <v>MI</v>
          </cell>
          <cell r="B1146" t="str">
            <v>NDP</v>
          </cell>
          <cell r="C1146" t="str">
            <v>P</v>
          </cell>
          <cell r="D1146" t="str">
            <v>SO</v>
          </cell>
          <cell r="E1146" t="str">
            <v>Intérieur</v>
          </cell>
          <cell r="F1146" t="str">
            <v>Sécurités</v>
          </cell>
          <cell r="M1146">
            <v>9860130448</v>
          </cell>
          <cell r="O1146">
            <v>10139034888</v>
          </cell>
          <cell r="Q1146">
            <v>10522179642</v>
          </cell>
          <cell r="S1146">
            <v>10870911369</v>
          </cell>
          <cell r="U1146">
            <v>11222968226</v>
          </cell>
          <cell r="V1146">
            <v>11153503415</v>
          </cell>
          <cell r="AD1146">
            <v>0</v>
          </cell>
          <cell r="AE1146">
            <v>0</v>
          </cell>
          <cell r="AG1146">
            <v>11222968226</v>
          </cell>
          <cell r="AH1146">
            <v>11153503415</v>
          </cell>
          <cell r="AM1146">
            <v>0</v>
          </cell>
          <cell r="AN1146">
            <v>0</v>
          </cell>
          <cell r="AP1146">
            <v>11222968226</v>
          </cell>
          <cell r="AQ1146">
            <v>11153503415</v>
          </cell>
          <cell r="AV1146">
            <v>0</v>
          </cell>
          <cell r="AW1146">
            <v>0</v>
          </cell>
          <cell r="AY1146">
            <v>11222968226</v>
          </cell>
          <cell r="AZ1146">
            <v>11153503415</v>
          </cell>
        </row>
        <row r="1147">
          <cell r="A1147" t="str">
            <v>MI</v>
          </cell>
          <cell r="B1147" t="str">
            <v>SO</v>
          </cell>
          <cell r="C1147" t="str">
            <v>STP</v>
          </cell>
          <cell r="D1147" t="str">
            <v>T2</v>
          </cell>
          <cell r="E1147" t="str">
            <v>Intérieur</v>
          </cell>
          <cell r="F1147" t="str">
            <v>Sécurités</v>
          </cell>
          <cell r="M1147">
            <v>8938269861</v>
          </cell>
          <cell r="O1147">
            <v>9173618036</v>
          </cell>
          <cell r="Q1147">
            <v>9523600810</v>
          </cell>
          <cell r="S1147">
            <v>9788581828</v>
          </cell>
          <cell r="U1147">
            <v>10155025784</v>
          </cell>
          <cell r="V1147">
            <v>10155025784</v>
          </cell>
          <cell r="AD1147">
            <v>0</v>
          </cell>
          <cell r="AE1147">
            <v>0</v>
          </cell>
          <cell r="AG1147">
            <v>10155025784</v>
          </cell>
          <cell r="AH1147">
            <v>10155025784</v>
          </cell>
          <cell r="AM1147">
            <v>0</v>
          </cell>
          <cell r="AN1147">
            <v>0</v>
          </cell>
          <cell r="AP1147">
            <v>10155025784</v>
          </cell>
          <cell r="AQ1147">
            <v>10155025784</v>
          </cell>
          <cell r="AV1147">
            <v>0</v>
          </cell>
          <cell r="AW1147">
            <v>0</v>
          </cell>
          <cell r="AY1147">
            <v>10155025784</v>
          </cell>
          <cell r="AZ1147">
            <v>10155025784</v>
          </cell>
        </row>
        <row r="1148">
          <cell r="A1148" t="str">
            <v>MI</v>
          </cell>
          <cell r="B1148" t="str">
            <v>NDP</v>
          </cell>
          <cell r="C1148" t="str">
            <v>B</v>
          </cell>
          <cell r="D1148" t="str">
            <v>T2_HCAS</v>
          </cell>
          <cell r="E1148" t="str">
            <v>Intérieur</v>
          </cell>
          <cell r="F1148" t="str">
            <v>Sécurités</v>
          </cell>
          <cell r="M1148">
            <v>5979973841</v>
          </cell>
          <cell r="O1148">
            <v>6157357865</v>
          </cell>
          <cell r="Q1148">
            <v>6442170311</v>
          </cell>
          <cell r="S1148">
            <v>6631575687</v>
          </cell>
          <cell r="U1148">
            <v>6866357200</v>
          </cell>
          <cell r="V1148">
            <v>6866357200</v>
          </cell>
          <cell r="AD1148">
            <v>0</v>
          </cell>
          <cell r="AE1148">
            <v>0</v>
          </cell>
          <cell r="AG1148">
            <v>6866357200</v>
          </cell>
          <cell r="AH1148">
            <v>6866357200</v>
          </cell>
          <cell r="AM1148">
            <v>0</v>
          </cell>
          <cell r="AN1148">
            <v>0</v>
          </cell>
          <cell r="AP1148">
            <v>6866357200</v>
          </cell>
          <cell r="AQ1148">
            <v>6866357200</v>
          </cell>
          <cell r="AV1148">
            <v>0</v>
          </cell>
          <cell r="AW1148">
            <v>0</v>
          </cell>
          <cell r="AY1148">
            <v>6866357200</v>
          </cell>
          <cell r="AZ1148">
            <v>6866357200</v>
          </cell>
        </row>
        <row r="1149">
          <cell r="A1149" t="str">
            <v>MI</v>
          </cell>
          <cell r="B1149" t="str">
            <v>HN</v>
          </cell>
          <cell r="C1149" t="str">
            <v>B</v>
          </cell>
          <cell r="D1149" t="str">
            <v>T2_CAS</v>
          </cell>
          <cell r="E1149" t="str">
            <v>Intérieur</v>
          </cell>
          <cell r="F1149" t="str">
            <v>Sécurités</v>
          </cell>
          <cell r="M1149">
            <v>2958296020</v>
          </cell>
          <cell r="O1149">
            <v>3016260171</v>
          </cell>
          <cell r="Q1149">
            <v>3081430499</v>
          </cell>
          <cell r="S1149">
            <v>3157006141</v>
          </cell>
          <cell r="U1149">
            <v>3288668584</v>
          </cell>
          <cell r="V1149">
            <v>3288668584</v>
          </cell>
          <cell r="AD1149">
            <v>0</v>
          </cell>
          <cell r="AE1149">
            <v>0</v>
          </cell>
          <cell r="AG1149">
            <v>3288668584</v>
          </cell>
          <cell r="AH1149">
            <v>3288668584</v>
          </cell>
          <cell r="AM1149">
            <v>0</v>
          </cell>
          <cell r="AN1149">
            <v>0</v>
          </cell>
          <cell r="AP1149">
            <v>3288668584</v>
          </cell>
          <cell r="AQ1149">
            <v>3288668584</v>
          </cell>
          <cell r="AV1149">
            <v>0</v>
          </cell>
          <cell r="AW1149">
            <v>0</v>
          </cell>
          <cell r="AY1149">
            <v>3288668584</v>
          </cell>
          <cell r="AZ1149">
            <v>3288668584</v>
          </cell>
        </row>
        <row r="1150">
          <cell r="A1150" t="str">
            <v>MI</v>
          </cell>
          <cell r="B1150" t="str">
            <v>NDP</v>
          </cell>
          <cell r="C1150" t="str">
            <v>STP</v>
          </cell>
          <cell r="D1150" t="str">
            <v>HT2</v>
          </cell>
          <cell r="E1150" t="str">
            <v>Intérieur</v>
          </cell>
          <cell r="F1150" t="str">
            <v>Sécurités</v>
          </cell>
          <cell r="M1150">
            <v>921860587</v>
          </cell>
          <cell r="O1150">
            <v>965416852</v>
          </cell>
          <cell r="Q1150">
            <v>998578832</v>
          </cell>
          <cell r="S1150">
            <v>1082329541</v>
          </cell>
          <cell r="U1150">
            <v>1067942442</v>
          </cell>
          <cell r="V1150">
            <v>998477631</v>
          </cell>
          <cell r="AD1150">
            <v>0</v>
          </cell>
          <cell r="AE1150">
            <v>0</v>
          </cell>
          <cell r="AG1150">
            <v>1067942442</v>
          </cell>
          <cell r="AH1150">
            <v>998477631</v>
          </cell>
          <cell r="AM1150">
            <v>0</v>
          </cell>
          <cell r="AN1150">
            <v>0</v>
          </cell>
          <cell r="AP1150">
            <v>1067942442</v>
          </cell>
          <cell r="AQ1150">
            <v>998477631</v>
          </cell>
          <cell r="AV1150">
            <v>0</v>
          </cell>
          <cell r="AW1150">
            <v>0</v>
          </cell>
          <cell r="AY1150">
            <v>1067942442</v>
          </cell>
          <cell r="AZ1150">
            <v>998477631</v>
          </cell>
        </row>
        <row r="1151">
          <cell r="A1151" t="str">
            <v>MI</v>
          </cell>
          <cell r="B1151" t="str">
            <v>NDP</v>
          </cell>
          <cell r="C1151" t="str">
            <v>B</v>
          </cell>
          <cell r="D1151" t="str">
            <v>HT2</v>
          </cell>
          <cell r="E1151" t="str">
            <v>Intérieur</v>
          </cell>
          <cell r="F1151" t="str">
            <v>Sécurités</v>
          </cell>
          <cell r="U1151">
            <v>194872855</v>
          </cell>
          <cell r="V1151">
            <v>190806017</v>
          </cell>
          <cell r="AD1151">
            <v>0</v>
          </cell>
          <cell r="AE1151">
            <v>0</v>
          </cell>
          <cell r="AG1151">
            <v>194872855</v>
          </cell>
          <cell r="AH1151">
            <v>190806017</v>
          </cell>
          <cell r="AM1151">
            <v>0</v>
          </cell>
          <cell r="AN1151">
            <v>0</v>
          </cell>
          <cell r="AP1151">
            <v>194872855</v>
          </cell>
          <cell r="AQ1151">
            <v>190806017</v>
          </cell>
          <cell r="AV1151">
            <v>0</v>
          </cell>
          <cell r="AW1151">
            <v>0</v>
          </cell>
          <cell r="AY1151">
            <v>194872855</v>
          </cell>
          <cell r="AZ1151">
            <v>190806017</v>
          </cell>
        </row>
        <row r="1152">
          <cell r="A1152" t="str">
            <v>MI</v>
          </cell>
          <cell r="B1152" t="str">
            <v>NDP</v>
          </cell>
          <cell r="C1152" t="str">
            <v>B</v>
          </cell>
          <cell r="D1152" t="str">
            <v>HT2</v>
          </cell>
          <cell r="E1152" t="str">
            <v>Intérieur</v>
          </cell>
          <cell r="F1152" t="str">
            <v>Sécurités</v>
          </cell>
          <cell r="U1152">
            <v>104621467</v>
          </cell>
          <cell r="V1152">
            <v>104170447</v>
          </cell>
          <cell r="AD1152">
            <v>0</v>
          </cell>
          <cell r="AE1152">
            <v>0</v>
          </cell>
          <cell r="AG1152">
            <v>104621467</v>
          </cell>
          <cell r="AH1152">
            <v>104170447</v>
          </cell>
          <cell r="AM1152">
            <v>0</v>
          </cell>
          <cell r="AN1152">
            <v>0</v>
          </cell>
          <cell r="AP1152">
            <v>104621467</v>
          </cell>
          <cell r="AQ1152">
            <v>104170447</v>
          </cell>
          <cell r="AV1152">
            <v>0</v>
          </cell>
          <cell r="AW1152">
            <v>0</v>
          </cell>
          <cell r="AY1152">
            <v>104621467</v>
          </cell>
          <cell r="AZ1152">
            <v>104170447</v>
          </cell>
        </row>
        <row r="1153">
          <cell r="A1153" t="str">
            <v>MI</v>
          </cell>
          <cell r="B1153" t="str">
            <v>NDP</v>
          </cell>
          <cell r="C1153" t="str">
            <v>B</v>
          </cell>
          <cell r="D1153" t="str">
            <v>HT2</v>
          </cell>
          <cell r="E1153" t="str">
            <v>Intérieur</v>
          </cell>
          <cell r="F1153" t="str">
            <v>Sécurités</v>
          </cell>
          <cell r="U1153">
            <v>85665841</v>
          </cell>
          <cell r="V1153">
            <v>120382411</v>
          </cell>
          <cell r="AD1153">
            <v>0</v>
          </cell>
          <cell r="AE1153">
            <v>0</v>
          </cell>
          <cell r="AG1153">
            <v>85665841</v>
          </cell>
          <cell r="AH1153">
            <v>120382411</v>
          </cell>
          <cell r="AM1153">
            <v>0</v>
          </cell>
          <cell r="AN1153">
            <v>0</v>
          </cell>
          <cell r="AP1153">
            <v>85665841</v>
          </cell>
          <cell r="AQ1153">
            <v>120382411</v>
          </cell>
          <cell r="AV1153">
            <v>0</v>
          </cell>
          <cell r="AW1153">
            <v>0</v>
          </cell>
          <cell r="AY1153">
            <v>85665841</v>
          </cell>
          <cell r="AZ1153">
            <v>120382411</v>
          </cell>
        </row>
        <row r="1154">
          <cell r="A1154" t="str">
            <v>MI</v>
          </cell>
          <cell r="B1154" t="str">
            <v>NDP</v>
          </cell>
          <cell r="C1154" t="str">
            <v>B</v>
          </cell>
          <cell r="D1154" t="str">
            <v>HT2</v>
          </cell>
          <cell r="E1154" t="str">
            <v>Intérieur</v>
          </cell>
          <cell r="F1154" t="str">
            <v>Sécurités</v>
          </cell>
          <cell r="U1154">
            <v>154849708</v>
          </cell>
          <cell r="V1154">
            <v>80137884</v>
          </cell>
          <cell r="AD1154">
            <v>0</v>
          </cell>
          <cell r="AE1154">
            <v>0</v>
          </cell>
          <cell r="AG1154">
            <v>154849708</v>
          </cell>
          <cell r="AH1154">
            <v>80137884</v>
          </cell>
          <cell r="AM1154">
            <v>0</v>
          </cell>
          <cell r="AN1154">
            <v>0</v>
          </cell>
          <cell r="AP1154">
            <v>154849708</v>
          </cell>
          <cell r="AQ1154">
            <v>80137884</v>
          </cell>
          <cell r="AV1154">
            <v>0</v>
          </cell>
          <cell r="AW1154">
            <v>0</v>
          </cell>
          <cell r="AY1154">
            <v>154849708</v>
          </cell>
          <cell r="AZ1154">
            <v>80137884</v>
          </cell>
        </row>
        <row r="1155">
          <cell r="A1155" t="str">
            <v>MI</v>
          </cell>
          <cell r="B1155" t="str">
            <v>NDP</v>
          </cell>
          <cell r="C1155" t="str">
            <v>B</v>
          </cell>
          <cell r="D1155" t="str">
            <v>HT2</v>
          </cell>
          <cell r="E1155" t="str">
            <v>Intérieur</v>
          </cell>
          <cell r="F1155" t="str">
            <v>Sécurités</v>
          </cell>
          <cell r="U1155">
            <v>218054804</v>
          </cell>
          <cell r="V1155">
            <v>197880943</v>
          </cell>
          <cell r="AD1155">
            <v>0</v>
          </cell>
          <cell r="AE1155">
            <v>0</v>
          </cell>
          <cell r="AG1155">
            <v>218054804</v>
          </cell>
          <cell r="AH1155">
            <v>197880943</v>
          </cell>
          <cell r="AM1155">
            <v>0</v>
          </cell>
          <cell r="AN1155">
            <v>0</v>
          </cell>
          <cell r="AP1155">
            <v>218054804</v>
          </cell>
          <cell r="AQ1155">
            <v>197880943</v>
          </cell>
          <cell r="AV1155">
            <v>0</v>
          </cell>
          <cell r="AW1155">
            <v>0</v>
          </cell>
          <cell r="AY1155">
            <v>218054804</v>
          </cell>
          <cell r="AZ1155">
            <v>197880943</v>
          </cell>
        </row>
        <row r="1156">
          <cell r="A1156" t="str">
            <v>MI</v>
          </cell>
          <cell r="B1156" t="str">
            <v>NDP</v>
          </cell>
          <cell r="C1156" t="str">
            <v>B</v>
          </cell>
          <cell r="D1156" t="str">
            <v>HT2</v>
          </cell>
          <cell r="E1156" t="str">
            <v>Intérieur</v>
          </cell>
          <cell r="F1156" t="str">
            <v>Sécurités</v>
          </cell>
          <cell r="U1156">
            <v>31194635</v>
          </cell>
          <cell r="V1156">
            <v>30324635</v>
          </cell>
          <cell r="AD1156">
            <v>0</v>
          </cell>
          <cell r="AE1156">
            <v>0</v>
          </cell>
          <cell r="AG1156">
            <v>31194635</v>
          </cell>
          <cell r="AH1156">
            <v>30324635</v>
          </cell>
          <cell r="AM1156">
            <v>0</v>
          </cell>
          <cell r="AN1156">
            <v>0</v>
          </cell>
          <cell r="AP1156">
            <v>31194635</v>
          </cell>
          <cell r="AQ1156">
            <v>30324635</v>
          </cell>
          <cell r="AV1156">
            <v>0</v>
          </cell>
          <cell r="AW1156">
            <v>0</v>
          </cell>
          <cell r="AY1156">
            <v>31194635</v>
          </cell>
          <cell r="AZ1156">
            <v>30324635</v>
          </cell>
        </row>
        <row r="1157">
          <cell r="A1157" t="str">
            <v>MI</v>
          </cell>
          <cell r="B1157" t="str">
            <v>NDP</v>
          </cell>
          <cell r="C1157" t="str">
            <v>B</v>
          </cell>
          <cell r="D1157" t="str">
            <v>HT2</v>
          </cell>
          <cell r="E1157" t="str">
            <v>Intérieur</v>
          </cell>
          <cell r="F1157" t="str">
            <v>Sécurités</v>
          </cell>
          <cell r="U1157">
            <v>43922874</v>
          </cell>
          <cell r="V1157">
            <v>43922874</v>
          </cell>
          <cell r="AD1157">
            <v>0</v>
          </cell>
          <cell r="AE1157">
            <v>0</v>
          </cell>
          <cell r="AG1157">
            <v>43922874</v>
          </cell>
          <cell r="AH1157">
            <v>43922874</v>
          </cell>
          <cell r="AM1157">
            <v>0</v>
          </cell>
          <cell r="AN1157">
            <v>0</v>
          </cell>
          <cell r="AP1157">
            <v>43922874</v>
          </cell>
          <cell r="AQ1157">
            <v>43922874</v>
          </cell>
          <cell r="AV1157">
            <v>0</v>
          </cell>
          <cell r="AW1157">
            <v>0</v>
          </cell>
          <cell r="AY1157">
            <v>43922874</v>
          </cell>
          <cell r="AZ1157">
            <v>43922874</v>
          </cell>
        </row>
        <row r="1158">
          <cell r="A1158" t="str">
            <v>MI</v>
          </cell>
          <cell r="B1158" t="str">
            <v>NDP</v>
          </cell>
          <cell r="C1158" t="str">
            <v>B</v>
          </cell>
          <cell r="D1158" t="str">
            <v>HT2</v>
          </cell>
          <cell r="E1158" t="str">
            <v>Intérieur</v>
          </cell>
          <cell r="F1158" t="str">
            <v>Sécurités</v>
          </cell>
          <cell r="U1158">
            <v>133053753</v>
          </cell>
          <cell r="V1158">
            <v>133053753</v>
          </cell>
          <cell r="AD1158">
            <v>0</v>
          </cell>
          <cell r="AE1158">
            <v>0</v>
          </cell>
          <cell r="AG1158">
            <v>133053753</v>
          </cell>
          <cell r="AH1158">
            <v>133053753</v>
          </cell>
          <cell r="AM1158">
            <v>0</v>
          </cell>
          <cell r="AN1158">
            <v>0</v>
          </cell>
          <cell r="AP1158">
            <v>133053753</v>
          </cell>
          <cell r="AQ1158">
            <v>133053753</v>
          </cell>
          <cell r="AV1158">
            <v>0</v>
          </cell>
          <cell r="AW1158">
            <v>0</v>
          </cell>
          <cell r="AY1158">
            <v>133053753</v>
          </cell>
          <cell r="AZ1158">
            <v>133053753</v>
          </cell>
        </row>
        <row r="1159">
          <cell r="A1159" t="str">
            <v>MI</v>
          </cell>
          <cell r="B1159" t="str">
            <v>NDP</v>
          </cell>
          <cell r="C1159" t="str">
            <v>B</v>
          </cell>
          <cell r="D1159" t="str">
            <v>HT2</v>
          </cell>
          <cell r="E1159" t="str">
            <v>Intérieur</v>
          </cell>
          <cell r="F1159" t="str">
            <v>Sécurités</v>
          </cell>
          <cell r="U1159">
            <v>500000</v>
          </cell>
          <cell r="V1159">
            <v>500000</v>
          </cell>
          <cell r="AD1159">
            <v>0</v>
          </cell>
          <cell r="AE1159">
            <v>0</v>
          </cell>
          <cell r="AG1159">
            <v>500000</v>
          </cell>
          <cell r="AH1159">
            <v>500000</v>
          </cell>
          <cell r="AM1159">
            <v>0</v>
          </cell>
          <cell r="AN1159">
            <v>0</v>
          </cell>
          <cell r="AP1159">
            <v>500000</v>
          </cell>
          <cell r="AQ1159">
            <v>500000</v>
          </cell>
          <cell r="AV1159">
            <v>0</v>
          </cell>
          <cell r="AW1159">
            <v>0</v>
          </cell>
          <cell r="AY1159">
            <v>500000</v>
          </cell>
          <cell r="AZ1159">
            <v>500000</v>
          </cell>
        </row>
        <row r="1160">
          <cell r="A1160" t="str">
            <v>MI</v>
          </cell>
          <cell r="B1160" t="str">
            <v>NDP</v>
          </cell>
          <cell r="C1160" t="str">
            <v>B</v>
          </cell>
          <cell r="D1160" t="str">
            <v>HT2</v>
          </cell>
          <cell r="E1160" t="str">
            <v>Intérieur</v>
          </cell>
          <cell r="F1160" t="str">
            <v>Sécurités</v>
          </cell>
          <cell r="U1160">
            <v>5995670</v>
          </cell>
          <cell r="V1160">
            <v>6085681</v>
          </cell>
          <cell r="AD1160">
            <v>0</v>
          </cell>
          <cell r="AE1160">
            <v>0</v>
          </cell>
          <cell r="AG1160">
            <v>5995670</v>
          </cell>
          <cell r="AH1160">
            <v>6085681</v>
          </cell>
          <cell r="AM1160">
            <v>0</v>
          </cell>
          <cell r="AN1160">
            <v>0</v>
          </cell>
          <cell r="AP1160">
            <v>5995670</v>
          </cell>
          <cell r="AQ1160">
            <v>6085681</v>
          </cell>
          <cell r="AV1160">
            <v>0</v>
          </cell>
          <cell r="AW1160">
            <v>0</v>
          </cell>
          <cell r="AY1160">
            <v>5995670</v>
          </cell>
          <cell r="AZ1160">
            <v>6085681</v>
          </cell>
        </row>
        <row r="1161">
          <cell r="A1161" t="str">
            <v>MI</v>
          </cell>
          <cell r="B1161" t="str">
            <v>NDP</v>
          </cell>
          <cell r="C1161" t="str">
            <v>B</v>
          </cell>
          <cell r="D1161" t="str">
            <v>HT2</v>
          </cell>
          <cell r="E1161" t="str">
            <v>Intérieur</v>
          </cell>
          <cell r="F1161" t="str">
            <v>Sécurités</v>
          </cell>
          <cell r="U1161">
            <v>61592562</v>
          </cell>
          <cell r="V1161">
            <v>57594713</v>
          </cell>
          <cell r="AD1161">
            <v>0</v>
          </cell>
          <cell r="AE1161">
            <v>0</v>
          </cell>
          <cell r="AG1161">
            <v>61592562</v>
          </cell>
          <cell r="AH1161">
            <v>57594713</v>
          </cell>
          <cell r="AM1161">
            <v>0</v>
          </cell>
          <cell r="AN1161">
            <v>0</v>
          </cell>
          <cell r="AP1161">
            <v>61592562</v>
          </cell>
          <cell r="AQ1161">
            <v>57594713</v>
          </cell>
          <cell r="AV1161">
            <v>0</v>
          </cell>
          <cell r="AW1161">
            <v>0</v>
          </cell>
          <cell r="AY1161">
            <v>61592562</v>
          </cell>
          <cell r="AZ1161">
            <v>57594713</v>
          </cell>
        </row>
        <row r="1162">
          <cell r="A1162" t="str">
            <v>MI</v>
          </cell>
          <cell r="B1162" t="str">
            <v>NDP</v>
          </cell>
          <cell r="C1162" t="str">
            <v>B</v>
          </cell>
          <cell r="D1162" t="str">
            <v>HT2</v>
          </cell>
          <cell r="E1162" t="str">
            <v>Intérieur</v>
          </cell>
          <cell r="F1162" t="str">
            <v>Sécurités</v>
          </cell>
          <cell r="U1162">
            <v>33618273</v>
          </cell>
          <cell r="V1162">
            <v>33618273</v>
          </cell>
          <cell r="AD1162">
            <v>0</v>
          </cell>
          <cell r="AE1162">
            <v>0</v>
          </cell>
          <cell r="AG1162">
            <v>33618273</v>
          </cell>
          <cell r="AH1162">
            <v>33618273</v>
          </cell>
          <cell r="AM1162">
            <v>0</v>
          </cell>
          <cell r="AN1162">
            <v>0</v>
          </cell>
          <cell r="AP1162">
            <v>33618273</v>
          </cell>
          <cell r="AQ1162">
            <v>33618273</v>
          </cell>
          <cell r="AV1162">
            <v>0</v>
          </cell>
          <cell r="AW1162">
            <v>0</v>
          </cell>
          <cell r="AY1162">
            <v>33618273</v>
          </cell>
          <cell r="AZ1162">
            <v>33618273</v>
          </cell>
        </row>
        <row r="1163">
          <cell r="A1163" t="str">
            <v>MI</v>
          </cell>
          <cell r="B1163" t="str">
            <v>NDP</v>
          </cell>
          <cell r="C1163" t="str">
            <v>P</v>
          </cell>
          <cell r="D1163" t="str">
            <v>SO</v>
          </cell>
          <cell r="E1163" t="str">
            <v>Intérieur</v>
          </cell>
          <cell r="F1163" t="str">
            <v>Sécurités</v>
          </cell>
          <cell r="M1163">
            <v>33258337</v>
          </cell>
          <cell r="O1163">
            <v>36678663</v>
          </cell>
          <cell r="Q1163">
            <v>36508051</v>
          </cell>
          <cell r="S1163">
            <v>41302947</v>
          </cell>
          <cell r="U1163">
            <v>40975120</v>
          </cell>
          <cell r="V1163">
            <v>40975120</v>
          </cell>
          <cell r="AD1163">
            <v>0</v>
          </cell>
          <cell r="AE1163">
            <v>0</v>
          </cell>
          <cell r="AG1163">
            <v>40975120</v>
          </cell>
          <cell r="AH1163">
            <v>40975120</v>
          </cell>
          <cell r="AM1163">
            <v>0</v>
          </cell>
          <cell r="AN1163">
            <v>0</v>
          </cell>
          <cell r="AP1163">
            <v>40975120</v>
          </cell>
          <cell r="AQ1163">
            <v>40975120</v>
          </cell>
          <cell r="AV1163">
            <v>0</v>
          </cell>
          <cell r="AW1163">
            <v>0</v>
          </cell>
          <cell r="AY1163">
            <v>40975120</v>
          </cell>
          <cell r="AZ1163">
            <v>40975120</v>
          </cell>
        </row>
        <row r="1164">
          <cell r="A1164" t="str">
            <v>MI</v>
          </cell>
          <cell r="B1164" t="str">
            <v>NDP</v>
          </cell>
          <cell r="C1164" t="str">
            <v>STP</v>
          </cell>
          <cell r="D1164" t="str">
            <v>HT2</v>
          </cell>
          <cell r="E1164" t="str">
            <v>Intérieur</v>
          </cell>
          <cell r="F1164" t="str">
            <v>Sécurités</v>
          </cell>
          <cell r="M1164">
            <v>33258337</v>
          </cell>
          <cell r="O1164">
            <v>36678663</v>
          </cell>
          <cell r="Q1164">
            <v>36508051</v>
          </cell>
          <cell r="S1164">
            <v>41302947</v>
          </cell>
          <cell r="U1164">
            <v>40975120</v>
          </cell>
          <cell r="V1164">
            <v>40975120</v>
          </cell>
          <cell r="AD1164">
            <v>0</v>
          </cell>
          <cell r="AE1164">
            <v>0</v>
          </cell>
          <cell r="AG1164">
            <v>40975120</v>
          </cell>
          <cell r="AH1164">
            <v>40975120</v>
          </cell>
          <cell r="AM1164">
            <v>0</v>
          </cell>
          <cell r="AN1164">
            <v>0</v>
          </cell>
          <cell r="AP1164">
            <v>40975120</v>
          </cell>
          <cell r="AQ1164">
            <v>40975120</v>
          </cell>
          <cell r="AV1164">
            <v>0</v>
          </cell>
          <cell r="AW1164">
            <v>0</v>
          </cell>
          <cell r="AY1164">
            <v>40975120</v>
          </cell>
          <cell r="AZ1164">
            <v>40975120</v>
          </cell>
        </row>
        <row r="1165">
          <cell r="A1165" t="str">
            <v>MI</v>
          </cell>
          <cell r="B1165" t="str">
            <v>NDP</v>
          </cell>
          <cell r="C1165" t="str">
            <v>B</v>
          </cell>
          <cell r="D1165" t="str">
            <v>HT2</v>
          </cell>
          <cell r="E1165" t="str">
            <v>Intérieur</v>
          </cell>
          <cell r="F1165" t="str">
            <v>Sécurités</v>
          </cell>
          <cell r="U1165">
            <v>2908488</v>
          </cell>
          <cell r="V1165">
            <v>2908488</v>
          </cell>
          <cell r="AD1165">
            <v>0</v>
          </cell>
          <cell r="AE1165">
            <v>0</v>
          </cell>
          <cell r="AG1165">
            <v>2908488</v>
          </cell>
          <cell r="AH1165">
            <v>2908488</v>
          </cell>
          <cell r="AM1165">
            <v>0</v>
          </cell>
          <cell r="AN1165">
            <v>0</v>
          </cell>
          <cell r="AP1165">
            <v>2908488</v>
          </cell>
          <cell r="AQ1165">
            <v>2908488</v>
          </cell>
          <cell r="AV1165">
            <v>0</v>
          </cell>
          <cell r="AW1165">
            <v>0</v>
          </cell>
          <cell r="AY1165">
            <v>2908488</v>
          </cell>
          <cell r="AZ1165">
            <v>2908488</v>
          </cell>
        </row>
        <row r="1166">
          <cell r="A1166" t="str">
            <v>MI</v>
          </cell>
          <cell r="B1166" t="str">
            <v>NDP</v>
          </cell>
          <cell r="C1166" t="str">
            <v>B</v>
          </cell>
          <cell r="D1166" t="str">
            <v>HT2</v>
          </cell>
          <cell r="E1166" t="str">
            <v>Intérieur</v>
          </cell>
          <cell r="F1166" t="str">
            <v>Sécurités</v>
          </cell>
          <cell r="U1166">
            <v>12963084</v>
          </cell>
          <cell r="V1166">
            <v>12963084</v>
          </cell>
          <cell r="AD1166">
            <v>0</v>
          </cell>
          <cell r="AE1166">
            <v>0</v>
          </cell>
          <cell r="AG1166">
            <v>12963084</v>
          </cell>
          <cell r="AH1166">
            <v>12963084</v>
          </cell>
          <cell r="AM1166">
            <v>0</v>
          </cell>
          <cell r="AN1166">
            <v>0</v>
          </cell>
          <cell r="AP1166">
            <v>12963084</v>
          </cell>
          <cell r="AQ1166">
            <v>12963084</v>
          </cell>
          <cell r="AV1166">
            <v>0</v>
          </cell>
          <cell r="AW1166">
            <v>0</v>
          </cell>
          <cell r="AY1166">
            <v>12963084</v>
          </cell>
          <cell r="AZ1166">
            <v>12963084</v>
          </cell>
        </row>
        <row r="1167">
          <cell r="A1167" t="str">
            <v>MI</v>
          </cell>
          <cell r="B1167" t="str">
            <v>NDP</v>
          </cell>
          <cell r="C1167" t="str">
            <v>B</v>
          </cell>
          <cell r="D1167" t="str">
            <v>HT2</v>
          </cell>
          <cell r="E1167" t="str">
            <v>Intérieur</v>
          </cell>
          <cell r="F1167" t="str">
            <v>Sécurités</v>
          </cell>
          <cell r="U1167">
            <v>12980498</v>
          </cell>
          <cell r="V1167">
            <v>12980498</v>
          </cell>
          <cell r="AD1167">
            <v>0</v>
          </cell>
          <cell r="AE1167">
            <v>0</v>
          </cell>
          <cell r="AG1167">
            <v>12980498</v>
          </cell>
          <cell r="AH1167">
            <v>12980498</v>
          </cell>
          <cell r="AM1167">
            <v>0</v>
          </cell>
          <cell r="AN1167">
            <v>0</v>
          </cell>
          <cell r="AP1167">
            <v>12980498</v>
          </cell>
          <cell r="AQ1167">
            <v>12980498</v>
          </cell>
          <cell r="AV1167">
            <v>0</v>
          </cell>
          <cell r="AW1167">
            <v>0</v>
          </cell>
          <cell r="AY1167">
            <v>12980498</v>
          </cell>
          <cell r="AZ1167">
            <v>12980498</v>
          </cell>
        </row>
        <row r="1168">
          <cell r="A1168" t="str">
            <v>MI</v>
          </cell>
          <cell r="B1168" t="str">
            <v>NDP</v>
          </cell>
          <cell r="C1168" t="str">
            <v>B</v>
          </cell>
          <cell r="D1168" t="str">
            <v>HT2</v>
          </cell>
          <cell r="E1168" t="str">
            <v>Intérieur</v>
          </cell>
          <cell r="F1168" t="str">
            <v>Sécurités</v>
          </cell>
          <cell r="U1168">
            <v>1045000</v>
          </cell>
          <cell r="V1168">
            <v>1045000</v>
          </cell>
          <cell r="AD1168">
            <v>0</v>
          </cell>
          <cell r="AE1168">
            <v>0</v>
          </cell>
          <cell r="AG1168">
            <v>1045000</v>
          </cell>
          <cell r="AH1168">
            <v>1045000</v>
          </cell>
          <cell r="AM1168">
            <v>0</v>
          </cell>
          <cell r="AN1168">
            <v>0</v>
          </cell>
          <cell r="AP1168">
            <v>1045000</v>
          </cell>
          <cell r="AQ1168">
            <v>1045000</v>
          </cell>
          <cell r="AV1168">
            <v>0</v>
          </cell>
          <cell r="AW1168">
            <v>0</v>
          </cell>
          <cell r="AY1168">
            <v>1045000</v>
          </cell>
          <cell r="AZ1168">
            <v>1045000</v>
          </cell>
        </row>
        <row r="1169">
          <cell r="A1169" t="str">
            <v>MI</v>
          </cell>
          <cell r="B1169" t="str">
            <v>NDP</v>
          </cell>
          <cell r="C1169" t="str">
            <v>B</v>
          </cell>
          <cell r="D1169" t="str">
            <v>HT2</v>
          </cell>
          <cell r="E1169" t="str">
            <v>Intérieur</v>
          </cell>
          <cell r="F1169" t="str">
            <v>Sécurités</v>
          </cell>
          <cell r="U1169">
            <v>3800000</v>
          </cell>
          <cell r="V1169">
            <v>3800000</v>
          </cell>
          <cell r="AD1169">
            <v>0</v>
          </cell>
          <cell r="AE1169">
            <v>0</v>
          </cell>
          <cell r="AG1169">
            <v>3800000</v>
          </cell>
          <cell r="AH1169">
            <v>3800000</v>
          </cell>
          <cell r="AM1169">
            <v>0</v>
          </cell>
          <cell r="AN1169">
            <v>0</v>
          </cell>
          <cell r="AP1169">
            <v>3800000</v>
          </cell>
          <cell r="AQ1169">
            <v>3800000</v>
          </cell>
          <cell r="AV1169">
            <v>0</v>
          </cell>
          <cell r="AW1169">
            <v>0</v>
          </cell>
          <cell r="AY1169">
            <v>3800000</v>
          </cell>
          <cell r="AZ1169">
            <v>3800000</v>
          </cell>
        </row>
        <row r="1170">
          <cell r="A1170" t="str">
            <v>MI</v>
          </cell>
          <cell r="B1170" t="str">
            <v>NDP</v>
          </cell>
          <cell r="C1170" t="str">
            <v>B</v>
          </cell>
          <cell r="D1170" t="str">
            <v>HT2</v>
          </cell>
          <cell r="E1170" t="str">
            <v>Intérieur</v>
          </cell>
          <cell r="F1170" t="str">
            <v>Sécurités</v>
          </cell>
          <cell r="U1170">
            <v>1332796</v>
          </cell>
          <cell r="V1170">
            <v>1332796</v>
          </cell>
          <cell r="AD1170">
            <v>0</v>
          </cell>
          <cell r="AE1170">
            <v>0</v>
          </cell>
          <cell r="AG1170">
            <v>1332796</v>
          </cell>
          <cell r="AH1170">
            <v>1332796</v>
          </cell>
          <cell r="AM1170">
            <v>0</v>
          </cell>
          <cell r="AN1170">
            <v>0</v>
          </cell>
          <cell r="AP1170">
            <v>1332796</v>
          </cell>
          <cell r="AQ1170">
            <v>1332796</v>
          </cell>
          <cell r="AV1170">
            <v>0</v>
          </cell>
          <cell r="AW1170">
            <v>0</v>
          </cell>
          <cell r="AY1170">
            <v>1332796</v>
          </cell>
          <cell r="AZ1170">
            <v>1332796</v>
          </cell>
        </row>
        <row r="1171">
          <cell r="A1171" t="str">
            <v>MI</v>
          </cell>
          <cell r="B1171" t="str">
            <v>NDP</v>
          </cell>
          <cell r="C1171" t="str">
            <v>B</v>
          </cell>
          <cell r="D1171" t="str">
            <v>HT2</v>
          </cell>
          <cell r="E1171" t="str">
            <v>Intérieur</v>
          </cell>
          <cell r="F1171" t="str">
            <v>Sécurités</v>
          </cell>
          <cell r="U1171">
            <v>3355000</v>
          </cell>
          <cell r="V1171">
            <v>3355000</v>
          </cell>
          <cell r="AD1171">
            <v>0</v>
          </cell>
          <cell r="AE1171">
            <v>0</v>
          </cell>
          <cell r="AG1171">
            <v>3355000</v>
          </cell>
          <cell r="AH1171">
            <v>3355000</v>
          </cell>
          <cell r="AM1171">
            <v>0</v>
          </cell>
          <cell r="AN1171">
            <v>0</v>
          </cell>
          <cell r="AP1171">
            <v>3355000</v>
          </cell>
          <cell r="AQ1171">
            <v>3355000</v>
          </cell>
          <cell r="AV1171">
            <v>0</v>
          </cell>
          <cell r="AW1171">
            <v>0</v>
          </cell>
          <cell r="AY1171">
            <v>3355000</v>
          </cell>
          <cell r="AZ1171">
            <v>3355000</v>
          </cell>
        </row>
        <row r="1172">
          <cell r="A1172" t="str">
            <v>MI</v>
          </cell>
          <cell r="B1172" t="str">
            <v>NDP</v>
          </cell>
          <cell r="C1172" t="str">
            <v>B</v>
          </cell>
          <cell r="D1172" t="str">
            <v>HT2</v>
          </cell>
          <cell r="E1172" t="str">
            <v>Intérieur</v>
          </cell>
          <cell r="F1172" t="str">
            <v>Sécurités</v>
          </cell>
          <cell r="U1172">
            <v>2590254</v>
          </cell>
          <cell r="V1172">
            <v>2590254</v>
          </cell>
          <cell r="AD1172">
            <v>0</v>
          </cell>
          <cell r="AE1172">
            <v>0</v>
          </cell>
          <cell r="AG1172">
            <v>2590254</v>
          </cell>
          <cell r="AH1172">
            <v>2590254</v>
          </cell>
          <cell r="AM1172">
            <v>0</v>
          </cell>
          <cell r="AN1172">
            <v>0</v>
          </cell>
          <cell r="AP1172">
            <v>2590254</v>
          </cell>
          <cell r="AQ1172">
            <v>2590254</v>
          </cell>
          <cell r="AV1172">
            <v>0</v>
          </cell>
          <cell r="AW1172">
            <v>0</v>
          </cell>
          <cell r="AY1172">
            <v>2590254</v>
          </cell>
          <cell r="AZ1172">
            <v>2590254</v>
          </cell>
        </row>
        <row r="1173">
          <cell r="A1173" t="str">
            <v>MJ</v>
          </cell>
          <cell r="B1173" t="str">
            <v>SO</v>
          </cell>
          <cell r="C1173" t="str">
            <v>M</v>
          </cell>
          <cell r="D1173" t="str">
            <v>SO</v>
          </cell>
          <cell r="E1173" t="str">
            <v>Justice</v>
          </cell>
          <cell r="F1173" t="str">
            <v>Justice</v>
          </cell>
          <cell r="M1173">
            <v>8322091058</v>
          </cell>
          <cell r="O1173">
            <v>8697494188</v>
          </cell>
          <cell r="Q1173">
            <v>9016816683</v>
          </cell>
          <cell r="S1173">
            <v>9154375204</v>
          </cell>
          <cell r="U1173">
            <v>12074115411</v>
          </cell>
          <cell r="V1173">
            <v>10058186288</v>
          </cell>
          <cell r="AD1173">
            <v>0</v>
          </cell>
          <cell r="AE1173">
            <v>0</v>
          </cell>
          <cell r="AG1173">
            <v>12074115411</v>
          </cell>
          <cell r="AH1173">
            <v>10058186288</v>
          </cell>
          <cell r="AM1173">
            <v>0</v>
          </cell>
          <cell r="AN1173">
            <v>0</v>
          </cell>
          <cell r="AP1173">
            <v>12074115411</v>
          </cell>
          <cell r="AQ1173">
            <v>10058186288</v>
          </cell>
          <cell r="AV1173">
            <v>0</v>
          </cell>
          <cell r="AW1173">
            <v>0</v>
          </cell>
          <cell r="AY1173">
            <v>12074115411</v>
          </cell>
          <cell r="AZ1173">
            <v>10058186288</v>
          </cell>
        </row>
        <row r="1174">
          <cell r="A1174" t="str">
            <v>MJ</v>
          </cell>
          <cell r="B1174" t="str">
            <v>NDP</v>
          </cell>
          <cell r="C1174" t="str">
            <v>P</v>
          </cell>
          <cell r="D1174" t="str">
            <v>SO</v>
          </cell>
          <cell r="E1174" t="str">
            <v>Justice</v>
          </cell>
          <cell r="F1174" t="str">
            <v>Justice</v>
          </cell>
          <cell r="M1174">
            <v>462046105</v>
          </cell>
          <cell r="O1174">
            <v>513076908</v>
          </cell>
          <cell r="Q1174">
            <v>535829087</v>
          </cell>
          <cell r="S1174">
            <v>465218135</v>
          </cell>
          <cell r="U1174">
            <v>585174477</v>
          </cell>
          <cell r="V1174">
            <v>585174477</v>
          </cell>
          <cell r="AD1174">
            <v>0</v>
          </cell>
          <cell r="AE1174">
            <v>0</v>
          </cell>
          <cell r="AG1174">
            <v>585174477</v>
          </cell>
          <cell r="AH1174">
            <v>585174477</v>
          </cell>
          <cell r="AM1174">
            <v>0</v>
          </cell>
          <cell r="AN1174">
            <v>0</v>
          </cell>
          <cell r="AP1174">
            <v>585174477</v>
          </cell>
          <cell r="AQ1174">
            <v>585174477</v>
          </cell>
          <cell r="AV1174">
            <v>0</v>
          </cell>
          <cell r="AW1174">
            <v>0</v>
          </cell>
          <cell r="AY1174">
            <v>585174477</v>
          </cell>
          <cell r="AZ1174">
            <v>585174477</v>
          </cell>
        </row>
        <row r="1175">
          <cell r="A1175" t="str">
            <v>MJ</v>
          </cell>
          <cell r="B1175" t="str">
            <v>NDP</v>
          </cell>
          <cell r="C1175" t="str">
            <v>STP</v>
          </cell>
          <cell r="D1175" t="str">
            <v>HT2</v>
          </cell>
          <cell r="E1175" t="str">
            <v>Justice</v>
          </cell>
          <cell r="F1175" t="str">
            <v>Justice</v>
          </cell>
          <cell r="M1175">
            <v>462046105</v>
          </cell>
          <cell r="O1175">
            <v>513076908</v>
          </cell>
          <cell r="Q1175">
            <v>535829087</v>
          </cell>
          <cell r="S1175">
            <v>465218135</v>
          </cell>
          <cell r="U1175">
            <v>585174477</v>
          </cell>
          <cell r="V1175">
            <v>585174477</v>
          </cell>
          <cell r="AD1175">
            <v>0</v>
          </cell>
          <cell r="AE1175">
            <v>0</v>
          </cell>
          <cell r="AG1175">
            <v>585174477</v>
          </cell>
          <cell r="AH1175">
            <v>585174477</v>
          </cell>
          <cell r="AM1175">
            <v>0</v>
          </cell>
          <cell r="AN1175">
            <v>0</v>
          </cell>
          <cell r="AP1175">
            <v>585174477</v>
          </cell>
          <cell r="AQ1175">
            <v>585174477</v>
          </cell>
          <cell r="AV1175">
            <v>0</v>
          </cell>
          <cell r="AW1175">
            <v>0</v>
          </cell>
          <cell r="AY1175">
            <v>585174477</v>
          </cell>
          <cell r="AZ1175">
            <v>585174477</v>
          </cell>
        </row>
        <row r="1176">
          <cell r="A1176" t="str">
            <v>MJ</v>
          </cell>
          <cell r="B1176" t="str">
            <v>NDP</v>
          </cell>
          <cell r="C1176" t="str">
            <v>B</v>
          </cell>
          <cell r="D1176" t="str">
            <v>HT2</v>
          </cell>
          <cell r="E1176" t="str">
            <v>Justice</v>
          </cell>
          <cell r="F1176" t="str">
            <v>Justice</v>
          </cell>
          <cell r="U1176">
            <v>19122434</v>
          </cell>
          <cell r="V1176">
            <v>19122434</v>
          </cell>
          <cell r="AD1176">
            <v>0</v>
          </cell>
          <cell r="AE1176">
            <v>0</v>
          </cell>
          <cell r="AG1176">
            <v>19122434</v>
          </cell>
          <cell r="AH1176">
            <v>19122434</v>
          </cell>
          <cell r="AM1176">
            <v>0</v>
          </cell>
          <cell r="AN1176">
            <v>0</v>
          </cell>
          <cell r="AP1176">
            <v>19122434</v>
          </cell>
          <cell r="AQ1176">
            <v>19122434</v>
          </cell>
          <cell r="AV1176">
            <v>0</v>
          </cell>
          <cell r="AW1176">
            <v>0</v>
          </cell>
          <cell r="AY1176">
            <v>19122434</v>
          </cell>
          <cell r="AZ1176">
            <v>19122434</v>
          </cell>
        </row>
        <row r="1177">
          <cell r="A1177" t="str">
            <v>MJ</v>
          </cell>
          <cell r="B1177" t="str">
            <v>NDP</v>
          </cell>
          <cell r="C1177" t="str">
            <v>B</v>
          </cell>
          <cell r="D1177" t="str">
            <v>HT2</v>
          </cell>
          <cell r="E1177" t="str">
            <v>Justice</v>
          </cell>
          <cell r="F1177" t="str">
            <v>Justice</v>
          </cell>
          <cell r="U1177">
            <v>32050000</v>
          </cell>
          <cell r="V1177">
            <v>32050000</v>
          </cell>
          <cell r="AD1177">
            <v>0</v>
          </cell>
          <cell r="AE1177">
            <v>0</v>
          </cell>
          <cell r="AG1177">
            <v>32050000</v>
          </cell>
          <cell r="AH1177">
            <v>32050000</v>
          </cell>
          <cell r="AM1177">
            <v>0</v>
          </cell>
          <cell r="AN1177">
            <v>0</v>
          </cell>
          <cell r="AP1177">
            <v>32050000</v>
          </cell>
          <cell r="AQ1177">
            <v>32050000</v>
          </cell>
          <cell r="AV1177">
            <v>0</v>
          </cell>
          <cell r="AW1177">
            <v>0</v>
          </cell>
          <cell r="AY1177">
            <v>32050000</v>
          </cell>
          <cell r="AZ1177">
            <v>32050000</v>
          </cell>
        </row>
        <row r="1178">
          <cell r="A1178" t="str">
            <v>MJ</v>
          </cell>
          <cell r="B1178" t="str">
            <v>NDP</v>
          </cell>
          <cell r="C1178" t="str">
            <v>B</v>
          </cell>
          <cell r="D1178" t="str">
            <v>HT2</v>
          </cell>
          <cell r="E1178" t="str">
            <v>Justice</v>
          </cell>
          <cell r="F1178" t="str">
            <v>Justice</v>
          </cell>
          <cell r="U1178">
            <v>534002043</v>
          </cell>
          <cell r="V1178">
            <v>534002043</v>
          </cell>
          <cell r="AD1178">
            <v>0</v>
          </cell>
          <cell r="AE1178">
            <v>0</v>
          </cell>
          <cell r="AG1178">
            <v>534002043</v>
          </cell>
          <cell r="AH1178">
            <v>534002043</v>
          </cell>
          <cell r="AM1178">
            <v>0</v>
          </cell>
          <cell r="AN1178">
            <v>0</v>
          </cell>
          <cell r="AP1178">
            <v>534002043</v>
          </cell>
          <cell r="AQ1178">
            <v>534002043</v>
          </cell>
          <cell r="AV1178">
            <v>0</v>
          </cell>
          <cell r="AW1178">
            <v>0</v>
          </cell>
          <cell r="AY1178">
            <v>534002043</v>
          </cell>
          <cell r="AZ1178">
            <v>534002043</v>
          </cell>
        </row>
        <row r="1179">
          <cell r="A1179" t="str">
            <v>MJ</v>
          </cell>
          <cell r="B1179" t="str">
            <v>NDP</v>
          </cell>
          <cell r="C1179" t="str">
            <v>P</v>
          </cell>
          <cell r="D1179" t="str">
            <v>SO</v>
          </cell>
          <cell r="E1179" t="str">
            <v>Justice</v>
          </cell>
          <cell r="F1179" t="str">
            <v>Justice</v>
          </cell>
          <cell r="M1179">
            <v>3393473343</v>
          </cell>
          <cell r="O1179">
            <v>3493670550</v>
          </cell>
          <cell r="Q1179">
            <v>3691702467</v>
          </cell>
          <cell r="S1179">
            <v>3861335608</v>
          </cell>
          <cell r="U1179">
            <v>6267084585</v>
          </cell>
          <cell r="V1179">
            <v>4267605779</v>
          </cell>
          <cell r="AD1179">
            <v>0</v>
          </cell>
          <cell r="AE1179">
            <v>0</v>
          </cell>
          <cell r="AG1179">
            <v>6267084585</v>
          </cell>
          <cell r="AH1179">
            <v>4267605779</v>
          </cell>
          <cell r="AM1179">
            <v>0</v>
          </cell>
          <cell r="AN1179">
            <v>0</v>
          </cell>
          <cell r="AP1179">
            <v>6267084585</v>
          </cell>
          <cell r="AQ1179">
            <v>4267605779</v>
          </cell>
          <cell r="AV1179">
            <v>0</v>
          </cell>
          <cell r="AW1179">
            <v>0</v>
          </cell>
          <cell r="AY1179">
            <v>6267084585</v>
          </cell>
          <cell r="AZ1179">
            <v>4267605779</v>
          </cell>
        </row>
        <row r="1180">
          <cell r="A1180" t="str">
            <v>MJ</v>
          </cell>
          <cell r="B1180" t="str">
            <v>SO</v>
          </cell>
          <cell r="C1180" t="str">
            <v>STP</v>
          </cell>
          <cell r="D1180" t="str">
            <v>T2</v>
          </cell>
          <cell r="E1180" t="str">
            <v>Justice</v>
          </cell>
          <cell r="F1180" t="str">
            <v>Justice</v>
          </cell>
          <cell r="M1180">
            <v>2333550966</v>
          </cell>
          <cell r="O1180">
            <v>2426006973</v>
          </cell>
          <cell r="Q1180">
            <v>2525728156</v>
          </cell>
          <cell r="S1180">
            <v>2604477735</v>
          </cell>
          <cell r="U1180">
            <v>2750457641</v>
          </cell>
          <cell r="V1180">
            <v>2750457641</v>
          </cell>
          <cell r="AD1180">
            <v>0</v>
          </cell>
          <cell r="AE1180">
            <v>0</v>
          </cell>
          <cell r="AG1180">
            <v>2750457641</v>
          </cell>
          <cell r="AH1180">
            <v>2750457641</v>
          </cell>
          <cell r="AM1180">
            <v>0</v>
          </cell>
          <cell r="AN1180">
            <v>0</v>
          </cell>
          <cell r="AP1180">
            <v>2750457641</v>
          </cell>
          <cell r="AQ1180">
            <v>2750457641</v>
          </cell>
          <cell r="AV1180">
            <v>0</v>
          </cell>
          <cell r="AW1180">
            <v>0</v>
          </cell>
          <cell r="AY1180">
            <v>2750457641</v>
          </cell>
          <cell r="AZ1180">
            <v>2750457641</v>
          </cell>
        </row>
        <row r="1181">
          <cell r="A1181" t="str">
            <v>MJ</v>
          </cell>
          <cell r="B1181" t="str">
            <v>NDP</v>
          </cell>
          <cell r="C1181" t="str">
            <v>B</v>
          </cell>
          <cell r="D1181" t="str">
            <v>T2_HCAS</v>
          </cell>
          <cell r="E1181" t="str">
            <v>Justice</v>
          </cell>
          <cell r="F1181" t="str">
            <v>Justice</v>
          </cell>
          <cell r="M1181">
            <v>1521463665</v>
          </cell>
          <cell r="O1181">
            <v>1603290776</v>
          </cell>
          <cell r="Q1181">
            <v>1671690485</v>
          </cell>
          <cell r="S1181">
            <v>1730596228</v>
          </cell>
          <cell r="U1181">
            <v>1814220393</v>
          </cell>
          <cell r="V1181">
            <v>1814220393</v>
          </cell>
          <cell r="AD1181">
            <v>0</v>
          </cell>
          <cell r="AE1181">
            <v>0</v>
          </cell>
          <cell r="AG1181">
            <v>1814220393</v>
          </cell>
          <cell r="AH1181">
            <v>1814220393</v>
          </cell>
          <cell r="AM1181">
            <v>0</v>
          </cell>
          <cell r="AN1181">
            <v>0</v>
          </cell>
          <cell r="AP1181">
            <v>1814220393</v>
          </cell>
          <cell r="AQ1181">
            <v>1814220393</v>
          </cell>
          <cell r="AV1181">
            <v>0</v>
          </cell>
          <cell r="AW1181">
            <v>0</v>
          </cell>
          <cell r="AY1181">
            <v>1814220393</v>
          </cell>
          <cell r="AZ1181">
            <v>1814220393</v>
          </cell>
        </row>
        <row r="1182">
          <cell r="A1182" t="str">
            <v>MJ</v>
          </cell>
          <cell r="B1182" t="str">
            <v>HN</v>
          </cell>
          <cell r="C1182" t="str">
            <v>B</v>
          </cell>
          <cell r="D1182" t="str">
            <v>T2_CAS</v>
          </cell>
          <cell r="E1182" t="str">
            <v>Justice</v>
          </cell>
          <cell r="F1182" t="str">
            <v>Justice</v>
          </cell>
          <cell r="M1182">
            <v>812087301</v>
          </cell>
          <cell r="O1182">
            <v>822716197</v>
          </cell>
          <cell r="Q1182">
            <v>854037671</v>
          </cell>
          <cell r="S1182">
            <v>873881507</v>
          </cell>
          <cell r="U1182">
            <v>936237248</v>
          </cell>
          <cell r="V1182">
            <v>936237248</v>
          </cell>
          <cell r="AD1182">
            <v>0</v>
          </cell>
          <cell r="AE1182">
            <v>0</v>
          </cell>
          <cell r="AG1182">
            <v>936237248</v>
          </cell>
          <cell r="AH1182">
            <v>936237248</v>
          </cell>
          <cell r="AM1182">
            <v>0</v>
          </cell>
          <cell r="AN1182">
            <v>0</v>
          </cell>
          <cell r="AP1182">
            <v>936237248</v>
          </cell>
          <cell r="AQ1182">
            <v>936237248</v>
          </cell>
          <cell r="AV1182">
            <v>0</v>
          </cell>
          <cell r="AW1182">
            <v>0</v>
          </cell>
          <cell r="AY1182">
            <v>936237248</v>
          </cell>
          <cell r="AZ1182">
            <v>936237248</v>
          </cell>
        </row>
        <row r="1183">
          <cell r="A1183" t="str">
            <v>MJ</v>
          </cell>
          <cell r="B1183" t="str">
            <v>NDP</v>
          </cell>
          <cell r="C1183" t="str">
            <v>STP</v>
          </cell>
          <cell r="D1183" t="str">
            <v>HT2</v>
          </cell>
          <cell r="E1183" t="str">
            <v>Justice</v>
          </cell>
          <cell r="F1183" t="str">
            <v>Justice</v>
          </cell>
          <cell r="M1183">
            <v>1059922377</v>
          </cell>
          <cell r="O1183">
            <v>1067663577</v>
          </cell>
          <cell r="Q1183">
            <v>1165974311</v>
          </cell>
          <cell r="S1183">
            <v>1256857873</v>
          </cell>
          <cell r="U1183">
            <v>3516626944</v>
          </cell>
          <cell r="V1183">
            <v>1517148138</v>
          </cell>
          <cell r="AD1183">
            <v>0</v>
          </cell>
          <cell r="AE1183">
            <v>0</v>
          </cell>
          <cell r="AG1183">
            <v>3516626944</v>
          </cell>
          <cell r="AH1183">
            <v>1517148138</v>
          </cell>
          <cell r="AM1183">
            <v>0</v>
          </cell>
          <cell r="AN1183">
            <v>0</v>
          </cell>
          <cell r="AP1183">
            <v>3516626944</v>
          </cell>
          <cell r="AQ1183">
            <v>1517148138</v>
          </cell>
          <cell r="AV1183">
            <v>0</v>
          </cell>
          <cell r="AW1183">
            <v>0</v>
          </cell>
          <cell r="AY1183">
            <v>3516626944</v>
          </cell>
          <cell r="AZ1183">
            <v>1517148138</v>
          </cell>
        </row>
        <row r="1184">
          <cell r="A1184" t="str">
            <v>MJ</v>
          </cell>
          <cell r="B1184" t="str">
            <v>NDP</v>
          </cell>
          <cell r="C1184" t="str">
            <v>B</v>
          </cell>
          <cell r="D1184" t="str">
            <v>HT2</v>
          </cell>
          <cell r="E1184" t="str">
            <v>Justice</v>
          </cell>
          <cell r="F1184" t="str">
            <v>Justice</v>
          </cell>
          <cell r="U1184">
            <v>303873661</v>
          </cell>
          <cell r="V1184">
            <v>297497375</v>
          </cell>
          <cell r="AD1184">
            <v>0</v>
          </cell>
          <cell r="AE1184">
            <v>0</v>
          </cell>
          <cell r="AG1184">
            <v>303873661</v>
          </cell>
          <cell r="AH1184">
            <v>297497375</v>
          </cell>
          <cell r="AM1184">
            <v>0</v>
          </cell>
          <cell r="AN1184">
            <v>0</v>
          </cell>
          <cell r="AP1184">
            <v>303873661</v>
          </cell>
          <cell r="AQ1184">
            <v>297497375</v>
          </cell>
          <cell r="AV1184">
            <v>0</v>
          </cell>
          <cell r="AW1184">
            <v>0</v>
          </cell>
          <cell r="AY1184">
            <v>303873661</v>
          </cell>
          <cell r="AZ1184">
            <v>297497375</v>
          </cell>
        </row>
        <row r="1185">
          <cell r="A1185" t="str">
            <v>MJ</v>
          </cell>
          <cell r="B1185" t="str">
            <v>NDP</v>
          </cell>
          <cell r="C1185" t="str">
            <v>B</v>
          </cell>
          <cell r="D1185" t="str">
            <v>HT2</v>
          </cell>
          <cell r="E1185" t="str">
            <v>Justice</v>
          </cell>
          <cell r="F1185" t="str">
            <v>Justice</v>
          </cell>
          <cell r="U1185">
            <v>148964793</v>
          </cell>
          <cell r="V1185">
            <v>136320736</v>
          </cell>
          <cell r="AD1185">
            <v>0</v>
          </cell>
          <cell r="AE1185">
            <v>0</v>
          </cell>
          <cell r="AG1185">
            <v>148964793</v>
          </cell>
          <cell r="AH1185">
            <v>136320736</v>
          </cell>
          <cell r="AM1185">
            <v>0</v>
          </cell>
          <cell r="AN1185">
            <v>0</v>
          </cell>
          <cell r="AP1185">
            <v>148964793</v>
          </cell>
          <cell r="AQ1185">
            <v>136320736</v>
          </cell>
          <cell r="AV1185">
            <v>0</v>
          </cell>
          <cell r="AW1185">
            <v>0</v>
          </cell>
          <cell r="AY1185">
            <v>148964793</v>
          </cell>
          <cell r="AZ1185">
            <v>136320736</v>
          </cell>
        </row>
        <row r="1186">
          <cell r="A1186" t="str">
            <v>MJ</v>
          </cell>
          <cell r="B1186" t="str">
            <v>NDP</v>
          </cell>
          <cell r="C1186" t="str">
            <v>B</v>
          </cell>
          <cell r="D1186" t="str">
            <v>HT2</v>
          </cell>
          <cell r="E1186" t="str">
            <v>Justice</v>
          </cell>
          <cell r="F1186" t="str">
            <v>Justice</v>
          </cell>
          <cell r="U1186">
            <v>1644088026</v>
          </cell>
          <cell r="V1186">
            <v>321829966</v>
          </cell>
          <cell r="AD1186">
            <v>0</v>
          </cell>
          <cell r="AE1186">
            <v>0</v>
          </cell>
          <cell r="AG1186">
            <v>1644088026</v>
          </cell>
          <cell r="AH1186">
            <v>321829966</v>
          </cell>
          <cell r="AM1186">
            <v>0</v>
          </cell>
          <cell r="AN1186">
            <v>0</v>
          </cell>
          <cell r="AP1186">
            <v>1644088026</v>
          </cell>
          <cell r="AQ1186">
            <v>321829966</v>
          </cell>
          <cell r="AV1186">
            <v>0</v>
          </cell>
          <cell r="AW1186">
            <v>0</v>
          </cell>
          <cell r="AY1186">
            <v>1644088026</v>
          </cell>
          <cell r="AZ1186">
            <v>321829966</v>
          </cell>
        </row>
        <row r="1187">
          <cell r="A1187" t="str">
            <v>MJ</v>
          </cell>
          <cell r="B1187" t="str">
            <v>NDP</v>
          </cell>
          <cell r="C1187" t="str">
            <v>B</v>
          </cell>
          <cell r="D1187" t="str">
            <v>HT2</v>
          </cell>
          <cell r="E1187" t="str">
            <v>Justice</v>
          </cell>
          <cell r="F1187" t="str">
            <v>Justice</v>
          </cell>
          <cell r="U1187">
            <v>13732414</v>
          </cell>
          <cell r="V1187">
            <v>13732414</v>
          </cell>
          <cell r="AD1187">
            <v>0</v>
          </cell>
          <cell r="AE1187">
            <v>0</v>
          </cell>
          <cell r="AG1187">
            <v>13732414</v>
          </cell>
          <cell r="AH1187">
            <v>13732414</v>
          </cell>
          <cell r="AM1187">
            <v>0</v>
          </cell>
          <cell r="AN1187">
            <v>0</v>
          </cell>
          <cell r="AP1187">
            <v>13732414</v>
          </cell>
          <cell r="AQ1187">
            <v>13732414</v>
          </cell>
          <cell r="AV1187">
            <v>0</v>
          </cell>
          <cell r="AW1187">
            <v>0</v>
          </cell>
          <cell r="AY1187">
            <v>13732414</v>
          </cell>
          <cell r="AZ1187">
            <v>13732414</v>
          </cell>
        </row>
        <row r="1188">
          <cell r="A1188" t="str">
            <v>MJ</v>
          </cell>
          <cell r="B1188" t="str">
            <v>NDP</v>
          </cell>
          <cell r="C1188" t="str">
            <v>B</v>
          </cell>
          <cell r="D1188" t="str">
            <v>HT2</v>
          </cell>
          <cell r="E1188" t="str">
            <v>Justice</v>
          </cell>
          <cell r="F1188" t="str">
            <v>Justice</v>
          </cell>
          <cell r="U1188">
            <v>33158144</v>
          </cell>
          <cell r="V1188">
            <v>33158144</v>
          </cell>
          <cell r="AD1188">
            <v>0</v>
          </cell>
          <cell r="AE1188">
            <v>0</v>
          </cell>
          <cell r="AG1188">
            <v>33158144</v>
          </cell>
          <cell r="AH1188">
            <v>33158144</v>
          </cell>
          <cell r="AM1188">
            <v>0</v>
          </cell>
          <cell r="AN1188">
            <v>0</v>
          </cell>
          <cell r="AP1188">
            <v>33158144</v>
          </cell>
          <cell r="AQ1188">
            <v>33158144</v>
          </cell>
          <cell r="AV1188">
            <v>0</v>
          </cell>
          <cell r="AW1188">
            <v>0</v>
          </cell>
          <cell r="AY1188">
            <v>33158144</v>
          </cell>
          <cell r="AZ1188">
            <v>33158144</v>
          </cell>
        </row>
        <row r="1189">
          <cell r="A1189" t="str">
            <v>MJ</v>
          </cell>
          <cell r="B1189" t="str">
            <v>NDP</v>
          </cell>
          <cell r="C1189" t="str">
            <v>B</v>
          </cell>
          <cell r="D1189" t="str">
            <v>HT2</v>
          </cell>
          <cell r="E1189" t="str">
            <v>Justice</v>
          </cell>
          <cell r="F1189" t="str">
            <v>Justice</v>
          </cell>
          <cell r="U1189">
            <v>0</v>
          </cell>
          <cell r="V1189">
            <v>0</v>
          </cell>
          <cell r="AD1189">
            <v>0</v>
          </cell>
          <cell r="AE1189">
            <v>0</v>
          </cell>
          <cell r="AG1189">
            <v>0</v>
          </cell>
          <cell r="AH1189">
            <v>0</v>
          </cell>
          <cell r="AM1189">
            <v>0</v>
          </cell>
          <cell r="AN1189">
            <v>0</v>
          </cell>
          <cell r="AP1189">
            <v>0</v>
          </cell>
          <cell r="AQ1189">
            <v>0</v>
          </cell>
          <cell r="AV1189">
            <v>0</v>
          </cell>
          <cell r="AW1189">
            <v>0</v>
          </cell>
          <cell r="AY1189">
            <v>0</v>
          </cell>
          <cell r="AZ1189">
            <v>0</v>
          </cell>
        </row>
        <row r="1190">
          <cell r="A1190" t="str">
            <v>MJ</v>
          </cell>
          <cell r="B1190" t="str">
            <v>NDP</v>
          </cell>
          <cell r="C1190" t="str">
            <v>B</v>
          </cell>
          <cell r="D1190" t="str">
            <v>HT2</v>
          </cell>
          <cell r="E1190" t="str">
            <v>Justice</v>
          </cell>
          <cell r="F1190" t="str">
            <v>Justice</v>
          </cell>
          <cell r="U1190">
            <v>155188895</v>
          </cell>
          <cell r="V1190">
            <v>155188895</v>
          </cell>
          <cell r="AD1190">
            <v>0</v>
          </cell>
          <cell r="AE1190">
            <v>0</v>
          </cell>
          <cell r="AG1190">
            <v>155188895</v>
          </cell>
          <cell r="AH1190">
            <v>155188895</v>
          </cell>
          <cell r="AM1190">
            <v>0</v>
          </cell>
          <cell r="AN1190">
            <v>0</v>
          </cell>
          <cell r="AP1190">
            <v>155188895</v>
          </cell>
          <cell r="AQ1190">
            <v>155188895</v>
          </cell>
          <cell r="AV1190">
            <v>0</v>
          </cell>
          <cell r="AW1190">
            <v>0</v>
          </cell>
          <cell r="AY1190">
            <v>155188895</v>
          </cell>
          <cell r="AZ1190">
            <v>155188895</v>
          </cell>
        </row>
        <row r="1191">
          <cell r="A1191" t="str">
            <v>MJ</v>
          </cell>
          <cell r="B1191" t="str">
            <v>NDP</v>
          </cell>
          <cell r="C1191" t="str">
            <v>B</v>
          </cell>
          <cell r="D1191" t="str">
            <v>HT2</v>
          </cell>
          <cell r="E1191" t="str">
            <v>Justice</v>
          </cell>
          <cell r="F1191" t="str">
            <v>Justice</v>
          </cell>
          <cell r="U1191">
            <v>3591011</v>
          </cell>
          <cell r="V1191">
            <v>3591011</v>
          </cell>
          <cell r="AD1191">
            <v>0</v>
          </cell>
          <cell r="AE1191">
            <v>0</v>
          </cell>
          <cell r="AG1191">
            <v>3591011</v>
          </cell>
          <cell r="AH1191">
            <v>3591011</v>
          </cell>
          <cell r="AM1191">
            <v>0</v>
          </cell>
          <cell r="AN1191">
            <v>0</v>
          </cell>
          <cell r="AP1191">
            <v>3591011</v>
          </cell>
          <cell r="AQ1191">
            <v>3591011</v>
          </cell>
          <cell r="AV1191">
            <v>0</v>
          </cell>
          <cell r="AW1191">
            <v>0</v>
          </cell>
          <cell r="AY1191">
            <v>3591011</v>
          </cell>
          <cell r="AZ1191">
            <v>3591011</v>
          </cell>
        </row>
        <row r="1192">
          <cell r="A1192" t="str">
            <v>MJ</v>
          </cell>
          <cell r="B1192" t="str">
            <v>NDP</v>
          </cell>
          <cell r="C1192" t="str">
            <v>B</v>
          </cell>
          <cell r="D1192" t="str">
            <v>HT2</v>
          </cell>
          <cell r="E1192" t="str">
            <v>Justice</v>
          </cell>
          <cell r="F1192" t="str">
            <v>Justice</v>
          </cell>
          <cell r="U1192">
            <v>0</v>
          </cell>
          <cell r="V1192">
            <v>0</v>
          </cell>
          <cell r="AD1192">
            <v>0</v>
          </cell>
          <cell r="AE1192">
            <v>0</v>
          </cell>
          <cell r="AG1192">
            <v>0</v>
          </cell>
          <cell r="AH1192">
            <v>0</v>
          </cell>
          <cell r="AM1192">
            <v>0</v>
          </cell>
          <cell r="AN1192">
            <v>0</v>
          </cell>
          <cell r="AP1192">
            <v>0</v>
          </cell>
          <cell r="AQ1192">
            <v>0</v>
          </cell>
          <cell r="AV1192">
            <v>0</v>
          </cell>
          <cell r="AW1192">
            <v>0</v>
          </cell>
          <cell r="AY1192">
            <v>0</v>
          </cell>
          <cell r="AZ1192">
            <v>0</v>
          </cell>
        </row>
        <row r="1193">
          <cell r="A1193" t="str">
            <v>MJ</v>
          </cell>
          <cell r="B1193" t="str">
            <v>NDP</v>
          </cell>
          <cell r="C1193" t="str">
            <v>B</v>
          </cell>
          <cell r="D1193" t="str">
            <v>HT2</v>
          </cell>
          <cell r="E1193" t="str">
            <v>Justice</v>
          </cell>
          <cell r="F1193" t="str">
            <v>Justice</v>
          </cell>
          <cell r="U1193">
            <v>1214030000</v>
          </cell>
          <cell r="V1193">
            <v>555829597</v>
          </cell>
          <cell r="AD1193">
            <v>0</v>
          </cell>
          <cell r="AE1193">
            <v>0</v>
          </cell>
          <cell r="AG1193">
            <v>1214030000</v>
          </cell>
          <cell r="AH1193">
            <v>555829597</v>
          </cell>
          <cell r="AM1193">
            <v>0</v>
          </cell>
          <cell r="AN1193">
            <v>0</v>
          </cell>
          <cell r="AP1193">
            <v>1214030000</v>
          </cell>
          <cell r="AQ1193">
            <v>555829597</v>
          </cell>
          <cell r="AV1193">
            <v>0</v>
          </cell>
          <cell r="AW1193">
            <v>0</v>
          </cell>
          <cell r="AY1193">
            <v>1214030000</v>
          </cell>
          <cell r="AZ1193">
            <v>555829597</v>
          </cell>
        </row>
        <row r="1194">
          <cell r="A1194" t="str">
            <v>MJ</v>
          </cell>
          <cell r="B1194" t="str">
            <v>NDP</v>
          </cell>
          <cell r="C1194" t="str">
            <v>P</v>
          </cell>
          <cell r="D1194" t="str">
            <v>SO</v>
          </cell>
          <cell r="E1194" t="str">
            <v>Justice</v>
          </cell>
          <cell r="F1194" t="str">
            <v>Justice</v>
          </cell>
          <cell r="M1194">
            <v>3302508735</v>
          </cell>
          <cell r="O1194">
            <v>3457007284</v>
          </cell>
          <cell r="Q1194">
            <v>3480905825</v>
          </cell>
          <cell r="S1194">
            <v>3490889394</v>
          </cell>
          <cell r="U1194">
            <v>3798322431</v>
          </cell>
          <cell r="V1194">
            <v>3720779907</v>
          </cell>
          <cell r="AD1194">
            <v>0</v>
          </cell>
          <cell r="AE1194">
            <v>0</v>
          </cell>
          <cell r="AG1194">
            <v>3798322431</v>
          </cell>
          <cell r="AH1194">
            <v>3720779907</v>
          </cell>
          <cell r="AM1194">
            <v>0</v>
          </cell>
          <cell r="AN1194">
            <v>0</v>
          </cell>
          <cell r="AP1194">
            <v>3798322431</v>
          </cell>
          <cell r="AQ1194">
            <v>3720779907</v>
          </cell>
          <cell r="AV1194">
            <v>0</v>
          </cell>
          <cell r="AW1194">
            <v>0</v>
          </cell>
          <cell r="AY1194">
            <v>3798322431</v>
          </cell>
          <cell r="AZ1194">
            <v>3720779907</v>
          </cell>
        </row>
        <row r="1195">
          <cell r="A1195" t="str">
            <v>MJ</v>
          </cell>
          <cell r="B1195" t="str">
            <v>SO</v>
          </cell>
          <cell r="C1195" t="str">
            <v>STP</v>
          </cell>
          <cell r="D1195" t="str">
            <v>T2</v>
          </cell>
          <cell r="E1195" t="str">
            <v>Justice</v>
          </cell>
          <cell r="F1195" t="str">
            <v>Justice</v>
          </cell>
          <cell r="M1195">
            <v>2293104808</v>
          </cell>
          <cell r="O1195">
            <v>2343552048</v>
          </cell>
          <cell r="Q1195">
            <v>2377551167</v>
          </cell>
          <cell r="S1195">
            <v>2395311955</v>
          </cell>
          <cell r="U1195">
            <v>2451671771</v>
          </cell>
          <cell r="V1195">
            <v>2451671771</v>
          </cell>
          <cell r="AD1195">
            <v>0</v>
          </cell>
          <cell r="AE1195">
            <v>0</v>
          </cell>
          <cell r="AG1195">
            <v>2451671771</v>
          </cell>
          <cell r="AH1195">
            <v>2451671771</v>
          </cell>
          <cell r="AM1195">
            <v>0</v>
          </cell>
          <cell r="AN1195">
            <v>0</v>
          </cell>
          <cell r="AP1195">
            <v>2451671771</v>
          </cell>
          <cell r="AQ1195">
            <v>2451671771</v>
          </cell>
          <cell r="AV1195">
            <v>0</v>
          </cell>
          <cell r="AW1195">
            <v>0</v>
          </cell>
          <cell r="AY1195">
            <v>2451671771</v>
          </cell>
          <cell r="AZ1195">
            <v>2451671771</v>
          </cell>
        </row>
        <row r="1196">
          <cell r="A1196" t="str">
            <v>MJ</v>
          </cell>
          <cell r="B1196" t="str">
            <v>NDP</v>
          </cell>
          <cell r="C1196" t="str">
            <v>B</v>
          </cell>
          <cell r="D1196" t="str">
            <v>T2_HCAS</v>
          </cell>
          <cell r="E1196" t="str">
            <v>Justice</v>
          </cell>
          <cell r="F1196" t="str">
            <v>Justice</v>
          </cell>
          <cell r="M1196">
            <v>1605830015</v>
          </cell>
          <cell r="O1196">
            <v>1647659039</v>
          </cell>
          <cell r="Q1196">
            <v>1676519264</v>
          </cell>
          <cell r="S1196">
            <v>1690941811</v>
          </cell>
          <cell r="U1196">
            <v>1732274842</v>
          </cell>
          <cell r="V1196">
            <v>1732274842</v>
          </cell>
          <cell r="AD1196">
            <v>0</v>
          </cell>
          <cell r="AE1196">
            <v>0</v>
          </cell>
          <cell r="AG1196">
            <v>1732274842</v>
          </cell>
          <cell r="AH1196">
            <v>1732274842</v>
          </cell>
          <cell r="AM1196">
            <v>0</v>
          </cell>
          <cell r="AN1196">
            <v>0</v>
          </cell>
          <cell r="AP1196">
            <v>1732274842</v>
          </cell>
          <cell r="AQ1196">
            <v>1732274842</v>
          </cell>
          <cell r="AV1196">
            <v>0</v>
          </cell>
          <cell r="AW1196">
            <v>0</v>
          </cell>
          <cell r="AY1196">
            <v>1732274842</v>
          </cell>
          <cell r="AZ1196">
            <v>1732274842</v>
          </cell>
        </row>
        <row r="1197">
          <cell r="A1197" t="str">
            <v>MJ</v>
          </cell>
          <cell r="B1197" t="str">
            <v>HN</v>
          </cell>
          <cell r="C1197" t="str">
            <v>B</v>
          </cell>
          <cell r="D1197" t="str">
            <v>T2_CAS</v>
          </cell>
          <cell r="E1197" t="str">
            <v>Justice</v>
          </cell>
          <cell r="F1197" t="str">
            <v>Justice</v>
          </cell>
          <cell r="M1197">
            <v>687274793</v>
          </cell>
          <cell r="O1197">
            <v>695893009</v>
          </cell>
          <cell r="Q1197">
            <v>701031903</v>
          </cell>
          <cell r="S1197">
            <v>704370144</v>
          </cell>
          <cell r="U1197">
            <v>719396929</v>
          </cell>
          <cell r="V1197">
            <v>719396929</v>
          </cell>
          <cell r="AD1197">
            <v>0</v>
          </cell>
          <cell r="AE1197">
            <v>0</v>
          </cell>
          <cell r="AG1197">
            <v>719396929</v>
          </cell>
          <cell r="AH1197">
            <v>719396929</v>
          </cell>
          <cell r="AM1197">
            <v>0</v>
          </cell>
          <cell r="AN1197">
            <v>0</v>
          </cell>
          <cell r="AP1197">
            <v>719396929</v>
          </cell>
          <cell r="AQ1197">
            <v>719396929</v>
          </cell>
          <cell r="AV1197">
            <v>0</v>
          </cell>
          <cell r="AW1197">
            <v>0</v>
          </cell>
          <cell r="AY1197">
            <v>719396929</v>
          </cell>
          <cell r="AZ1197">
            <v>719396929</v>
          </cell>
        </row>
        <row r="1198">
          <cell r="A1198" t="str">
            <v>MJ</v>
          </cell>
          <cell r="B1198" t="str">
            <v>NDP</v>
          </cell>
          <cell r="C1198" t="str">
            <v>STP</v>
          </cell>
          <cell r="D1198" t="str">
            <v>HT2</v>
          </cell>
          <cell r="E1198" t="str">
            <v>Justice</v>
          </cell>
          <cell r="F1198" t="str">
            <v>Justice</v>
          </cell>
          <cell r="M1198">
            <v>1009403927</v>
          </cell>
          <cell r="O1198">
            <v>1113455236</v>
          </cell>
          <cell r="Q1198">
            <v>1103354658</v>
          </cell>
          <cell r="S1198">
            <v>1095577439</v>
          </cell>
          <cell r="U1198">
            <v>1346650660</v>
          </cell>
          <cell r="V1198">
            <v>1269108136</v>
          </cell>
          <cell r="AD1198">
            <v>0</v>
          </cell>
          <cell r="AE1198">
            <v>0</v>
          </cell>
          <cell r="AG1198">
            <v>1346650660</v>
          </cell>
          <cell r="AH1198">
            <v>1269108136</v>
          </cell>
          <cell r="AM1198">
            <v>0</v>
          </cell>
          <cell r="AN1198">
            <v>0</v>
          </cell>
          <cell r="AP1198">
            <v>1346650660</v>
          </cell>
          <cell r="AQ1198">
            <v>1269108136</v>
          </cell>
          <cell r="AV1198">
            <v>0</v>
          </cell>
          <cell r="AW1198">
            <v>0</v>
          </cell>
          <cell r="AY1198">
            <v>1346650660</v>
          </cell>
          <cell r="AZ1198">
            <v>1269108136</v>
          </cell>
        </row>
        <row r="1199">
          <cell r="A1199" t="str">
            <v>MJ</v>
          </cell>
          <cell r="B1199" t="str">
            <v>NDP</v>
          </cell>
          <cell r="C1199" t="str">
            <v>B</v>
          </cell>
          <cell r="D1199" t="str">
            <v>HT2</v>
          </cell>
          <cell r="E1199" t="str">
            <v>Justice</v>
          </cell>
          <cell r="F1199" t="str">
            <v>Justice</v>
          </cell>
          <cell r="U1199">
            <v>618228685</v>
          </cell>
          <cell r="V1199">
            <v>618228685</v>
          </cell>
          <cell r="AD1199">
            <v>0</v>
          </cell>
          <cell r="AE1199">
            <v>0</v>
          </cell>
          <cell r="AG1199">
            <v>618228685</v>
          </cell>
          <cell r="AH1199">
            <v>618228685</v>
          </cell>
          <cell r="AM1199">
            <v>0</v>
          </cell>
          <cell r="AN1199">
            <v>0</v>
          </cell>
          <cell r="AP1199">
            <v>618228685</v>
          </cell>
          <cell r="AQ1199">
            <v>618228685</v>
          </cell>
          <cell r="AV1199">
            <v>0</v>
          </cell>
          <cell r="AW1199">
            <v>0</v>
          </cell>
          <cell r="AY1199">
            <v>618228685</v>
          </cell>
          <cell r="AZ1199">
            <v>618228685</v>
          </cell>
        </row>
        <row r="1200">
          <cell r="A1200" t="str">
            <v>MJ</v>
          </cell>
          <cell r="B1200" t="str">
            <v>NDP</v>
          </cell>
          <cell r="C1200" t="str">
            <v>B</v>
          </cell>
          <cell r="D1200" t="str">
            <v>HT2</v>
          </cell>
          <cell r="E1200" t="str">
            <v>Justice</v>
          </cell>
          <cell r="F1200" t="str">
            <v>Justice</v>
          </cell>
          <cell r="U1200">
            <v>33198000</v>
          </cell>
          <cell r="V1200">
            <v>33198000</v>
          </cell>
          <cell r="AD1200">
            <v>0</v>
          </cell>
          <cell r="AE1200">
            <v>0</v>
          </cell>
          <cell r="AG1200">
            <v>33198000</v>
          </cell>
          <cell r="AH1200">
            <v>33198000</v>
          </cell>
          <cell r="AM1200">
            <v>0</v>
          </cell>
          <cell r="AN1200">
            <v>0</v>
          </cell>
          <cell r="AP1200">
            <v>33198000</v>
          </cell>
          <cell r="AQ1200">
            <v>33198000</v>
          </cell>
          <cell r="AV1200">
            <v>0</v>
          </cell>
          <cell r="AW1200">
            <v>0</v>
          </cell>
          <cell r="AY1200">
            <v>33198000</v>
          </cell>
          <cell r="AZ1200">
            <v>33198000</v>
          </cell>
        </row>
        <row r="1201">
          <cell r="A1201" t="str">
            <v>MJ</v>
          </cell>
          <cell r="B1201" t="str">
            <v>NDP</v>
          </cell>
          <cell r="C1201" t="str">
            <v>B</v>
          </cell>
          <cell r="D1201" t="str">
            <v>HT2</v>
          </cell>
          <cell r="E1201" t="str">
            <v>Justice</v>
          </cell>
          <cell r="F1201" t="str">
            <v>Justice</v>
          </cell>
          <cell r="U1201">
            <v>1720300</v>
          </cell>
          <cell r="V1201">
            <v>1720300</v>
          </cell>
          <cell r="AD1201">
            <v>0</v>
          </cell>
          <cell r="AE1201">
            <v>0</v>
          </cell>
          <cell r="AG1201">
            <v>1720300</v>
          </cell>
          <cell r="AH1201">
            <v>1720300</v>
          </cell>
          <cell r="AM1201">
            <v>0</v>
          </cell>
          <cell r="AN1201">
            <v>0</v>
          </cell>
          <cell r="AP1201">
            <v>1720300</v>
          </cell>
          <cell r="AQ1201">
            <v>1720300</v>
          </cell>
          <cell r="AV1201">
            <v>0</v>
          </cell>
          <cell r="AW1201">
            <v>0</v>
          </cell>
          <cell r="AY1201">
            <v>1720300</v>
          </cell>
          <cell r="AZ1201">
            <v>1720300</v>
          </cell>
        </row>
        <row r="1202">
          <cell r="A1202" t="str">
            <v>MJ</v>
          </cell>
          <cell r="B1202" t="str">
            <v>NDP</v>
          </cell>
          <cell r="C1202" t="str">
            <v>B</v>
          </cell>
          <cell r="D1202" t="str">
            <v>HT2</v>
          </cell>
          <cell r="E1202" t="str">
            <v>Justice</v>
          </cell>
          <cell r="F1202" t="str">
            <v>Justice</v>
          </cell>
          <cell r="U1202">
            <v>294330737</v>
          </cell>
          <cell r="V1202">
            <v>226827476</v>
          </cell>
          <cell r="AD1202">
            <v>0</v>
          </cell>
          <cell r="AE1202">
            <v>0</v>
          </cell>
          <cell r="AG1202">
            <v>294330737</v>
          </cell>
          <cell r="AH1202">
            <v>226827476</v>
          </cell>
          <cell r="AM1202">
            <v>0</v>
          </cell>
          <cell r="AN1202">
            <v>0</v>
          </cell>
          <cell r="AP1202">
            <v>294330737</v>
          </cell>
          <cell r="AQ1202">
            <v>226827476</v>
          </cell>
          <cell r="AV1202">
            <v>0</v>
          </cell>
          <cell r="AW1202">
            <v>0</v>
          </cell>
          <cell r="AY1202">
            <v>294330737</v>
          </cell>
          <cell r="AZ1202">
            <v>226827476</v>
          </cell>
        </row>
        <row r="1203">
          <cell r="A1203" t="str">
            <v>MJ</v>
          </cell>
          <cell r="B1203" t="str">
            <v>NDP</v>
          </cell>
          <cell r="C1203" t="str">
            <v>B</v>
          </cell>
          <cell r="D1203" t="str">
            <v>HT2</v>
          </cell>
          <cell r="E1203" t="str">
            <v>Justice</v>
          </cell>
          <cell r="F1203" t="str">
            <v>Justice</v>
          </cell>
          <cell r="U1203">
            <v>226322929</v>
          </cell>
          <cell r="V1203">
            <v>216283666</v>
          </cell>
          <cell r="AD1203">
            <v>0</v>
          </cell>
          <cell r="AE1203">
            <v>0</v>
          </cell>
          <cell r="AG1203">
            <v>226322929</v>
          </cell>
          <cell r="AH1203">
            <v>216283666</v>
          </cell>
          <cell r="AM1203">
            <v>0</v>
          </cell>
          <cell r="AN1203">
            <v>0</v>
          </cell>
          <cell r="AP1203">
            <v>226322929</v>
          </cell>
          <cell r="AQ1203">
            <v>216283666</v>
          </cell>
          <cell r="AV1203">
            <v>0</v>
          </cell>
          <cell r="AW1203">
            <v>0</v>
          </cell>
          <cell r="AY1203">
            <v>226322929</v>
          </cell>
          <cell r="AZ1203">
            <v>216283666</v>
          </cell>
        </row>
        <row r="1204">
          <cell r="A1204" t="str">
            <v>MJ</v>
          </cell>
          <cell r="B1204" t="str">
            <v>NDP</v>
          </cell>
          <cell r="C1204" t="str">
            <v>B</v>
          </cell>
          <cell r="D1204" t="str">
            <v>HT2</v>
          </cell>
          <cell r="E1204" t="str">
            <v>Justice</v>
          </cell>
          <cell r="F1204" t="str">
            <v>Justice</v>
          </cell>
          <cell r="U1204">
            <v>172850009</v>
          </cell>
          <cell r="V1204">
            <v>172850009</v>
          </cell>
          <cell r="AD1204">
            <v>0</v>
          </cell>
          <cell r="AE1204">
            <v>0</v>
          </cell>
          <cell r="AG1204">
            <v>172850009</v>
          </cell>
          <cell r="AH1204">
            <v>172850009</v>
          </cell>
          <cell r="AM1204">
            <v>0</v>
          </cell>
          <cell r="AN1204">
            <v>0</v>
          </cell>
          <cell r="AP1204">
            <v>172850009</v>
          </cell>
          <cell r="AQ1204">
            <v>172850009</v>
          </cell>
          <cell r="AV1204">
            <v>0</v>
          </cell>
          <cell r="AW1204">
            <v>0</v>
          </cell>
          <cell r="AY1204">
            <v>172850009</v>
          </cell>
          <cell r="AZ1204">
            <v>172850009</v>
          </cell>
        </row>
        <row r="1205">
          <cell r="A1205" t="str">
            <v>MJ</v>
          </cell>
          <cell r="B1205" t="str">
            <v>NDP</v>
          </cell>
          <cell r="C1205" t="str">
            <v>P</v>
          </cell>
          <cell r="D1205" t="str">
            <v>SO</v>
          </cell>
          <cell r="E1205" t="str">
            <v>Justice</v>
          </cell>
          <cell r="F1205" t="str">
            <v>Justice</v>
          </cell>
          <cell r="M1205">
            <v>806976014</v>
          </cell>
          <cell r="O1205">
            <v>820066618</v>
          </cell>
          <cell r="Q1205">
            <v>848323633</v>
          </cell>
          <cell r="S1205">
            <v>861596093</v>
          </cell>
          <cell r="U1205">
            <v>955776747</v>
          </cell>
          <cell r="V1205">
            <v>944542870</v>
          </cell>
          <cell r="AD1205">
            <v>0</v>
          </cell>
          <cell r="AE1205">
            <v>0</v>
          </cell>
          <cell r="AG1205">
            <v>955776747</v>
          </cell>
          <cell r="AH1205">
            <v>944542870</v>
          </cell>
          <cell r="AM1205">
            <v>0</v>
          </cell>
          <cell r="AN1205">
            <v>0</v>
          </cell>
          <cell r="AP1205">
            <v>955776747</v>
          </cell>
          <cell r="AQ1205">
            <v>944542870</v>
          </cell>
          <cell r="AV1205">
            <v>0</v>
          </cell>
          <cell r="AW1205">
            <v>0</v>
          </cell>
          <cell r="AY1205">
            <v>955776747</v>
          </cell>
          <cell r="AZ1205">
            <v>944542870</v>
          </cell>
        </row>
        <row r="1206">
          <cell r="A1206" t="str">
            <v>MJ</v>
          </cell>
          <cell r="B1206" t="str">
            <v>SO</v>
          </cell>
          <cell r="C1206" t="str">
            <v>STP</v>
          </cell>
          <cell r="D1206" t="str">
            <v>T2</v>
          </cell>
          <cell r="E1206" t="str">
            <v>Justice</v>
          </cell>
          <cell r="F1206" t="str">
            <v>Justice</v>
          </cell>
          <cell r="M1206">
            <v>499669724</v>
          </cell>
          <cell r="O1206">
            <v>507454670</v>
          </cell>
          <cell r="Q1206">
            <v>516398044</v>
          </cell>
          <cell r="S1206">
            <v>527020805</v>
          </cell>
          <cell r="U1206">
            <v>554611772</v>
          </cell>
          <cell r="V1206">
            <v>554611772</v>
          </cell>
          <cell r="AD1206">
            <v>0</v>
          </cell>
          <cell r="AE1206">
            <v>0</v>
          </cell>
          <cell r="AG1206">
            <v>554611772</v>
          </cell>
          <cell r="AH1206">
            <v>554611772</v>
          </cell>
          <cell r="AM1206">
            <v>0</v>
          </cell>
          <cell r="AN1206">
            <v>0</v>
          </cell>
          <cell r="AP1206">
            <v>554611772</v>
          </cell>
          <cell r="AQ1206">
            <v>554611772</v>
          </cell>
          <cell r="AV1206">
            <v>0</v>
          </cell>
          <cell r="AW1206">
            <v>0</v>
          </cell>
          <cell r="AY1206">
            <v>554611772</v>
          </cell>
          <cell r="AZ1206">
            <v>554611772</v>
          </cell>
        </row>
        <row r="1207">
          <cell r="A1207" t="str">
            <v>MJ</v>
          </cell>
          <cell r="B1207" t="str">
            <v>NDP</v>
          </cell>
          <cell r="C1207" t="str">
            <v>B</v>
          </cell>
          <cell r="D1207" t="str">
            <v>T2_HCAS</v>
          </cell>
          <cell r="E1207" t="str">
            <v>Justice</v>
          </cell>
          <cell r="F1207" t="str">
            <v>Justice</v>
          </cell>
          <cell r="M1207">
            <v>354958952</v>
          </cell>
          <cell r="O1207">
            <v>362110625</v>
          </cell>
          <cell r="Q1207">
            <v>370500801</v>
          </cell>
          <cell r="S1207">
            <v>379984039</v>
          </cell>
          <cell r="U1207">
            <v>396356069</v>
          </cell>
          <cell r="V1207">
            <v>396356069</v>
          </cell>
          <cell r="AD1207">
            <v>0</v>
          </cell>
          <cell r="AE1207">
            <v>0</v>
          </cell>
          <cell r="AG1207">
            <v>396356069</v>
          </cell>
          <cell r="AH1207">
            <v>396356069</v>
          </cell>
          <cell r="AM1207">
            <v>0</v>
          </cell>
          <cell r="AN1207">
            <v>0</v>
          </cell>
          <cell r="AP1207">
            <v>396356069</v>
          </cell>
          <cell r="AQ1207">
            <v>396356069</v>
          </cell>
          <cell r="AV1207">
            <v>0</v>
          </cell>
          <cell r="AW1207">
            <v>0</v>
          </cell>
          <cell r="AY1207">
            <v>396356069</v>
          </cell>
          <cell r="AZ1207">
            <v>396356069</v>
          </cell>
        </row>
        <row r="1208">
          <cell r="A1208" t="str">
            <v>MJ</v>
          </cell>
          <cell r="B1208" t="str">
            <v>HN</v>
          </cell>
          <cell r="C1208" t="str">
            <v>B</v>
          </cell>
          <cell r="D1208" t="str">
            <v>T2_CAS</v>
          </cell>
          <cell r="E1208" t="str">
            <v>Justice</v>
          </cell>
          <cell r="F1208" t="str">
            <v>Justice</v>
          </cell>
          <cell r="M1208">
            <v>144710772</v>
          </cell>
          <cell r="O1208">
            <v>145344045</v>
          </cell>
          <cell r="Q1208">
            <v>145897243</v>
          </cell>
          <cell r="S1208">
            <v>147036766</v>
          </cell>
          <cell r="U1208">
            <v>158255703</v>
          </cell>
          <cell r="V1208">
            <v>158255703</v>
          </cell>
          <cell r="AD1208">
            <v>0</v>
          </cell>
          <cell r="AE1208">
            <v>0</v>
          </cell>
          <cell r="AG1208">
            <v>158255703</v>
          </cell>
          <cell r="AH1208">
            <v>158255703</v>
          </cell>
          <cell r="AM1208">
            <v>0</v>
          </cell>
          <cell r="AN1208">
            <v>0</v>
          </cell>
          <cell r="AP1208">
            <v>158255703</v>
          </cell>
          <cell r="AQ1208">
            <v>158255703</v>
          </cell>
          <cell r="AV1208">
            <v>0</v>
          </cell>
          <cell r="AW1208">
            <v>0</v>
          </cell>
          <cell r="AY1208">
            <v>158255703</v>
          </cell>
          <cell r="AZ1208">
            <v>158255703</v>
          </cell>
        </row>
        <row r="1209">
          <cell r="A1209" t="str">
            <v>MJ</v>
          </cell>
          <cell r="B1209" t="str">
            <v>NDP</v>
          </cell>
          <cell r="C1209" t="str">
            <v>STP</v>
          </cell>
          <cell r="D1209" t="str">
            <v>HT2</v>
          </cell>
          <cell r="E1209" t="str">
            <v>Justice</v>
          </cell>
          <cell r="F1209" t="str">
            <v>Justice</v>
          </cell>
          <cell r="M1209">
            <v>307306290</v>
          </cell>
          <cell r="O1209">
            <v>312611948</v>
          </cell>
          <cell r="Q1209">
            <v>331925589</v>
          </cell>
          <cell r="S1209">
            <v>334575288</v>
          </cell>
          <cell r="U1209">
            <v>401164975</v>
          </cell>
          <cell r="V1209">
            <v>389931098</v>
          </cell>
          <cell r="AD1209">
            <v>0</v>
          </cell>
          <cell r="AE1209">
            <v>0</v>
          </cell>
          <cell r="AG1209">
            <v>401164975</v>
          </cell>
          <cell r="AH1209">
            <v>389931098</v>
          </cell>
          <cell r="AM1209">
            <v>0</v>
          </cell>
          <cell r="AN1209">
            <v>0</v>
          </cell>
          <cell r="AP1209">
            <v>401164975</v>
          </cell>
          <cell r="AQ1209">
            <v>389931098</v>
          </cell>
          <cell r="AV1209">
            <v>0</v>
          </cell>
          <cell r="AW1209">
            <v>0</v>
          </cell>
          <cell r="AY1209">
            <v>401164975</v>
          </cell>
          <cell r="AZ1209">
            <v>389931098</v>
          </cell>
        </row>
        <row r="1210">
          <cell r="A1210" t="str">
            <v>MJ</v>
          </cell>
          <cell r="B1210" t="str">
            <v>NDP</v>
          </cell>
          <cell r="C1210" t="str">
            <v>B</v>
          </cell>
          <cell r="D1210" t="str">
            <v>HT2</v>
          </cell>
          <cell r="E1210" t="str">
            <v>Justice</v>
          </cell>
          <cell r="F1210" t="str">
            <v>Justice</v>
          </cell>
          <cell r="U1210">
            <v>54641649</v>
          </cell>
          <cell r="V1210">
            <v>53932477</v>
          </cell>
          <cell r="AD1210">
            <v>0</v>
          </cell>
          <cell r="AE1210">
            <v>0</v>
          </cell>
          <cell r="AG1210">
            <v>54641649</v>
          </cell>
          <cell r="AH1210">
            <v>53932477</v>
          </cell>
          <cell r="AM1210">
            <v>0</v>
          </cell>
          <cell r="AN1210">
            <v>0</v>
          </cell>
          <cell r="AP1210">
            <v>54641649</v>
          </cell>
          <cell r="AQ1210">
            <v>53932477</v>
          </cell>
          <cell r="AV1210">
            <v>0</v>
          </cell>
          <cell r="AW1210">
            <v>0</v>
          </cell>
          <cell r="AY1210">
            <v>54641649</v>
          </cell>
          <cell r="AZ1210">
            <v>53932477</v>
          </cell>
        </row>
        <row r="1211">
          <cell r="A1211" t="str">
            <v>MJ</v>
          </cell>
          <cell r="B1211" t="str">
            <v>NDP</v>
          </cell>
          <cell r="C1211" t="str">
            <v>B</v>
          </cell>
          <cell r="D1211" t="str">
            <v>HT2</v>
          </cell>
          <cell r="E1211" t="str">
            <v>Justice</v>
          </cell>
          <cell r="F1211" t="str">
            <v>Justice</v>
          </cell>
          <cell r="U1211">
            <v>265333090</v>
          </cell>
          <cell r="V1211">
            <v>265333090</v>
          </cell>
          <cell r="AD1211">
            <v>0</v>
          </cell>
          <cell r="AE1211">
            <v>0</v>
          </cell>
          <cell r="AG1211">
            <v>265333090</v>
          </cell>
          <cell r="AH1211">
            <v>265333090</v>
          </cell>
          <cell r="AM1211">
            <v>0</v>
          </cell>
          <cell r="AN1211">
            <v>0</v>
          </cell>
          <cell r="AP1211">
            <v>265333090</v>
          </cell>
          <cell r="AQ1211">
            <v>265333090</v>
          </cell>
          <cell r="AV1211">
            <v>0</v>
          </cell>
          <cell r="AW1211">
            <v>0</v>
          </cell>
          <cell r="AY1211">
            <v>265333090</v>
          </cell>
          <cell r="AZ1211">
            <v>265333090</v>
          </cell>
        </row>
        <row r="1212">
          <cell r="A1212" t="str">
            <v>MJ</v>
          </cell>
          <cell r="B1212" t="str">
            <v>NDP</v>
          </cell>
          <cell r="C1212" t="str">
            <v>B</v>
          </cell>
          <cell r="D1212" t="str">
            <v>HT2</v>
          </cell>
          <cell r="E1212" t="str">
            <v>Justice</v>
          </cell>
          <cell r="F1212" t="str">
            <v>Justice</v>
          </cell>
          <cell r="U1212">
            <v>12695452</v>
          </cell>
          <cell r="V1212">
            <v>12695452</v>
          </cell>
          <cell r="AD1212">
            <v>0</v>
          </cell>
          <cell r="AE1212">
            <v>0</v>
          </cell>
          <cell r="AG1212">
            <v>12695452</v>
          </cell>
          <cell r="AH1212">
            <v>12695452</v>
          </cell>
          <cell r="AM1212">
            <v>0</v>
          </cell>
          <cell r="AN1212">
            <v>0</v>
          </cell>
          <cell r="AP1212">
            <v>12695452</v>
          </cell>
          <cell r="AQ1212">
            <v>12695452</v>
          </cell>
          <cell r="AV1212">
            <v>0</v>
          </cell>
          <cell r="AW1212">
            <v>0</v>
          </cell>
          <cell r="AY1212">
            <v>12695452</v>
          </cell>
          <cell r="AZ1212">
            <v>12695452</v>
          </cell>
        </row>
        <row r="1213">
          <cell r="A1213" t="str">
            <v>MJ</v>
          </cell>
          <cell r="B1213" t="str">
            <v>NDP</v>
          </cell>
          <cell r="C1213" t="str">
            <v>B</v>
          </cell>
          <cell r="D1213" t="str">
            <v>HT2</v>
          </cell>
          <cell r="E1213" t="str">
            <v>Justice</v>
          </cell>
          <cell r="F1213" t="str">
            <v>Justice</v>
          </cell>
          <cell r="U1213">
            <v>48434784</v>
          </cell>
          <cell r="V1213">
            <v>35073908</v>
          </cell>
          <cell r="AD1213">
            <v>0</v>
          </cell>
          <cell r="AE1213">
            <v>0</v>
          </cell>
          <cell r="AG1213">
            <v>48434784</v>
          </cell>
          <cell r="AH1213">
            <v>35073908</v>
          </cell>
          <cell r="AM1213">
            <v>0</v>
          </cell>
          <cell r="AN1213">
            <v>0</v>
          </cell>
          <cell r="AP1213">
            <v>48434784</v>
          </cell>
          <cell r="AQ1213">
            <v>35073908</v>
          </cell>
          <cell r="AV1213">
            <v>0</v>
          </cell>
          <cell r="AW1213">
            <v>0</v>
          </cell>
          <cell r="AY1213">
            <v>48434784</v>
          </cell>
          <cell r="AZ1213">
            <v>35073908</v>
          </cell>
        </row>
        <row r="1214">
          <cell r="A1214" t="str">
            <v>MJ</v>
          </cell>
          <cell r="B1214" t="str">
            <v>NDP</v>
          </cell>
          <cell r="C1214" t="str">
            <v>B</v>
          </cell>
          <cell r="D1214" t="str">
            <v>HT2</v>
          </cell>
          <cell r="E1214" t="str">
            <v>Justice</v>
          </cell>
          <cell r="F1214" t="str">
            <v>Justice</v>
          </cell>
          <cell r="U1214">
            <v>20060000</v>
          </cell>
          <cell r="V1214">
            <v>22896171</v>
          </cell>
          <cell r="AD1214">
            <v>0</v>
          </cell>
          <cell r="AE1214">
            <v>0</v>
          </cell>
          <cell r="AG1214">
            <v>20060000</v>
          </cell>
          <cell r="AH1214">
            <v>22896171</v>
          </cell>
          <cell r="AM1214">
            <v>0</v>
          </cell>
          <cell r="AN1214">
            <v>0</v>
          </cell>
          <cell r="AP1214">
            <v>20060000</v>
          </cell>
          <cell r="AQ1214">
            <v>22896171</v>
          </cell>
          <cell r="AV1214">
            <v>0</v>
          </cell>
          <cell r="AW1214">
            <v>0</v>
          </cell>
          <cell r="AY1214">
            <v>20060000</v>
          </cell>
          <cell r="AZ1214">
            <v>22896171</v>
          </cell>
        </row>
        <row r="1215">
          <cell r="A1215" t="str">
            <v>MJ</v>
          </cell>
          <cell r="B1215" t="str">
            <v>NDP</v>
          </cell>
          <cell r="C1215" t="str">
            <v>P</v>
          </cell>
          <cell r="D1215" t="str">
            <v>SO</v>
          </cell>
          <cell r="E1215" t="str">
            <v>Justice</v>
          </cell>
          <cell r="F1215" t="str">
            <v>Justice</v>
          </cell>
          <cell r="M1215">
            <v>352772625</v>
          </cell>
          <cell r="O1215">
            <v>409425135</v>
          </cell>
          <cell r="Q1215">
            <v>455872074</v>
          </cell>
          <cell r="S1215">
            <v>470973748</v>
          </cell>
          <cell r="U1215">
            <v>463329179</v>
          </cell>
          <cell r="V1215">
            <v>534816263</v>
          </cell>
          <cell r="AD1215">
            <v>0</v>
          </cell>
          <cell r="AE1215">
            <v>0</v>
          </cell>
          <cell r="AG1215">
            <v>463329179</v>
          </cell>
          <cell r="AH1215">
            <v>534816263</v>
          </cell>
          <cell r="AM1215">
            <v>0</v>
          </cell>
          <cell r="AN1215">
            <v>0</v>
          </cell>
          <cell r="AP1215">
            <v>463329179</v>
          </cell>
          <cell r="AQ1215">
            <v>534816263</v>
          </cell>
          <cell r="AV1215">
            <v>0</v>
          </cell>
          <cell r="AW1215">
            <v>0</v>
          </cell>
          <cell r="AY1215">
            <v>463329179</v>
          </cell>
          <cell r="AZ1215">
            <v>534816263</v>
          </cell>
        </row>
        <row r="1216">
          <cell r="A1216" t="str">
            <v>MJ</v>
          </cell>
          <cell r="B1216" t="str">
            <v>SO</v>
          </cell>
          <cell r="C1216" t="str">
            <v>STP</v>
          </cell>
          <cell r="D1216" t="str">
            <v>T2</v>
          </cell>
          <cell r="E1216" t="str">
            <v>Justice</v>
          </cell>
          <cell r="F1216" t="str">
            <v>Justice</v>
          </cell>
          <cell r="M1216">
            <v>157399888</v>
          </cell>
          <cell r="O1216">
            <v>168822138</v>
          </cell>
          <cell r="Q1216">
            <v>175753424</v>
          </cell>
          <cell r="S1216">
            <v>185300364</v>
          </cell>
          <cell r="U1216">
            <v>188234850</v>
          </cell>
          <cell r="V1216">
            <v>188234850</v>
          </cell>
          <cell r="AD1216">
            <v>0</v>
          </cell>
          <cell r="AE1216">
            <v>0</v>
          </cell>
          <cell r="AG1216">
            <v>188234850</v>
          </cell>
          <cell r="AH1216">
            <v>188234850</v>
          </cell>
          <cell r="AM1216">
            <v>0</v>
          </cell>
          <cell r="AN1216">
            <v>0</v>
          </cell>
          <cell r="AP1216">
            <v>188234850</v>
          </cell>
          <cell r="AQ1216">
            <v>188234850</v>
          </cell>
          <cell r="AV1216">
            <v>0</v>
          </cell>
          <cell r="AW1216">
            <v>0</v>
          </cell>
          <cell r="AY1216">
            <v>188234850</v>
          </cell>
          <cell r="AZ1216">
            <v>188234850</v>
          </cell>
        </row>
        <row r="1217">
          <cell r="A1217" t="str">
            <v>MJ</v>
          </cell>
          <cell r="B1217" t="str">
            <v>NDP</v>
          </cell>
          <cell r="C1217" t="str">
            <v>B</v>
          </cell>
          <cell r="D1217" t="str">
            <v>T2_HCAS</v>
          </cell>
          <cell r="E1217" t="str">
            <v>Justice</v>
          </cell>
          <cell r="F1217" t="str">
            <v>Justice</v>
          </cell>
          <cell r="M1217">
            <v>119656725</v>
          </cell>
          <cell r="O1217">
            <v>129882797</v>
          </cell>
          <cell r="Q1217">
            <v>136936075</v>
          </cell>
          <cell r="S1217">
            <v>145886899</v>
          </cell>
          <cell r="U1217">
            <v>147570418</v>
          </cell>
          <cell r="V1217">
            <v>147570418</v>
          </cell>
          <cell r="AD1217">
            <v>0</v>
          </cell>
          <cell r="AE1217">
            <v>0</v>
          </cell>
          <cell r="AG1217">
            <v>147570418</v>
          </cell>
          <cell r="AH1217">
            <v>147570418</v>
          </cell>
          <cell r="AM1217">
            <v>0</v>
          </cell>
          <cell r="AN1217">
            <v>0</v>
          </cell>
          <cell r="AP1217">
            <v>147570418</v>
          </cell>
          <cell r="AQ1217">
            <v>147570418</v>
          </cell>
          <cell r="AV1217">
            <v>0</v>
          </cell>
          <cell r="AW1217">
            <v>0</v>
          </cell>
          <cell r="AY1217">
            <v>147570418</v>
          </cell>
          <cell r="AZ1217">
            <v>147570418</v>
          </cell>
        </row>
        <row r="1218">
          <cell r="A1218" t="str">
            <v>MJ</v>
          </cell>
          <cell r="B1218" t="str">
            <v>HN</v>
          </cell>
          <cell r="C1218" t="str">
            <v>B</v>
          </cell>
          <cell r="D1218" t="str">
            <v>T2_CAS</v>
          </cell>
          <cell r="E1218" t="str">
            <v>Justice</v>
          </cell>
          <cell r="F1218" t="str">
            <v>Justice</v>
          </cell>
          <cell r="M1218">
            <v>37743163</v>
          </cell>
          <cell r="O1218">
            <v>38939341</v>
          </cell>
          <cell r="Q1218">
            <v>38817349</v>
          </cell>
          <cell r="S1218">
            <v>39413465</v>
          </cell>
          <cell r="U1218">
            <v>40664432</v>
          </cell>
          <cell r="V1218">
            <v>40664432</v>
          </cell>
          <cell r="AD1218">
            <v>0</v>
          </cell>
          <cell r="AE1218">
            <v>0</v>
          </cell>
          <cell r="AG1218">
            <v>40664432</v>
          </cell>
          <cell r="AH1218">
            <v>40664432</v>
          </cell>
          <cell r="AM1218">
            <v>0</v>
          </cell>
          <cell r="AN1218">
            <v>0</v>
          </cell>
          <cell r="AP1218">
            <v>40664432</v>
          </cell>
          <cell r="AQ1218">
            <v>40664432</v>
          </cell>
          <cell r="AV1218">
            <v>0</v>
          </cell>
          <cell r="AW1218">
            <v>0</v>
          </cell>
          <cell r="AY1218">
            <v>40664432</v>
          </cell>
          <cell r="AZ1218">
            <v>40664432</v>
          </cell>
        </row>
        <row r="1219">
          <cell r="A1219" t="str">
            <v>MJ</v>
          </cell>
          <cell r="B1219" t="str">
            <v>NDP</v>
          </cell>
          <cell r="C1219" t="str">
            <v>STP</v>
          </cell>
          <cell r="D1219" t="str">
            <v>HT2</v>
          </cell>
          <cell r="E1219" t="str">
            <v>Justice</v>
          </cell>
          <cell r="F1219" t="str">
            <v>Justice</v>
          </cell>
          <cell r="M1219">
            <v>195372737</v>
          </cell>
          <cell r="O1219">
            <v>240602997</v>
          </cell>
          <cell r="Q1219">
            <v>280118650</v>
          </cell>
          <cell r="S1219">
            <v>285673384</v>
          </cell>
          <cell r="U1219">
            <v>275094329</v>
          </cell>
          <cell r="V1219">
            <v>346581413</v>
          </cell>
          <cell r="AD1219">
            <v>0</v>
          </cell>
          <cell r="AE1219">
            <v>0</v>
          </cell>
          <cell r="AG1219">
            <v>275094329</v>
          </cell>
          <cell r="AH1219">
            <v>346581413</v>
          </cell>
          <cell r="AM1219">
            <v>0</v>
          </cell>
          <cell r="AN1219">
            <v>0</v>
          </cell>
          <cell r="AP1219">
            <v>275094329</v>
          </cell>
          <cell r="AQ1219">
            <v>346581413</v>
          </cell>
          <cell r="AV1219">
            <v>0</v>
          </cell>
          <cell r="AW1219">
            <v>0</v>
          </cell>
          <cell r="AY1219">
            <v>275094329</v>
          </cell>
          <cell r="AZ1219">
            <v>346581413</v>
          </cell>
        </row>
        <row r="1220">
          <cell r="A1220" t="str">
            <v>MJ</v>
          </cell>
          <cell r="B1220" t="str">
            <v>NDP</v>
          </cell>
          <cell r="C1220" t="str">
            <v>B</v>
          </cell>
          <cell r="D1220" t="str">
            <v>HT2</v>
          </cell>
          <cell r="E1220" t="str">
            <v>Justice</v>
          </cell>
          <cell r="F1220" t="str">
            <v>Justice</v>
          </cell>
          <cell r="U1220">
            <v>31872821</v>
          </cell>
          <cell r="V1220">
            <v>31872821</v>
          </cell>
          <cell r="AD1220">
            <v>0</v>
          </cell>
          <cell r="AE1220">
            <v>0</v>
          </cell>
          <cell r="AG1220">
            <v>31872821</v>
          </cell>
          <cell r="AH1220">
            <v>31872821</v>
          </cell>
          <cell r="AM1220">
            <v>0</v>
          </cell>
          <cell r="AN1220">
            <v>0</v>
          </cell>
          <cell r="AP1220">
            <v>31872821</v>
          </cell>
          <cell r="AQ1220">
            <v>31872821</v>
          </cell>
          <cell r="AV1220">
            <v>0</v>
          </cell>
          <cell r="AW1220">
            <v>0</v>
          </cell>
          <cell r="AY1220">
            <v>31872821</v>
          </cell>
          <cell r="AZ1220">
            <v>31872821</v>
          </cell>
        </row>
        <row r="1221">
          <cell r="A1221" t="str">
            <v>MJ</v>
          </cell>
          <cell r="B1221" t="str">
            <v>NDP</v>
          </cell>
          <cell r="C1221" t="str">
            <v>B</v>
          </cell>
          <cell r="D1221" t="str">
            <v>HT2</v>
          </cell>
          <cell r="E1221" t="str">
            <v>Justice</v>
          </cell>
          <cell r="F1221" t="str">
            <v>Justice</v>
          </cell>
          <cell r="U1221">
            <v>86215287</v>
          </cell>
          <cell r="V1221">
            <v>74315287</v>
          </cell>
          <cell r="AD1221">
            <v>0</v>
          </cell>
          <cell r="AE1221">
            <v>0</v>
          </cell>
          <cell r="AG1221">
            <v>86215287</v>
          </cell>
          <cell r="AH1221">
            <v>74315287</v>
          </cell>
          <cell r="AM1221">
            <v>0</v>
          </cell>
          <cell r="AN1221">
            <v>0</v>
          </cell>
          <cell r="AP1221">
            <v>86215287</v>
          </cell>
          <cell r="AQ1221">
            <v>74315287</v>
          </cell>
          <cell r="AV1221">
            <v>0</v>
          </cell>
          <cell r="AW1221">
            <v>0</v>
          </cell>
          <cell r="AY1221">
            <v>86215287</v>
          </cell>
          <cell r="AZ1221">
            <v>74315287</v>
          </cell>
        </row>
        <row r="1222">
          <cell r="A1222" t="str">
            <v>MJ</v>
          </cell>
          <cell r="B1222" t="str">
            <v>NDP</v>
          </cell>
          <cell r="C1222" t="str">
            <v>B</v>
          </cell>
          <cell r="D1222" t="str">
            <v>HT2</v>
          </cell>
          <cell r="E1222" t="str">
            <v>Justice</v>
          </cell>
          <cell r="F1222" t="str">
            <v>Justice</v>
          </cell>
          <cell r="U1222">
            <v>14166093</v>
          </cell>
          <cell r="V1222">
            <v>14166093</v>
          </cell>
          <cell r="AD1222">
            <v>0</v>
          </cell>
          <cell r="AE1222">
            <v>0</v>
          </cell>
          <cell r="AG1222">
            <v>14166093</v>
          </cell>
          <cell r="AH1222">
            <v>14166093</v>
          </cell>
          <cell r="AM1222">
            <v>0</v>
          </cell>
          <cell r="AN1222">
            <v>0</v>
          </cell>
          <cell r="AP1222">
            <v>14166093</v>
          </cell>
          <cell r="AQ1222">
            <v>14166093</v>
          </cell>
          <cell r="AV1222">
            <v>0</v>
          </cell>
          <cell r="AW1222">
            <v>0</v>
          </cell>
          <cell r="AY1222">
            <v>14166093</v>
          </cell>
          <cell r="AZ1222">
            <v>14166093</v>
          </cell>
        </row>
        <row r="1223">
          <cell r="A1223" t="str">
            <v>MJ</v>
          </cell>
          <cell r="B1223" t="str">
            <v>NDP</v>
          </cell>
          <cell r="C1223" t="str">
            <v>B</v>
          </cell>
          <cell r="D1223" t="str">
            <v>HT2</v>
          </cell>
          <cell r="E1223" t="str">
            <v>Justice</v>
          </cell>
          <cell r="F1223" t="str">
            <v>Justice</v>
          </cell>
          <cell r="U1223">
            <v>74396638</v>
          </cell>
          <cell r="V1223">
            <v>157484335</v>
          </cell>
          <cell r="AD1223">
            <v>0</v>
          </cell>
          <cell r="AE1223">
            <v>0</v>
          </cell>
          <cell r="AG1223">
            <v>74396638</v>
          </cell>
          <cell r="AH1223">
            <v>157484335</v>
          </cell>
          <cell r="AM1223">
            <v>0</v>
          </cell>
          <cell r="AN1223">
            <v>0</v>
          </cell>
          <cell r="AP1223">
            <v>74396638</v>
          </cell>
          <cell r="AQ1223">
            <v>157484335</v>
          </cell>
          <cell r="AV1223">
            <v>0</v>
          </cell>
          <cell r="AW1223">
            <v>0</v>
          </cell>
          <cell r="AY1223">
            <v>74396638</v>
          </cell>
          <cell r="AZ1223">
            <v>157484335</v>
          </cell>
        </row>
        <row r="1224">
          <cell r="A1224" t="str">
            <v>MJ</v>
          </cell>
          <cell r="B1224" t="str">
            <v>NDP</v>
          </cell>
          <cell r="C1224" t="str">
            <v>B</v>
          </cell>
          <cell r="D1224" t="str">
            <v>HT2</v>
          </cell>
          <cell r="E1224" t="str">
            <v>Justice</v>
          </cell>
          <cell r="F1224" t="str">
            <v>Justice</v>
          </cell>
          <cell r="U1224">
            <v>10099735</v>
          </cell>
          <cell r="V1224">
            <v>19399122</v>
          </cell>
          <cell r="AD1224">
            <v>0</v>
          </cell>
          <cell r="AE1224">
            <v>0</v>
          </cell>
          <cell r="AG1224">
            <v>10099735</v>
          </cell>
          <cell r="AH1224">
            <v>19399122</v>
          </cell>
          <cell r="AM1224">
            <v>0</v>
          </cell>
          <cell r="AN1224">
            <v>0</v>
          </cell>
          <cell r="AP1224">
            <v>10099735</v>
          </cell>
          <cell r="AQ1224">
            <v>19399122</v>
          </cell>
          <cell r="AV1224">
            <v>0</v>
          </cell>
          <cell r="AW1224">
            <v>0</v>
          </cell>
          <cell r="AY1224">
            <v>10099735</v>
          </cell>
          <cell r="AZ1224">
            <v>19399122</v>
          </cell>
        </row>
        <row r="1225">
          <cell r="A1225" t="str">
            <v>MJ</v>
          </cell>
          <cell r="B1225" t="str">
            <v>NDP</v>
          </cell>
          <cell r="C1225" t="str">
            <v>B</v>
          </cell>
          <cell r="D1225" t="str">
            <v>HT2</v>
          </cell>
          <cell r="E1225" t="str">
            <v>Justice</v>
          </cell>
          <cell r="F1225" t="str">
            <v>Justice</v>
          </cell>
          <cell r="U1225">
            <v>43764849</v>
          </cell>
          <cell r="V1225">
            <v>34764849</v>
          </cell>
          <cell r="AD1225">
            <v>0</v>
          </cell>
          <cell r="AE1225">
            <v>0</v>
          </cell>
          <cell r="AG1225">
            <v>43764849</v>
          </cell>
          <cell r="AH1225">
            <v>34764849</v>
          </cell>
          <cell r="AM1225">
            <v>0</v>
          </cell>
          <cell r="AN1225">
            <v>0</v>
          </cell>
          <cell r="AP1225">
            <v>43764849</v>
          </cell>
          <cell r="AQ1225">
            <v>34764849</v>
          </cell>
          <cell r="AV1225">
            <v>0</v>
          </cell>
          <cell r="AW1225">
            <v>0</v>
          </cell>
          <cell r="AY1225">
            <v>43764849</v>
          </cell>
          <cell r="AZ1225">
            <v>34764849</v>
          </cell>
        </row>
        <row r="1226">
          <cell r="A1226" t="str">
            <v>MJ</v>
          </cell>
          <cell r="B1226" t="str">
            <v>NDP</v>
          </cell>
          <cell r="C1226" t="str">
            <v>B</v>
          </cell>
          <cell r="D1226" t="str">
            <v>HT2</v>
          </cell>
          <cell r="E1226" t="str">
            <v>Justice</v>
          </cell>
          <cell r="F1226" t="str">
            <v>Justice</v>
          </cell>
          <cell r="U1226">
            <v>14578906</v>
          </cell>
          <cell r="V1226">
            <v>14578906</v>
          </cell>
          <cell r="AD1226">
            <v>0</v>
          </cell>
          <cell r="AE1226">
            <v>0</v>
          </cell>
          <cell r="AG1226">
            <v>14578906</v>
          </cell>
          <cell r="AH1226">
            <v>14578906</v>
          </cell>
          <cell r="AM1226">
            <v>0</v>
          </cell>
          <cell r="AN1226">
            <v>0</v>
          </cell>
          <cell r="AP1226">
            <v>14578906</v>
          </cell>
          <cell r="AQ1226">
            <v>14578906</v>
          </cell>
          <cell r="AV1226">
            <v>0</v>
          </cell>
          <cell r="AW1226">
            <v>0</v>
          </cell>
          <cell r="AY1226">
            <v>14578906</v>
          </cell>
          <cell r="AZ1226">
            <v>14578906</v>
          </cell>
        </row>
        <row r="1227">
          <cell r="A1227" t="str">
            <v>MJ</v>
          </cell>
          <cell r="B1227" t="str">
            <v>NDP</v>
          </cell>
          <cell r="C1227" t="str">
            <v>P</v>
          </cell>
          <cell r="D1227" t="str">
            <v>SO</v>
          </cell>
          <cell r="E1227" t="str">
            <v>Justice</v>
          </cell>
          <cell r="F1227" t="str">
            <v>Justice</v>
          </cell>
          <cell r="M1227">
            <v>4314236</v>
          </cell>
          <cell r="O1227">
            <v>4247693</v>
          </cell>
          <cell r="Q1227">
            <v>4183597</v>
          </cell>
          <cell r="S1227">
            <v>4362226</v>
          </cell>
          <cell r="U1227">
            <v>4427992</v>
          </cell>
          <cell r="V1227">
            <v>5266992</v>
          </cell>
          <cell r="AD1227">
            <v>0</v>
          </cell>
          <cell r="AE1227">
            <v>0</v>
          </cell>
          <cell r="AG1227">
            <v>4427992</v>
          </cell>
          <cell r="AH1227">
            <v>5266992</v>
          </cell>
          <cell r="AM1227">
            <v>0</v>
          </cell>
          <cell r="AN1227">
            <v>0</v>
          </cell>
          <cell r="AP1227">
            <v>4427992</v>
          </cell>
          <cell r="AQ1227">
            <v>5266992</v>
          </cell>
          <cell r="AV1227">
            <v>0</v>
          </cell>
          <cell r="AW1227">
            <v>0</v>
          </cell>
          <cell r="AY1227">
            <v>4427992</v>
          </cell>
          <cell r="AZ1227">
            <v>5266992</v>
          </cell>
        </row>
        <row r="1228">
          <cell r="A1228" t="str">
            <v>MJ</v>
          </cell>
          <cell r="B1228" t="str">
            <v>SO</v>
          </cell>
          <cell r="C1228" t="str">
            <v>STP</v>
          </cell>
          <cell r="D1228" t="str">
            <v>T2</v>
          </cell>
          <cell r="E1228" t="str">
            <v>Justice</v>
          </cell>
          <cell r="F1228" t="str">
            <v>Justice</v>
          </cell>
          <cell r="M1228">
            <v>2589395</v>
          </cell>
          <cell r="O1228">
            <v>2554387</v>
          </cell>
          <cell r="Q1228">
            <v>2511519</v>
          </cell>
          <cell r="S1228">
            <v>2764768</v>
          </cell>
          <cell r="U1228">
            <v>3142215</v>
          </cell>
          <cell r="V1228">
            <v>3142215</v>
          </cell>
          <cell r="AD1228">
            <v>0</v>
          </cell>
          <cell r="AE1228">
            <v>0</v>
          </cell>
          <cell r="AG1228">
            <v>3142215</v>
          </cell>
          <cell r="AH1228">
            <v>3142215</v>
          </cell>
          <cell r="AM1228">
            <v>0</v>
          </cell>
          <cell r="AN1228">
            <v>0</v>
          </cell>
          <cell r="AP1228">
            <v>3142215</v>
          </cell>
          <cell r="AQ1228">
            <v>3142215</v>
          </cell>
          <cell r="AV1228">
            <v>0</v>
          </cell>
          <cell r="AW1228">
            <v>0</v>
          </cell>
          <cell r="AY1228">
            <v>3142215</v>
          </cell>
          <cell r="AZ1228">
            <v>3142215</v>
          </cell>
        </row>
        <row r="1229">
          <cell r="A1229" t="str">
            <v>MJ</v>
          </cell>
          <cell r="B1229" t="str">
            <v>NDP</v>
          </cell>
          <cell r="C1229" t="str">
            <v>B</v>
          </cell>
          <cell r="D1229" t="str">
            <v>T2_HCAS</v>
          </cell>
          <cell r="E1229" t="str">
            <v>Justice</v>
          </cell>
          <cell r="F1229" t="str">
            <v>Justice</v>
          </cell>
          <cell r="M1229">
            <v>2160977</v>
          </cell>
          <cell r="O1229">
            <v>2140366</v>
          </cell>
          <cell r="Q1229">
            <v>2090333</v>
          </cell>
          <cell r="S1229">
            <v>2261294</v>
          </cell>
          <cell r="U1229">
            <v>2588969</v>
          </cell>
          <cell r="V1229">
            <v>2588969</v>
          </cell>
          <cell r="AD1229">
            <v>0</v>
          </cell>
          <cell r="AE1229">
            <v>0</v>
          </cell>
          <cell r="AG1229">
            <v>2588969</v>
          </cell>
          <cell r="AH1229">
            <v>2588969</v>
          </cell>
          <cell r="AM1229">
            <v>0</v>
          </cell>
          <cell r="AN1229">
            <v>0</v>
          </cell>
          <cell r="AP1229">
            <v>2588969</v>
          </cell>
          <cell r="AQ1229">
            <v>2588969</v>
          </cell>
          <cell r="AV1229">
            <v>0</v>
          </cell>
          <cell r="AW1229">
            <v>0</v>
          </cell>
          <cell r="AY1229">
            <v>2588969</v>
          </cell>
          <cell r="AZ1229">
            <v>2588969</v>
          </cell>
        </row>
        <row r="1230">
          <cell r="A1230" t="str">
            <v>MJ</v>
          </cell>
          <cell r="B1230" t="str">
            <v>HN</v>
          </cell>
          <cell r="C1230" t="str">
            <v>B</v>
          </cell>
          <cell r="D1230" t="str">
            <v>T2_CAS</v>
          </cell>
          <cell r="E1230" t="str">
            <v>Justice</v>
          </cell>
          <cell r="F1230" t="str">
            <v>Justice</v>
          </cell>
          <cell r="M1230">
            <v>428418</v>
          </cell>
          <cell r="O1230">
            <v>414021</v>
          </cell>
          <cell r="Q1230">
            <v>421186</v>
          </cell>
          <cell r="S1230">
            <v>503474</v>
          </cell>
          <cell r="U1230">
            <v>553246</v>
          </cell>
          <cell r="V1230">
            <v>553246</v>
          </cell>
          <cell r="AD1230">
            <v>0</v>
          </cell>
          <cell r="AE1230">
            <v>0</v>
          </cell>
          <cell r="AG1230">
            <v>553246</v>
          </cell>
          <cell r="AH1230">
            <v>553246</v>
          </cell>
          <cell r="AM1230">
            <v>0</v>
          </cell>
          <cell r="AN1230">
            <v>0</v>
          </cell>
          <cell r="AP1230">
            <v>553246</v>
          </cell>
          <cell r="AQ1230">
            <v>553246</v>
          </cell>
          <cell r="AV1230">
            <v>0</v>
          </cell>
          <cell r="AW1230">
            <v>0</v>
          </cell>
          <cell r="AY1230">
            <v>553246</v>
          </cell>
          <cell r="AZ1230">
            <v>553246</v>
          </cell>
        </row>
        <row r="1231">
          <cell r="A1231" t="str">
            <v>MJ</v>
          </cell>
          <cell r="B1231" t="str">
            <v>NDP</v>
          </cell>
          <cell r="C1231" t="str">
            <v>STP</v>
          </cell>
          <cell r="D1231" t="str">
            <v>HT2</v>
          </cell>
          <cell r="E1231" t="str">
            <v>Justice</v>
          </cell>
          <cell r="F1231" t="str">
            <v>Justice</v>
          </cell>
          <cell r="M1231">
            <v>1724841</v>
          </cell>
          <cell r="O1231">
            <v>1693306</v>
          </cell>
          <cell r="Q1231">
            <v>1672078</v>
          </cell>
          <cell r="S1231">
            <v>1597458</v>
          </cell>
          <cell r="U1231">
            <v>1285777</v>
          </cell>
          <cell r="V1231">
            <v>2124777</v>
          </cell>
          <cell r="AD1231">
            <v>0</v>
          </cell>
          <cell r="AE1231">
            <v>0</v>
          </cell>
          <cell r="AG1231">
            <v>1285777</v>
          </cell>
          <cell r="AH1231">
            <v>2124777</v>
          </cell>
          <cell r="AM1231">
            <v>0</v>
          </cell>
          <cell r="AN1231">
            <v>0</v>
          </cell>
          <cell r="AP1231">
            <v>1285777</v>
          </cell>
          <cell r="AQ1231">
            <v>2124777</v>
          </cell>
          <cell r="AV1231">
            <v>0</v>
          </cell>
          <cell r="AW1231">
            <v>0</v>
          </cell>
          <cell r="AY1231">
            <v>1285777</v>
          </cell>
          <cell r="AZ1231">
            <v>2124777</v>
          </cell>
        </row>
        <row r="1232">
          <cell r="A1232" t="str">
            <v>MJ</v>
          </cell>
          <cell r="B1232" t="str">
            <v>NDP</v>
          </cell>
          <cell r="C1232" t="str">
            <v>B</v>
          </cell>
          <cell r="D1232" t="str">
            <v>HT2</v>
          </cell>
          <cell r="E1232" t="str">
            <v>Justice</v>
          </cell>
          <cell r="F1232" t="str">
            <v>Justice</v>
          </cell>
          <cell r="U1232">
            <v>1285777</v>
          </cell>
          <cell r="V1232">
            <v>2124777</v>
          </cell>
          <cell r="AD1232">
            <v>0</v>
          </cell>
          <cell r="AE1232">
            <v>0</v>
          </cell>
          <cell r="AG1232">
            <v>1285777</v>
          </cell>
          <cell r="AH1232">
            <v>2124777</v>
          </cell>
          <cell r="AM1232">
            <v>0</v>
          </cell>
          <cell r="AN1232">
            <v>0</v>
          </cell>
          <cell r="AP1232">
            <v>1285777</v>
          </cell>
          <cell r="AQ1232">
            <v>2124777</v>
          </cell>
          <cell r="AV1232">
            <v>0</v>
          </cell>
          <cell r="AW1232">
            <v>0</v>
          </cell>
          <cell r="AY1232">
            <v>1285777</v>
          </cell>
          <cell r="AZ1232">
            <v>2124777</v>
          </cell>
        </row>
        <row r="1233">
          <cell r="A1233" t="str">
            <v>Mer</v>
          </cell>
          <cell r="B1233" t="str">
            <v>SO</v>
          </cell>
          <cell r="C1233" t="str">
            <v>M</v>
          </cell>
          <cell r="D1233" t="str">
            <v>SO</v>
          </cell>
          <cell r="E1233" t="str">
            <v>Mer</v>
          </cell>
          <cell r="F1233" t="str">
            <v>Écologie, développement et mobilité durables</v>
          </cell>
          <cell r="M1233">
            <v>117005186</v>
          </cell>
          <cell r="O1233">
            <v>156022911</v>
          </cell>
          <cell r="Q1233">
            <v>149244720</v>
          </cell>
          <cell r="S1233">
            <v>155264477</v>
          </cell>
          <cell r="U1233">
            <v>21264564121</v>
          </cell>
          <cell r="V1233">
            <v>20729398015</v>
          </cell>
          <cell r="AD1233">
            <v>0</v>
          </cell>
          <cell r="AE1233">
            <v>0</v>
          </cell>
          <cell r="AG1233">
            <v>21264564121</v>
          </cell>
          <cell r="AH1233">
            <v>20729398015</v>
          </cell>
          <cell r="AM1233">
            <v>0</v>
          </cell>
          <cell r="AN1233">
            <v>0</v>
          </cell>
          <cell r="AP1233">
            <v>21264564121</v>
          </cell>
          <cell r="AQ1233">
            <v>20729398015</v>
          </cell>
          <cell r="AV1233">
            <v>0</v>
          </cell>
          <cell r="AW1233">
            <v>0</v>
          </cell>
          <cell r="AY1233">
            <v>21264564121</v>
          </cell>
          <cell r="AZ1233">
            <v>20729398015</v>
          </cell>
        </row>
        <row r="1234">
          <cell r="A1234" t="str">
            <v>Mer</v>
          </cell>
          <cell r="B1234" t="str">
            <v>NDP</v>
          </cell>
          <cell r="C1234" t="str">
            <v>P</v>
          </cell>
          <cell r="D1234" t="str">
            <v>SO</v>
          </cell>
          <cell r="E1234" t="str">
            <v>Mer</v>
          </cell>
          <cell r="F1234" t="str">
            <v>Écologie, développement et mobilité durables</v>
          </cell>
          <cell r="M1234">
            <v>117005186</v>
          </cell>
          <cell r="O1234">
            <v>156022911</v>
          </cell>
          <cell r="Q1234">
            <v>149244720</v>
          </cell>
          <cell r="S1234">
            <v>155264477</v>
          </cell>
          <cell r="U1234">
            <v>154875375</v>
          </cell>
          <cell r="V1234">
            <v>159067905</v>
          </cell>
          <cell r="AD1234">
            <v>0</v>
          </cell>
          <cell r="AE1234">
            <v>0</v>
          </cell>
          <cell r="AG1234">
            <v>154875375</v>
          </cell>
          <cell r="AH1234">
            <v>159067905</v>
          </cell>
          <cell r="AM1234">
            <v>0</v>
          </cell>
          <cell r="AN1234">
            <v>0</v>
          </cell>
          <cell r="AP1234">
            <v>154875375</v>
          </cell>
          <cell r="AQ1234">
            <v>159067905</v>
          </cell>
          <cell r="AV1234">
            <v>0</v>
          </cell>
          <cell r="AW1234">
            <v>0</v>
          </cell>
          <cell r="AY1234">
            <v>154875375</v>
          </cell>
          <cell r="AZ1234">
            <v>159067905</v>
          </cell>
        </row>
        <row r="1235">
          <cell r="A1235" t="str">
            <v>Mer</v>
          </cell>
          <cell r="B1235" t="str">
            <v>NDP</v>
          </cell>
          <cell r="C1235" t="str">
            <v>STP</v>
          </cell>
          <cell r="D1235" t="str">
            <v>HT2</v>
          </cell>
          <cell r="E1235" t="str">
            <v>Mer</v>
          </cell>
          <cell r="F1235" t="str">
            <v>Écologie, développement et mobilité durables</v>
          </cell>
          <cell r="M1235">
            <v>117005186</v>
          </cell>
          <cell r="O1235">
            <v>156022911</v>
          </cell>
          <cell r="Q1235">
            <v>149244720</v>
          </cell>
          <cell r="S1235">
            <v>155264477</v>
          </cell>
          <cell r="U1235">
            <v>154875375</v>
          </cell>
          <cell r="V1235">
            <v>159067905</v>
          </cell>
          <cell r="AD1235">
            <v>0</v>
          </cell>
          <cell r="AE1235">
            <v>0</v>
          </cell>
          <cell r="AG1235">
            <v>154875375</v>
          </cell>
          <cell r="AH1235">
            <v>159067905</v>
          </cell>
          <cell r="AM1235">
            <v>0</v>
          </cell>
          <cell r="AN1235">
            <v>0</v>
          </cell>
          <cell r="AP1235">
            <v>154875375</v>
          </cell>
          <cell r="AQ1235">
            <v>159067905</v>
          </cell>
          <cell r="AV1235">
            <v>0</v>
          </cell>
          <cell r="AW1235">
            <v>0</v>
          </cell>
          <cell r="AY1235">
            <v>154875375</v>
          </cell>
          <cell r="AZ1235">
            <v>159067905</v>
          </cell>
        </row>
        <row r="1236">
          <cell r="A1236" t="str">
            <v>Mer</v>
          </cell>
          <cell r="B1236" t="str">
            <v>NDP</v>
          </cell>
          <cell r="C1236" t="str">
            <v>B</v>
          </cell>
          <cell r="D1236" t="str">
            <v>HT2</v>
          </cell>
          <cell r="E1236" t="str">
            <v>Mer</v>
          </cell>
          <cell r="F1236" t="str">
            <v>Écologie, développement et mobilité durables</v>
          </cell>
          <cell r="U1236">
            <v>41242418</v>
          </cell>
          <cell r="V1236">
            <v>45643098</v>
          </cell>
          <cell r="AD1236">
            <v>0</v>
          </cell>
          <cell r="AE1236">
            <v>0</v>
          </cell>
          <cell r="AG1236">
            <v>41242418</v>
          </cell>
          <cell r="AH1236">
            <v>45643098</v>
          </cell>
          <cell r="AM1236">
            <v>0</v>
          </cell>
          <cell r="AN1236">
            <v>0</v>
          </cell>
          <cell r="AP1236">
            <v>41242418</v>
          </cell>
          <cell r="AQ1236">
            <v>45643098</v>
          </cell>
          <cell r="AV1236">
            <v>0</v>
          </cell>
          <cell r="AW1236">
            <v>0</v>
          </cell>
          <cell r="AY1236">
            <v>41242418</v>
          </cell>
          <cell r="AZ1236">
            <v>45643098</v>
          </cell>
        </row>
        <row r="1237">
          <cell r="A1237" t="str">
            <v>Mer</v>
          </cell>
          <cell r="B1237" t="str">
            <v>NDP</v>
          </cell>
          <cell r="C1237" t="str">
            <v>B</v>
          </cell>
          <cell r="D1237" t="str">
            <v>HT2</v>
          </cell>
          <cell r="E1237" t="str">
            <v>Mer</v>
          </cell>
          <cell r="F1237" t="str">
            <v>Écologie, développement et mobilité durables</v>
          </cell>
          <cell r="U1237">
            <v>26960041</v>
          </cell>
          <cell r="V1237">
            <v>26658259</v>
          </cell>
          <cell r="AD1237">
            <v>0</v>
          </cell>
          <cell r="AE1237">
            <v>0</v>
          </cell>
          <cell r="AG1237">
            <v>26960041</v>
          </cell>
          <cell r="AH1237">
            <v>26658259</v>
          </cell>
          <cell r="AM1237">
            <v>0</v>
          </cell>
          <cell r="AN1237">
            <v>0</v>
          </cell>
          <cell r="AP1237">
            <v>26960041</v>
          </cell>
          <cell r="AQ1237">
            <v>26658259</v>
          </cell>
          <cell r="AV1237">
            <v>0</v>
          </cell>
          <cell r="AW1237">
            <v>0</v>
          </cell>
          <cell r="AY1237">
            <v>26960041</v>
          </cell>
          <cell r="AZ1237">
            <v>26658259</v>
          </cell>
        </row>
        <row r="1238">
          <cell r="A1238" t="str">
            <v>Mer</v>
          </cell>
          <cell r="B1238" t="str">
            <v>NDP</v>
          </cell>
          <cell r="C1238" t="str">
            <v>B</v>
          </cell>
          <cell r="D1238" t="str">
            <v>HT2</v>
          </cell>
          <cell r="E1238" t="str">
            <v>Mer</v>
          </cell>
          <cell r="F1238" t="str">
            <v>Écologie, développement et mobilité durables</v>
          </cell>
          <cell r="U1238">
            <v>79506372</v>
          </cell>
          <cell r="V1238">
            <v>79506372</v>
          </cell>
          <cell r="AD1238">
            <v>0</v>
          </cell>
          <cell r="AE1238">
            <v>0</v>
          </cell>
          <cell r="AG1238">
            <v>79506372</v>
          </cell>
          <cell r="AH1238">
            <v>79506372</v>
          </cell>
          <cell r="AM1238">
            <v>0</v>
          </cell>
          <cell r="AN1238">
            <v>0</v>
          </cell>
          <cell r="AP1238">
            <v>79506372</v>
          </cell>
          <cell r="AQ1238">
            <v>79506372</v>
          </cell>
          <cell r="AV1238">
            <v>0</v>
          </cell>
          <cell r="AW1238">
            <v>0</v>
          </cell>
          <cell r="AY1238">
            <v>79506372</v>
          </cell>
          <cell r="AZ1238">
            <v>79506372</v>
          </cell>
        </row>
        <row r="1239">
          <cell r="A1239" t="str">
            <v>Mer</v>
          </cell>
          <cell r="B1239" t="str">
            <v>NDP</v>
          </cell>
          <cell r="C1239" t="str">
            <v>B</v>
          </cell>
          <cell r="D1239" t="str">
            <v>HT2</v>
          </cell>
          <cell r="E1239" t="str">
            <v>Mer</v>
          </cell>
          <cell r="F1239" t="str">
            <v>Écologie, développement et mobilité durables</v>
          </cell>
          <cell r="U1239">
            <v>7166544</v>
          </cell>
          <cell r="V1239">
            <v>7260176</v>
          </cell>
          <cell r="AD1239">
            <v>0</v>
          </cell>
          <cell r="AE1239">
            <v>0</v>
          </cell>
          <cell r="AG1239">
            <v>7166544</v>
          </cell>
          <cell r="AH1239">
            <v>7260176</v>
          </cell>
          <cell r="AM1239">
            <v>0</v>
          </cell>
          <cell r="AN1239">
            <v>0</v>
          </cell>
          <cell r="AP1239">
            <v>7166544</v>
          </cell>
          <cell r="AQ1239">
            <v>7260176</v>
          </cell>
          <cell r="AV1239">
            <v>0</v>
          </cell>
          <cell r="AW1239">
            <v>0</v>
          </cell>
          <cell r="AY1239">
            <v>7166544</v>
          </cell>
          <cell r="AZ1239">
            <v>7260176</v>
          </cell>
        </row>
        <row r="1240">
          <cell r="A1240" t="str">
            <v>Mer</v>
          </cell>
          <cell r="B1240" t="str">
            <v>NDP</v>
          </cell>
          <cell r="C1240" t="str">
            <v>B</v>
          </cell>
          <cell r="D1240" t="str">
            <v>HT2</v>
          </cell>
          <cell r="E1240" t="str">
            <v>Mer</v>
          </cell>
          <cell r="F1240" t="str">
            <v>Écologie, développement et mobilité durables</v>
          </cell>
          <cell r="U1240">
            <v>0</v>
          </cell>
          <cell r="V1240">
            <v>0</v>
          </cell>
          <cell r="AD1240">
            <v>0</v>
          </cell>
          <cell r="AE1240">
            <v>0</v>
          </cell>
          <cell r="AG1240">
            <v>0</v>
          </cell>
          <cell r="AH1240">
            <v>0</v>
          </cell>
          <cell r="AM1240">
            <v>0</v>
          </cell>
          <cell r="AN1240">
            <v>0</v>
          </cell>
          <cell r="AP1240">
            <v>0</v>
          </cell>
          <cell r="AQ1240">
            <v>0</v>
          </cell>
          <cell r="AV1240">
            <v>0</v>
          </cell>
          <cell r="AW1240">
            <v>0</v>
          </cell>
          <cell r="AY1240">
            <v>0</v>
          </cell>
          <cell r="AZ1240">
            <v>0</v>
          </cell>
        </row>
        <row r="1241">
          <cell r="A1241" t="str">
            <v>Mer</v>
          </cell>
          <cell r="B1241" t="str">
            <v>SO</v>
          </cell>
          <cell r="C1241" t="str">
            <v>M</v>
          </cell>
          <cell r="D1241" t="str">
            <v>SO</v>
          </cell>
          <cell r="E1241" t="str">
            <v>Mer</v>
          </cell>
          <cell r="F1241" t="str">
            <v>Régimes sociaux et de retraite</v>
          </cell>
          <cell r="M1241">
            <v>828077126</v>
          </cell>
          <cell r="O1241">
            <v>824315764</v>
          </cell>
          <cell r="Q1241">
            <v>825597600</v>
          </cell>
          <cell r="S1241">
            <v>823189938</v>
          </cell>
          <cell r="U1241">
            <v>6153300766</v>
          </cell>
          <cell r="V1241">
            <v>6153300766</v>
          </cell>
          <cell r="AD1241">
            <v>0</v>
          </cell>
          <cell r="AE1241">
            <v>0</v>
          </cell>
          <cell r="AG1241">
            <v>6153300766</v>
          </cell>
          <cell r="AH1241">
            <v>6153300766</v>
          </cell>
          <cell r="AM1241">
            <v>0</v>
          </cell>
          <cell r="AN1241">
            <v>0</v>
          </cell>
          <cell r="AP1241">
            <v>6153300766</v>
          </cell>
          <cell r="AQ1241">
            <v>6153300766</v>
          </cell>
          <cell r="AV1241">
            <v>0</v>
          </cell>
          <cell r="AW1241">
            <v>0</v>
          </cell>
          <cell r="AY1241">
            <v>6153300766</v>
          </cell>
          <cell r="AZ1241">
            <v>6153300766</v>
          </cell>
        </row>
        <row r="1242">
          <cell r="A1242" t="str">
            <v>Mer</v>
          </cell>
          <cell r="B1242" t="str">
            <v>NDP</v>
          </cell>
          <cell r="C1242" t="str">
            <v>P</v>
          </cell>
          <cell r="D1242" t="str">
            <v>SO</v>
          </cell>
          <cell r="E1242" t="str">
            <v>Mer</v>
          </cell>
          <cell r="F1242" t="str">
            <v>Régimes sociaux et de retraite</v>
          </cell>
          <cell r="M1242">
            <v>828077126</v>
          </cell>
          <cell r="O1242">
            <v>824315764</v>
          </cell>
          <cell r="Q1242">
            <v>825597600</v>
          </cell>
          <cell r="S1242">
            <v>823189938</v>
          </cell>
          <cell r="U1242">
            <v>809570163</v>
          </cell>
          <cell r="V1242">
            <v>809570163</v>
          </cell>
          <cell r="AD1242">
            <v>0</v>
          </cell>
          <cell r="AE1242">
            <v>0</v>
          </cell>
          <cell r="AG1242">
            <v>809570163</v>
          </cell>
          <cell r="AH1242">
            <v>809570163</v>
          </cell>
          <cell r="AM1242">
            <v>0</v>
          </cell>
          <cell r="AN1242">
            <v>0</v>
          </cell>
          <cell r="AP1242">
            <v>809570163</v>
          </cell>
          <cell r="AQ1242">
            <v>809570163</v>
          </cell>
          <cell r="AV1242">
            <v>0</v>
          </cell>
          <cell r="AW1242">
            <v>0</v>
          </cell>
          <cell r="AY1242">
            <v>809570163</v>
          </cell>
          <cell r="AZ1242">
            <v>809570163</v>
          </cell>
        </row>
        <row r="1243">
          <cell r="A1243" t="str">
            <v>Mer</v>
          </cell>
          <cell r="B1243" t="str">
            <v>NDP</v>
          </cell>
          <cell r="C1243" t="str">
            <v>STP</v>
          </cell>
          <cell r="D1243" t="str">
            <v>HT2</v>
          </cell>
          <cell r="E1243" t="str">
            <v>Mer</v>
          </cell>
          <cell r="F1243" t="str">
            <v>Régimes sociaux et de retraite</v>
          </cell>
          <cell r="M1243">
            <v>828077126</v>
          </cell>
          <cell r="O1243">
            <v>824315764</v>
          </cell>
          <cell r="Q1243">
            <v>825597600</v>
          </cell>
          <cell r="S1243">
            <v>823189938</v>
          </cell>
          <cell r="U1243">
            <v>809570163</v>
          </cell>
          <cell r="V1243">
            <v>809570163</v>
          </cell>
          <cell r="AD1243">
            <v>0</v>
          </cell>
          <cell r="AE1243">
            <v>0</v>
          </cell>
          <cell r="AG1243">
            <v>809570163</v>
          </cell>
          <cell r="AH1243">
            <v>809570163</v>
          </cell>
          <cell r="AM1243">
            <v>0</v>
          </cell>
          <cell r="AN1243">
            <v>0</v>
          </cell>
          <cell r="AP1243">
            <v>809570163</v>
          </cell>
          <cell r="AQ1243">
            <v>809570163</v>
          </cell>
          <cell r="AV1243">
            <v>0</v>
          </cell>
          <cell r="AW1243">
            <v>0</v>
          </cell>
          <cell r="AY1243">
            <v>809570163</v>
          </cell>
          <cell r="AZ1243">
            <v>809570163</v>
          </cell>
        </row>
        <row r="1244">
          <cell r="A1244" t="str">
            <v>Mer</v>
          </cell>
          <cell r="B1244" t="str">
            <v>NDP</v>
          </cell>
          <cell r="C1244" t="str">
            <v>B</v>
          </cell>
          <cell r="D1244" t="str">
            <v>HT2</v>
          </cell>
          <cell r="E1244" t="str">
            <v>Mer</v>
          </cell>
          <cell r="F1244" t="str">
            <v>Régimes sociaux et de retraite</v>
          </cell>
          <cell r="U1244">
            <v>10195065</v>
          </cell>
          <cell r="V1244">
            <v>10195065</v>
          </cell>
          <cell r="AD1244">
            <v>0</v>
          </cell>
          <cell r="AE1244">
            <v>0</v>
          </cell>
          <cell r="AG1244">
            <v>10195065</v>
          </cell>
          <cell r="AH1244">
            <v>10195065</v>
          </cell>
          <cell r="AM1244">
            <v>0</v>
          </cell>
          <cell r="AN1244">
            <v>0</v>
          </cell>
          <cell r="AP1244">
            <v>10195065</v>
          </cell>
          <cell r="AQ1244">
            <v>10195065</v>
          </cell>
          <cell r="AV1244">
            <v>0</v>
          </cell>
          <cell r="AW1244">
            <v>0</v>
          </cell>
          <cell r="AY1244">
            <v>10195065</v>
          </cell>
          <cell r="AZ1244">
            <v>10195065</v>
          </cell>
        </row>
        <row r="1245">
          <cell r="A1245" t="str">
            <v>Mer</v>
          </cell>
          <cell r="B1245" t="str">
            <v>NDP</v>
          </cell>
          <cell r="C1245" t="str">
            <v>B</v>
          </cell>
          <cell r="D1245" t="str">
            <v>HT2</v>
          </cell>
          <cell r="E1245" t="str">
            <v>Mer</v>
          </cell>
          <cell r="F1245" t="str">
            <v>Régimes sociaux et de retraite</v>
          </cell>
          <cell r="U1245">
            <v>2907551</v>
          </cell>
          <cell r="V1245">
            <v>2907551</v>
          </cell>
          <cell r="AD1245">
            <v>0</v>
          </cell>
          <cell r="AE1245">
            <v>0</v>
          </cell>
          <cell r="AG1245">
            <v>2907551</v>
          </cell>
          <cell r="AH1245">
            <v>2907551</v>
          </cell>
          <cell r="AM1245">
            <v>0</v>
          </cell>
          <cell r="AN1245">
            <v>0</v>
          </cell>
          <cell r="AP1245">
            <v>2907551</v>
          </cell>
          <cell r="AQ1245">
            <v>2907551</v>
          </cell>
          <cell r="AV1245">
            <v>0</v>
          </cell>
          <cell r="AW1245">
            <v>0</v>
          </cell>
          <cell r="AY1245">
            <v>2907551</v>
          </cell>
          <cell r="AZ1245">
            <v>2907551</v>
          </cell>
        </row>
        <row r="1246">
          <cell r="A1246" t="str">
            <v>Mer</v>
          </cell>
          <cell r="B1246" t="str">
            <v>NDP</v>
          </cell>
          <cell r="C1246" t="str">
            <v>B</v>
          </cell>
          <cell r="D1246" t="str">
            <v>HT2</v>
          </cell>
          <cell r="E1246" t="str">
            <v>Mer</v>
          </cell>
          <cell r="F1246" t="str">
            <v>Régimes sociaux et de retraite</v>
          </cell>
          <cell r="U1246">
            <v>796467547</v>
          </cell>
          <cell r="V1246">
            <v>796467547</v>
          </cell>
          <cell r="AD1246">
            <v>0</v>
          </cell>
          <cell r="AE1246">
            <v>0</v>
          </cell>
          <cell r="AG1246">
            <v>796467547</v>
          </cell>
          <cell r="AH1246">
            <v>796467547</v>
          </cell>
          <cell r="AM1246">
            <v>0</v>
          </cell>
          <cell r="AN1246">
            <v>0</v>
          </cell>
          <cell r="AP1246">
            <v>796467547</v>
          </cell>
          <cell r="AQ1246">
            <v>796467547</v>
          </cell>
          <cell r="AV1246">
            <v>0</v>
          </cell>
          <cell r="AW1246">
            <v>0</v>
          </cell>
          <cell r="AY1246">
            <v>796467547</v>
          </cell>
          <cell r="AZ1246">
            <v>796467547</v>
          </cell>
        </row>
        <row r="1247">
          <cell r="A1247" t="str">
            <v>MOM</v>
          </cell>
          <cell r="B1247" t="str">
            <v>SO</v>
          </cell>
          <cell r="C1247" t="str">
            <v>M</v>
          </cell>
          <cell r="D1247" t="str">
            <v>SO</v>
          </cell>
          <cell r="E1247" t="str">
            <v>Outre-Mer</v>
          </cell>
          <cell r="F1247" t="str">
            <v>Outre-mer</v>
          </cell>
          <cell r="M1247">
            <v>2315840910</v>
          </cell>
          <cell r="O1247">
            <v>2330926714</v>
          </cell>
          <cell r="Q1247">
            <v>2286474181</v>
          </cell>
          <cell r="S1247">
            <v>2285833783</v>
          </cell>
          <cell r="U1247">
            <v>2701440251</v>
          </cell>
          <cell r="V1247">
            <v>2436489929</v>
          </cell>
          <cell r="AD1247">
            <v>0</v>
          </cell>
          <cell r="AE1247">
            <v>0</v>
          </cell>
          <cell r="AG1247">
            <v>2701440251</v>
          </cell>
          <cell r="AH1247">
            <v>2436489929</v>
          </cell>
          <cell r="AM1247">
            <v>0</v>
          </cell>
          <cell r="AN1247">
            <v>0</v>
          </cell>
          <cell r="AP1247">
            <v>2701440251</v>
          </cell>
          <cell r="AQ1247">
            <v>2436489929</v>
          </cell>
          <cell r="AV1247">
            <v>0</v>
          </cell>
          <cell r="AW1247">
            <v>0</v>
          </cell>
          <cell r="AY1247">
            <v>2701440251</v>
          </cell>
          <cell r="AZ1247">
            <v>2436489929</v>
          </cell>
        </row>
        <row r="1248">
          <cell r="A1248" t="str">
            <v>MOM</v>
          </cell>
          <cell r="B1248" t="str">
            <v>NDP</v>
          </cell>
          <cell r="C1248" t="str">
            <v>P</v>
          </cell>
          <cell r="D1248" t="str">
            <v>SO</v>
          </cell>
          <cell r="E1248" t="str">
            <v>Outre-Mer</v>
          </cell>
          <cell r="F1248" t="str">
            <v>Outre-mer</v>
          </cell>
          <cell r="M1248">
            <v>699332006</v>
          </cell>
          <cell r="O1248">
            <v>585483998</v>
          </cell>
          <cell r="Q1248">
            <v>608606471</v>
          </cell>
          <cell r="S1248">
            <v>593784322</v>
          </cell>
          <cell r="U1248">
            <v>858776928</v>
          </cell>
          <cell r="V1248">
            <v>603274671</v>
          </cell>
          <cell r="AD1248">
            <v>0</v>
          </cell>
          <cell r="AE1248">
            <v>0</v>
          </cell>
          <cell r="AG1248">
            <v>858776928</v>
          </cell>
          <cell r="AH1248">
            <v>603274671</v>
          </cell>
          <cell r="AM1248">
            <v>0</v>
          </cell>
          <cell r="AN1248">
            <v>0</v>
          </cell>
          <cell r="AP1248">
            <v>858776928</v>
          </cell>
          <cell r="AQ1248">
            <v>603274671</v>
          </cell>
          <cell r="AV1248">
            <v>0</v>
          </cell>
          <cell r="AW1248">
            <v>0</v>
          </cell>
          <cell r="AY1248">
            <v>858776928</v>
          </cell>
          <cell r="AZ1248">
            <v>603274671</v>
          </cell>
        </row>
        <row r="1249">
          <cell r="A1249" t="str">
            <v>MOM</v>
          </cell>
          <cell r="B1249" t="str">
            <v>NDP</v>
          </cell>
          <cell r="C1249" t="str">
            <v>STP</v>
          </cell>
          <cell r="D1249" t="str">
            <v>HT2</v>
          </cell>
          <cell r="E1249" t="str">
            <v>Outre-Mer</v>
          </cell>
          <cell r="F1249" t="str">
            <v>Outre-mer</v>
          </cell>
          <cell r="M1249">
            <v>699332006</v>
          </cell>
          <cell r="O1249">
            <v>585483998</v>
          </cell>
          <cell r="Q1249">
            <v>608606471</v>
          </cell>
          <cell r="S1249">
            <v>593784322</v>
          </cell>
          <cell r="U1249">
            <v>858776928</v>
          </cell>
          <cell r="V1249">
            <v>603274671</v>
          </cell>
          <cell r="AD1249">
            <v>0</v>
          </cell>
          <cell r="AE1249">
            <v>0</v>
          </cell>
          <cell r="AG1249">
            <v>858776928</v>
          </cell>
          <cell r="AH1249">
            <v>603274671</v>
          </cell>
          <cell r="AM1249">
            <v>0</v>
          </cell>
          <cell r="AN1249">
            <v>0</v>
          </cell>
          <cell r="AP1249">
            <v>858776928</v>
          </cell>
          <cell r="AQ1249">
            <v>603274671</v>
          </cell>
          <cell r="AV1249">
            <v>0</v>
          </cell>
          <cell r="AW1249">
            <v>0</v>
          </cell>
          <cell r="AY1249">
            <v>858776928</v>
          </cell>
          <cell r="AZ1249">
            <v>603274671</v>
          </cell>
        </row>
        <row r="1250">
          <cell r="A1250" t="str">
            <v>MOM</v>
          </cell>
          <cell r="B1250" t="str">
            <v>NDP</v>
          </cell>
          <cell r="C1250" t="str">
            <v>B</v>
          </cell>
          <cell r="D1250" t="str">
            <v>HT2</v>
          </cell>
          <cell r="E1250" t="str">
            <v>Outre-Mer</v>
          </cell>
          <cell r="F1250" t="str">
            <v>Outre-mer</v>
          </cell>
          <cell r="U1250">
            <v>224620100</v>
          </cell>
          <cell r="V1250">
            <v>176918634</v>
          </cell>
          <cell r="AD1250">
            <v>0</v>
          </cell>
          <cell r="AE1250">
            <v>0</v>
          </cell>
          <cell r="AG1250">
            <v>224620100</v>
          </cell>
          <cell r="AH1250">
            <v>176918634</v>
          </cell>
          <cell r="AM1250">
            <v>0</v>
          </cell>
          <cell r="AN1250">
            <v>0</v>
          </cell>
          <cell r="AP1250">
            <v>224620100</v>
          </cell>
          <cell r="AQ1250">
            <v>176918634</v>
          </cell>
          <cell r="AV1250">
            <v>0</v>
          </cell>
          <cell r="AW1250">
            <v>0</v>
          </cell>
          <cell r="AY1250">
            <v>224620100</v>
          </cell>
          <cell r="AZ1250">
            <v>176918634</v>
          </cell>
        </row>
        <row r="1251">
          <cell r="A1251" t="str">
            <v>MOM</v>
          </cell>
          <cell r="B1251" t="str">
            <v>NDP</v>
          </cell>
          <cell r="C1251" t="str">
            <v>B</v>
          </cell>
          <cell r="D1251" t="str">
            <v>HT2</v>
          </cell>
          <cell r="E1251" t="str">
            <v>Outre-Mer</v>
          </cell>
          <cell r="F1251" t="str">
            <v>Outre-mer</v>
          </cell>
          <cell r="U1251">
            <v>188277266</v>
          </cell>
          <cell r="V1251">
            <v>128231508</v>
          </cell>
          <cell r="AD1251">
            <v>0</v>
          </cell>
          <cell r="AE1251">
            <v>0</v>
          </cell>
          <cell r="AG1251">
            <v>188277266</v>
          </cell>
          <cell r="AH1251">
            <v>128231508</v>
          </cell>
          <cell r="AM1251">
            <v>0</v>
          </cell>
          <cell r="AN1251">
            <v>0</v>
          </cell>
          <cell r="AP1251">
            <v>188277266</v>
          </cell>
          <cell r="AQ1251">
            <v>128231508</v>
          </cell>
          <cell r="AV1251">
            <v>0</v>
          </cell>
          <cell r="AW1251">
            <v>0</v>
          </cell>
          <cell r="AY1251">
            <v>188277266</v>
          </cell>
          <cell r="AZ1251">
            <v>128231508</v>
          </cell>
        </row>
        <row r="1252">
          <cell r="A1252" t="str">
            <v>MOM</v>
          </cell>
          <cell r="B1252" t="str">
            <v>NDP</v>
          </cell>
          <cell r="C1252" t="str">
            <v>B</v>
          </cell>
          <cell r="D1252" t="str">
            <v>HT2</v>
          </cell>
          <cell r="E1252" t="str">
            <v>Outre-Mer</v>
          </cell>
          <cell r="F1252" t="str">
            <v>Outre-mer</v>
          </cell>
          <cell r="U1252">
            <v>21570801</v>
          </cell>
          <cell r="V1252">
            <v>24871500</v>
          </cell>
          <cell r="AD1252">
            <v>0</v>
          </cell>
          <cell r="AE1252">
            <v>0</v>
          </cell>
          <cell r="AG1252">
            <v>21570801</v>
          </cell>
          <cell r="AH1252">
            <v>24871500</v>
          </cell>
          <cell r="AM1252">
            <v>0</v>
          </cell>
          <cell r="AN1252">
            <v>0</v>
          </cell>
          <cell r="AP1252">
            <v>21570801</v>
          </cell>
          <cell r="AQ1252">
            <v>24871500</v>
          </cell>
          <cell r="AV1252">
            <v>0</v>
          </cell>
          <cell r="AW1252">
            <v>0</v>
          </cell>
          <cell r="AY1252">
            <v>21570801</v>
          </cell>
          <cell r="AZ1252">
            <v>24871500</v>
          </cell>
        </row>
        <row r="1253">
          <cell r="A1253" t="str">
            <v>MOM</v>
          </cell>
          <cell r="B1253" t="str">
            <v>NDP</v>
          </cell>
          <cell r="C1253" t="str">
            <v>B</v>
          </cell>
          <cell r="D1253" t="str">
            <v>HT2</v>
          </cell>
          <cell r="E1253" t="str">
            <v>Outre-Mer</v>
          </cell>
          <cell r="F1253" t="str">
            <v>Outre-mer</v>
          </cell>
          <cell r="U1253">
            <v>46487485</v>
          </cell>
          <cell r="V1253">
            <v>41339942</v>
          </cell>
          <cell r="AD1253">
            <v>0</v>
          </cell>
          <cell r="AE1253">
            <v>0</v>
          </cell>
          <cell r="AG1253">
            <v>46487485</v>
          </cell>
          <cell r="AH1253">
            <v>41339942</v>
          </cell>
          <cell r="AM1253">
            <v>0</v>
          </cell>
          <cell r="AN1253">
            <v>0</v>
          </cell>
          <cell r="AP1253">
            <v>46487485</v>
          </cell>
          <cell r="AQ1253">
            <v>41339942</v>
          </cell>
          <cell r="AV1253">
            <v>0</v>
          </cell>
          <cell r="AW1253">
            <v>0</v>
          </cell>
          <cell r="AY1253">
            <v>46487485</v>
          </cell>
          <cell r="AZ1253">
            <v>41339942</v>
          </cell>
        </row>
        <row r="1254">
          <cell r="A1254" t="str">
            <v>MOM</v>
          </cell>
          <cell r="B1254" t="str">
            <v>NDP</v>
          </cell>
          <cell r="C1254" t="str">
            <v>B</v>
          </cell>
          <cell r="D1254" t="str">
            <v>HT2</v>
          </cell>
          <cell r="E1254" t="str">
            <v>Outre-Mer</v>
          </cell>
          <cell r="F1254" t="str">
            <v>Outre-mer</v>
          </cell>
          <cell r="U1254">
            <v>149106947</v>
          </cell>
          <cell r="V1254">
            <v>80808981</v>
          </cell>
          <cell r="AD1254">
            <v>0</v>
          </cell>
          <cell r="AE1254">
            <v>0</v>
          </cell>
          <cell r="AG1254">
            <v>149106947</v>
          </cell>
          <cell r="AH1254">
            <v>80808981</v>
          </cell>
          <cell r="AM1254">
            <v>0</v>
          </cell>
          <cell r="AN1254">
            <v>0</v>
          </cell>
          <cell r="AP1254">
            <v>149106947</v>
          </cell>
          <cell r="AQ1254">
            <v>80808981</v>
          </cell>
          <cell r="AV1254">
            <v>0</v>
          </cell>
          <cell r="AW1254">
            <v>0</v>
          </cell>
          <cell r="AY1254">
            <v>149106947</v>
          </cell>
          <cell r="AZ1254">
            <v>80808981</v>
          </cell>
        </row>
        <row r="1255">
          <cell r="A1255" t="str">
            <v>MOM</v>
          </cell>
          <cell r="B1255" t="str">
            <v>NDP</v>
          </cell>
          <cell r="C1255" t="str">
            <v>B</v>
          </cell>
          <cell r="D1255" t="str">
            <v>HT2</v>
          </cell>
          <cell r="E1255" t="str">
            <v>Outre-Mer</v>
          </cell>
          <cell r="F1255" t="str">
            <v>Outre-mer</v>
          </cell>
          <cell r="U1255">
            <v>0</v>
          </cell>
          <cell r="V1255">
            <v>0</v>
          </cell>
          <cell r="AD1255">
            <v>0</v>
          </cell>
          <cell r="AE1255">
            <v>0</v>
          </cell>
          <cell r="AG1255">
            <v>0</v>
          </cell>
          <cell r="AH1255">
            <v>0</v>
          </cell>
          <cell r="AM1255">
            <v>0</v>
          </cell>
          <cell r="AN1255">
            <v>0</v>
          </cell>
          <cell r="AP1255">
            <v>0</v>
          </cell>
          <cell r="AQ1255">
            <v>0</v>
          </cell>
          <cell r="AV1255">
            <v>0</v>
          </cell>
          <cell r="AW1255">
            <v>0</v>
          </cell>
          <cell r="AY1255">
            <v>0</v>
          </cell>
          <cell r="AZ1255">
            <v>0</v>
          </cell>
        </row>
        <row r="1256">
          <cell r="A1256" t="str">
            <v>MOM</v>
          </cell>
          <cell r="B1256" t="str">
            <v>NDP</v>
          </cell>
          <cell r="C1256" t="str">
            <v>B</v>
          </cell>
          <cell r="D1256" t="str">
            <v>HT2</v>
          </cell>
          <cell r="E1256" t="str">
            <v>Outre-Mer</v>
          </cell>
          <cell r="F1256" t="str">
            <v>Outre-mer</v>
          </cell>
          <cell r="U1256">
            <v>60368000</v>
          </cell>
          <cell r="V1256">
            <v>55282294</v>
          </cell>
          <cell r="AD1256">
            <v>0</v>
          </cell>
          <cell r="AE1256">
            <v>0</v>
          </cell>
          <cell r="AG1256">
            <v>60368000</v>
          </cell>
          <cell r="AH1256">
            <v>55282294</v>
          </cell>
          <cell r="AM1256">
            <v>0</v>
          </cell>
          <cell r="AN1256">
            <v>0</v>
          </cell>
          <cell r="AP1256">
            <v>60368000</v>
          </cell>
          <cell r="AQ1256">
            <v>55282294</v>
          </cell>
          <cell r="AV1256">
            <v>0</v>
          </cell>
          <cell r="AW1256">
            <v>0</v>
          </cell>
          <cell r="AY1256">
            <v>60368000</v>
          </cell>
          <cell r="AZ1256">
            <v>55282294</v>
          </cell>
        </row>
        <row r="1257">
          <cell r="A1257" t="str">
            <v>MOM</v>
          </cell>
          <cell r="B1257" t="str">
            <v>NDP</v>
          </cell>
          <cell r="C1257" t="str">
            <v>B</v>
          </cell>
          <cell r="D1257" t="str">
            <v>HT2</v>
          </cell>
          <cell r="E1257" t="str">
            <v>Outre-Mer</v>
          </cell>
          <cell r="F1257" t="str">
            <v>Outre-mer</v>
          </cell>
          <cell r="U1257">
            <v>110000000</v>
          </cell>
          <cell r="V1257">
            <v>67000000</v>
          </cell>
          <cell r="AD1257">
            <v>0</v>
          </cell>
          <cell r="AE1257">
            <v>0</v>
          </cell>
          <cell r="AG1257">
            <v>110000000</v>
          </cell>
          <cell r="AH1257">
            <v>67000000</v>
          </cell>
          <cell r="AM1257">
            <v>0</v>
          </cell>
          <cell r="AN1257">
            <v>0</v>
          </cell>
          <cell r="AP1257">
            <v>110000000</v>
          </cell>
          <cell r="AQ1257">
            <v>67000000</v>
          </cell>
          <cell r="AV1257">
            <v>0</v>
          </cell>
          <cell r="AW1257">
            <v>0</v>
          </cell>
          <cell r="AY1257">
            <v>110000000</v>
          </cell>
          <cell r="AZ1257">
            <v>67000000</v>
          </cell>
        </row>
        <row r="1258">
          <cell r="A1258" t="str">
            <v>MOM</v>
          </cell>
          <cell r="B1258" t="str">
            <v>NDP</v>
          </cell>
          <cell r="C1258" t="str">
            <v>B</v>
          </cell>
          <cell r="D1258" t="str">
            <v>HT2</v>
          </cell>
          <cell r="E1258" t="str">
            <v>Outre-Mer</v>
          </cell>
          <cell r="F1258" t="str">
            <v>Outre-mer</v>
          </cell>
          <cell r="U1258">
            <v>48346329</v>
          </cell>
          <cell r="V1258">
            <v>18821812</v>
          </cell>
          <cell r="AD1258">
            <v>0</v>
          </cell>
          <cell r="AE1258">
            <v>0</v>
          </cell>
          <cell r="AG1258">
            <v>48346329</v>
          </cell>
          <cell r="AH1258">
            <v>18821812</v>
          </cell>
          <cell r="AM1258">
            <v>0</v>
          </cell>
          <cell r="AN1258">
            <v>0</v>
          </cell>
          <cell r="AP1258">
            <v>48346329</v>
          </cell>
          <cell r="AQ1258">
            <v>18821812</v>
          </cell>
          <cell r="AV1258">
            <v>0</v>
          </cell>
          <cell r="AW1258">
            <v>0</v>
          </cell>
          <cell r="AY1258">
            <v>48346329</v>
          </cell>
          <cell r="AZ1258">
            <v>18821812</v>
          </cell>
        </row>
        <row r="1259">
          <cell r="A1259" t="str">
            <v>MOM</v>
          </cell>
          <cell r="B1259" t="str">
            <v>NDP</v>
          </cell>
          <cell r="C1259" t="str">
            <v>B</v>
          </cell>
          <cell r="D1259" t="str">
            <v>HT2</v>
          </cell>
          <cell r="E1259" t="str">
            <v>Outre-Mer</v>
          </cell>
          <cell r="F1259" t="str">
            <v>Outre-mer</v>
          </cell>
          <cell r="U1259">
            <v>10000000</v>
          </cell>
          <cell r="V1259">
            <v>10000000</v>
          </cell>
          <cell r="AD1259">
            <v>0</v>
          </cell>
          <cell r="AE1259">
            <v>0</v>
          </cell>
          <cell r="AG1259">
            <v>10000000</v>
          </cell>
          <cell r="AH1259">
            <v>10000000</v>
          </cell>
          <cell r="AM1259">
            <v>0</v>
          </cell>
          <cell r="AN1259">
            <v>0</v>
          </cell>
          <cell r="AP1259">
            <v>10000000</v>
          </cell>
          <cell r="AQ1259">
            <v>10000000</v>
          </cell>
          <cell r="AV1259">
            <v>0</v>
          </cell>
          <cell r="AW1259">
            <v>0</v>
          </cell>
          <cell r="AY1259">
            <v>10000000</v>
          </cell>
          <cell r="AZ1259">
            <v>10000000</v>
          </cell>
        </row>
        <row r="1260">
          <cell r="A1260" t="str">
            <v>MOM</v>
          </cell>
          <cell r="B1260" t="str">
            <v>NDP</v>
          </cell>
          <cell r="C1260" t="str">
            <v>B</v>
          </cell>
          <cell r="D1260" t="str">
            <v>HT2</v>
          </cell>
          <cell r="E1260" t="str">
            <v>Outre-Mer</v>
          </cell>
          <cell r="F1260" t="str">
            <v>Outre-mer</v>
          </cell>
          <cell r="U1260">
            <v>0</v>
          </cell>
          <cell r="V1260">
            <v>0</v>
          </cell>
          <cell r="AD1260">
            <v>0</v>
          </cell>
          <cell r="AE1260">
            <v>0</v>
          </cell>
          <cell r="AG1260">
            <v>0</v>
          </cell>
          <cell r="AH1260">
            <v>0</v>
          </cell>
          <cell r="AM1260">
            <v>0</v>
          </cell>
          <cell r="AN1260">
            <v>0</v>
          </cell>
          <cell r="AP1260">
            <v>0</v>
          </cell>
          <cell r="AQ1260">
            <v>0</v>
          </cell>
          <cell r="AV1260">
            <v>0</v>
          </cell>
          <cell r="AW1260">
            <v>0</v>
          </cell>
          <cell r="AY1260">
            <v>0</v>
          </cell>
          <cell r="AZ1260">
            <v>0</v>
          </cell>
        </row>
        <row r="1261">
          <cell r="A1261" t="str">
            <v>MOM</v>
          </cell>
          <cell r="B1261" t="str">
            <v>NDP</v>
          </cell>
          <cell r="C1261" t="str">
            <v>P</v>
          </cell>
          <cell r="D1261" t="str">
            <v>SO</v>
          </cell>
          <cell r="E1261" t="str">
            <v>Outre-Mer</v>
          </cell>
          <cell r="F1261" t="str">
            <v>Outre-mer</v>
          </cell>
          <cell r="M1261">
            <v>1616508904</v>
          </cell>
          <cell r="O1261">
            <v>1745442716</v>
          </cell>
          <cell r="Q1261">
            <v>1677867710</v>
          </cell>
          <cell r="S1261">
            <v>1692049461</v>
          </cell>
          <cell r="U1261">
            <v>1842663323</v>
          </cell>
          <cell r="V1261">
            <v>1833215258</v>
          </cell>
          <cell r="AD1261">
            <v>0</v>
          </cell>
          <cell r="AE1261">
            <v>0</v>
          </cell>
          <cell r="AG1261">
            <v>1842663323</v>
          </cell>
          <cell r="AH1261">
            <v>1833215258</v>
          </cell>
          <cell r="AM1261">
            <v>0</v>
          </cell>
          <cell r="AN1261">
            <v>0</v>
          </cell>
          <cell r="AP1261">
            <v>1842663323</v>
          </cell>
          <cell r="AQ1261">
            <v>1833215258</v>
          </cell>
          <cell r="AV1261">
            <v>0</v>
          </cell>
          <cell r="AW1261">
            <v>0</v>
          </cell>
          <cell r="AY1261">
            <v>1842663323</v>
          </cell>
          <cell r="AZ1261">
            <v>1833215258</v>
          </cell>
        </row>
        <row r="1262">
          <cell r="A1262" t="str">
            <v>MOM</v>
          </cell>
          <cell r="B1262" t="str">
            <v>SO</v>
          </cell>
          <cell r="C1262" t="str">
            <v>STP</v>
          </cell>
          <cell r="D1262" t="str">
            <v>T2</v>
          </cell>
          <cell r="E1262" t="str">
            <v>Outre-Mer</v>
          </cell>
          <cell r="F1262" t="str">
            <v>Outre-mer</v>
          </cell>
          <cell r="M1262">
            <v>146892760</v>
          </cell>
          <cell r="O1262">
            <v>149658714</v>
          </cell>
          <cell r="Q1262">
            <v>154165418</v>
          </cell>
          <cell r="S1262">
            <v>159510590</v>
          </cell>
          <cell r="U1262">
            <v>164272313</v>
          </cell>
          <cell r="V1262">
            <v>164272313</v>
          </cell>
          <cell r="AD1262">
            <v>0</v>
          </cell>
          <cell r="AE1262">
            <v>0</v>
          </cell>
          <cell r="AG1262">
            <v>164272313</v>
          </cell>
          <cell r="AH1262">
            <v>164272313</v>
          </cell>
          <cell r="AM1262">
            <v>0</v>
          </cell>
          <cell r="AN1262">
            <v>0</v>
          </cell>
          <cell r="AP1262">
            <v>164272313</v>
          </cell>
          <cell r="AQ1262">
            <v>164272313</v>
          </cell>
          <cell r="AV1262">
            <v>0</v>
          </cell>
          <cell r="AW1262">
            <v>0</v>
          </cell>
          <cell r="AY1262">
            <v>164272313</v>
          </cell>
          <cell r="AZ1262">
            <v>164272313</v>
          </cell>
        </row>
        <row r="1263">
          <cell r="A1263" t="str">
            <v>MOM</v>
          </cell>
          <cell r="B1263" t="str">
            <v>NDP</v>
          </cell>
          <cell r="C1263" t="str">
            <v>B</v>
          </cell>
          <cell r="D1263" t="str">
            <v>T2_HCAS</v>
          </cell>
          <cell r="E1263" t="str">
            <v>Outre-Mer</v>
          </cell>
          <cell r="F1263" t="str">
            <v>Outre-mer</v>
          </cell>
          <cell r="M1263">
            <v>100406554</v>
          </cell>
          <cell r="O1263">
            <v>102041475</v>
          </cell>
          <cell r="Q1263">
            <v>104933072</v>
          </cell>
          <cell r="S1263">
            <v>108479847</v>
          </cell>
          <cell r="U1263">
            <v>111692364</v>
          </cell>
          <cell r="V1263">
            <v>111692364</v>
          </cell>
          <cell r="AD1263">
            <v>0</v>
          </cell>
          <cell r="AE1263">
            <v>0</v>
          </cell>
          <cell r="AG1263">
            <v>111692364</v>
          </cell>
          <cell r="AH1263">
            <v>111692364</v>
          </cell>
          <cell r="AM1263">
            <v>0</v>
          </cell>
          <cell r="AN1263">
            <v>0</v>
          </cell>
          <cell r="AP1263">
            <v>111692364</v>
          </cell>
          <cell r="AQ1263">
            <v>111692364</v>
          </cell>
          <cell r="AV1263">
            <v>0</v>
          </cell>
          <cell r="AW1263">
            <v>0</v>
          </cell>
          <cell r="AY1263">
            <v>111692364</v>
          </cell>
          <cell r="AZ1263">
            <v>111692364</v>
          </cell>
        </row>
        <row r="1264">
          <cell r="A1264" t="str">
            <v>MOM</v>
          </cell>
          <cell r="B1264" t="str">
            <v>HN</v>
          </cell>
          <cell r="C1264" t="str">
            <v>B</v>
          </cell>
          <cell r="D1264" t="str">
            <v>T2_CAS</v>
          </cell>
          <cell r="E1264" t="str">
            <v>Outre-Mer</v>
          </cell>
          <cell r="F1264" t="str">
            <v>Outre-mer</v>
          </cell>
          <cell r="M1264">
            <v>46486206</v>
          </cell>
          <cell r="O1264">
            <v>47617239</v>
          </cell>
          <cell r="Q1264">
            <v>49232346</v>
          </cell>
          <cell r="S1264">
            <v>51030743</v>
          </cell>
          <cell r="U1264">
            <v>52579949</v>
          </cell>
          <cell r="V1264">
            <v>52579949</v>
          </cell>
          <cell r="AD1264">
            <v>0</v>
          </cell>
          <cell r="AE1264">
            <v>0</v>
          </cell>
          <cell r="AG1264">
            <v>52579949</v>
          </cell>
          <cell r="AH1264">
            <v>52579949</v>
          </cell>
          <cell r="AM1264">
            <v>0</v>
          </cell>
          <cell r="AN1264">
            <v>0</v>
          </cell>
          <cell r="AP1264">
            <v>52579949</v>
          </cell>
          <cell r="AQ1264">
            <v>52579949</v>
          </cell>
          <cell r="AV1264">
            <v>0</v>
          </cell>
          <cell r="AW1264">
            <v>0</v>
          </cell>
          <cell r="AY1264">
            <v>52579949</v>
          </cell>
          <cell r="AZ1264">
            <v>52579949</v>
          </cell>
        </row>
        <row r="1265">
          <cell r="A1265" t="str">
            <v>MOM</v>
          </cell>
          <cell r="B1265" t="str">
            <v>NDP</v>
          </cell>
          <cell r="C1265" t="str">
            <v>STP</v>
          </cell>
          <cell r="D1265" t="str">
            <v>HT2</v>
          </cell>
          <cell r="E1265" t="str">
            <v>Outre-Mer</v>
          </cell>
          <cell r="F1265" t="str">
            <v>Outre-mer</v>
          </cell>
          <cell r="M1265">
            <v>1469616144</v>
          </cell>
          <cell r="O1265">
            <v>1595784002</v>
          </cell>
          <cell r="Q1265">
            <v>1523702292</v>
          </cell>
          <cell r="S1265">
            <v>1532538871</v>
          </cell>
          <cell r="U1265">
            <v>1678391010</v>
          </cell>
          <cell r="V1265">
            <v>1668942945</v>
          </cell>
          <cell r="AD1265">
            <v>0</v>
          </cell>
          <cell r="AE1265">
            <v>0</v>
          </cell>
          <cell r="AG1265">
            <v>1678391010</v>
          </cell>
          <cell r="AH1265">
            <v>1668942945</v>
          </cell>
          <cell r="AM1265">
            <v>0</v>
          </cell>
          <cell r="AN1265">
            <v>0</v>
          </cell>
          <cell r="AP1265">
            <v>1678391010</v>
          </cell>
          <cell r="AQ1265">
            <v>1668942945</v>
          </cell>
          <cell r="AV1265">
            <v>0</v>
          </cell>
          <cell r="AW1265">
            <v>0</v>
          </cell>
          <cell r="AY1265">
            <v>1678391010</v>
          </cell>
          <cell r="AZ1265">
            <v>1668942945</v>
          </cell>
        </row>
        <row r="1266">
          <cell r="A1266" t="str">
            <v>MOM</v>
          </cell>
          <cell r="B1266" t="str">
            <v>NDP</v>
          </cell>
          <cell r="C1266" t="str">
            <v>B</v>
          </cell>
          <cell r="D1266" t="str">
            <v>HT2</v>
          </cell>
          <cell r="E1266" t="str">
            <v>Outre-Mer</v>
          </cell>
          <cell r="F1266" t="str">
            <v>Outre-mer</v>
          </cell>
          <cell r="U1266">
            <v>1556627434</v>
          </cell>
          <cell r="V1266">
            <v>1556627434</v>
          </cell>
          <cell r="AD1266">
            <v>0</v>
          </cell>
          <cell r="AE1266">
            <v>0</v>
          </cell>
          <cell r="AG1266">
            <v>1556627434</v>
          </cell>
          <cell r="AH1266">
            <v>1556627434</v>
          </cell>
          <cell r="AM1266">
            <v>0</v>
          </cell>
          <cell r="AN1266">
            <v>0</v>
          </cell>
          <cell r="AP1266">
            <v>1556627434</v>
          </cell>
          <cell r="AQ1266">
            <v>1556627434</v>
          </cell>
          <cell r="AV1266">
            <v>0</v>
          </cell>
          <cell r="AW1266">
            <v>0</v>
          </cell>
          <cell r="AY1266">
            <v>1556627434</v>
          </cell>
          <cell r="AZ1266">
            <v>1556627434</v>
          </cell>
        </row>
        <row r="1267">
          <cell r="A1267" t="str">
            <v>MOM</v>
          </cell>
          <cell r="B1267" t="str">
            <v>NDP</v>
          </cell>
          <cell r="C1267" t="str">
            <v>B</v>
          </cell>
          <cell r="D1267" t="str">
            <v>HT2</v>
          </cell>
          <cell r="E1267" t="str">
            <v>Outre-Mer</v>
          </cell>
          <cell r="F1267" t="str">
            <v>Outre-mer</v>
          </cell>
          <cell r="U1267">
            <v>24302576</v>
          </cell>
          <cell r="V1267">
            <v>23014576</v>
          </cell>
          <cell r="AD1267">
            <v>0</v>
          </cell>
          <cell r="AE1267">
            <v>0</v>
          </cell>
          <cell r="AG1267">
            <v>24302576</v>
          </cell>
          <cell r="AH1267">
            <v>23014576</v>
          </cell>
          <cell r="AM1267">
            <v>0</v>
          </cell>
          <cell r="AN1267">
            <v>0</v>
          </cell>
          <cell r="AP1267">
            <v>24302576</v>
          </cell>
          <cell r="AQ1267">
            <v>23014576</v>
          </cell>
          <cell r="AV1267">
            <v>0</v>
          </cell>
          <cell r="AW1267">
            <v>0</v>
          </cell>
          <cell r="AY1267">
            <v>24302576</v>
          </cell>
          <cell r="AZ1267">
            <v>23014576</v>
          </cell>
        </row>
        <row r="1268">
          <cell r="A1268" t="str">
            <v>MOM</v>
          </cell>
          <cell r="B1268" t="str">
            <v>NDP</v>
          </cell>
          <cell r="C1268" t="str">
            <v>B</v>
          </cell>
          <cell r="D1268" t="str">
            <v>HT2</v>
          </cell>
          <cell r="E1268" t="str">
            <v>Outre-Mer</v>
          </cell>
          <cell r="F1268" t="str">
            <v>Outre-mer</v>
          </cell>
          <cell r="U1268">
            <v>22250000</v>
          </cell>
          <cell r="V1268">
            <v>21720000</v>
          </cell>
          <cell r="AD1268">
            <v>0</v>
          </cell>
          <cell r="AE1268">
            <v>0</v>
          </cell>
          <cell r="AG1268">
            <v>22250000</v>
          </cell>
          <cell r="AH1268">
            <v>21720000</v>
          </cell>
          <cell r="AM1268">
            <v>0</v>
          </cell>
          <cell r="AN1268">
            <v>0</v>
          </cell>
          <cell r="AP1268">
            <v>22250000</v>
          </cell>
          <cell r="AQ1268">
            <v>21720000</v>
          </cell>
          <cell r="AV1268">
            <v>0</v>
          </cell>
          <cell r="AW1268">
            <v>0</v>
          </cell>
          <cell r="AY1268">
            <v>22250000</v>
          </cell>
          <cell r="AZ1268">
            <v>21720000</v>
          </cell>
        </row>
        <row r="1269">
          <cell r="A1269" t="str">
            <v>MOM</v>
          </cell>
          <cell r="B1269" t="str">
            <v>NDP</v>
          </cell>
          <cell r="C1269" t="str">
            <v>B</v>
          </cell>
          <cell r="D1269" t="str">
            <v>HT2</v>
          </cell>
          <cell r="E1269" t="str">
            <v>Outre-Mer</v>
          </cell>
          <cell r="F1269" t="str">
            <v>Outre-mer</v>
          </cell>
          <cell r="U1269">
            <v>2266000</v>
          </cell>
          <cell r="V1269">
            <v>1813000</v>
          </cell>
          <cell r="AD1269">
            <v>0</v>
          </cell>
          <cell r="AE1269">
            <v>0</v>
          </cell>
          <cell r="AG1269">
            <v>2266000</v>
          </cell>
          <cell r="AH1269">
            <v>1813000</v>
          </cell>
          <cell r="AM1269">
            <v>0</v>
          </cell>
          <cell r="AN1269">
            <v>0</v>
          </cell>
          <cell r="AP1269">
            <v>2266000</v>
          </cell>
          <cell r="AQ1269">
            <v>1813000</v>
          </cell>
          <cell r="AV1269">
            <v>0</v>
          </cell>
          <cell r="AW1269">
            <v>0</v>
          </cell>
          <cell r="AY1269">
            <v>2266000</v>
          </cell>
          <cell r="AZ1269">
            <v>1813000</v>
          </cell>
        </row>
        <row r="1270">
          <cell r="A1270" t="str">
            <v>MOM</v>
          </cell>
          <cell r="B1270" t="str">
            <v>NDP</v>
          </cell>
          <cell r="C1270" t="str">
            <v>B</v>
          </cell>
          <cell r="D1270" t="str">
            <v>HT2</v>
          </cell>
          <cell r="E1270" t="str">
            <v>Outre-Mer</v>
          </cell>
          <cell r="F1270" t="str">
            <v>Outre-mer</v>
          </cell>
          <cell r="U1270">
            <v>14680000</v>
          </cell>
          <cell r="V1270">
            <v>12824327</v>
          </cell>
          <cell r="AD1270">
            <v>0</v>
          </cell>
          <cell r="AE1270">
            <v>0</v>
          </cell>
          <cell r="AG1270">
            <v>14680000</v>
          </cell>
          <cell r="AH1270">
            <v>12824327</v>
          </cell>
          <cell r="AM1270">
            <v>0</v>
          </cell>
          <cell r="AN1270">
            <v>0</v>
          </cell>
          <cell r="AP1270">
            <v>14680000</v>
          </cell>
          <cell r="AQ1270">
            <v>12824327</v>
          </cell>
          <cell r="AV1270">
            <v>0</v>
          </cell>
          <cell r="AW1270">
            <v>0</v>
          </cell>
          <cell r="AY1270">
            <v>14680000</v>
          </cell>
          <cell r="AZ1270">
            <v>12824327</v>
          </cell>
        </row>
        <row r="1271">
          <cell r="A1271" t="str">
            <v>MOM</v>
          </cell>
          <cell r="B1271" t="str">
            <v>NDP</v>
          </cell>
          <cell r="C1271" t="str">
            <v>B</v>
          </cell>
          <cell r="D1271" t="str">
            <v>HT2</v>
          </cell>
          <cell r="E1271" t="str">
            <v>Outre-Mer</v>
          </cell>
          <cell r="F1271" t="str">
            <v>Outre-mer</v>
          </cell>
          <cell r="U1271">
            <v>12650000</v>
          </cell>
          <cell r="V1271">
            <v>12650000</v>
          </cell>
          <cell r="AD1271">
            <v>0</v>
          </cell>
          <cell r="AE1271">
            <v>0</v>
          </cell>
          <cell r="AG1271">
            <v>12650000</v>
          </cell>
          <cell r="AH1271">
            <v>12650000</v>
          </cell>
          <cell r="AM1271">
            <v>0</v>
          </cell>
          <cell r="AN1271">
            <v>0</v>
          </cell>
          <cell r="AP1271">
            <v>12650000</v>
          </cell>
          <cell r="AQ1271">
            <v>12650000</v>
          </cell>
          <cell r="AV1271">
            <v>0</v>
          </cell>
          <cell r="AW1271">
            <v>0</v>
          </cell>
          <cell r="AY1271">
            <v>12650000</v>
          </cell>
          <cell r="AZ1271">
            <v>12650000</v>
          </cell>
        </row>
        <row r="1272">
          <cell r="A1272" t="str">
            <v>MOM</v>
          </cell>
          <cell r="B1272" t="str">
            <v>NDP</v>
          </cell>
          <cell r="C1272" t="str">
            <v>B</v>
          </cell>
          <cell r="D1272" t="str">
            <v>HT2</v>
          </cell>
          <cell r="E1272" t="str">
            <v>Outre-Mer</v>
          </cell>
          <cell r="F1272" t="str">
            <v>Outre-mer</v>
          </cell>
          <cell r="U1272">
            <v>7500000</v>
          </cell>
          <cell r="V1272">
            <v>7454345</v>
          </cell>
          <cell r="AD1272">
            <v>0</v>
          </cell>
          <cell r="AE1272">
            <v>0</v>
          </cell>
          <cell r="AG1272">
            <v>7500000</v>
          </cell>
          <cell r="AH1272">
            <v>7454345</v>
          </cell>
          <cell r="AM1272">
            <v>0</v>
          </cell>
          <cell r="AN1272">
            <v>0</v>
          </cell>
          <cell r="AP1272">
            <v>7500000</v>
          </cell>
          <cell r="AQ1272">
            <v>7454345</v>
          </cell>
          <cell r="AV1272">
            <v>0</v>
          </cell>
          <cell r="AW1272">
            <v>0</v>
          </cell>
          <cell r="AY1272">
            <v>7500000</v>
          </cell>
          <cell r="AZ1272">
            <v>7454345</v>
          </cell>
        </row>
        <row r="1273">
          <cell r="A1273" t="str">
            <v>MOM</v>
          </cell>
          <cell r="B1273" t="str">
            <v>NDP</v>
          </cell>
          <cell r="C1273" t="str">
            <v>B</v>
          </cell>
          <cell r="D1273" t="str">
            <v>HT2</v>
          </cell>
          <cell r="E1273" t="str">
            <v>Outre-Mer</v>
          </cell>
          <cell r="F1273" t="str">
            <v>Outre-mer</v>
          </cell>
          <cell r="U1273">
            <v>36015000</v>
          </cell>
          <cell r="V1273">
            <v>30739263</v>
          </cell>
          <cell r="AD1273">
            <v>0</v>
          </cell>
          <cell r="AE1273">
            <v>0</v>
          </cell>
          <cell r="AG1273">
            <v>36015000</v>
          </cell>
          <cell r="AH1273">
            <v>30739263</v>
          </cell>
          <cell r="AM1273">
            <v>0</v>
          </cell>
          <cell r="AN1273">
            <v>0</v>
          </cell>
          <cell r="AP1273">
            <v>36015000</v>
          </cell>
          <cell r="AQ1273">
            <v>30739263</v>
          </cell>
          <cell r="AV1273">
            <v>0</v>
          </cell>
          <cell r="AW1273">
            <v>0</v>
          </cell>
          <cell r="AY1273">
            <v>36015000</v>
          </cell>
          <cell r="AZ1273">
            <v>30739263</v>
          </cell>
        </row>
        <row r="1274">
          <cell r="A1274" t="str">
            <v>MOM</v>
          </cell>
          <cell r="B1274" t="str">
            <v>NDP</v>
          </cell>
          <cell r="C1274" t="str">
            <v>B</v>
          </cell>
          <cell r="D1274" t="str">
            <v>HT2</v>
          </cell>
          <cell r="E1274" t="str">
            <v>Outre-Mer</v>
          </cell>
          <cell r="F1274" t="str">
            <v>Outre-mer</v>
          </cell>
          <cell r="U1274">
            <v>2100000</v>
          </cell>
          <cell r="V1274">
            <v>2100000</v>
          </cell>
          <cell r="AD1274">
            <v>0</v>
          </cell>
          <cell r="AE1274">
            <v>0</v>
          </cell>
          <cell r="AG1274">
            <v>2100000</v>
          </cell>
          <cell r="AH1274">
            <v>2100000</v>
          </cell>
          <cell r="AM1274">
            <v>0</v>
          </cell>
          <cell r="AN1274">
            <v>0</v>
          </cell>
          <cell r="AP1274">
            <v>2100000</v>
          </cell>
          <cell r="AQ1274">
            <v>2100000</v>
          </cell>
          <cell r="AV1274">
            <v>0</v>
          </cell>
          <cell r="AW1274">
            <v>0</v>
          </cell>
          <cell r="AY1274">
            <v>2100000</v>
          </cell>
          <cell r="AZ1274">
            <v>2100000</v>
          </cell>
        </row>
        <row r="1275">
          <cell r="A1275" t="str">
            <v>SPM_hSE</v>
          </cell>
          <cell r="B1275" t="str">
            <v>SO</v>
          </cell>
          <cell r="C1275" t="str">
            <v>M</v>
          </cell>
          <cell r="D1275" t="str">
            <v>SO</v>
          </cell>
          <cell r="E1275" t="str">
            <v>Services du Premier ministre</v>
          </cell>
          <cell r="F1275" t="str">
            <v>Anciens combattants, mémoire et liens avec la nation</v>
          </cell>
          <cell r="M1275">
            <v>94015367</v>
          </cell>
          <cell r="O1275">
            <v>95899427</v>
          </cell>
          <cell r="Q1275">
            <v>104169135</v>
          </cell>
          <cell r="S1275">
            <v>88327540</v>
          </cell>
          <cell r="U1275">
            <v>2085769051</v>
          </cell>
          <cell r="V1275">
            <v>2089348081</v>
          </cell>
          <cell r="AD1275">
            <v>0</v>
          </cell>
          <cell r="AE1275">
            <v>0</v>
          </cell>
          <cell r="AG1275">
            <v>2085769051</v>
          </cell>
          <cell r="AH1275">
            <v>2089348081</v>
          </cell>
          <cell r="AM1275">
            <v>0</v>
          </cell>
          <cell r="AN1275">
            <v>0</v>
          </cell>
          <cell r="AP1275">
            <v>2085769051</v>
          </cell>
          <cell r="AQ1275">
            <v>2089348081</v>
          </cell>
          <cell r="AV1275">
            <v>0</v>
          </cell>
          <cell r="AW1275">
            <v>0</v>
          </cell>
          <cell r="AY1275">
            <v>2085769051</v>
          </cell>
          <cell r="AZ1275">
            <v>2089348081</v>
          </cell>
        </row>
        <row r="1276">
          <cell r="A1276" t="str">
            <v>SPM_hSE</v>
          </cell>
          <cell r="B1276" t="str">
            <v>NDP</v>
          </cell>
          <cell r="C1276" t="str">
            <v>P</v>
          </cell>
          <cell r="D1276" t="str">
            <v>SO</v>
          </cell>
          <cell r="E1276" t="str">
            <v>Services du Premier ministre</v>
          </cell>
          <cell r="F1276" t="str">
            <v>Anciens combattants, mémoire et liens avec la nation</v>
          </cell>
          <cell r="M1276">
            <v>94015367</v>
          </cell>
          <cell r="O1276">
            <v>95899427</v>
          </cell>
          <cell r="Q1276">
            <v>104169135</v>
          </cell>
          <cell r="S1276">
            <v>88327540</v>
          </cell>
          <cell r="U1276">
            <v>93138212</v>
          </cell>
          <cell r="V1276">
            <v>93138212</v>
          </cell>
          <cell r="AD1276">
            <v>0</v>
          </cell>
          <cell r="AE1276">
            <v>0</v>
          </cell>
          <cell r="AG1276">
            <v>93138212</v>
          </cell>
          <cell r="AH1276">
            <v>93138212</v>
          </cell>
          <cell r="AM1276">
            <v>0</v>
          </cell>
          <cell r="AN1276">
            <v>0</v>
          </cell>
          <cell r="AP1276">
            <v>93138212</v>
          </cell>
          <cell r="AQ1276">
            <v>93138212</v>
          </cell>
          <cell r="AV1276">
            <v>0</v>
          </cell>
          <cell r="AW1276">
            <v>0</v>
          </cell>
          <cell r="AY1276">
            <v>93138212</v>
          </cell>
          <cell r="AZ1276">
            <v>93138212</v>
          </cell>
        </row>
        <row r="1277">
          <cell r="A1277" t="str">
            <v>SPM_hSE</v>
          </cell>
          <cell r="B1277" t="str">
            <v>SO</v>
          </cell>
          <cell r="C1277" t="str">
            <v>STP</v>
          </cell>
          <cell r="D1277" t="str">
            <v>T2</v>
          </cell>
          <cell r="E1277" t="str">
            <v>Services du Premier ministre</v>
          </cell>
          <cell r="F1277" t="str">
            <v>Anciens combattants, mémoire et liens avec la nation</v>
          </cell>
          <cell r="M1277">
            <v>1624656</v>
          </cell>
          <cell r="O1277">
            <v>1622655</v>
          </cell>
          <cell r="Q1277">
            <v>1466948</v>
          </cell>
          <cell r="S1277">
            <v>1348997</v>
          </cell>
          <cell r="U1277">
            <v>1478567</v>
          </cell>
          <cell r="V1277">
            <v>1478567</v>
          </cell>
          <cell r="AD1277">
            <v>0</v>
          </cell>
          <cell r="AE1277">
            <v>0</v>
          </cell>
          <cell r="AG1277">
            <v>1478567</v>
          </cell>
          <cell r="AH1277">
            <v>1478567</v>
          </cell>
          <cell r="AM1277">
            <v>0</v>
          </cell>
          <cell r="AN1277">
            <v>0</v>
          </cell>
          <cell r="AP1277">
            <v>1478567</v>
          </cell>
          <cell r="AQ1277">
            <v>1478567</v>
          </cell>
          <cell r="AV1277">
            <v>0</v>
          </cell>
          <cell r="AW1277">
            <v>0</v>
          </cell>
          <cell r="AY1277">
            <v>1478567</v>
          </cell>
          <cell r="AZ1277">
            <v>1478567</v>
          </cell>
        </row>
        <row r="1278">
          <cell r="A1278" t="str">
            <v>SPM_hSE</v>
          </cell>
          <cell r="B1278" t="str">
            <v>NDP</v>
          </cell>
          <cell r="C1278" t="str">
            <v>B</v>
          </cell>
          <cell r="D1278" t="str">
            <v>T2_HCAS</v>
          </cell>
          <cell r="E1278" t="str">
            <v>Services du Premier ministre</v>
          </cell>
          <cell r="F1278" t="str">
            <v>Anciens combattants, mémoire et liens avec la nation</v>
          </cell>
          <cell r="M1278">
            <v>1283425</v>
          </cell>
          <cell r="O1278">
            <v>1286038</v>
          </cell>
          <cell r="Q1278">
            <v>1185169</v>
          </cell>
          <cell r="S1278">
            <v>1079202</v>
          </cell>
          <cell r="U1278">
            <v>1184684</v>
          </cell>
          <cell r="V1278">
            <v>1184684</v>
          </cell>
          <cell r="AD1278">
            <v>0</v>
          </cell>
          <cell r="AE1278">
            <v>0</v>
          </cell>
          <cell r="AG1278">
            <v>1184684</v>
          </cell>
          <cell r="AH1278">
            <v>1184684</v>
          </cell>
          <cell r="AM1278">
            <v>0</v>
          </cell>
          <cell r="AN1278">
            <v>0</v>
          </cell>
          <cell r="AP1278">
            <v>1184684</v>
          </cell>
          <cell r="AQ1278">
            <v>1184684</v>
          </cell>
          <cell r="AV1278">
            <v>0</v>
          </cell>
          <cell r="AW1278">
            <v>0</v>
          </cell>
          <cell r="AY1278">
            <v>1184684</v>
          </cell>
          <cell r="AZ1278">
            <v>1184684</v>
          </cell>
        </row>
        <row r="1279">
          <cell r="A1279" t="str">
            <v>SPM_hSE</v>
          </cell>
          <cell r="B1279" t="str">
            <v>HN</v>
          </cell>
          <cell r="C1279" t="str">
            <v>B</v>
          </cell>
          <cell r="D1279" t="str">
            <v>T2_CAS</v>
          </cell>
          <cell r="E1279" t="str">
            <v>Services du Premier ministre</v>
          </cell>
          <cell r="F1279" t="str">
            <v>Anciens combattants, mémoire et liens avec la nation</v>
          </cell>
          <cell r="M1279">
            <v>341231</v>
          </cell>
          <cell r="O1279">
            <v>336617</v>
          </cell>
          <cell r="Q1279">
            <v>281779</v>
          </cell>
          <cell r="S1279">
            <v>269795</v>
          </cell>
          <cell r="U1279">
            <v>293883</v>
          </cell>
          <cell r="V1279">
            <v>293883</v>
          </cell>
          <cell r="AD1279">
            <v>0</v>
          </cell>
          <cell r="AE1279">
            <v>0</v>
          </cell>
          <cell r="AG1279">
            <v>293883</v>
          </cell>
          <cell r="AH1279">
            <v>293883</v>
          </cell>
          <cell r="AM1279">
            <v>0</v>
          </cell>
          <cell r="AN1279">
            <v>0</v>
          </cell>
          <cell r="AP1279">
            <v>293883</v>
          </cell>
          <cell r="AQ1279">
            <v>293883</v>
          </cell>
          <cell r="AV1279">
            <v>0</v>
          </cell>
          <cell r="AW1279">
            <v>0</v>
          </cell>
          <cell r="AY1279">
            <v>293883</v>
          </cell>
          <cell r="AZ1279">
            <v>293883</v>
          </cell>
        </row>
        <row r="1280">
          <cell r="A1280" t="str">
            <v>SPM_hSE</v>
          </cell>
          <cell r="B1280" t="str">
            <v>NDP</v>
          </cell>
          <cell r="C1280" t="str">
            <v>STP</v>
          </cell>
          <cell r="D1280" t="str">
            <v>HT2</v>
          </cell>
          <cell r="E1280" t="str">
            <v>Services du Premier ministre</v>
          </cell>
          <cell r="F1280" t="str">
            <v>Anciens combattants, mémoire et liens avec la nation</v>
          </cell>
          <cell r="M1280">
            <v>92390711</v>
          </cell>
          <cell r="O1280">
            <v>94276772</v>
          </cell>
          <cell r="Q1280">
            <v>102702187</v>
          </cell>
          <cell r="S1280">
            <v>86978543</v>
          </cell>
          <cell r="U1280">
            <v>91659645</v>
          </cell>
          <cell r="V1280">
            <v>91659645</v>
          </cell>
          <cell r="AD1280">
            <v>0</v>
          </cell>
          <cell r="AE1280">
            <v>0</v>
          </cell>
          <cell r="AG1280">
            <v>91659645</v>
          </cell>
          <cell r="AH1280">
            <v>91659645</v>
          </cell>
          <cell r="AM1280">
            <v>0</v>
          </cell>
          <cell r="AN1280">
            <v>0</v>
          </cell>
          <cell r="AP1280">
            <v>91659645</v>
          </cell>
          <cell r="AQ1280">
            <v>91659645</v>
          </cell>
          <cell r="AV1280">
            <v>0</v>
          </cell>
          <cell r="AW1280">
            <v>0</v>
          </cell>
          <cell r="AY1280">
            <v>91659645</v>
          </cell>
          <cell r="AZ1280">
            <v>91659645</v>
          </cell>
        </row>
        <row r="1281">
          <cell r="A1281" t="str">
            <v>SPM_hSE</v>
          </cell>
          <cell r="B1281" t="str">
            <v>NDP</v>
          </cell>
          <cell r="C1281" t="str">
            <v>B</v>
          </cell>
          <cell r="D1281" t="str">
            <v>HT2</v>
          </cell>
          <cell r="E1281" t="str">
            <v>Services du Premier ministre</v>
          </cell>
          <cell r="F1281" t="str">
            <v>Anciens combattants, mémoire et liens avec la nation</v>
          </cell>
          <cell r="U1281">
            <v>496003</v>
          </cell>
          <cell r="V1281">
            <v>496003</v>
          </cell>
          <cell r="AD1281">
            <v>0</v>
          </cell>
          <cell r="AE1281">
            <v>0</v>
          </cell>
          <cell r="AG1281">
            <v>496003</v>
          </cell>
          <cell r="AH1281">
            <v>496003</v>
          </cell>
          <cell r="AM1281">
            <v>0</v>
          </cell>
          <cell r="AN1281">
            <v>0</v>
          </cell>
          <cell r="AP1281">
            <v>496003</v>
          </cell>
          <cell r="AQ1281">
            <v>496003</v>
          </cell>
          <cell r="AV1281">
            <v>0</v>
          </cell>
          <cell r="AW1281">
            <v>0</v>
          </cell>
          <cell r="AY1281">
            <v>496003</v>
          </cell>
          <cell r="AZ1281">
            <v>496003</v>
          </cell>
        </row>
        <row r="1282">
          <cell r="A1282" t="str">
            <v>SPM_hSE</v>
          </cell>
          <cell r="B1282" t="str">
            <v>NDP</v>
          </cell>
          <cell r="C1282" t="str">
            <v>B</v>
          </cell>
          <cell r="D1282" t="str">
            <v>HT2</v>
          </cell>
          <cell r="E1282" t="str">
            <v>Services du Premier ministre</v>
          </cell>
          <cell r="F1282" t="str">
            <v>Anciens combattants, mémoire et liens avec la nation</v>
          </cell>
          <cell r="U1282">
            <v>6000000</v>
          </cell>
          <cell r="V1282">
            <v>6000000</v>
          </cell>
          <cell r="AD1282">
            <v>0</v>
          </cell>
          <cell r="AE1282">
            <v>0</v>
          </cell>
          <cell r="AG1282">
            <v>6000000</v>
          </cell>
          <cell r="AH1282">
            <v>6000000</v>
          </cell>
          <cell r="AM1282">
            <v>0</v>
          </cell>
          <cell r="AN1282">
            <v>0</v>
          </cell>
          <cell r="AP1282">
            <v>6000000</v>
          </cell>
          <cell r="AQ1282">
            <v>6000000</v>
          </cell>
          <cell r="AV1282">
            <v>0</v>
          </cell>
          <cell r="AW1282">
            <v>0</v>
          </cell>
          <cell r="AY1282">
            <v>6000000</v>
          </cell>
          <cell r="AZ1282">
            <v>6000000</v>
          </cell>
        </row>
        <row r="1283">
          <cell r="A1283" t="str">
            <v>SPM_hSE</v>
          </cell>
          <cell r="B1283" t="str">
            <v>NDP</v>
          </cell>
          <cell r="C1283" t="str">
            <v>B</v>
          </cell>
          <cell r="D1283" t="str">
            <v>HT2</v>
          </cell>
          <cell r="E1283" t="str">
            <v>Services du Premier ministre</v>
          </cell>
          <cell r="F1283" t="str">
            <v>Anciens combattants, mémoire et liens avec la nation</v>
          </cell>
          <cell r="U1283">
            <v>34091258</v>
          </cell>
          <cell r="V1283">
            <v>34091258</v>
          </cell>
          <cell r="AD1283">
            <v>0</v>
          </cell>
          <cell r="AE1283">
            <v>0</v>
          </cell>
          <cell r="AG1283">
            <v>34091258</v>
          </cell>
          <cell r="AH1283">
            <v>34091258</v>
          </cell>
          <cell r="AM1283">
            <v>0</v>
          </cell>
          <cell r="AN1283">
            <v>0</v>
          </cell>
          <cell r="AP1283">
            <v>34091258</v>
          </cell>
          <cell r="AQ1283">
            <v>34091258</v>
          </cell>
          <cell r="AV1283">
            <v>0</v>
          </cell>
          <cell r="AW1283">
            <v>0</v>
          </cell>
          <cell r="AY1283">
            <v>34091258</v>
          </cell>
          <cell r="AZ1283">
            <v>34091258</v>
          </cell>
        </row>
        <row r="1284">
          <cell r="A1284" t="str">
            <v>SPM_hSE</v>
          </cell>
          <cell r="B1284" t="str">
            <v>NDP</v>
          </cell>
          <cell r="C1284" t="str">
            <v>B</v>
          </cell>
          <cell r="D1284" t="str">
            <v>HT2</v>
          </cell>
          <cell r="E1284" t="str">
            <v>Services du Premier ministre</v>
          </cell>
          <cell r="F1284" t="str">
            <v>Anciens combattants, mémoire et liens avec la nation</v>
          </cell>
          <cell r="U1284">
            <v>51072384</v>
          </cell>
          <cell r="V1284">
            <v>51072384</v>
          </cell>
          <cell r="AD1284">
            <v>0</v>
          </cell>
          <cell r="AE1284">
            <v>0</v>
          </cell>
          <cell r="AG1284">
            <v>51072384</v>
          </cell>
          <cell r="AH1284">
            <v>51072384</v>
          </cell>
          <cell r="AM1284">
            <v>0</v>
          </cell>
          <cell r="AN1284">
            <v>0</v>
          </cell>
          <cell r="AP1284">
            <v>51072384</v>
          </cell>
          <cell r="AQ1284">
            <v>51072384</v>
          </cell>
          <cell r="AV1284">
            <v>0</v>
          </cell>
          <cell r="AW1284">
            <v>0</v>
          </cell>
          <cell r="AY1284">
            <v>51072384</v>
          </cell>
          <cell r="AZ1284">
            <v>51072384</v>
          </cell>
        </row>
        <row r="1285">
          <cell r="A1285" t="str">
            <v>SPM_hSE</v>
          </cell>
          <cell r="B1285" t="str">
            <v>SO</v>
          </cell>
          <cell r="C1285" t="str">
            <v>M</v>
          </cell>
          <cell r="D1285" t="str">
            <v>SO</v>
          </cell>
          <cell r="E1285" t="str">
            <v>Services du Premier ministre</v>
          </cell>
          <cell r="F1285" t="str">
            <v>Cohésion des territoires</v>
          </cell>
          <cell r="M1285">
            <v>41371901</v>
          </cell>
          <cell r="O1285">
            <v>52964905</v>
          </cell>
          <cell r="Q1285">
            <v>44765707</v>
          </cell>
          <cell r="S1285">
            <v>46732260</v>
          </cell>
          <cell r="U1285">
            <v>15866003399</v>
          </cell>
          <cell r="V1285">
            <v>15945986483</v>
          </cell>
          <cell r="AD1285">
            <v>0</v>
          </cell>
          <cell r="AE1285">
            <v>0</v>
          </cell>
          <cell r="AG1285">
            <v>15866003399</v>
          </cell>
          <cell r="AH1285">
            <v>15945986483</v>
          </cell>
          <cell r="AM1285">
            <v>0</v>
          </cell>
          <cell r="AN1285">
            <v>0</v>
          </cell>
          <cell r="AP1285">
            <v>15866003399</v>
          </cell>
          <cell r="AQ1285">
            <v>15945986483</v>
          </cell>
          <cell r="AV1285">
            <v>0</v>
          </cell>
          <cell r="AW1285">
            <v>0</v>
          </cell>
          <cell r="AY1285">
            <v>15866003399</v>
          </cell>
          <cell r="AZ1285">
            <v>15945986483</v>
          </cell>
        </row>
        <row r="1286">
          <cell r="A1286" t="str">
            <v>SPM_hSE</v>
          </cell>
          <cell r="B1286" t="str">
            <v>NDP</v>
          </cell>
          <cell r="C1286" t="str">
            <v>P</v>
          </cell>
          <cell r="D1286" t="str">
            <v>SO</v>
          </cell>
          <cell r="E1286" t="str">
            <v>Services du Premier ministre</v>
          </cell>
          <cell r="F1286" t="str">
            <v>Cohésion des territoires</v>
          </cell>
          <cell r="M1286">
            <v>41371901</v>
          </cell>
          <cell r="O1286">
            <v>52964905</v>
          </cell>
          <cell r="Q1286">
            <v>44765707</v>
          </cell>
          <cell r="S1286">
            <v>46732260</v>
          </cell>
          <cell r="U1286">
            <v>40806426</v>
          </cell>
          <cell r="V1286">
            <v>40352917</v>
          </cell>
          <cell r="AD1286">
            <v>0</v>
          </cell>
          <cell r="AE1286">
            <v>0</v>
          </cell>
          <cell r="AG1286">
            <v>40806426</v>
          </cell>
          <cell r="AH1286">
            <v>40352917</v>
          </cell>
          <cell r="AM1286">
            <v>0</v>
          </cell>
          <cell r="AN1286">
            <v>0</v>
          </cell>
          <cell r="AP1286">
            <v>40806426</v>
          </cell>
          <cell r="AQ1286">
            <v>40352917</v>
          </cell>
          <cell r="AV1286">
            <v>0</v>
          </cell>
          <cell r="AW1286">
            <v>0</v>
          </cell>
          <cell r="AY1286">
            <v>40806426</v>
          </cell>
          <cell r="AZ1286">
            <v>40352917</v>
          </cell>
        </row>
        <row r="1287">
          <cell r="A1287" t="str">
            <v>SPM_hSE</v>
          </cell>
          <cell r="B1287" t="str">
            <v>NDP</v>
          </cell>
          <cell r="C1287" t="str">
            <v>STP</v>
          </cell>
          <cell r="D1287" t="str">
            <v>HT2</v>
          </cell>
          <cell r="E1287" t="str">
            <v>Services du Premier ministre</v>
          </cell>
          <cell r="F1287" t="str">
            <v>Cohésion des territoires</v>
          </cell>
          <cell r="M1287">
            <v>41371901</v>
          </cell>
          <cell r="O1287">
            <v>52964905</v>
          </cell>
          <cell r="Q1287">
            <v>44765707</v>
          </cell>
          <cell r="S1287">
            <v>46732260</v>
          </cell>
          <cell r="U1287">
            <v>40806426</v>
          </cell>
          <cell r="V1287">
            <v>40352917</v>
          </cell>
          <cell r="AD1287">
            <v>0</v>
          </cell>
          <cell r="AE1287">
            <v>0</v>
          </cell>
          <cell r="AG1287">
            <v>40806426</v>
          </cell>
          <cell r="AH1287">
            <v>40352917</v>
          </cell>
          <cell r="AM1287">
            <v>0</v>
          </cell>
          <cell r="AN1287">
            <v>0</v>
          </cell>
          <cell r="AP1287">
            <v>40806426</v>
          </cell>
          <cell r="AQ1287">
            <v>40352917</v>
          </cell>
          <cell r="AV1287">
            <v>0</v>
          </cell>
          <cell r="AW1287">
            <v>0</v>
          </cell>
          <cell r="AY1287">
            <v>40806426</v>
          </cell>
          <cell r="AZ1287">
            <v>40352917</v>
          </cell>
        </row>
        <row r="1288">
          <cell r="A1288" t="str">
            <v>SPM_hSE</v>
          </cell>
          <cell r="B1288" t="str">
            <v>NDP</v>
          </cell>
          <cell r="C1288" t="str">
            <v>B</v>
          </cell>
          <cell r="D1288" t="str">
            <v>HT2</v>
          </cell>
          <cell r="E1288" t="str">
            <v>Services du Premier ministre</v>
          </cell>
          <cell r="F1288" t="str">
            <v>Cohésion des territoires</v>
          </cell>
          <cell r="U1288">
            <v>1967274</v>
          </cell>
          <cell r="V1288">
            <v>1964782</v>
          </cell>
          <cell r="AD1288">
            <v>0</v>
          </cell>
          <cell r="AE1288">
            <v>0</v>
          </cell>
          <cell r="AG1288">
            <v>1967274</v>
          </cell>
          <cell r="AH1288">
            <v>1964782</v>
          </cell>
          <cell r="AM1288">
            <v>0</v>
          </cell>
          <cell r="AN1288">
            <v>0</v>
          </cell>
          <cell r="AP1288">
            <v>1967274</v>
          </cell>
          <cell r="AQ1288">
            <v>1964782</v>
          </cell>
          <cell r="AV1288">
            <v>0</v>
          </cell>
          <cell r="AW1288">
            <v>0</v>
          </cell>
          <cell r="AY1288">
            <v>1967274</v>
          </cell>
          <cell r="AZ1288">
            <v>1964782</v>
          </cell>
        </row>
        <row r="1289">
          <cell r="A1289" t="str">
            <v>SPM_hSE</v>
          </cell>
          <cell r="B1289" t="str">
            <v>NDP</v>
          </cell>
          <cell r="C1289" t="str">
            <v>B</v>
          </cell>
          <cell r="D1289" t="str">
            <v>HT2</v>
          </cell>
          <cell r="E1289" t="str">
            <v>Services du Premier ministre</v>
          </cell>
          <cell r="F1289" t="str">
            <v>Cohésion des territoires</v>
          </cell>
          <cell r="U1289">
            <v>59491</v>
          </cell>
          <cell r="V1289">
            <v>693403</v>
          </cell>
          <cell r="AD1289">
            <v>0</v>
          </cell>
          <cell r="AE1289">
            <v>0</v>
          </cell>
          <cell r="AG1289">
            <v>59491</v>
          </cell>
          <cell r="AH1289">
            <v>693403</v>
          </cell>
          <cell r="AM1289">
            <v>0</v>
          </cell>
          <cell r="AN1289">
            <v>0</v>
          </cell>
          <cell r="AP1289">
            <v>59491</v>
          </cell>
          <cell r="AQ1289">
            <v>693403</v>
          </cell>
          <cell r="AV1289">
            <v>0</v>
          </cell>
          <cell r="AW1289">
            <v>0</v>
          </cell>
          <cell r="AY1289">
            <v>59491</v>
          </cell>
          <cell r="AZ1289">
            <v>693403</v>
          </cell>
        </row>
        <row r="1290">
          <cell r="A1290" t="str">
            <v>SPM_hSE</v>
          </cell>
          <cell r="B1290" t="str">
            <v>NDP</v>
          </cell>
          <cell r="C1290" t="str">
            <v>B</v>
          </cell>
          <cell r="D1290" t="str">
            <v>HT2</v>
          </cell>
          <cell r="E1290" t="str">
            <v>Services du Premier ministre</v>
          </cell>
          <cell r="F1290" t="str">
            <v>Cohésion des territoires</v>
          </cell>
          <cell r="U1290">
            <v>16690760</v>
          </cell>
          <cell r="V1290">
            <v>17697582</v>
          </cell>
          <cell r="AD1290">
            <v>0</v>
          </cell>
          <cell r="AE1290">
            <v>0</v>
          </cell>
          <cell r="AG1290">
            <v>16690760</v>
          </cell>
          <cell r="AH1290">
            <v>17697582</v>
          </cell>
          <cell r="AM1290">
            <v>0</v>
          </cell>
          <cell r="AN1290">
            <v>0</v>
          </cell>
          <cell r="AP1290">
            <v>16690760</v>
          </cell>
          <cell r="AQ1290">
            <v>17697582</v>
          </cell>
          <cell r="AV1290">
            <v>0</v>
          </cell>
          <cell r="AW1290">
            <v>0</v>
          </cell>
          <cell r="AY1290">
            <v>16690760</v>
          </cell>
          <cell r="AZ1290">
            <v>17697582</v>
          </cell>
        </row>
        <row r="1291">
          <cell r="A1291" t="str">
            <v>SPM_hSE</v>
          </cell>
          <cell r="B1291" t="str">
            <v>NDP</v>
          </cell>
          <cell r="C1291" t="str">
            <v>B</v>
          </cell>
          <cell r="D1291" t="str">
            <v>HT2</v>
          </cell>
          <cell r="E1291" t="str">
            <v>Services du Premier ministre</v>
          </cell>
          <cell r="F1291" t="str">
            <v>Cohésion des territoires</v>
          </cell>
          <cell r="U1291">
            <v>0</v>
          </cell>
          <cell r="V1291">
            <v>0</v>
          </cell>
          <cell r="AD1291">
            <v>0</v>
          </cell>
          <cell r="AE1291">
            <v>0</v>
          </cell>
          <cell r="AG1291">
            <v>0</v>
          </cell>
          <cell r="AH1291">
            <v>0</v>
          </cell>
          <cell r="AM1291">
            <v>0</v>
          </cell>
          <cell r="AN1291">
            <v>0</v>
          </cell>
          <cell r="AP1291">
            <v>0</v>
          </cell>
          <cell r="AQ1291">
            <v>0</v>
          </cell>
          <cell r="AV1291">
            <v>0</v>
          </cell>
          <cell r="AW1291">
            <v>0</v>
          </cell>
          <cell r="AY1291">
            <v>0</v>
          </cell>
          <cell r="AZ1291">
            <v>0</v>
          </cell>
        </row>
        <row r="1292">
          <cell r="A1292" t="str">
            <v>SPM_hSE</v>
          </cell>
          <cell r="B1292" t="str">
            <v>NDP</v>
          </cell>
          <cell r="C1292" t="str">
            <v>B</v>
          </cell>
          <cell r="D1292" t="str">
            <v>HT2</v>
          </cell>
          <cell r="E1292" t="str">
            <v>Services du Premier ministre</v>
          </cell>
          <cell r="F1292" t="str">
            <v>Cohésion des territoires</v>
          </cell>
          <cell r="U1292">
            <v>2986108</v>
          </cell>
          <cell r="V1292">
            <v>2985953</v>
          </cell>
          <cell r="AD1292">
            <v>0</v>
          </cell>
          <cell r="AE1292">
            <v>0</v>
          </cell>
          <cell r="AG1292">
            <v>2986108</v>
          </cell>
          <cell r="AH1292">
            <v>2985953</v>
          </cell>
          <cell r="AM1292">
            <v>0</v>
          </cell>
          <cell r="AN1292">
            <v>0</v>
          </cell>
          <cell r="AP1292">
            <v>2986108</v>
          </cell>
          <cell r="AQ1292">
            <v>2985953</v>
          </cell>
          <cell r="AV1292">
            <v>0</v>
          </cell>
          <cell r="AW1292">
            <v>0</v>
          </cell>
          <cell r="AY1292">
            <v>2986108</v>
          </cell>
          <cell r="AZ1292">
            <v>2985953</v>
          </cell>
        </row>
        <row r="1293">
          <cell r="A1293" t="str">
            <v>SPM_hSE</v>
          </cell>
          <cell r="B1293" t="str">
            <v>NDP</v>
          </cell>
          <cell r="C1293" t="str">
            <v>B</v>
          </cell>
          <cell r="D1293" t="str">
            <v>HT2</v>
          </cell>
          <cell r="E1293" t="str">
            <v>Services du Premier ministre</v>
          </cell>
          <cell r="F1293" t="str">
            <v>Cohésion des territoires</v>
          </cell>
          <cell r="U1293">
            <v>11915330</v>
          </cell>
          <cell r="V1293">
            <v>11313717</v>
          </cell>
          <cell r="AD1293">
            <v>0</v>
          </cell>
          <cell r="AE1293">
            <v>0</v>
          </cell>
          <cell r="AG1293">
            <v>11915330</v>
          </cell>
          <cell r="AH1293">
            <v>11313717</v>
          </cell>
          <cell r="AM1293">
            <v>0</v>
          </cell>
          <cell r="AN1293">
            <v>0</v>
          </cell>
          <cell r="AP1293">
            <v>11915330</v>
          </cell>
          <cell r="AQ1293">
            <v>11313717</v>
          </cell>
          <cell r="AV1293">
            <v>0</v>
          </cell>
          <cell r="AW1293">
            <v>0</v>
          </cell>
          <cell r="AY1293">
            <v>11915330</v>
          </cell>
          <cell r="AZ1293">
            <v>11313717</v>
          </cell>
        </row>
        <row r="1294">
          <cell r="A1294" t="str">
            <v>SPM_hSE</v>
          </cell>
          <cell r="B1294" t="str">
            <v>NDP</v>
          </cell>
          <cell r="C1294" t="str">
            <v>B</v>
          </cell>
          <cell r="D1294" t="str">
            <v>HT2</v>
          </cell>
          <cell r="E1294" t="str">
            <v>Services du Premier ministre</v>
          </cell>
          <cell r="F1294" t="str">
            <v>Cohésion des territoires</v>
          </cell>
          <cell r="U1294">
            <v>5917372</v>
          </cell>
          <cell r="V1294">
            <v>4427455</v>
          </cell>
          <cell r="AD1294">
            <v>0</v>
          </cell>
          <cell r="AE1294">
            <v>0</v>
          </cell>
          <cell r="AG1294">
            <v>5917372</v>
          </cell>
          <cell r="AH1294">
            <v>4427455</v>
          </cell>
          <cell r="AM1294">
            <v>0</v>
          </cell>
          <cell r="AN1294">
            <v>0</v>
          </cell>
          <cell r="AP1294">
            <v>5917372</v>
          </cell>
          <cell r="AQ1294">
            <v>4427455</v>
          </cell>
          <cell r="AV1294">
            <v>0</v>
          </cell>
          <cell r="AW1294">
            <v>0</v>
          </cell>
          <cell r="AY1294">
            <v>5917372</v>
          </cell>
          <cell r="AZ1294">
            <v>4427455</v>
          </cell>
        </row>
        <row r="1295">
          <cell r="A1295" t="str">
            <v>SPM_hSE</v>
          </cell>
          <cell r="B1295" t="str">
            <v>NDP</v>
          </cell>
          <cell r="C1295" t="str">
            <v>B</v>
          </cell>
          <cell r="D1295" t="str">
            <v>HT2</v>
          </cell>
          <cell r="E1295" t="str">
            <v>Services du Premier ministre</v>
          </cell>
          <cell r="F1295" t="str">
            <v>Cohésion des territoires</v>
          </cell>
          <cell r="U1295">
            <v>1270091</v>
          </cell>
          <cell r="V1295">
            <v>1270025</v>
          </cell>
          <cell r="AD1295">
            <v>0</v>
          </cell>
          <cell r="AE1295">
            <v>0</v>
          </cell>
          <cell r="AG1295">
            <v>1270091</v>
          </cell>
          <cell r="AH1295">
            <v>1270025</v>
          </cell>
          <cell r="AM1295">
            <v>0</v>
          </cell>
          <cell r="AN1295">
            <v>0</v>
          </cell>
          <cell r="AP1295">
            <v>1270091</v>
          </cell>
          <cell r="AQ1295">
            <v>1270025</v>
          </cell>
          <cell r="AV1295">
            <v>0</v>
          </cell>
          <cell r="AW1295">
            <v>0</v>
          </cell>
          <cell r="AY1295">
            <v>1270091</v>
          </cell>
          <cell r="AZ1295">
            <v>1270025</v>
          </cell>
        </row>
        <row r="1296">
          <cell r="A1296" t="str">
            <v>SPM_hSE</v>
          </cell>
          <cell r="B1296" t="str">
            <v>SO</v>
          </cell>
          <cell r="C1296" t="str">
            <v>M</v>
          </cell>
          <cell r="D1296" t="str">
            <v>SO</v>
          </cell>
          <cell r="E1296" t="str">
            <v>Services du Premier ministre</v>
          </cell>
          <cell r="F1296" t="str">
            <v>Conseil et contrôle de l'État</v>
          </cell>
          <cell r="M1296">
            <v>635023872</v>
          </cell>
          <cell r="O1296">
            <v>655153600</v>
          </cell>
          <cell r="Q1296">
            <v>681992130</v>
          </cell>
          <cell r="S1296">
            <v>687581867</v>
          </cell>
          <cell r="U1296">
            <v>740083001</v>
          </cell>
          <cell r="V1296">
            <v>718332692</v>
          </cell>
          <cell r="AD1296">
            <v>0</v>
          </cell>
          <cell r="AE1296">
            <v>0</v>
          </cell>
          <cell r="AG1296">
            <v>740083001</v>
          </cell>
          <cell r="AH1296">
            <v>718332692</v>
          </cell>
          <cell r="AM1296">
            <v>0</v>
          </cell>
          <cell r="AN1296">
            <v>0</v>
          </cell>
          <cell r="AP1296">
            <v>740083001</v>
          </cell>
          <cell r="AQ1296">
            <v>718332692</v>
          </cell>
          <cell r="AV1296">
            <v>0</v>
          </cell>
          <cell r="AW1296">
            <v>0</v>
          </cell>
          <cell r="AY1296">
            <v>740083001</v>
          </cell>
          <cell r="AZ1296">
            <v>718332692</v>
          </cell>
        </row>
        <row r="1297">
          <cell r="A1297" t="str">
            <v>SPM_hSE</v>
          </cell>
          <cell r="B1297" t="str">
            <v>NDP</v>
          </cell>
          <cell r="C1297" t="str">
            <v>P</v>
          </cell>
          <cell r="D1297" t="str">
            <v>SO</v>
          </cell>
          <cell r="E1297" t="str">
            <v>Services du Premier ministre</v>
          </cell>
          <cell r="F1297" t="str">
            <v>Conseil et contrôle de l'État</v>
          </cell>
          <cell r="M1297">
            <v>39288611</v>
          </cell>
          <cell r="O1297">
            <v>39873770</v>
          </cell>
          <cell r="Q1297">
            <v>44392351</v>
          </cell>
          <cell r="S1297">
            <v>41339570</v>
          </cell>
          <cell r="U1297">
            <v>44438963</v>
          </cell>
          <cell r="V1297">
            <v>44438963</v>
          </cell>
          <cell r="AD1297">
            <v>0</v>
          </cell>
          <cell r="AE1297">
            <v>0</v>
          </cell>
          <cell r="AG1297">
            <v>44438963</v>
          </cell>
          <cell r="AH1297">
            <v>44438963</v>
          </cell>
          <cell r="AM1297">
            <v>0</v>
          </cell>
          <cell r="AN1297">
            <v>0</v>
          </cell>
          <cell r="AP1297">
            <v>44438963</v>
          </cell>
          <cell r="AQ1297">
            <v>44438963</v>
          </cell>
          <cell r="AV1297">
            <v>0</v>
          </cell>
          <cell r="AW1297">
            <v>0</v>
          </cell>
          <cell r="AY1297">
            <v>44438963</v>
          </cell>
          <cell r="AZ1297">
            <v>44438963</v>
          </cell>
        </row>
        <row r="1298">
          <cell r="A1298" t="str">
            <v>SPM_hSE</v>
          </cell>
          <cell r="B1298" t="str">
            <v>SO</v>
          </cell>
          <cell r="C1298" t="str">
            <v>STP</v>
          </cell>
          <cell r="D1298" t="str">
            <v>T2</v>
          </cell>
          <cell r="E1298" t="str">
            <v>Services du Premier ministre</v>
          </cell>
          <cell r="F1298" t="str">
            <v>Conseil et contrôle de l'État</v>
          </cell>
          <cell r="M1298">
            <v>33497543</v>
          </cell>
          <cell r="O1298">
            <v>34573770</v>
          </cell>
          <cell r="Q1298">
            <v>39086707</v>
          </cell>
          <cell r="S1298">
            <v>35962152</v>
          </cell>
          <cell r="U1298">
            <v>36233319</v>
          </cell>
          <cell r="V1298">
            <v>36233319</v>
          </cell>
          <cell r="AD1298">
            <v>0</v>
          </cell>
          <cell r="AE1298">
            <v>0</v>
          </cell>
          <cell r="AG1298">
            <v>36233319</v>
          </cell>
          <cell r="AH1298">
            <v>36233319</v>
          </cell>
          <cell r="AM1298">
            <v>0</v>
          </cell>
          <cell r="AN1298">
            <v>0</v>
          </cell>
          <cell r="AP1298">
            <v>36233319</v>
          </cell>
          <cell r="AQ1298">
            <v>36233319</v>
          </cell>
          <cell r="AV1298">
            <v>0</v>
          </cell>
          <cell r="AW1298">
            <v>0</v>
          </cell>
          <cell r="AY1298">
            <v>36233319</v>
          </cell>
          <cell r="AZ1298">
            <v>36233319</v>
          </cell>
        </row>
        <row r="1299">
          <cell r="A1299" t="str">
            <v>SPM_hSE</v>
          </cell>
          <cell r="B1299" t="str">
            <v>NDP</v>
          </cell>
          <cell r="C1299" t="str">
            <v>B</v>
          </cell>
          <cell r="D1299" t="str">
            <v>T2_HCAS</v>
          </cell>
          <cell r="E1299" t="str">
            <v>Services du Premier ministre</v>
          </cell>
          <cell r="F1299" t="str">
            <v>Conseil et contrôle de l'État</v>
          </cell>
          <cell r="M1299">
            <v>30797543</v>
          </cell>
          <cell r="O1299">
            <v>31708619</v>
          </cell>
          <cell r="Q1299">
            <v>36165611</v>
          </cell>
          <cell r="S1299">
            <v>33055661</v>
          </cell>
          <cell r="U1299">
            <v>33312223</v>
          </cell>
          <cell r="V1299">
            <v>33312223</v>
          </cell>
          <cell r="AD1299">
            <v>0</v>
          </cell>
          <cell r="AE1299">
            <v>0</v>
          </cell>
          <cell r="AG1299">
            <v>33312223</v>
          </cell>
          <cell r="AH1299">
            <v>33312223</v>
          </cell>
          <cell r="AM1299">
            <v>0</v>
          </cell>
          <cell r="AN1299">
            <v>0</v>
          </cell>
          <cell r="AP1299">
            <v>33312223</v>
          </cell>
          <cell r="AQ1299">
            <v>33312223</v>
          </cell>
          <cell r="AV1299">
            <v>0</v>
          </cell>
          <cell r="AW1299">
            <v>0</v>
          </cell>
          <cell r="AY1299">
            <v>33312223</v>
          </cell>
          <cell r="AZ1299">
            <v>33312223</v>
          </cell>
        </row>
        <row r="1300">
          <cell r="A1300" t="str">
            <v>SPM_hSE</v>
          </cell>
          <cell r="B1300" t="str">
            <v>HN</v>
          </cell>
          <cell r="C1300" t="str">
            <v>B</v>
          </cell>
          <cell r="D1300" t="str">
            <v>T2_CAS</v>
          </cell>
          <cell r="E1300" t="str">
            <v>Services du Premier ministre</v>
          </cell>
          <cell r="F1300" t="str">
            <v>Conseil et contrôle de l'État</v>
          </cell>
          <cell r="M1300">
            <v>2700000</v>
          </cell>
          <cell r="O1300">
            <v>2865151</v>
          </cell>
          <cell r="Q1300">
            <v>2921096</v>
          </cell>
          <cell r="S1300">
            <v>2906491</v>
          </cell>
          <cell r="U1300">
            <v>2921096</v>
          </cell>
          <cell r="V1300">
            <v>2921096</v>
          </cell>
          <cell r="AD1300">
            <v>0</v>
          </cell>
          <cell r="AE1300">
            <v>0</v>
          </cell>
          <cell r="AG1300">
            <v>2921096</v>
          </cell>
          <cell r="AH1300">
            <v>2921096</v>
          </cell>
          <cell r="AM1300">
            <v>0</v>
          </cell>
          <cell r="AN1300">
            <v>0</v>
          </cell>
          <cell r="AP1300">
            <v>2921096</v>
          </cell>
          <cell r="AQ1300">
            <v>2921096</v>
          </cell>
          <cell r="AV1300">
            <v>0</v>
          </cell>
          <cell r="AW1300">
            <v>0</v>
          </cell>
          <cell r="AY1300">
            <v>2921096</v>
          </cell>
          <cell r="AZ1300">
            <v>2921096</v>
          </cell>
        </row>
        <row r="1301">
          <cell r="A1301" t="str">
            <v>SPM_hSE</v>
          </cell>
          <cell r="B1301" t="str">
            <v>NDP</v>
          </cell>
          <cell r="C1301" t="str">
            <v>STP</v>
          </cell>
          <cell r="D1301" t="str">
            <v>HT2</v>
          </cell>
          <cell r="E1301" t="str">
            <v>Services du Premier ministre</v>
          </cell>
          <cell r="F1301" t="str">
            <v>Conseil et contrôle de l'État</v>
          </cell>
          <cell r="M1301">
            <v>5791068</v>
          </cell>
          <cell r="O1301">
            <v>5300000</v>
          </cell>
          <cell r="Q1301">
            <v>5305644</v>
          </cell>
          <cell r="S1301">
            <v>5377418</v>
          </cell>
          <cell r="U1301">
            <v>8205644</v>
          </cell>
          <cell r="V1301">
            <v>8205644</v>
          </cell>
          <cell r="AD1301">
            <v>0</v>
          </cell>
          <cell r="AE1301">
            <v>0</v>
          </cell>
          <cell r="AG1301">
            <v>8205644</v>
          </cell>
          <cell r="AH1301">
            <v>8205644</v>
          </cell>
          <cell r="AM1301">
            <v>0</v>
          </cell>
          <cell r="AN1301">
            <v>0</v>
          </cell>
          <cell r="AP1301">
            <v>8205644</v>
          </cell>
          <cell r="AQ1301">
            <v>8205644</v>
          </cell>
          <cell r="AV1301">
            <v>0</v>
          </cell>
          <cell r="AW1301">
            <v>0</v>
          </cell>
          <cell r="AY1301">
            <v>8205644</v>
          </cell>
          <cell r="AZ1301">
            <v>8205644</v>
          </cell>
        </row>
        <row r="1302">
          <cell r="A1302" t="str">
            <v>SPM_hSE</v>
          </cell>
          <cell r="B1302" t="str">
            <v>NDP</v>
          </cell>
          <cell r="C1302" t="str">
            <v>B</v>
          </cell>
          <cell r="D1302" t="str">
            <v>HT2</v>
          </cell>
          <cell r="E1302" t="str">
            <v>Services du Premier ministre</v>
          </cell>
          <cell r="F1302" t="str">
            <v>Conseil et contrôle de l'État</v>
          </cell>
          <cell r="U1302">
            <v>8205644</v>
          </cell>
          <cell r="V1302">
            <v>8205644</v>
          </cell>
          <cell r="AD1302">
            <v>0</v>
          </cell>
          <cell r="AE1302">
            <v>0</v>
          </cell>
          <cell r="AG1302">
            <v>8205644</v>
          </cell>
          <cell r="AH1302">
            <v>8205644</v>
          </cell>
          <cell r="AM1302">
            <v>0</v>
          </cell>
          <cell r="AN1302">
            <v>0</v>
          </cell>
          <cell r="AP1302">
            <v>8205644</v>
          </cell>
          <cell r="AQ1302">
            <v>8205644</v>
          </cell>
          <cell r="AV1302">
            <v>0</v>
          </cell>
          <cell r="AW1302">
            <v>0</v>
          </cell>
          <cell r="AY1302">
            <v>8205644</v>
          </cell>
          <cell r="AZ1302">
            <v>8205644</v>
          </cell>
        </row>
        <row r="1303">
          <cell r="A1303" t="str">
            <v>SPM_hSE</v>
          </cell>
          <cell r="B1303" t="str">
            <v>NDP</v>
          </cell>
          <cell r="C1303" t="str">
            <v>B</v>
          </cell>
          <cell r="D1303" t="str">
            <v>HT2</v>
          </cell>
          <cell r="E1303" t="str">
            <v>Services du Premier ministre</v>
          </cell>
          <cell r="F1303" t="str">
            <v>Conseil et contrôle de l'État</v>
          </cell>
          <cell r="U1303">
            <v>0</v>
          </cell>
          <cell r="V1303">
            <v>0</v>
          </cell>
          <cell r="AD1303">
            <v>0</v>
          </cell>
          <cell r="AE1303">
            <v>0</v>
          </cell>
          <cell r="AG1303">
            <v>0</v>
          </cell>
          <cell r="AH1303">
            <v>0</v>
          </cell>
          <cell r="AM1303">
            <v>0</v>
          </cell>
          <cell r="AN1303">
            <v>0</v>
          </cell>
          <cell r="AP1303">
            <v>0</v>
          </cell>
          <cell r="AQ1303">
            <v>0</v>
          </cell>
          <cell r="AV1303">
            <v>0</v>
          </cell>
          <cell r="AW1303">
            <v>0</v>
          </cell>
          <cell r="AY1303">
            <v>0</v>
          </cell>
          <cell r="AZ1303">
            <v>0</v>
          </cell>
        </row>
        <row r="1304">
          <cell r="A1304" t="str">
            <v>SPM_hSE</v>
          </cell>
          <cell r="B1304" t="str">
            <v>NDP</v>
          </cell>
          <cell r="C1304" t="str">
            <v>B</v>
          </cell>
          <cell r="D1304" t="str">
            <v>HT2</v>
          </cell>
          <cell r="E1304" t="str">
            <v>Services du Premier ministre</v>
          </cell>
          <cell r="F1304" t="str">
            <v>Conseil et contrôle de l'État</v>
          </cell>
          <cell r="U1304">
            <v>0</v>
          </cell>
          <cell r="V1304">
            <v>0</v>
          </cell>
          <cell r="AD1304">
            <v>0</v>
          </cell>
          <cell r="AE1304">
            <v>0</v>
          </cell>
          <cell r="AG1304">
            <v>0</v>
          </cell>
          <cell r="AH1304">
            <v>0</v>
          </cell>
          <cell r="AM1304">
            <v>0</v>
          </cell>
          <cell r="AN1304">
            <v>0</v>
          </cell>
          <cell r="AP1304">
            <v>0</v>
          </cell>
          <cell r="AQ1304">
            <v>0</v>
          </cell>
          <cell r="AV1304">
            <v>0</v>
          </cell>
          <cell r="AW1304">
            <v>0</v>
          </cell>
          <cell r="AY1304">
            <v>0</v>
          </cell>
          <cell r="AZ1304">
            <v>0</v>
          </cell>
        </row>
        <row r="1305">
          <cell r="A1305" t="str">
            <v>SPM_hSE</v>
          </cell>
          <cell r="B1305" t="str">
            <v>NDP</v>
          </cell>
          <cell r="C1305" t="str">
            <v>P</v>
          </cell>
          <cell r="D1305" t="str">
            <v>SO</v>
          </cell>
          <cell r="E1305" t="str">
            <v>Services du Premier ministre</v>
          </cell>
          <cell r="F1305" t="str">
            <v>Conseil et contrôle de l'État</v>
          </cell>
          <cell r="M1305">
            <v>212307203</v>
          </cell>
          <cell r="O1305">
            <v>216118012</v>
          </cell>
          <cell r="Q1305">
            <v>219762685</v>
          </cell>
          <cell r="S1305">
            <v>217684575</v>
          </cell>
          <cell r="U1305">
            <v>225095136</v>
          </cell>
          <cell r="V1305">
            <v>221084897</v>
          </cell>
          <cell r="AD1305">
            <v>0</v>
          </cell>
          <cell r="AE1305">
            <v>0</v>
          </cell>
          <cell r="AG1305">
            <v>225095136</v>
          </cell>
          <cell r="AH1305">
            <v>221084897</v>
          </cell>
          <cell r="AM1305">
            <v>0</v>
          </cell>
          <cell r="AN1305">
            <v>0</v>
          </cell>
          <cell r="AP1305">
            <v>225095136</v>
          </cell>
          <cell r="AQ1305">
            <v>221084897</v>
          </cell>
          <cell r="AV1305">
            <v>0</v>
          </cell>
          <cell r="AW1305">
            <v>0</v>
          </cell>
          <cell r="AY1305">
            <v>225095136</v>
          </cell>
          <cell r="AZ1305">
            <v>221084897</v>
          </cell>
        </row>
        <row r="1306">
          <cell r="A1306" t="str">
            <v>SPM_hSE</v>
          </cell>
          <cell r="B1306" t="str">
            <v>SO</v>
          </cell>
          <cell r="C1306" t="str">
            <v>STP</v>
          </cell>
          <cell r="D1306" t="str">
            <v>T2</v>
          </cell>
          <cell r="E1306" t="str">
            <v>Services du Premier ministre</v>
          </cell>
          <cell r="F1306" t="str">
            <v>Conseil et contrôle de l'État</v>
          </cell>
          <cell r="M1306">
            <v>186843682</v>
          </cell>
          <cell r="O1306">
            <v>190618092</v>
          </cell>
          <cell r="Q1306">
            <v>192408116</v>
          </cell>
          <cell r="S1306">
            <v>193058757</v>
          </cell>
          <cell r="U1306">
            <v>196228836</v>
          </cell>
          <cell r="V1306">
            <v>196228836</v>
          </cell>
          <cell r="AD1306">
            <v>0</v>
          </cell>
          <cell r="AE1306">
            <v>0</v>
          </cell>
          <cell r="AG1306">
            <v>196228836</v>
          </cell>
          <cell r="AH1306">
            <v>196228836</v>
          </cell>
          <cell r="AM1306">
            <v>0</v>
          </cell>
          <cell r="AN1306">
            <v>0</v>
          </cell>
          <cell r="AP1306">
            <v>196228836</v>
          </cell>
          <cell r="AQ1306">
            <v>196228836</v>
          </cell>
          <cell r="AV1306">
            <v>0</v>
          </cell>
          <cell r="AW1306">
            <v>0</v>
          </cell>
          <cell r="AY1306">
            <v>196228836</v>
          </cell>
          <cell r="AZ1306">
            <v>196228836</v>
          </cell>
        </row>
        <row r="1307">
          <cell r="A1307" t="str">
            <v>SPM_hSE</v>
          </cell>
          <cell r="B1307" t="str">
            <v>NDP</v>
          </cell>
          <cell r="C1307" t="str">
            <v>B</v>
          </cell>
          <cell r="D1307" t="str">
            <v>T2_HCAS</v>
          </cell>
          <cell r="E1307" t="str">
            <v>Services du Premier ministre</v>
          </cell>
          <cell r="F1307" t="str">
            <v>Conseil et contrôle de l'État</v>
          </cell>
          <cell r="M1307">
            <v>139227671</v>
          </cell>
          <cell r="O1307">
            <v>143019756</v>
          </cell>
          <cell r="Q1307">
            <v>144544961</v>
          </cell>
          <cell r="S1307">
            <v>145128115</v>
          </cell>
          <cell r="U1307">
            <v>147215313</v>
          </cell>
          <cell r="V1307">
            <v>147215313</v>
          </cell>
          <cell r="AD1307">
            <v>0</v>
          </cell>
          <cell r="AE1307">
            <v>0</v>
          </cell>
          <cell r="AG1307">
            <v>147215313</v>
          </cell>
          <cell r="AH1307">
            <v>147215313</v>
          </cell>
          <cell r="AM1307">
            <v>0</v>
          </cell>
          <cell r="AN1307">
            <v>0</v>
          </cell>
          <cell r="AP1307">
            <v>147215313</v>
          </cell>
          <cell r="AQ1307">
            <v>147215313</v>
          </cell>
          <cell r="AV1307">
            <v>0</v>
          </cell>
          <cell r="AW1307">
            <v>0</v>
          </cell>
          <cell r="AY1307">
            <v>147215313</v>
          </cell>
          <cell r="AZ1307">
            <v>147215313</v>
          </cell>
        </row>
        <row r="1308">
          <cell r="A1308" t="str">
            <v>SPM_hSE</v>
          </cell>
          <cell r="B1308" t="str">
            <v>HN</v>
          </cell>
          <cell r="C1308" t="str">
            <v>B</v>
          </cell>
          <cell r="D1308" t="str">
            <v>T2_CAS</v>
          </cell>
          <cell r="E1308" t="str">
            <v>Services du Premier ministre</v>
          </cell>
          <cell r="F1308" t="str">
            <v>Conseil et contrôle de l'État</v>
          </cell>
          <cell r="M1308">
            <v>47616011</v>
          </cell>
          <cell r="O1308">
            <v>47598336</v>
          </cell>
          <cell r="Q1308">
            <v>47863155</v>
          </cell>
          <cell r="S1308">
            <v>47930642</v>
          </cell>
          <cell r="U1308">
            <v>49013523</v>
          </cell>
          <cell r="V1308">
            <v>49013523</v>
          </cell>
          <cell r="AD1308">
            <v>0</v>
          </cell>
          <cell r="AE1308">
            <v>0</v>
          </cell>
          <cell r="AG1308">
            <v>49013523</v>
          </cell>
          <cell r="AH1308">
            <v>49013523</v>
          </cell>
          <cell r="AM1308">
            <v>0</v>
          </cell>
          <cell r="AN1308">
            <v>0</v>
          </cell>
          <cell r="AP1308">
            <v>49013523</v>
          </cell>
          <cell r="AQ1308">
            <v>49013523</v>
          </cell>
          <cell r="AV1308">
            <v>0</v>
          </cell>
          <cell r="AW1308">
            <v>0</v>
          </cell>
          <cell r="AY1308">
            <v>49013523</v>
          </cell>
          <cell r="AZ1308">
            <v>49013523</v>
          </cell>
        </row>
        <row r="1309">
          <cell r="A1309" t="str">
            <v>SPM_hSE</v>
          </cell>
          <cell r="B1309" t="str">
            <v>NDP</v>
          </cell>
          <cell r="C1309" t="str">
            <v>STP</v>
          </cell>
          <cell r="D1309" t="str">
            <v>HT2</v>
          </cell>
          <cell r="E1309" t="str">
            <v>Services du Premier ministre</v>
          </cell>
          <cell r="F1309" t="str">
            <v>Conseil et contrôle de l'État</v>
          </cell>
          <cell r="M1309">
            <v>25463521</v>
          </cell>
          <cell r="O1309">
            <v>25499920</v>
          </cell>
          <cell r="Q1309">
            <v>27354569</v>
          </cell>
          <cell r="S1309">
            <v>24625818</v>
          </cell>
          <cell r="U1309">
            <v>28866300</v>
          </cell>
          <cell r="V1309">
            <v>24856061</v>
          </cell>
          <cell r="AD1309">
            <v>0</v>
          </cell>
          <cell r="AE1309">
            <v>0</v>
          </cell>
          <cell r="AG1309">
            <v>28866300</v>
          </cell>
          <cell r="AH1309">
            <v>24856061</v>
          </cell>
          <cell r="AM1309">
            <v>0</v>
          </cell>
          <cell r="AN1309">
            <v>0</v>
          </cell>
          <cell r="AP1309">
            <v>28866300</v>
          </cell>
          <cell r="AQ1309">
            <v>24856061</v>
          </cell>
          <cell r="AV1309">
            <v>0</v>
          </cell>
          <cell r="AW1309">
            <v>0</v>
          </cell>
          <cell r="AY1309">
            <v>28866300</v>
          </cell>
          <cell r="AZ1309">
            <v>24856061</v>
          </cell>
        </row>
        <row r="1310">
          <cell r="A1310" t="str">
            <v>SPM_hSE</v>
          </cell>
          <cell r="B1310" t="str">
            <v>NDP</v>
          </cell>
          <cell r="C1310" t="str">
            <v>B</v>
          </cell>
          <cell r="D1310" t="str">
            <v>HT2</v>
          </cell>
          <cell r="E1310" t="str">
            <v>Services du Premier ministre</v>
          </cell>
          <cell r="F1310" t="str">
            <v>Conseil et contrôle de l'État</v>
          </cell>
          <cell r="U1310">
            <v>12116236</v>
          </cell>
          <cell r="V1310">
            <v>8543987</v>
          </cell>
          <cell r="AD1310">
            <v>0</v>
          </cell>
          <cell r="AE1310">
            <v>0</v>
          </cell>
          <cell r="AG1310">
            <v>12116236</v>
          </cell>
          <cell r="AH1310">
            <v>8543987</v>
          </cell>
          <cell r="AM1310">
            <v>0</v>
          </cell>
          <cell r="AN1310">
            <v>0</v>
          </cell>
          <cell r="AP1310">
            <v>12116236</v>
          </cell>
          <cell r="AQ1310">
            <v>8543987</v>
          </cell>
          <cell r="AV1310">
            <v>0</v>
          </cell>
          <cell r="AW1310">
            <v>0</v>
          </cell>
          <cell r="AY1310">
            <v>12116236</v>
          </cell>
          <cell r="AZ1310">
            <v>8543987</v>
          </cell>
        </row>
        <row r="1311">
          <cell r="A1311" t="str">
            <v>SPM_hSE</v>
          </cell>
          <cell r="B1311" t="str">
            <v>NDP</v>
          </cell>
          <cell r="C1311" t="str">
            <v>B</v>
          </cell>
          <cell r="D1311" t="str">
            <v>HT2</v>
          </cell>
          <cell r="E1311" t="str">
            <v>Services du Premier ministre</v>
          </cell>
          <cell r="F1311" t="str">
            <v>Conseil et contrôle de l'État</v>
          </cell>
          <cell r="U1311">
            <v>6366264</v>
          </cell>
          <cell r="V1311">
            <v>6121964</v>
          </cell>
          <cell r="AD1311">
            <v>0</v>
          </cell>
          <cell r="AE1311">
            <v>0</v>
          </cell>
          <cell r="AG1311">
            <v>6366264</v>
          </cell>
          <cell r="AH1311">
            <v>6121964</v>
          </cell>
          <cell r="AM1311">
            <v>0</v>
          </cell>
          <cell r="AN1311">
            <v>0</v>
          </cell>
          <cell r="AP1311">
            <v>6366264</v>
          </cell>
          <cell r="AQ1311">
            <v>6121964</v>
          </cell>
          <cell r="AV1311">
            <v>0</v>
          </cell>
          <cell r="AW1311">
            <v>0</v>
          </cell>
          <cell r="AY1311">
            <v>6366264</v>
          </cell>
          <cell r="AZ1311">
            <v>6121964</v>
          </cell>
        </row>
        <row r="1312">
          <cell r="A1312" t="str">
            <v>SPM_hSE</v>
          </cell>
          <cell r="B1312" t="str">
            <v>NDP</v>
          </cell>
          <cell r="C1312" t="str">
            <v>B</v>
          </cell>
          <cell r="D1312" t="str">
            <v>HT2</v>
          </cell>
          <cell r="E1312" t="str">
            <v>Services du Premier ministre</v>
          </cell>
          <cell r="F1312" t="str">
            <v>Conseil et contrôle de l'État</v>
          </cell>
          <cell r="U1312">
            <v>7336800</v>
          </cell>
          <cell r="V1312">
            <v>7197110</v>
          </cell>
          <cell r="AD1312">
            <v>0</v>
          </cell>
          <cell r="AE1312">
            <v>0</v>
          </cell>
          <cell r="AG1312">
            <v>7336800</v>
          </cell>
          <cell r="AH1312">
            <v>7197110</v>
          </cell>
          <cell r="AM1312">
            <v>0</v>
          </cell>
          <cell r="AN1312">
            <v>0</v>
          </cell>
          <cell r="AP1312">
            <v>7336800</v>
          </cell>
          <cell r="AQ1312">
            <v>7197110</v>
          </cell>
          <cell r="AV1312">
            <v>0</v>
          </cell>
          <cell r="AW1312">
            <v>0</v>
          </cell>
          <cell r="AY1312">
            <v>7336800</v>
          </cell>
          <cell r="AZ1312">
            <v>7197110</v>
          </cell>
        </row>
        <row r="1313">
          <cell r="A1313" t="str">
            <v>SPM_hSE</v>
          </cell>
          <cell r="B1313" t="str">
            <v>NDP</v>
          </cell>
          <cell r="C1313" t="str">
            <v>B</v>
          </cell>
          <cell r="D1313" t="str">
            <v>HT2</v>
          </cell>
          <cell r="E1313" t="str">
            <v>Services du Premier ministre</v>
          </cell>
          <cell r="F1313" t="str">
            <v>Conseil et contrôle de l'État</v>
          </cell>
          <cell r="U1313">
            <v>3047000</v>
          </cell>
          <cell r="V1313">
            <v>2993000</v>
          </cell>
          <cell r="AD1313">
            <v>0</v>
          </cell>
          <cell r="AE1313">
            <v>0</v>
          </cell>
          <cell r="AG1313">
            <v>3047000</v>
          </cell>
          <cell r="AH1313">
            <v>2993000</v>
          </cell>
          <cell r="AM1313">
            <v>0</v>
          </cell>
          <cell r="AN1313">
            <v>0</v>
          </cell>
          <cell r="AP1313">
            <v>3047000</v>
          </cell>
          <cell r="AQ1313">
            <v>2993000</v>
          </cell>
          <cell r="AV1313">
            <v>0</v>
          </cell>
          <cell r="AW1313">
            <v>0</v>
          </cell>
          <cell r="AY1313">
            <v>3047000</v>
          </cell>
          <cell r="AZ1313">
            <v>2993000</v>
          </cell>
        </row>
        <row r="1314">
          <cell r="A1314" t="str">
            <v>SPM_hSE</v>
          </cell>
          <cell r="B1314" t="str">
            <v>NDP</v>
          </cell>
          <cell r="C1314" t="str">
            <v>B</v>
          </cell>
          <cell r="D1314" t="str">
            <v>HT2</v>
          </cell>
          <cell r="E1314" t="str">
            <v>Services du Premier ministre</v>
          </cell>
          <cell r="F1314" t="str">
            <v>Conseil et contrôle de l'État</v>
          </cell>
          <cell r="U1314">
            <v>0</v>
          </cell>
          <cell r="V1314">
            <v>0</v>
          </cell>
          <cell r="AD1314">
            <v>0</v>
          </cell>
          <cell r="AE1314">
            <v>0</v>
          </cell>
          <cell r="AG1314">
            <v>0</v>
          </cell>
          <cell r="AH1314">
            <v>0</v>
          </cell>
          <cell r="AM1314">
            <v>0</v>
          </cell>
          <cell r="AN1314">
            <v>0</v>
          </cell>
          <cell r="AP1314">
            <v>0</v>
          </cell>
          <cell r="AQ1314">
            <v>0</v>
          </cell>
          <cell r="AV1314">
            <v>0</v>
          </cell>
          <cell r="AW1314">
            <v>0</v>
          </cell>
          <cell r="AY1314">
            <v>0</v>
          </cell>
          <cell r="AZ1314">
            <v>0</v>
          </cell>
        </row>
        <row r="1315">
          <cell r="A1315" t="str">
            <v>SPM_hSE</v>
          </cell>
          <cell r="B1315" t="str">
            <v>NDP</v>
          </cell>
          <cell r="C1315" t="str">
            <v>P</v>
          </cell>
          <cell r="D1315" t="str">
            <v>SO</v>
          </cell>
          <cell r="E1315" t="str">
            <v>Services du Premier ministre</v>
          </cell>
          <cell r="F1315" t="str">
            <v>Conseil et contrôle de l'État</v>
          </cell>
          <cell r="M1315">
            <v>383065903</v>
          </cell>
          <cell r="O1315">
            <v>398829817</v>
          </cell>
          <cell r="Q1315">
            <v>417487987</v>
          </cell>
          <cell r="S1315">
            <v>428174592</v>
          </cell>
          <cell r="U1315">
            <v>469445824</v>
          </cell>
          <cell r="V1315">
            <v>451705754</v>
          </cell>
          <cell r="AD1315">
            <v>0</v>
          </cell>
          <cell r="AE1315">
            <v>0</v>
          </cell>
          <cell r="AG1315">
            <v>469445824</v>
          </cell>
          <cell r="AH1315">
            <v>451705754</v>
          </cell>
          <cell r="AM1315">
            <v>0</v>
          </cell>
          <cell r="AN1315">
            <v>0</v>
          </cell>
          <cell r="AP1315">
            <v>469445824</v>
          </cell>
          <cell r="AQ1315">
            <v>451705754</v>
          </cell>
          <cell r="AV1315">
            <v>0</v>
          </cell>
          <cell r="AW1315">
            <v>0</v>
          </cell>
          <cell r="AY1315">
            <v>469445824</v>
          </cell>
          <cell r="AZ1315">
            <v>451705754</v>
          </cell>
        </row>
        <row r="1316">
          <cell r="A1316" t="str">
            <v>SPM_hSE</v>
          </cell>
          <cell r="B1316" t="str">
            <v>SO</v>
          </cell>
          <cell r="C1316" t="str">
            <v>STP</v>
          </cell>
          <cell r="D1316" t="str">
            <v>T2</v>
          </cell>
          <cell r="E1316" t="str">
            <v>Services du Premier ministre</v>
          </cell>
          <cell r="F1316" t="str">
            <v>Conseil et contrôle de l'État</v>
          </cell>
          <cell r="M1316">
            <v>323444904</v>
          </cell>
          <cell r="O1316">
            <v>333808732</v>
          </cell>
          <cell r="Q1316">
            <v>348687333</v>
          </cell>
          <cell r="S1316">
            <v>353359986</v>
          </cell>
          <cell r="U1316">
            <v>367311709</v>
          </cell>
          <cell r="V1316">
            <v>367311709</v>
          </cell>
          <cell r="AD1316">
            <v>0</v>
          </cell>
          <cell r="AE1316">
            <v>0</v>
          </cell>
          <cell r="AG1316">
            <v>367311709</v>
          </cell>
          <cell r="AH1316">
            <v>367311709</v>
          </cell>
          <cell r="AM1316">
            <v>0</v>
          </cell>
          <cell r="AN1316">
            <v>0</v>
          </cell>
          <cell r="AP1316">
            <v>367311709</v>
          </cell>
          <cell r="AQ1316">
            <v>367311709</v>
          </cell>
          <cell r="AV1316">
            <v>0</v>
          </cell>
          <cell r="AW1316">
            <v>0</v>
          </cell>
          <cell r="AY1316">
            <v>367311709</v>
          </cell>
          <cell r="AZ1316">
            <v>367311709</v>
          </cell>
        </row>
        <row r="1317">
          <cell r="A1317" t="str">
            <v>SPM_hSE</v>
          </cell>
          <cell r="B1317" t="str">
            <v>NDP</v>
          </cell>
          <cell r="C1317" t="str">
            <v>B</v>
          </cell>
          <cell r="D1317" t="str">
            <v>T2_HCAS</v>
          </cell>
          <cell r="E1317" t="str">
            <v>Services du Premier ministre</v>
          </cell>
          <cell r="F1317" t="str">
            <v>Conseil et contrôle de l'État</v>
          </cell>
          <cell r="M1317">
            <v>235577909</v>
          </cell>
          <cell r="O1317">
            <v>244699460</v>
          </cell>
          <cell r="Q1317">
            <v>256892050</v>
          </cell>
          <cell r="S1317">
            <v>259864027</v>
          </cell>
          <cell r="U1317">
            <v>269480349</v>
          </cell>
          <cell r="V1317">
            <v>269480349</v>
          </cell>
          <cell r="AD1317">
            <v>0</v>
          </cell>
          <cell r="AE1317">
            <v>0</v>
          </cell>
          <cell r="AG1317">
            <v>269480349</v>
          </cell>
          <cell r="AH1317">
            <v>269480349</v>
          </cell>
          <cell r="AM1317">
            <v>0</v>
          </cell>
          <cell r="AN1317">
            <v>0</v>
          </cell>
          <cell r="AP1317">
            <v>269480349</v>
          </cell>
          <cell r="AQ1317">
            <v>269480349</v>
          </cell>
          <cell r="AV1317">
            <v>0</v>
          </cell>
          <cell r="AW1317">
            <v>0</v>
          </cell>
          <cell r="AY1317">
            <v>269480349</v>
          </cell>
          <cell r="AZ1317">
            <v>269480349</v>
          </cell>
        </row>
        <row r="1318">
          <cell r="A1318" t="str">
            <v>SPM_hSE</v>
          </cell>
          <cell r="B1318" t="str">
            <v>HN</v>
          </cell>
          <cell r="C1318" t="str">
            <v>B</v>
          </cell>
          <cell r="D1318" t="str">
            <v>T2_CAS</v>
          </cell>
          <cell r="E1318" t="str">
            <v>Services du Premier ministre</v>
          </cell>
          <cell r="F1318" t="str">
            <v>Conseil et contrôle de l'État</v>
          </cell>
          <cell r="M1318">
            <v>87866995</v>
          </cell>
          <cell r="O1318">
            <v>89109272</v>
          </cell>
          <cell r="Q1318">
            <v>91795283</v>
          </cell>
          <cell r="S1318">
            <v>93495959</v>
          </cell>
          <cell r="U1318">
            <v>97831360</v>
          </cell>
          <cell r="V1318">
            <v>97831360</v>
          </cell>
          <cell r="AD1318">
            <v>0</v>
          </cell>
          <cell r="AE1318">
            <v>0</v>
          </cell>
          <cell r="AG1318">
            <v>97831360</v>
          </cell>
          <cell r="AH1318">
            <v>97831360</v>
          </cell>
          <cell r="AM1318">
            <v>0</v>
          </cell>
          <cell r="AN1318">
            <v>0</v>
          </cell>
          <cell r="AP1318">
            <v>97831360</v>
          </cell>
          <cell r="AQ1318">
            <v>97831360</v>
          </cell>
          <cell r="AV1318">
            <v>0</v>
          </cell>
          <cell r="AW1318">
            <v>0</v>
          </cell>
          <cell r="AY1318">
            <v>97831360</v>
          </cell>
          <cell r="AZ1318">
            <v>97831360</v>
          </cell>
        </row>
        <row r="1319">
          <cell r="A1319" t="str">
            <v>SPM_hSE</v>
          </cell>
          <cell r="B1319" t="str">
            <v>NDP</v>
          </cell>
          <cell r="C1319" t="str">
            <v>STP</v>
          </cell>
          <cell r="D1319" t="str">
            <v>HT2</v>
          </cell>
          <cell r="E1319" t="str">
            <v>Services du Premier ministre</v>
          </cell>
          <cell r="F1319" t="str">
            <v>Conseil et contrôle de l'État</v>
          </cell>
          <cell r="M1319">
            <v>59620999</v>
          </cell>
          <cell r="O1319">
            <v>65021085</v>
          </cell>
          <cell r="Q1319">
            <v>68800654</v>
          </cell>
          <cell r="S1319">
            <v>74814606</v>
          </cell>
          <cell r="U1319">
            <v>102134115</v>
          </cell>
          <cell r="V1319">
            <v>84394045</v>
          </cell>
          <cell r="AD1319">
            <v>0</v>
          </cell>
          <cell r="AE1319">
            <v>0</v>
          </cell>
          <cell r="AG1319">
            <v>102134115</v>
          </cell>
          <cell r="AH1319">
            <v>84394045</v>
          </cell>
          <cell r="AM1319">
            <v>0</v>
          </cell>
          <cell r="AN1319">
            <v>0</v>
          </cell>
          <cell r="AP1319">
            <v>102134115</v>
          </cell>
          <cell r="AQ1319">
            <v>84394045</v>
          </cell>
          <cell r="AV1319">
            <v>0</v>
          </cell>
          <cell r="AW1319">
            <v>0</v>
          </cell>
          <cell r="AY1319">
            <v>102134115</v>
          </cell>
          <cell r="AZ1319">
            <v>84394045</v>
          </cell>
        </row>
        <row r="1320">
          <cell r="A1320" t="str">
            <v>SPM_hSE</v>
          </cell>
          <cell r="B1320" t="str">
            <v>NDP</v>
          </cell>
          <cell r="C1320" t="str">
            <v>B</v>
          </cell>
          <cell r="D1320" t="str">
            <v>HT2</v>
          </cell>
          <cell r="E1320" t="str">
            <v>Services du Premier ministre</v>
          </cell>
          <cell r="F1320" t="str">
            <v>Conseil et contrôle de l'État</v>
          </cell>
          <cell r="U1320">
            <v>14881097</v>
          </cell>
          <cell r="V1320">
            <v>12881097</v>
          </cell>
          <cell r="AD1320">
            <v>0</v>
          </cell>
          <cell r="AE1320">
            <v>0</v>
          </cell>
          <cell r="AG1320">
            <v>14881097</v>
          </cell>
          <cell r="AH1320">
            <v>12881097</v>
          </cell>
          <cell r="AM1320">
            <v>0</v>
          </cell>
          <cell r="AN1320">
            <v>0</v>
          </cell>
          <cell r="AP1320">
            <v>14881097</v>
          </cell>
          <cell r="AQ1320">
            <v>12881097</v>
          </cell>
          <cell r="AV1320">
            <v>0</v>
          </cell>
          <cell r="AW1320">
            <v>0</v>
          </cell>
          <cell r="AY1320">
            <v>14881097</v>
          </cell>
          <cell r="AZ1320">
            <v>12881097</v>
          </cell>
        </row>
        <row r="1321">
          <cell r="A1321" t="str">
            <v>SPM_hSE</v>
          </cell>
          <cell r="B1321" t="str">
            <v>NDP</v>
          </cell>
          <cell r="C1321" t="str">
            <v>B</v>
          </cell>
          <cell r="D1321" t="str">
            <v>HT2</v>
          </cell>
          <cell r="E1321" t="str">
            <v>Services du Premier ministre</v>
          </cell>
          <cell r="F1321" t="str">
            <v>Conseil et contrôle de l'État</v>
          </cell>
          <cell r="U1321">
            <v>16300080</v>
          </cell>
          <cell r="V1321">
            <v>16300080</v>
          </cell>
          <cell r="AD1321">
            <v>0</v>
          </cell>
          <cell r="AE1321">
            <v>0</v>
          </cell>
          <cell r="AG1321">
            <v>16300080</v>
          </cell>
          <cell r="AH1321">
            <v>16300080</v>
          </cell>
          <cell r="AM1321">
            <v>0</v>
          </cell>
          <cell r="AN1321">
            <v>0</v>
          </cell>
          <cell r="AP1321">
            <v>16300080</v>
          </cell>
          <cell r="AQ1321">
            <v>16300080</v>
          </cell>
          <cell r="AV1321">
            <v>0</v>
          </cell>
          <cell r="AW1321">
            <v>0</v>
          </cell>
          <cell r="AY1321">
            <v>16300080</v>
          </cell>
          <cell r="AZ1321">
            <v>16300080</v>
          </cell>
        </row>
        <row r="1322">
          <cell r="A1322" t="str">
            <v>SPM_hSE</v>
          </cell>
          <cell r="B1322" t="str">
            <v>NDP</v>
          </cell>
          <cell r="C1322" t="str">
            <v>B</v>
          </cell>
          <cell r="D1322" t="str">
            <v>HT2</v>
          </cell>
          <cell r="E1322" t="str">
            <v>Services du Premier ministre</v>
          </cell>
          <cell r="F1322" t="str">
            <v>Conseil et contrôle de l'État</v>
          </cell>
          <cell r="U1322">
            <v>6900000</v>
          </cell>
          <cell r="V1322">
            <v>7400000</v>
          </cell>
          <cell r="AD1322">
            <v>0</v>
          </cell>
          <cell r="AE1322">
            <v>0</v>
          </cell>
          <cell r="AG1322">
            <v>6900000</v>
          </cell>
          <cell r="AH1322">
            <v>7400000</v>
          </cell>
          <cell r="AM1322">
            <v>0</v>
          </cell>
          <cell r="AN1322">
            <v>0</v>
          </cell>
          <cell r="AP1322">
            <v>6900000</v>
          </cell>
          <cell r="AQ1322">
            <v>7400000</v>
          </cell>
          <cell r="AV1322">
            <v>0</v>
          </cell>
          <cell r="AW1322">
            <v>0</v>
          </cell>
          <cell r="AY1322">
            <v>6900000</v>
          </cell>
          <cell r="AZ1322">
            <v>7400000</v>
          </cell>
        </row>
        <row r="1323">
          <cell r="A1323" t="str">
            <v>SPM_hSE</v>
          </cell>
          <cell r="B1323" t="str">
            <v>NDP</v>
          </cell>
          <cell r="C1323" t="str">
            <v>B</v>
          </cell>
          <cell r="D1323" t="str">
            <v>HT2</v>
          </cell>
          <cell r="E1323" t="str">
            <v>Services du Premier ministre</v>
          </cell>
          <cell r="F1323" t="str">
            <v>Conseil et contrôle de l'État</v>
          </cell>
          <cell r="U1323">
            <v>57952938</v>
          </cell>
          <cell r="V1323">
            <v>32502868</v>
          </cell>
          <cell r="AD1323">
            <v>0</v>
          </cell>
          <cell r="AE1323">
            <v>0</v>
          </cell>
          <cell r="AG1323">
            <v>57952938</v>
          </cell>
          <cell r="AH1323">
            <v>32502868</v>
          </cell>
          <cell r="AM1323">
            <v>0</v>
          </cell>
          <cell r="AN1323">
            <v>0</v>
          </cell>
          <cell r="AP1323">
            <v>57952938</v>
          </cell>
          <cell r="AQ1323">
            <v>32502868</v>
          </cell>
          <cell r="AV1323">
            <v>0</v>
          </cell>
          <cell r="AW1323">
            <v>0</v>
          </cell>
          <cell r="AY1323">
            <v>57952938</v>
          </cell>
          <cell r="AZ1323">
            <v>32502868</v>
          </cell>
        </row>
        <row r="1324">
          <cell r="A1324" t="str">
            <v>SPM_hSE</v>
          </cell>
          <cell r="B1324" t="str">
            <v>NDP</v>
          </cell>
          <cell r="C1324" t="str">
            <v>B</v>
          </cell>
          <cell r="D1324" t="str">
            <v>HT2</v>
          </cell>
          <cell r="E1324" t="str">
            <v>Services du Premier ministre</v>
          </cell>
          <cell r="F1324" t="str">
            <v>Conseil et contrôle de l'État</v>
          </cell>
          <cell r="U1324">
            <v>6100000</v>
          </cell>
          <cell r="V1324">
            <v>15310000</v>
          </cell>
          <cell r="AD1324">
            <v>0</v>
          </cell>
          <cell r="AE1324">
            <v>0</v>
          </cell>
          <cell r="AG1324">
            <v>6100000</v>
          </cell>
          <cell r="AH1324">
            <v>15310000</v>
          </cell>
          <cell r="AM1324">
            <v>0</v>
          </cell>
          <cell r="AN1324">
            <v>0</v>
          </cell>
          <cell r="AP1324">
            <v>6100000</v>
          </cell>
          <cell r="AQ1324">
            <v>15310000</v>
          </cell>
          <cell r="AV1324">
            <v>0</v>
          </cell>
          <cell r="AW1324">
            <v>0</v>
          </cell>
          <cell r="AY1324">
            <v>6100000</v>
          </cell>
          <cell r="AZ1324">
            <v>15310000</v>
          </cell>
        </row>
        <row r="1325">
          <cell r="A1325" t="str">
            <v>SPM_hSE</v>
          </cell>
          <cell r="B1325" t="str">
            <v>NDP</v>
          </cell>
          <cell r="C1325" t="str">
            <v>P</v>
          </cell>
          <cell r="D1325" t="str">
            <v>SO</v>
          </cell>
          <cell r="E1325" t="str">
            <v>Services du Premier ministre</v>
          </cell>
          <cell r="F1325" t="str">
            <v>Conseil et contrôle de l'État</v>
          </cell>
          <cell r="M1325">
            <v>362155</v>
          </cell>
          <cell r="O1325">
            <v>332001</v>
          </cell>
          <cell r="Q1325">
            <v>349107</v>
          </cell>
          <cell r="S1325">
            <v>383130</v>
          </cell>
          <cell r="U1325">
            <v>1103078</v>
          </cell>
          <cell r="V1325">
            <v>1103078</v>
          </cell>
          <cell r="AD1325">
            <v>0</v>
          </cell>
          <cell r="AE1325">
            <v>0</v>
          </cell>
          <cell r="AG1325">
            <v>1103078</v>
          </cell>
          <cell r="AH1325">
            <v>1103078</v>
          </cell>
          <cell r="AM1325">
            <v>0</v>
          </cell>
          <cell r="AN1325">
            <v>0</v>
          </cell>
          <cell r="AP1325">
            <v>1103078</v>
          </cell>
          <cell r="AQ1325">
            <v>1103078</v>
          </cell>
          <cell r="AV1325">
            <v>0</v>
          </cell>
          <cell r="AW1325">
            <v>0</v>
          </cell>
          <cell r="AY1325">
            <v>1103078</v>
          </cell>
          <cell r="AZ1325">
            <v>1103078</v>
          </cell>
        </row>
        <row r="1326">
          <cell r="A1326" t="str">
            <v>SPM_hSE</v>
          </cell>
          <cell r="B1326" t="str">
            <v>SO</v>
          </cell>
          <cell r="C1326" t="str">
            <v>STP</v>
          </cell>
          <cell r="D1326" t="str">
            <v>T2</v>
          </cell>
          <cell r="E1326" t="str">
            <v>Services du Premier ministre</v>
          </cell>
          <cell r="F1326" t="str">
            <v>Conseil et contrôle de l'État</v>
          </cell>
          <cell r="M1326">
            <v>357248</v>
          </cell>
          <cell r="O1326">
            <v>319977</v>
          </cell>
          <cell r="Q1326">
            <v>333408</v>
          </cell>
          <cell r="S1326">
            <v>372616</v>
          </cell>
          <cell r="U1326">
            <v>1052939</v>
          </cell>
          <cell r="V1326">
            <v>1052939</v>
          </cell>
          <cell r="AD1326">
            <v>0</v>
          </cell>
          <cell r="AE1326">
            <v>0</v>
          </cell>
          <cell r="AG1326">
            <v>1052939</v>
          </cell>
          <cell r="AH1326">
            <v>1052939</v>
          </cell>
          <cell r="AM1326">
            <v>0</v>
          </cell>
          <cell r="AN1326">
            <v>0</v>
          </cell>
          <cell r="AP1326">
            <v>1052939</v>
          </cell>
          <cell r="AQ1326">
            <v>1052939</v>
          </cell>
          <cell r="AV1326">
            <v>0</v>
          </cell>
          <cell r="AW1326">
            <v>0</v>
          </cell>
          <cell r="AY1326">
            <v>1052939</v>
          </cell>
          <cell r="AZ1326">
            <v>1052939</v>
          </cell>
        </row>
        <row r="1327">
          <cell r="A1327" t="str">
            <v>SPM_hSE</v>
          </cell>
          <cell r="B1327" t="str">
            <v>NDP</v>
          </cell>
          <cell r="C1327" t="str">
            <v>B</v>
          </cell>
          <cell r="D1327" t="str">
            <v>T2_HCAS</v>
          </cell>
          <cell r="E1327" t="str">
            <v>Services du Premier ministre</v>
          </cell>
          <cell r="F1327" t="str">
            <v>Conseil et contrôle de l'État</v>
          </cell>
          <cell r="M1327">
            <v>275971</v>
          </cell>
          <cell r="O1327">
            <v>251310</v>
          </cell>
          <cell r="Q1327">
            <v>259124</v>
          </cell>
          <cell r="S1327">
            <v>275933</v>
          </cell>
          <cell r="U1327">
            <v>775925</v>
          </cell>
          <cell r="V1327">
            <v>775925</v>
          </cell>
          <cell r="AD1327">
            <v>0</v>
          </cell>
          <cell r="AE1327">
            <v>0</v>
          </cell>
          <cell r="AG1327">
            <v>775925</v>
          </cell>
          <cell r="AH1327">
            <v>775925</v>
          </cell>
          <cell r="AM1327">
            <v>0</v>
          </cell>
          <cell r="AN1327">
            <v>0</v>
          </cell>
          <cell r="AP1327">
            <v>775925</v>
          </cell>
          <cell r="AQ1327">
            <v>775925</v>
          </cell>
          <cell r="AV1327">
            <v>0</v>
          </cell>
          <cell r="AW1327">
            <v>0</v>
          </cell>
          <cell r="AY1327">
            <v>775925</v>
          </cell>
          <cell r="AZ1327">
            <v>775925</v>
          </cell>
        </row>
        <row r="1328">
          <cell r="A1328" t="str">
            <v>SPM_hSE</v>
          </cell>
          <cell r="B1328" t="str">
            <v>HN</v>
          </cell>
          <cell r="C1328" t="str">
            <v>B</v>
          </cell>
          <cell r="D1328" t="str">
            <v>T2_CAS</v>
          </cell>
          <cell r="E1328" t="str">
            <v>Services du Premier ministre</v>
          </cell>
          <cell r="F1328" t="str">
            <v>Conseil et contrôle de l'État</v>
          </cell>
          <cell r="M1328">
            <v>81277</v>
          </cell>
          <cell r="O1328">
            <v>68667</v>
          </cell>
          <cell r="Q1328">
            <v>74284</v>
          </cell>
          <cell r="S1328">
            <v>96683</v>
          </cell>
          <cell r="U1328">
            <v>277014</v>
          </cell>
          <cell r="V1328">
            <v>277014</v>
          </cell>
          <cell r="AD1328">
            <v>0</v>
          </cell>
          <cell r="AE1328">
            <v>0</v>
          </cell>
          <cell r="AG1328">
            <v>277014</v>
          </cell>
          <cell r="AH1328">
            <v>277014</v>
          </cell>
          <cell r="AM1328">
            <v>0</v>
          </cell>
          <cell r="AN1328">
            <v>0</v>
          </cell>
          <cell r="AP1328">
            <v>277014</v>
          </cell>
          <cell r="AQ1328">
            <v>277014</v>
          </cell>
          <cell r="AV1328">
            <v>0</v>
          </cell>
          <cell r="AW1328">
            <v>0</v>
          </cell>
          <cell r="AY1328">
            <v>277014</v>
          </cell>
          <cell r="AZ1328">
            <v>277014</v>
          </cell>
        </row>
        <row r="1329">
          <cell r="A1329" t="str">
            <v>SPM_hSE</v>
          </cell>
          <cell r="B1329" t="str">
            <v>NDP</v>
          </cell>
          <cell r="C1329" t="str">
            <v>STP</v>
          </cell>
          <cell r="D1329" t="str">
            <v>HT2</v>
          </cell>
          <cell r="E1329" t="str">
            <v>Services du Premier ministre</v>
          </cell>
          <cell r="F1329" t="str">
            <v>Conseil et contrôle de l'État</v>
          </cell>
          <cell r="M1329">
            <v>4907</v>
          </cell>
          <cell r="O1329">
            <v>12024</v>
          </cell>
          <cell r="Q1329">
            <v>15699</v>
          </cell>
          <cell r="S1329">
            <v>10514</v>
          </cell>
          <cell r="U1329">
            <v>50139</v>
          </cell>
          <cell r="V1329">
            <v>50139</v>
          </cell>
          <cell r="AD1329">
            <v>0</v>
          </cell>
          <cell r="AE1329">
            <v>0</v>
          </cell>
          <cell r="AG1329">
            <v>50139</v>
          </cell>
          <cell r="AH1329">
            <v>50139</v>
          </cell>
          <cell r="AM1329">
            <v>0</v>
          </cell>
          <cell r="AN1329">
            <v>0</v>
          </cell>
          <cell r="AP1329">
            <v>50139</v>
          </cell>
          <cell r="AQ1329">
            <v>50139</v>
          </cell>
          <cell r="AV1329">
            <v>0</v>
          </cell>
          <cell r="AW1329">
            <v>0</v>
          </cell>
          <cell r="AY1329">
            <v>50139</v>
          </cell>
          <cell r="AZ1329">
            <v>50139</v>
          </cell>
        </row>
        <row r="1330">
          <cell r="A1330" t="str">
            <v>SPM_hSE</v>
          </cell>
          <cell r="B1330" t="str">
            <v>NDP</v>
          </cell>
          <cell r="C1330" t="str">
            <v>B</v>
          </cell>
          <cell r="D1330" t="str">
            <v>HT2</v>
          </cell>
          <cell r="E1330" t="str">
            <v>Services du Premier ministre</v>
          </cell>
          <cell r="F1330" t="str">
            <v>Conseil et contrôle de l'État</v>
          </cell>
          <cell r="U1330">
            <v>50139</v>
          </cell>
          <cell r="V1330">
            <v>50139</v>
          </cell>
          <cell r="AD1330">
            <v>0</v>
          </cell>
          <cell r="AE1330">
            <v>0</v>
          </cell>
          <cell r="AG1330">
            <v>50139</v>
          </cell>
          <cell r="AH1330">
            <v>50139</v>
          </cell>
          <cell r="AM1330">
            <v>0</v>
          </cell>
          <cell r="AN1330">
            <v>0</v>
          </cell>
          <cell r="AP1330">
            <v>50139</v>
          </cell>
          <cell r="AQ1330">
            <v>50139</v>
          </cell>
          <cell r="AV1330">
            <v>0</v>
          </cell>
          <cell r="AW1330">
            <v>0</v>
          </cell>
          <cell r="AY1330">
            <v>50139</v>
          </cell>
          <cell r="AZ1330">
            <v>50139</v>
          </cell>
        </row>
        <row r="1331">
          <cell r="A1331" t="str">
            <v>SPM_hSE</v>
          </cell>
          <cell r="B1331" t="str">
            <v>SO</v>
          </cell>
          <cell r="C1331" t="str">
            <v>M</v>
          </cell>
          <cell r="D1331" t="str">
            <v>SO</v>
          </cell>
          <cell r="E1331" t="str">
            <v>Services du Premier ministre</v>
          </cell>
          <cell r="F1331" t="str">
            <v>Direction de l'action du Gouvernement</v>
          </cell>
          <cell r="M1331">
            <v>664508683</v>
          </cell>
          <cell r="O1331">
            <v>675073965</v>
          </cell>
          <cell r="Q1331">
            <v>669972120</v>
          </cell>
          <cell r="S1331">
            <v>690595538</v>
          </cell>
          <cell r="U1331">
            <v>950812378</v>
          </cell>
          <cell r="V1331">
            <v>857259400</v>
          </cell>
          <cell r="AD1331">
            <v>0</v>
          </cell>
          <cell r="AE1331">
            <v>0</v>
          </cell>
          <cell r="AG1331">
            <v>950812378</v>
          </cell>
          <cell r="AH1331">
            <v>857259400</v>
          </cell>
          <cell r="AM1331">
            <v>0</v>
          </cell>
          <cell r="AN1331">
            <v>0</v>
          </cell>
          <cell r="AP1331">
            <v>950812378</v>
          </cell>
          <cell r="AQ1331">
            <v>857259400</v>
          </cell>
          <cell r="AV1331">
            <v>0</v>
          </cell>
          <cell r="AW1331">
            <v>0</v>
          </cell>
          <cell r="AY1331">
            <v>950812378</v>
          </cell>
          <cell r="AZ1331">
            <v>857259400</v>
          </cell>
        </row>
        <row r="1332">
          <cell r="A1332" t="str">
            <v>SPM_hSE</v>
          </cell>
          <cell r="B1332" t="str">
            <v>NDP</v>
          </cell>
          <cell r="C1332" t="str">
            <v>P</v>
          </cell>
          <cell r="D1332" t="str">
            <v>SO</v>
          </cell>
          <cell r="E1332" t="str">
            <v>Services du Premier ministre</v>
          </cell>
          <cell r="F1332" t="str">
            <v>Direction de l'action du Gouvernement</v>
          </cell>
          <cell r="M1332">
            <v>574485275</v>
          </cell>
          <cell r="O1332">
            <v>582355929</v>
          </cell>
          <cell r="Q1332">
            <v>575424121</v>
          </cell>
          <cell r="S1332">
            <v>594439795</v>
          </cell>
          <cell r="U1332">
            <v>720882756</v>
          </cell>
          <cell r="V1332">
            <v>707362462</v>
          </cell>
          <cell r="AD1332">
            <v>0</v>
          </cell>
          <cell r="AE1332">
            <v>0</v>
          </cell>
          <cell r="AG1332">
            <v>720882756</v>
          </cell>
          <cell r="AH1332">
            <v>707362462</v>
          </cell>
          <cell r="AM1332">
            <v>0</v>
          </cell>
          <cell r="AN1332">
            <v>0</v>
          </cell>
          <cell r="AP1332">
            <v>720882756</v>
          </cell>
          <cell r="AQ1332">
            <v>707362462</v>
          </cell>
          <cell r="AV1332">
            <v>0</v>
          </cell>
          <cell r="AW1332">
            <v>0</v>
          </cell>
          <cell r="AY1332">
            <v>720882756</v>
          </cell>
          <cell r="AZ1332">
            <v>707362462</v>
          </cell>
        </row>
        <row r="1333">
          <cell r="A1333" t="str">
            <v>SPM_hSE</v>
          </cell>
          <cell r="B1333" t="str">
            <v>SO</v>
          </cell>
          <cell r="C1333" t="str">
            <v>STP</v>
          </cell>
          <cell r="D1333" t="str">
            <v>T2</v>
          </cell>
          <cell r="E1333" t="str">
            <v>Services du Premier ministre</v>
          </cell>
          <cell r="F1333" t="str">
            <v>Direction de l'action du Gouvernement</v>
          </cell>
          <cell r="M1333">
            <v>218610891</v>
          </cell>
          <cell r="O1333">
            <v>218583985</v>
          </cell>
          <cell r="Q1333">
            <v>221059540</v>
          </cell>
          <cell r="S1333">
            <v>216040283</v>
          </cell>
          <cell r="U1333">
            <v>236548927</v>
          </cell>
          <cell r="V1333">
            <v>236548927</v>
          </cell>
          <cell r="AD1333">
            <v>0</v>
          </cell>
          <cell r="AE1333">
            <v>0</v>
          </cell>
          <cell r="AG1333">
            <v>236548927</v>
          </cell>
          <cell r="AH1333">
            <v>236548927</v>
          </cell>
          <cell r="AM1333">
            <v>0</v>
          </cell>
          <cell r="AN1333">
            <v>0</v>
          </cell>
          <cell r="AP1333">
            <v>236548927</v>
          </cell>
          <cell r="AQ1333">
            <v>236548927</v>
          </cell>
          <cell r="AV1333">
            <v>0</v>
          </cell>
          <cell r="AW1333">
            <v>0</v>
          </cell>
          <cell r="AY1333">
            <v>236548927</v>
          </cell>
          <cell r="AZ1333">
            <v>236548927</v>
          </cell>
        </row>
        <row r="1334">
          <cell r="A1334" t="str">
            <v>SPM_hSE</v>
          </cell>
          <cell r="B1334" t="str">
            <v>NDP</v>
          </cell>
          <cell r="C1334" t="str">
            <v>B</v>
          </cell>
          <cell r="D1334" t="str">
            <v>T2_HCAS</v>
          </cell>
          <cell r="E1334" t="str">
            <v>Services du Premier ministre</v>
          </cell>
          <cell r="F1334" t="str">
            <v>Direction de l'action du Gouvernement</v>
          </cell>
          <cell r="M1334">
            <v>179818121</v>
          </cell>
          <cell r="O1334">
            <v>180789555</v>
          </cell>
          <cell r="Q1334">
            <v>184168441</v>
          </cell>
          <cell r="S1334">
            <v>185982187</v>
          </cell>
          <cell r="U1334">
            <v>200681791</v>
          </cell>
          <cell r="V1334">
            <v>200681791</v>
          </cell>
          <cell r="AD1334">
            <v>0</v>
          </cell>
          <cell r="AE1334">
            <v>0</v>
          </cell>
          <cell r="AG1334">
            <v>200681791</v>
          </cell>
          <cell r="AH1334">
            <v>200681791</v>
          </cell>
          <cell r="AM1334">
            <v>0</v>
          </cell>
          <cell r="AN1334">
            <v>0</v>
          </cell>
          <cell r="AP1334">
            <v>200681791</v>
          </cell>
          <cell r="AQ1334">
            <v>200681791</v>
          </cell>
          <cell r="AV1334">
            <v>0</v>
          </cell>
          <cell r="AW1334">
            <v>0</v>
          </cell>
          <cell r="AY1334">
            <v>200681791</v>
          </cell>
          <cell r="AZ1334">
            <v>200681791</v>
          </cell>
        </row>
        <row r="1335">
          <cell r="A1335" t="str">
            <v>SPM_hSE</v>
          </cell>
          <cell r="B1335" t="str">
            <v>HN</v>
          </cell>
          <cell r="C1335" t="str">
            <v>B</v>
          </cell>
          <cell r="D1335" t="str">
            <v>T2_CAS</v>
          </cell>
          <cell r="E1335" t="str">
            <v>Services du Premier ministre</v>
          </cell>
          <cell r="F1335" t="str">
            <v>Direction de l'action du Gouvernement</v>
          </cell>
          <cell r="M1335">
            <v>38792770</v>
          </cell>
          <cell r="O1335">
            <v>37794430</v>
          </cell>
          <cell r="Q1335">
            <v>36891099</v>
          </cell>
          <cell r="S1335">
            <v>30058096</v>
          </cell>
          <cell r="U1335">
            <v>35867136</v>
          </cell>
          <cell r="V1335">
            <v>35867136</v>
          </cell>
          <cell r="AD1335">
            <v>0</v>
          </cell>
          <cell r="AE1335">
            <v>0</v>
          </cell>
          <cell r="AG1335">
            <v>35867136</v>
          </cell>
          <cell r="AH1335">
            <v>35867136</v>
          </cell>
          <cell r="AM1335">
            <v>0</v>
          </cell>
          <cell r="AN1335">
            <v>0</v>
          </cell>
          <cell r="AP1335">
            <v>35867136</v>
          </cell>
          <cell r="AQ1335">
            <v>35867136</v>
          </cell>
          <cell r="AV1335">
            <v>0</v>
          </cell>
          <cell r="AW1335">
            <v>0</v>
          </cell>
          <cell r="AY1335">
            <v>35867136</v>
          </cell>
          <cell r="AZ1335">
            <v>35867136</v>
          </cell>
        </row>
        <row r="1336">
          <cell r="A1336" t="str">
            <v>SPM_hSE</v>
          </cell>
          <cell r="B1336" t="str">
            <v>NDP</v>
          </cell>
          <cell r="C1336" t="str">
            <v>STP</v>
          </cell>
          <cell r="D1336" t="str">
            <v>HT2</v>
          </cell>
          <cell r="E1336" t="str">
            <v>Services du Premier ministre</v>
          </cell>
          <cell r="F1336" t="str">
            <v>Direction de l'action du Gouvernement</v>
          </cell>
          <cell r="M1336">
            <v>355874384</v>
          </cell>
          <cell r="O1336">
            <v>363771944</v>
          </cell>
          <cell r="Q1336">
            <v>354364581</v>
          </cell>
          <cell r="S1336">
            <v>378399512</v>
          </cell>
          <cell r="U1336">
            <v>484333829</v>
          </cell>
          <cell r="V1336">
            <v>470813535</v>
          </cell>
          <cell r="AD1336">
            <v>0</v>
          </cell>
          <cell r="AE1336">
            <v>0</v>
          </cell>
          <cell r="AG1336">
            <v>484333829</v>
          </cell>
          <cell r="AH1336">
            <v>470813535</v>
          </cell>
          <cell r="AM1336">
            <v>0</v>
          </cell>
          <cell r="AN1336">
            <v>0</v>
          </cell>
          <cell r="AP1336">
            <v>484333829</v>
          </cell>
          <cell r="AQ1336">
            <v>470813535</v>
          </cell>
          <cell r="AV1336">
            <v>0</v>
          </cell>
          <cell r="AW1336">
            <v>0</v>
          </cell>
          <cell r="AY1336">
            <v>484333829</v>
          </cell>
          <cell r="AZ1336">
            <v>470813535</v>
          </cell>
        </row>
        <row r="1337">
          <cell r="A1337" t="str">
            <v>SPM_hSE</v>
          </cell>
          <cell r="B1337" t="str">
            <v>NDP</v>
          </cell>
          <cell r="C1337" t="str">
            <v>B</v>
          </cell>
          <cell r="D1337" t="str">
            <v>HT2</v>
          </cell>
          <cell r="E1337" t="str">
            <v>Services du Premier ministre</v>
          </cell>
          <cell r="F1337" t="str">
            <v>Direction de l'action du Gouvernement</v>
          </cell>
          <cell r="U1337">
            <v>59972070</v>
          </cell>
          <cell r="V1337">
            <v>77306460</v>
          </cell>
          <cell r="AD1337">
            <v>0</v>
          </cell>
          <cell r="AE1337">
            <v>0</v>
          </cell>
          <cell r="AG1337">
            <v>59972070</v>
          </cell>
          <cell r="AH1337">
            <v>77306460</v>
          </cell>
          <cell r="AM1337">
            <v>0</v>
          </cell>
          <cell r="AN1337">
            <v>0</v>
          </cell>
          <cell r="AP1337">
            <v>59972070</v>
          </cell>
          <cell r="AQ1337">
            <v>77306460</v>
          </cell>
          <cell r="AV1337">
            <v>0</v>
          </cell>
          <cell r="AW1337">
            <v>0</v>
          </cell>
          <cell r="AY1337">
            <v>59972070</v>
          </cell>
          <cell r="AZ1337">
            <v>77306460</v>
          </cell>
        </row>
        <row r="1338">
          <cell r="A1338" t="str">
            <v>SPM_hSE</v>
          </cell>
          <cell r="B1338" t="str">
            <v>NDP</v>
          </cell>
          <cell r="C1338" t="str">
            <v>B</v>
          </cell>
          <cell r="D1338" t="str">
            <v>HT2</v>
          </cell>
          <cell r="E1338" t="str">
            <v>Services du Premier ministre</v>
          </cell>
          <cell r="F1338" t="str">
            <v>Direction de l'action du Gouvernement</v>
          </cell>
          <cell r="U1338">
            <v>7764597</v>
          </cell>
          <cell r="V1338">
            <v>7764597</v>
          </cell>
          <cell r="AD1338">
            <v>0</v>
          </cell>
          <cell r="AE1338">
            <v>0</v>
          </cell>
          <cell r="AG1338">
            <v>7764597</v>
          </cell>
          <cell r="AH1338">
            <v>7764597</v>
          </cell>
          <cell r="AM1338">
            <v>0</v>
          </cell>
          <cell r="AN1338">
            <v>0</v>
          </cell>
          <cell r="AP1338">
            <v>7764597</v>
          </cell>
          <cell r="AQ1338">
            <v>7764597</v>
          </cell>
          <cell r="AV1338">
            <v>0</v>
          </cell>
          <cell r="AW1338">
            <v>0</v>
          </cell>
          <cell r="AY1338">
            <v>7764597</v>
          </cell>
          <cell r="AZ1338">
            <v>7764597</v>
          </cell>
        </row>
        <row r="1339">
          <cell r="A1339" t="str">
            <v>SPM_hSE</v>
          </cell>
          <cell r="B1339" t="str">
            <v>NDP</v>
          </cell>
          <cell r="C1339" t="str">
            <v>B</v>
          </cell>
          <cell r="D1339" t="str">
            <v>HT2</v>
          </cell>
          <cell r="E1339" t="str">
            <v>Services du Premier ministre</v>
          </cell>
          <cell r="F1339" t="str">
            <v>Direction de l'action du Gouvernement</v>
          </cell>
          <cell r="U1339">
            <v>0</v>
          </cell>
          <cell r="V1339">
            <v>0</v>
          </cell>
          <cell r="AD1339">
            <v>0</v>
          </cell>
          <cell r="AE1339">
            <v>0</v>
          </cell>
          <cell r="AG1339">
            <v>0</v>
          </cell>
          <cell r="AH1339">
            <v>0</v>
          </cell>
          <cell r="AM1339">
            <v>0</v>
          </cell>
          <cell r="AN1339">
            <v>0</v>
          </cell>
          <cell r="AP1339">
            <v>0</v>
          </cell>
          <cell r="AQ1339">
            <v>0</v>
          </cell>
          <cell r="AV1339">
            <v>0</v>
          </cell>
          <cell r="AW1339">
            <v>0</v>
          </cell>
          <cell r="AY1339">
            <v>0</v>
          </cell>
          <cell r="AZ1339">
            <v>0</v>
          </cell>
        </row>
        <row r="1340">
          <cell r="A1340" t="str">
            <v>SPM_hSE</v>
          </cell>
          <cell r="B1340" t="str">
            <v>NDP</v>
          </cell>
          <cell r="C1340" t="str">
            <v>B</v>
          </cell>
          <cell r="D1340" t="str">
            <v>HT2</v>
          </cell>
          <cell r="E1340" t="str">
            <v>Services du Premier ministre</v>
          </cell>
          <cell r="F1340" t="str">
            <v>Direction de l'action du Gouvernement</v>
          </cell>
          <cell r="U1340">
            <v>11279724</v>
          </cell>
          <cell r="V1340">
            <v>11279724</v>
          </cell>
          <cell r="AD1340">
            <v>0</v>
          </cell>
          <cell r="AE1340">
            <v>0</v>
          </cell>
          <cell r="AG1340">
            <v>11279724</v>
          </cell>
          <cell r="AH1340">
            <v>11279724</v>
          </cell>
          <cell r="AM1340">
            <v>0</v>
          </cell>
          <cell r="AN1340">
            <v>0</v>
          </cell>
          <cell r="AP1340">
            <v>11279724</v>
          </cell>
          <cell r="AQ1340">
            <v>11279724</v>
          </cell>
          <cell r="AV1340">
            <v>0</v>
          </cell>
          <cell r="AW1340">
            <v>0</v>
          </cell>
          <cell r="AY1340">
            <v>11279724</v>
          </cell>
          <cell r="AZ1340">
            <v>11279724</v>
          </cell>
        </row>
        <row r="1341">
          <cell r="A1341" t="str">
            <v>SPM_hSE</v>
          </cell>
          <cell r="B1341" t="str">
            <v>NDP</v>
          </cell>
          <cell r="C1341" t="str">
            <v>B</v>
          </cell>
          <cell r="D1341" t="str">
            <v>HT2</v>
          </cell>
          <cell r="E1341" t="str">
            <v>Services du Premier ministre</v>
          </cell>
          <cell r="F1341" t="str">
            <v>Direction de l'action du Gouvernement</v>
          </cell>
          <cell r="U1341">
            <v>14097291</v>
          </cell>
          <cell r="V1341">
            <v>14097291</v>
          </cell>
          <cell r="AD1341">
            <v>0</v>
          </cell>
          <cell r="AE1341">
            <v>0</v>
          </cell>
          <cell r="AG1341">
            <v>14097291</v>
          </cell>
          <cell r="AH1341">
            <v>14097291</v>
          </cell>
          <cell r="AM1341">
            <v>0</v>
          </cell>
          <cell r="AN1341">
            <v>0</v>
          </cell>
          <cell r="AP1341">
            <v>14097291</v>
          </cell>
          <cell r="AQ1341">
            <v>14097291</v>
          </cell>
          <cell r="AV1341">
            <v>0</v>
          </cell>
          <cell r="AW1341">
            <v>0</v>
          </cell>
          <cell r="AY1341">
            <v>14097291</v>
          </cell>
          <cell r="AZ1341">
            <v>14097291</v>
          </cell>
        </row>
        <row r="1342">
          <cell r="A1342" t="str">
            <v>SPM_hSE</v>
          </cell>
          <cell r="B1342" t="str">
            <v>NDP</v>
          </cell>
          <cell r="C1342" t="str">
            <v>B</v>
          </cell>
          <cell r="D1342" t="str">
            <v>HT2</v>
          </cell>
          <cell r="E1342" t="str">
            <v>Services du Premier ministre</v>
          </cell>
          <cell r="F1342" t="str">
            <v>Direction de l'action du Gouvernement</v>
          </cell>
          <cell r="U1342">
            <v>74557557</v>
          </cell>
          <cell r="V1342">
            <v>46489056</v>
          </cell>
          <cell r="AD1342">
            <v>0</v>
          </cell>
          <cell r="AE1342">
            <v>0</v>
          </cell>
          <cell r="AG1342">
            <v>74557557</v>
          </cell>
          <cell r="AH1342">
            <v>46489056</v>
          </cell>
          <cell r="AM1342">
            <v>0</v>
          </cell>
          <cell r="AN1342">
            <v>0</v>
          </cell>
          <cell r="AP1342">
            <v>74557557</v>
          </cell>
          <cell r="AQ1342">
            <v>46489056</v>
          </cell>
          <cell r="AV1342">
            <v>0</v>
          </cell>
          <cell r="AW1342">
            <v>0</v>
          </cell>
          <cell r="AY1342">
            <v>74557557</v>
          </cell>
          <cell r="AZ1342">
            <v>46489056</v>
          </cell>
        </row>
        <row r="1343">
          <cell r="A1343" t="str">
            <v>SPM_hSE</v>
          </cell>
          <cell r="B1343" t="str">
            <v>NDP</v>
          </cell>
          <cell r="C1343" t="str">
            <v>B</v>
          </cell>
          <cell r="D1343" t="str">
            <v>HT2</v>
          </cell>
          <cell r="E1343" t="str">
            <v>Services du Premier ministre</v>
          </cell>
          <cell r="F1343" t="str">
            <v>Direction de l'action du Gouvernement</v>
          </cell>
          <cell r="U1343">
            <v>92020000</v>
          </cell>
          <cell r="V1343">
            <v>92020000</v>
          </cell>
          <cell r="AD1343">
            <v>0</v>
          </cell>
          <cell r="AE1343">
            <v>0</v>
          </cell>
          <cell r="AG1343">
            <v>92020000</v>
          </cell>
          <cell r="AH1343">
            <v>92020000</v>
          </cell>
          <cell r="AM1343">
            <v>0</v>
          </cell>
          <cell r="AN1343">
            <v>0</v>
          </cell>
          <cell r="AP1343">
            <v>92020000</v>
          </cell>
          <cell r="AQ1343">
            <v>92020000</v>
          </cell>
          <cell r="AV1343">
            <v>0</v>
          </cell>
          <cell r="AW1343">
            <v>0</v>
          </cell>
          <cell r="AY1343">
            <v>92020000</v>
          </cell>
          <cell r="AZ1343">
            <v>92020000</v>
          </cell>
        </row>
        <row r="1344">
          <cell r="A1344" t="str">
            <v>SPM_hSE</v>
          </cell>
          <cell r="B1344" t="str">
            <v>NDP</v>
          </cell>
          <cell r="C1344" t="str">
            <v>B</v>
          </cell>
          <cell r="D1344" t="str">
            <v>HT2</v>
          </cell>
          <cell r="E1344" t="str">
            <v>Services du Premier ministre</v>
          </cell>
          <cell r="F1344" t="str">
            <v>Direction de l'action du Gouvernement</v>
          </cell>
          <cell r="U1344">
            <v>22202000</v>
          </cell>
          <cell r="V1344">
            <v>23037000</v>
          </cell>
          <cell r="AD1344">
            <v>0</v>
          </cell>
          <cell r="AE1344">
            <v>0</v>
          </cell>
          <cell r="AG1344">
            <v>22202000</v>
          </cell>
          <cell r="AH1344">
            <v>23037000</v>
          </cell>
          <cell r="AM1344">
            <v>0</v>
          </cell>
          <cell r="AN1344">
            <v>0</v>
          </cell>
          <cell r="AP1344">
            <v>22202000</v>
          </cell>
          <cell r="AQ1344">
            <v>23037000</v>
          </cell>
          <cell r="AV1344">
            <v>0</v>
          </cell>
          <cell r="AW1344">
            <v>0</v>
          </cell>
          <cell r="AY1344">
            <v>22202000</v>
          </cell>
          <cell r="AZ1344">
            <v>23037000</v>
          </cell>
        </row>
        <row r="1345">
          <cell r="A1345" t="str">
            <v>SPM_hSE</v>
          </cell>
          <cell r="B1345" t="str">
            <v>NDP</v>
          </cell>
          <cell r="C1345" t="str">
            <v>B</v>
          </cell>
          <cell r="D1345" t="str">
            <v>HT2</v>
          </cell>
          <cell r="E1345" t="str">
            <v>Services du Premier ministre</v>
          </cell>
          <cell r="F1345" t="str">
            <v>Direction de l'action du Gouvernement</v>
          </cell>
          <cell r="U1345">
            <v>20223000</v>
          </cell>
          <cell r="V1345">
            <v>19752000</v>
          </cell>
          <cell r="AD1345">
            <v>0</v>
          </cell>
          <cell r="AE1345">
            <v>0</v>
          </cell>
          <cell r="AG1345">
            <v>20223000</v>
          </cell>
          <cell r="AH1345">
            <v>19752000</v>
          </cell>
          <cell r="AM1345">
            <v>0</v>
          </cell>
          <cell r="AN1345">
            <v>0</v>
          </cell>
          <cell r="AP1345">
            <v>20223000</v>
          </cell>
          <cell r="AQ1345">
            <v>19752000</v>
          </cell>
          <cell r="AV1345">
            <v>0</v>
          </cell>
          <cell r="AW1345">
            <v>0</v>
          </cell>
          <cell r="AY1345">
            <v>20223000</v>
          </cell>
          <cell r="AZ1345">
            <v>19752000</v>
          </cell>
        </row>
        <row r="1346">
          <cell r="A1346" t="str">
            <v>SPM_hSE</v>
          </cell>
          <cell r="B1346" t="str">
            <v>NDP</v>
          </cell>
          <cell r="C1346" t="str">
            <v>B</v>
          </cell>
          <cell r="D1346" t="str">
            <v>HT2</v>
          </cell>
          <cell r="E1346" t="str">
            <v>Services du Premier ministre</v>
          </cell>
          <cell r="F1346" t="str">
            <v>Direction de l'action du Gouvernement</v>
          </cell>
          <cell r="U1346">
            <v>75976462</v>
          </cell>
          <cell r="V1346">
            <v>75976462</v>
          </cell>
          <cell r="AD1346">
            <v>0</v>
          </cell>
          <cell r="AE1346">
            <v>0</v>
          </cell>
          <cell r="AG1346">
            <v>75976462</v>
          </cell>
          <cell r="AH1346">
            <v>75976462</v>
          </cell>
          <cell r="AM1346">
            <v>0</v>
          </cell>
          <cell r="AN1346">
            <v>0</v>
          </cell>
          <cell r="AP1346">
            <v>75976462</v>
          </cell>
          <cell r="AQ1346">
            <v>75976462</v>
          </cell>
          <cell r="AV1346">
            <v>0</v>
          </cell>
          <cell r="AW1346">
            <v>0</v>
          </cell>
          <cell r="AY1346">
            <v>75976462</v>
          </cell>
          <cell r="AZ1346">
            <v>75976462</v>
          </cell>
        </row>
        <row r="1347">
          <cell r="A1347" t="str">
            <v>SPM_hSE</v>
          </cell>
          <cell r="B1347" t="str">
            <v>NDP</v>
          </cell>
          <cell r="C1347" t="str">
            <v>B</v>
          </cell>
          <cell r="D1347" t="str">
            <v>HT2</v>
          </cell>
          <cell r="E1347" t="str">
            <v>Services du Premier ministre</v>
          </cell>
          <cell r="F1347" t="str">
            <v>Direction de l'action du Gouvernement</v>
          </cell>
          <cell r="U1347">
            <v>16787265</v>
          </cell>
          <cell r="V1347">
            <v>16799082</v>
          </cell>
          <cell r="AD1347">
            <v>0</v>
          </cell>
          <cell r="AE1347">
            <v>0</v>
          </cell>
          <cell r="AG1347">
            <v>16787265</v>
          </cell>
          <cell r="AH1347">
            <v>16799082</v>
          </cell>
          <cell r="AM1347">
            <v>0</v>
          </cell>
          <cell r="AN1347">
            <v>0</v>
          </cell>
          <cell r="AP1347">
            <v>16787265</v>
          </cell>
          <cell r="AQ1347">
            <v>16799082</v>
          </cell>
          <cell r="AV1347">
            <v>0</v>
          </cell>
          <cell r="AW1347">
            <v>0</v>
          </cell>
          <cell r="AY1347">
            <v>16787265</v>
          </cell>
          <cell r="AZ1347">
            <v>16799082</v>
          </cell>
        </row>
        <row r="1348">
          <cell r="A1348" t="str">
            <v>SPM_hSE</v>
          </cell>
          <cell r="B1348" t="str">
            <v>NDP</v>
          </cell>
          <cell r="C1348" t="str">
            <v>B</v>
          </cell>
          <cell r="D1348" t="str">
            <v>HT2</v>
          </cell>
          <cell r="E1348" t="str">
            <v>Services du Premier ministre</v>
          </cell>
          <cell r="F1348" t="str">
            <v>Direction de l'action du Gouvernement</v>
          </cell>
          <cell r="U1348">
            <v>4153185</v>
          </cell>
          <cell r="V1348">
            <v>4153185</v>
          </cell>
          <cell r="AD1348">
            <v>0</v>
          </cell>
          <cell r="AE1348">
            <v>0</v>
          </cell>
          <cell r="AG1348">
            <v>4153185</v>
          </cell>
          <cell r="AH1348">
            <v>4153185</v>
          </cell>
          <cell r="AM1348">
            <v>0</v>
          </cell>
          <cell r="AN1348">
            <v>0</v>
          </cell>
          <cell r="AP1348">
            <v>4153185</v>
          </cell>
          <cell r="AQ1348">
            <v>4153185</v>
          </cell>
          <cell r="AV1348">
            <v>0</v>
          </cell>
          <cell r="AW1348">
            <v>0</v>
          </cell>
          <cell r="AY1348">
            <v>4153185</v>
          </cell>
          <cell r="AZ1348">
            <v>4153185</v>
          </cell>
        </row>
        <row r="1349">
          <cell r="A1349" t="str">
            <v>SPM_hSE</v>
          </cell>
          <cell r="B1349" t="str">
            <v>NDP</v>
          </cell>
          <cell r="C1349" t="str">
            <v>B</v>
          </cell>
          <cell r="D1349" t="str">
            <v>HT2</v>
          </cell>
          <cell r="E1349" t="str">
            <v>Services du Premier ministre</v>
          </cell>
          <cell r="F1349" t="str">
            <v>Direction de l'action du Gouvernement</v>
          </cell>
          <cell r="U1349">
            <v>0</v>
          </cell>
          <cell r="V1349">
            <v>0</v>
          </cell>
          <cell r="AD1349">
            <v>0</v>
          </cell>
          <cell r="AE1349">
            <v>0</v>
          </cell>
          <cell r="AG1349">
            <v>0</v>
          </cell>
          <cell r="AH1349">
            <v>0</v>
          </cell>
          <cell r="AM1349">
            <v>0</v>
          </cell>
          <cell r="AN1349">
            <v>0</v>
          </cell>
          <cell r="AP1349">
            <v>0</v>
          </cell>
          <cell r="AQ1349">
            <v>0</v>
          </cell>
          <cell r="AV1349">
            <v>0</v>
          </cell>
          <cell r="AW1349">
            <v>0</v>
          </cell>
          <cell r="AY1349">
            <v>0</v>
          </cell>
          <cell r="AZ1349">
            <v>0</v>
          </cell>
        </row>
        <row r="1350">
          <cell r="A1350" t="str">
            <v>SPM_hSE</v>
          </cell>
          <cell r="B1350" t="str">
            <v>NDP</v>
          </cell>
          <cell r="C1350" t="str">
            <v>B</v>
          </cell>
          <cell r="D1350" t="str">
            <v>HT2</v>
          </cell>
          <cell r="E1350" t="str">
            <v>Services du Premier ministre</v>
          </cell>
          <cell r="F1350" t="str">
            <v>Direction de l'action du Gouvernement</v>
          </cell>
          <cell r="U1350">
            <v>31665044</v>
          </cell>
          <cell r="V1350">
            <v>28503044</v>
          </cell>
          <cell r="AD1350">
            <v>0</v>
          </cell>
          <cell r="AE1350">
            <v>0</v>
          </cell>
          <cell r="AG1350">
            <v>31665044</v>
          </cell>
          <cell r="AH1350">
            <v>28503044</v>
          </cell>
          <cell r="AM1350">
            <v>0</v>
          </cell>
          <cell r="AN1350">
            <v>0</v>
          </cell>
          <cell r="AP1350">
            <v>31665044</v>
          </cell>
          <cell r="AQ1350">
            <v>28503044</v>
          </cell>
          <cell r="AV1350">
            <v>0</v>
          </cell>
          <cell r="AW1350">
            <v>0</v>
          </cell>
          <cell r="AY1350">
            <v>31665044</v>
          </cell>
          <cell r="AZ1350">
            <v>28503044</v>
          </cell>
        </row>
        <row r="1351">
          <cell r="A1351" t="str">
            <v>SPM_hSE</v>
          </cell>
          <cell r="B1351" t="str">
            <v>NDP</v>
          </cell>
          <cell r="C1351" t="str">
            <v>B</v>
          </cell>
          <cell r="D1351" t="str">
            <v>HT2</v>
          </cell>
          <cell r="E1351" t="str">
            <v>Services du Premier ministre</v>
          </cell>
          <cell r="F1351" t="str">
            <v>Direction de l'action du Gouvernement</v>
          </cell>
          <cell r="U1351">
            <v>27949089</v>
          </cell>
          <cell r="V1351">
            <v>27949089</v>
          </cell>
          <cell r="AD1351">
            <v>0</v>
          </cell>
          <cell r="AE1351">
            <v>0</v>
          </cell>
          <cell r="AG1351">
            <v>27949089</v>
          </cell>
          <cell r="AH1351">
            <v>27949089</v>
          </cell>
          <cell r="AM1351">
            <v>0</v>
          </cell>
          <cell r="AN1351">
            <v>0</v>
          </cell>
          <cell r="AP1351">
            <v>27949089</v>
          </cell>
          <cell r="AQ1351">
            <v>27949089</v>
          </cell>
          <cell r="AV1351">
            <v>0</v>
          </cell>
          <cell r="AW1351">
            <v>0</v>
          </cell>
          <cell r="AY1351">
            <v>27949089</v>
          </cell>
          <cell r="AZ1351">
            <v>27949089</v>
          </cell>
        </row>
        <row r="1352">
          <cell r="A1352" t="str">
            <v>SPM_hSE</v>
          </cell>
          <cell r="B1352" t="str">
            <v>NDP</v>
          </cell>
          <cell r="C1352" t="str">
            <v>B</v>
          </cell>
          <cell r="D1352" t="str">
            <v>HT2</v>
          </cell>
          <cell r="E1352" t="str">
            <v>Services du Premier ministre</v>
          </cell>
          <cell r="F1352" t="str">
            <v>Direction de l'action du Gouvernement</v>
          </cell>
          <cell r="U1352">
            <v>0</v>
          </cell>
          <cell r="V1352">
            <v>0</v>
          </cell>
          <cell r="AD1352">
            <v>0</v>
          </cell>
          <cell r="AE1352">
            <v>0</v>
          </cell>
          <cell r="AG1352">
            <v>0</v>
          </cell>
          <cell r="AH1352">
            <v>0</v>
          </cell>
          <cell r="AM1352">
            <v>0</v>
          </cell>
          <cell r="AN1352">
            <v>0</v>
          </cell>
          <cell r="AP1352">
            <v>0</v>
          </cell>
          <cell r="AQ1352">
            <v>0</v>
          </cell>
          <cell r="AV1352">
            <v>0</v>
          </cell>
          <cell r="AW1352">
            <v>0</v>
          </cell>
          <cell r="AY1352">
            <v>0</v>
          </cell>
          <cell r="AZ1352">
            <v>0</v>
          </cell>
        </row>
        <row r="1353">
          <cell r="A1353" t="str">
            <v>SPM_hSE</v>
          </cell>
          <cell r="B1353" t="str">
            <v>NDP</v>
          </cell>
          <cell r="C1353" t="str">
            <v>B</v>
          </cell>
          <cell r="D1353" t="str">
            <v>HT2</v>
          </cell>
          <cell r="E1353" t="str">
            <v>Services du Premier ministre</v>
          </cell>
          <cell r="F1353" t="str">
            <v>Direction de l'action du Gouvernement</v>
          </cell>
          <cell r="U1353">
            <v>11927804</v>
          </cell>
          <cell r="V1353">
            <v>11927804</v>
          </cell>
          <cell r="AD1353">
            <v>0</v>
          </cell>
          <cell r="AE1353">
            <v>0</v>
          </cell>
          <cell r="AG1353">
            <v>11927804</v>
          </cell>
          <cell r="AH1353">
            <v>11927804</v>
          </cell>
          <cell r="AM1353">
            <v>0</v>
          </cell>
          <cell r="AN1353">
            <v>0</v>
          </cell>
          <cell r="AP1353">
            <v>11927804</v>
          </cell>
          <cell r="AQ1353">
            <v>11927804</v>
          </cell>
          <cell r="AV1353">
            <v>0</v>
          </cell>
          <cell r="AW1353">
            <v>0</v>
          </cell>
          <cell r="AY1353">
            <v>11927804</v>
          </cell>
          <cell r="AZ1353">
            <v>11927804</v>
          </cell>
        </row>
        <row r="1354">
          <cell r="A1354" t="str">
            <v>SPM_hSE</v>
          </cell>
          <cell r="B1354" t="str">
            <v>NDP</v>
          </cell>
          <cell r="C1354" t="str">
            <v>B</v>
          </cell>
          <cell r="D1354" t="str">
            <v>HT2</v>
          </cell>
          <cell r="E1354" t="str">
            <v>Services du Premier ministre</v>
          </cell>
          <cell r="F1354" t="str">
            <v>Direction de l'action du Gouvernement</v>
          </cell>
          <cell r="U1354">
            <v>2566813</v>
          </cell>
          <cell r="V1354">
            <v>2566813</v>
          </cell>
          <cell r="AD1354">
            <v>0</v>
          </cell>
          <cell r="AE1354">
            <v>0</v>
          </cell>
          <cell r="AG1354">
            <v>2566813</v>
          </cell>
          <cell r="AH1354">
            <v>2566813</v>
          </cell>
          <cell r="AM1354">
            <v>0</v>
          </cell>
          <cell r="AN1354">
            <v>0</v>
          </cell>
          <cell r="AP1354">
            <v>2566813</v>
          </cell>
          <cell r="AQ1354">
            <v>2566813</v>
          </cell>
          <cell r="AV1354">
            <v>0</v>
          </cell>
          <cell r="AW1354">
            <v>0</v>
          </cell>
          <cell r="AY1354">
            <v>2566813</v>
          </cell>
          <cell r="AZ1354">
            <v>2566813</v>
          </cell>
        </row>
        <row r="1355">
          <cell r="A1355" t="str">
            <v>SPM_hSE</v>
          </cell>
          <cell r="B1355" t="str">
            <v>NDP</v>
          </cell>
          <cell r="C1355" t="str">
            <v>B</v>
          </cell>
          <cell r="D1355" t="str">
            <v>HT2</v>
          </cell>
          <cell r="E1355" t="str">
            <v>Services du Premier ministre</v>
          </cell>
          <cell r="F1355" t="str">
            <v>Direction de l'action du Gouvernement</v>
          </cell>
          <cell r="U1355">
            <v>11191928</v>
          </cell>
          <cell r="V1355">
            <v>11191928</v>
          </cell>
          <cell r="AD1355">
            <v>0</v>
          </cell>
          <cell r="AE1355">
            <v>0</v>
          </cell>
          <cell r="AG1355">
            <v>11191928</v>
          </cell>
          <cell r="AH1355">
            <v>11191928</v>
          </cell>
          <cell r="AM1355">
            <v>0</v>
          </cell>
          <cell r="AN1355">
            <v>0</v>
          </cell>
          <cell r="AP1355">
            <v>11191928</v>
          </cell>
          <cell r="AQ1355">
            <v>11191928</v>
          </cell>
          <cell r="AV1355">
            <v>0</v>
          </cell>
          <cell r="AW1355">
            <v>0</v>
          </cell>
          <cell r="AY1355">
            <v>11191928</v>
          </cell>
          <cell r="AZ1355">
            <v>11191928</v>
          </cell>
        </row>
        <row r="1356">
          <cell r="A1356" t="str">
            <v>SPM_hSE</v>
          </cell>
          <cell r="B1356" t="str">
            <v>NDP</v>
          </cell>
          <cell r="C1356" t="str">
            <v>P</v>
          </cell>
          <cell r="D1356" t="str">
            <v>SO</v>
          </cell>
          <cell r="E1356" t="str">
            <v>Services du Premier ministre</v>
          </cell>
          <cell r="F1356" t="str">
            <v>Direction de l'action du Gouvernement</v>
          </cell>
          <cell r="M1356">
            <v>90023408</v>
          </cell>
          <cell r="O1356">
            <v>92718036</v>
          </cell>
          <cell r="Q1356">
            <v>94547999</v>
          </cell>
          <cell r="S1356">
            <v>96155743</v>
          </cell>
          <cell r="U1356">
            <v>103964871</v>
          </cell>
          <cell r="V1356">
            <v>103091742</v>
          </cell>
          <cell r="AD1356">
            <v>0</v>
          </cell>
          <cell r="AE1356">
            <v>0</v>
          </cell>
          <cell r="AG1356">
            <v>103964871</v>
          </cell>
          <cell r="AH1356">
            <v>103091742</v>
          </cell>
          <cell r="AM1356">
            <v>0</v>
          </cell>
          <cell r="AN1356">
            <v>0</v>
          </cell>
          <cell r="AP1356">
            <v>103964871</v>
          </cell>
          <cell r="AQ1356">
            <v>103091742</v>
          </cell>
          <cell r="AV1356">
            <v>0</v>
          </cell>
          <cell r="AW1356">
            <v>0</v>
          </cell>
          <cell r="AY1356">
            <v>103964871</v>
          </cell>
          <cell r="AZ1356">
            <v>103091742</v>
          </cell>
        </row>
        <row r="1357">
          <cell r="A1357" t="str">
            <v>SPM_hSE</v>
          </cell>
          <cell r="B1357" t="str">
            <v>SO</v>
          </cell>
          <cell r="C1357" t="str">
            <v>STP</v>
          </cell>
          <cell r="D1357" t="str">
            <v>T2</v>
          </cell>
          <cell r="E1357" t="str">
            <v>Services du Premier ministre</v>
          </cell>
          <cell r="F1357" t="str">
            <v>Direction de l'action du Gouvernement</v>
          </cell>
          <cell r="M1357">
            <v>40874935</v>
          </cell>
          <cell r="O1357">
            <v>42306237</v>
          </cell>
          <cell r="Q1357">
            <v>43444309</v>
          </cell>
          <cell r="S1357">
            <v>45221630</v>
          </cell>
          <cell r="U1357">
            <v>50779259</v>
          </cell>
          <cell r="V1357">
            <v>50779259</v>
          </cell>
          <cell r="AD1357">
            <v>0</v>
          </cell>
          <cell r="AE1357">
            <v>0</v>
          </cell>
          <cell r="AG1357">
            <v>50779259</v>
          </cell>
          <cell r="AH1357">
            <v>50779259</v>
          </cell>
          <cell r="AM1357">
            <v>0</v>
          </cell>
          <cell r="AN1357">
            <v>0</v>
          </cell>
          <cell r="AP1357">
            <v>50779259</v>
          </cell>
          <cell r="AQ1357">
            <v>50779259</v>
          </cell>
          <cell r="AV1357">
            <v>0</v>
          </cell>
          <cell r="AW1357">
            <v>0</v>
          </cell>
          <cell r="AY1357">
            <v>50779259</v>
          </cell>
          <cell r="AZ1357">
            <v>50779259</v>
          </cell>
        </row>
        <row r="1358">
          <cell r="A1358" t="str">
            <v>SPM_hSE</v>
          </cell>
          <cell r="B1358" t="str">
            <v>NDP</v>
          </cell>
          <cell r="C1358" t="str">
            <v>B</v>
          </cell>
          <cell r="D1358" t="str">
            <v>T2_HCAS</v>
          </cell>
          <cell r="E1358" t="str">
            <v>Services du Premier ministre</v>
          </cell>
          <cell r="F1358" t="str">
            <v>Direction de l'action du Gouvernement</v>
          </cell>
          <cell r="M1358">
            <v>37259250</v>
          </cell>
          <cell r="O1358">
            <v>38578917</v>
          </cell>
          <cell r="Q1358">
            <v>39574949</v>
          </cell>
          <cell r="S1358">
            <v>41479303</v>
          </cell>
          <cell r="U1358">
            <v>46014710</v>
          </cell>
          <cell r="V1358">
            <v>46014710</v>
          </cell>
          <cell r="AD1358">
            <v>0</v>
          </cell>
          <cell r="AE1358">
            <v>0</v>
          </cell>
          <cell r="AG1358">
            <v>46014710</v>
          </cell>
          <cell r="AH1358">
            <v>46014710</v>
          </cell>
          <cell r="AM1358">
            <v>0</v>
          </cell>
          <cell r="AN1358">
            <v>0</v>
          </cell>
          <cell r="AP1358">
            <v>46014710</v>
          </cell>
          <cell r="AQ1358">
            <v>46014710</v>
          </cell>
          <cell r="AV1358">
            <v>0</v>
          </cell>
          <cell r="AW1358">
            <v>0</v>
          </cell>
          <cell r="AY1358">
            <v>46014710</v>
          </cell>
          <cell r="AZ1358">
            <v>46014710</v>
          </cell>
        </row>
        <row r="1359">
          <cell r="A1359" t="str">
            <v>SPM_hSE</v>
          </cell>
          <cell r="B1359" t="str">
            <v>HN</v>
          </cell>
          <cell r="C1359" t="str">
            <v>B</v>
          </cell>
          <cell r="D1359" t="str">
            <v>T2_CAS</v>
          </cell>
          <cell r="E1359" t="str">
            <v>Services du Premier ministre</v>
          </cell>
          <cell r="F1359" t="str">
            <v>Direction de l'action du Gouvernement</v>
          </cell>
          <cell r="M1359">
            <v>3615685</v>
          </cell>
          <cell r="O1359">
            <v>3727320</v>
          </cell>
          <cell r="Q1359">
            <v>3869360</v>
          </cell>
          <cell r="S1359">
            <v>3742327</v>
          </cell>
          <cell r="U1359">
            <v>4764549</v>
          </cell>
          <cell r="V1359">
            <v>4764549</v>
          </cell>
          <cell r="AD1359">
            <v>0</v>
          </cell>
          <cell r="AE1359">
            <v>0</v>
          </cell>
          <cell r="AG1359">
            <v>4764549</v>
          </cell>
          <cell r="AH1359">
            <v>4764549</v>
          </cell>
          <cell r="AM1359">
            <v>0</v>
          </cell>
          <cell r="AN1359">
            <v>0</v>
          </cell>
          <cell r="AP1359">
            <v>4764549</v>
          </cell>
          <cell r="AQ1359">
            <v>4764549</v>
          </cell>
          <cell r="AV1359">
            <v>0</v>
          </cell>
          <cell r="AW1359">
            <v>0</v>
          </cell>
          <cell r="AY1359">
            <v>4764549</v>
          </cell>
          <cell r="AZ1359">
            <v>4764549</v>
          </cell>
        </row>
        <row r="1360">
          <cell r="A1360" t="str">
            <v>SPM_hSE</v>
          </cell>
          <cell r="B1360" t="str">
            <v>NDP</v>
          </cell>
          <cell r="C1360" t="str">
            <v>STP</v>
          </cell>
          <cell r="D1360" t="str">
            <v>HT2</v>
          </cell>
          <cell r="E1360" t="str">
            <v>Services du Premier ministre</v>
          </cell>
          <cell r="F1360" t="str">
            <v>Direction de l'action du Gouvernement</v>
          </cell>
          <cell r="M1360">
            <v>49148473</v>
          </cell>
          <cell r="O1360">
            <v>50411799</v>
          </cell>
          <cell r="Q1360">
            <v>51103690</v>
          </cell>
          <cell r="S1360">
            <v>50934113</v>
          </cell>
          <cell r="U1360">
            <v>53185612</v>
          </cell>
          <cell r="V1360">
            <v>52312483</v>
          </cell>
          <cell r="AD1360">
            <v>0</v>
          </cell>
          <cell r="AE1360">
            <v>0</v>
          </cell>
          <cell r="AG1360">
            <v>53185612</v>
          </cell>
          <cell r="AH1360">
            <v>52312483</v>
          </cell>
          <cell r="AM1360">
            <v>0</v>
          </cell>
          <cell r="AN1360">
            <v>0</v>
          </cell>
          <cell r="AP1360">
            <v>53185612</v>
          </cell>
          <cell r="AQ1360">
            <v>52312483</v>
          </cell>
          <cell r="AV1360">
            <v>0</v>
          </cell>
          <cell r="AW1360">
            <v>0</v>
          </cell>
          <cell r="AY1360">
            <v>53185612</v>
          </cell>
          <cell r="AZ1360">
            <v>52312483</v>
          </cell>
        </row>
        <row r="1361">
          <cell r="A1361" t="str">
            <v>SPM_hSE</v>
          </cell>
          <cell r="B1361" t="str">
            <v>NDP</v>
          </cell>
          <cell r="C1361" t="str">
            <v>B</v>
          </cell>
          <cell r="D1361" t="str">
            <v>HT2</v>
          </cell>
          <cell r="E1361" t="str">
            <v>Services du Premier ministre</v>
          </cell>
          <cell r="F1361" t="str">
            <v>Direction de l'action du Gouvernement</v>
          </cell>
          <cell r="U1361">
            <v>3712516</v>
          </cell>
          <cell r="V1361">
            <v>3712516</v>
          </cell>
          <cell r="AD1361">
            <v>0</v>
          </cell>
          <cell r="AE1361">
            <v>0</v>
          </cell>
          <cell r="AG1361">
            <v>3712516</v>
          </cell>
          <cell r="AH1361">
            <v>3712516</v>
          </cell>
          <cell r="AM1361">
            <v>0</v>
          </cell>
          <cell r="AN1361">
            <v>0</v>
          </cell>
          <cell r="AP1361">
            <v>3712516</v>
          </cell>
          <cell r="AQ1361">
            <v>3712516</v>
          </cell>
          <cell r="AV1361">
            <v>0</v>
          </cell>
          <cell r="AW1361">
            <v>0</v>
          </cell>
          <cell r="AY1361">
            <v>3712516</v>
          </cell>
          <cell r="AZ1361">
            <v>3712516</v>
          </cell>
        </row>
        <row r="1362">
          <cell r="A1362" t="str">
            <v>SPM_hSE</v>
          </cell>
          <cell r="B1362" t="str">
            <v>NDP</v>
          </cell>
          <cell r="C1362" t="str">
            <v>B</v>
          </cell>
          <cell r="D1362" t="str">
            <v>HT2</v>
          </cell>
          <cell r="E1362" t="str">
            <v>Services du Premier ministre</v>
          </cell>
          <cell r="F1362" t="str">
            <v>Direction de l'action du Gouvernement</v>
          </cell>
          <cell r="U1362">
            <v>37416829</v>
          </cell>
          <cell r="V1362">
            <v>37416829</v>
          </cell>
          <cell r="AD1362">
            <v>0</v>
          </cell>
          <cell r="AE1362">
            <v>0</v>
          </cell>
          <cell r="AG1362">
            <v>37416829</v>
          </cell>
          <cell r="AH1362">
            <v>37416829</v>
          </cell>
          <cell r="AM1362">
            <v>0</v>
          </cell>
          <cell r="AN1362">
            <v>0</v>
          </cell>
          <cell r="AP1362">
            <v>37416829</v>
          </cell>
          <cell r="AQ1362">
            <v>37416829</v>
          </cell>
          <cell r="AV1362">
            <v>0</v>
          </cell>
          <cell r="AW1362">
            <v>0</v>
          </cell>
          <cell r="AY1362">
            <v>37416829</v>
          </cell>
          <cell r="AZ1362">
            <v>37416829</v>
          </cell>
        </row>
        <row r="1363">
          <cell r="A1363" t="str">
            <v>SPM_hSE</v>
          </cell>
          <cell r="B1363" t="str">
            <v>NDP</v>
          </cell>
          <cell r="C1363" t="str">
            <v>B</v>
          </cell>
          <cell r="D1363" t="str">
            <v>HT2</v>
          </cell>
          <cell r="E1363" t="str">
            <v>Services du Premier ministre</v>
          </cell>
          <cell r="F1363" t="str">
            <v>Direction de l'action du Gouvernement</v>
          </cell>
          <cell r="U1363">
            <v>2035442</v>
          </cell>
          <cell r="V1363">
            <v>1123757</v>
          </cell>
          <cell r="AD1363">
            <v>0</v>
          </cell>
          <cell r="AE1363">
            <v>0</v>
          </cell>
          <cell r="AG1363">
            <v>2035442</v>
          </cell>
          <cell r="AH1363">
            <v>1123757</v>
          </cell>
          <cell r="AM1363">
            <v>0</v>
          </cell>
          <cell r="AN1363">
            <v>0</v>
          </cell>
          <cell r="AP1363">
            <v>2035442</v>
          </cell>
          <cell r="AQ1363">
            <v>1123757</v>
          </cell>
          <cell r="AV1363">
            <v>0</v>
          </cell>
          <cell r="AW1363">
            <v>0</v>
          </cell>
          <cell r="AY1363">
            <v>2035442</v>
          </cell>
          <cell r="AZ1363">
            <v>1123757</v>
          </cell>
        </row>
        <row r="1364">
          <cell r="A1364" t="str">
            <v>SPM_hSE</v>
          </cell>
          <cell r="B1364" t="str">
            <v>NDP</v>
          </cell>
          <cell r="C1364" t="str">
            <v>B</v>
          </cell>
          <cell r="D1364" t="str">
            <v>HT2</v>
          </cell>
          <cell r="E1364" t="str">
            <v>Services du Premier ministre</v>
          </cell>
          <cell r="F1364" t="str">
            <v>Direction de l'action du Gouvernement</v>
          </cell>
          <cell r="U1364">
            <v>1463168</v>
          </cell>
          <cell r="V1364">
            <v>1463168</v>
          </cell>
          <cell r="AD1364">
            <v>0</v>
          </cell>
          <cell r="AE1364">
            <v>0</v>
          </cell>
          <cell r="AG1364">
            <v>1463168</v>
          </cell>
          <cell r="AH1364">
            <v>1463168</v>
          </cell>
          <cell r="AM1364">
            <v>0</v>
          </cell>
          <cell r="AN1364">
            <v>0</v>
          </cell>
          <cell r="AP1364">
            <v>1463168</v>
          </cell>
          <cell r="AQ1364">
            <v>1463168</v>
          </cell>
          <cell r="AV1364">
            <v>0</v>
          </cell>
          <cell r="AW1364">
            <v>0</v>
          </cell>
          <cell r="AY1364">
            <v>1463168</v>
          </cell>
          <cell r="AZ1364">
            <v>1463168</v>
          </cell>
        </row>
        <row r="1365">
          <cell r="A1365" t="str">
            <v>SPM_hSE</v>
          </cell>
          <cell r="B1365" t="str">
            <v>NDP</v>
          </cell>
          <cell r="C1365" t="str">
            <v>B</v>
          </cell>
          <cell r="D1365" t="str">
            <v>HT2</v>
          </cell>
          <cell r="E1365" t="str">
            <v>Services du Premier ministre</v>
          </cell>
          <cell r="F1365" t="str">
            <v>Direction de l'action du Gouvernement</v>
          </cell>
          <cell r="U1365">
            <v>6053599</v>
          </cell>
          <cell r="V1365">
            <v>6053599</v>
          </cell>
          <cell r="AD1365">
            <v>0</v>
          </cell>
          <cell r="AE1365">
            <v>0</v>
          </cell>
          <cell r="AG1365">
            <v>6053599</v>
          </cell>
          <cell r="AH1365">
            <v>6053599</v>
          </cell>
          <cell r="AM1365">
            <v>0</v>
          </cell>
          <cell r="AN1365">
            <v>0</v>
          </cell>
          <cell r="AP1365">
            <v>6053599</v>
          </cell>
          <cell r="AQ1365">
            <v>6053599</v>
          </cell>
          <cell r="AV1365">
            <v>0</v>
          </cell>
          <cell r="AW1365">
            <v>0</v>
          </cell>
          <cell r="AY1365">
            <v>6053599</v>
          </cell>
          <cell r="AZ1365">
            <v>6053599</v>
          </cell>
        </row>
        <row r="1366">
          <cell r="A1366" t="str">
            <v>SPM_hSE</v>
          </cell>
          <cell r="B1366" t="str">
            <v>NDP</v>
          </cell>
          <cell r="C1366" t="str">
            <v>B</v>
          </cell>
          <cell r="D1366" t="str">
            <v>HT2</v>
          </cell>
          <cell r="E1366" t="str">
            <v>Services du Premier ministre</v>
          </cell>
          <cell r="F1366" t="str">
            <v>Direction de l'action du Gouvernement</v>
          </cell>
          <cell r="U1366">
            <v>2504058</v>
          </cell>
          <cell r="V1366">
            <v>2542614</v>
          </cell>
          <cell r="AD1366">
            <v>0</v>
          </cell>
          <cell r="AE1366">
            <v>0</v>
          </cell>
          <cell r="AG1366">
            <v>2504058</v>
          </cell>
          <cell r="AH1366">
            <v>2542614</v>
          </cell>
          <cell r="AM1366">
            <v>0</v>
          </cell>
          <cell r="AN1366">
            <v>0</v>
          </cell>
          <cell r="AP1366">
            <v>2504058</v>
          </cell>
          <cell r="AQ1366">
            <v>2542614</v>
          </cell>
          <cell r="AV1366">
            <v>0</v>
          </cell>
          <cell r="AW1366">
            <v>0</v>
          </cell>
          <cell r="AY1366">
            <v>2504058</v>
          </cell>
          <cell r="AZ1366">
            <v>2542614</v>
          </cell>
        </row>
        <row r="1367">
          <cell r="A1367" t="str">
            <v>SPM_hSE</v>
          </cell>
          <cell r="B1367" t="str">
            <v>NDP</v>
          </cell>
          <cell r="C1367" t="str">
            <v>B</v>
          </cell>
          <cell r="D1367" t="str">
            <v>HT2</v>
          </cell>
          <cell r="E1367" t="str">
            <v>Services du Premier ministre</v>
          </cell>
          <cell r="F1367" t="str">
            <v>Direction de l'action du Gouvernement</v>
          </cell>
          <cell r="U1367">
            <v>0</v>
          </cell>
          <cell r="V1367">
            <v>0</v>
          </cell>
          <cell r="AD1367">
            <v>0</v>
          </cell>
          <cell r="AE1367">
            <v>0</v>
          </cell>
          <cell r="AG1367">
            <v>0</v>
          </cell>
          <cell r="AH1367">
            <v>0</v>
          </cell>
          <cell r="AM1367">
            <v>0</v>
          </cell>
          <cell r="AN1367">
            <v>0</v>
          </cell>
          <cell r="AP1367">
            <v>0</v>
          </cell>
          <cell r="AQ1367">
            <v>0</v>
          </cell>
          <cell r="AV1367">
            <v>0</v>
          </cell>
          <cell r="AW1367">
            <v>0</v>
          </cell>
          <cell r="AY1367">
            <v>0</v>
          </cell>
          <cell r="AZ1367">
            <v>0</v>
          </cell>
        </row>
        <row r="1368">
          <cell r="A1368" t="str">
            <v>SPM_hSE</v>
          </cell>
          <cell r="B1368" t="str">
            <v>NDP</v>
          </cell>
          <cell r="C1368" t="str">
            <v>P</v>
          </cell>
          <cell r="D1368" t="str">
            <v>SO</v>
          </cell>
          <cell r="E1368" t="str">
            <v>Services du Premier ministre</v>
          </cell>
          <cell r="F1368" t="str">
            <v>Direction de l'action du Gouvernement</v>
          </cell>
          <cell r="M1368">
            <v>0</v>
          </cell>
          <cell r="O1368">
            <v>0</v>
          </cell>
          <cell r="Q1368">
            <v>0</v>
          </cell>
          <cell r="S1368">
            <v>0</v>
          </cell>
          <cell r="U1368">
            <v>125964751</v>
          </cell>
          <cell r="V1368">
            <v>46805196</v>
          </cell>
          <cell r="AD1368">
            <v>0</v>
          </cell>
          <cell r="AE1368">
            <v>0</v>
          </cell>
          <cell r="AG1368">
            <v>125964751</v>
          </cell>
          <cell r="AH1368">
            <v>46805196</v>
          </cell>
          <cell r="AM1368">
            <v>0</v>
          </cell>
          <cell r="AN1368">
            <v>0</v>
          </cell>
          <cell r="AP1368">
            <v>125964751</v>
          </cell>
          <cell r="AQ1368">
            <v>46805196</v>
          </cell>
          <cell r="AV1368">
            <v>0</v>
          </cell>
          <cell r="AW1368">
            <v>0</v>
          </cell>
          <cell r="AY1368">
            <v>125964751</v>
          </cell>
          <cell r="AZ1368">
            <v>46805196</v>
          </cell>
        </row>
        <row r="1369">
          <cell r="A1369" t="str">
            <v>SPM_hSE</v>
          </cell>
          <cell r="B1369" t="str">
            <v>NDP</v>
          </cell>
          <cell r="C1369" t="str">
            <v>STP</v>
          </cell>
          <cell r="D1369" t="str">
            <v>HT2</v>
          </cell>
          <cell r="E1369" t="str">
            <v>Services du Premier ministre</v>
          </cell>
          <cell r="F1369" t="str">
            <v>Direction de l'action du Gouvernement</v>
          </cell>
          <cell r="M1369">
            <v>0</v>
          </cell>
          <cell r="O1369">
            <v>0</v>
          </cell>
          <cell r="Q1369">
            <v>0</v>
          </cell>
          <cell r="S1369">
            <v>0</v>
          </cell>
          <cell r="U1369">
            <v>125964751</v>
          </cell>
          <cell r="V1369">
            <v>46805196</v>
          </cell>
          <cell r="AD1369">
            <v>0</v>
          </cell>
          <cell r="AE1369">
            <v>0</v>
          </cell>
          <cell r="AG1369">
            <v>125964751</v>
          </cell>
          <cell r="AH1369">
            <v>46805196</v>
          </cell>
          <cell r="AM1369">
            <v>0</v>
          </cell>
          <cell r="AN1369">
            <v>0</v>
          </cell>
          <cell r="AP1369">
            <v>125964751</v>
          </cell>
          <cell r="AQ1369">
            <v>46805196</v>
          </cell>
          <cell r="AV1369">
            <v>0</v>
          </cell>
          <cell r="AW1369">
            <v>0</v>
          </cell>
          <cell r="AY1369">
            <v>125964751</v>
          </cell>
          <cell r="AZ1369">
            <v>46805196</v>
          </cell>
        </row>
        <row r="1370">
          <cell r="A1370" t="str">
            <v>SPM_hSE</v>
          </cell>
          <cell r="B1370" t="str">
            <v>NDP</v>
          </cell>
          <cell r="C1370" t="str">
            <v>B</v>
          </cell>
          <cell r="D1370" t="str">
            <v>HT2</v>
          </cell>
          <cell r="E1370" t="str">
            <v>Services du Premier ministre</v>
          </cell>
          <cell r="F1370" t="str">
            <v>Direction de l'action du Gouvernement</v>
          </cell>
          <cell r="U1370">
            <v>47160906</v>
          </cell>
          <cell r="V1370">
            <v>18206978</v>
          </cell>
          <cell r="AD1370">
            <v>0</v>
          </cell>
          <cell r="AE1370">
            <v>0</v>
          </cell>
          <cell r="AG1370">
            <v>47160906</v>
          </cell>
          <cell r="AH1370">
            <v>18206978</v>
          </cell>
          <cell r="AM1370">
            <v>0</v>
          </cell>
          <cell r="AN1370">
            <v>0</v>
          </cell>
          <cell r="AP1370">
            <v>47160906</v>
          </cell>
          <cell r="AQ1370">
            <v>18206978</v>
          </cell>
          <cell r="AV1370">
            <v>0</v>
          </cell>
          <cell r="AW1370">
            <v>0</v>
          </cell>
          <cell r="AY1370">
            <v>47160906</v>
          </cell>
          <cell r="AZ1370">
            <v>18206978</v>
          </cell>
        </row>
        <row r="1371">
          <cell r="A1371" t="str">
            <v>SPM_hSE</v>
          </cell>
          <cell r="B1371" t="str">
            <v>NDP</v>
          </cell>
          <cell r="C1371" t="str">
            <v>B</v>
          </cell>
          <cell r="D1371" t="str">
            <v>HT2</v>
          </cell>
          <cell r="E1371" t="str">
            <v>Services du Premier ministre</v>
          </cell>
          <cell r="F1371" t="str">
            <v>Direction de l'action du Gouvernement</v>
          </cell>
          <cell r="U1371">
            <v>56963073</v>
          </cell>
          <cell r="V1371">
            <v>19065407</v>
          </cell>
          <cell r="AD1371">
            <v>0</v>
          </cell>
          <cell r="AE1371">
            <v>0</v>
          </cell>
          <cell r="AG1371">
            <v>56963073</v>
          </cell>
          <cell r="AH1371">
            <v>19065407</v>
          </cell>
          <cell r="AM1371">
            <v>0</v>
          </cell>
          <cell r="AN1371">
            <v>0</v>
          </cell>
          <cell r="AP1371">
            <v>56963073</v>
          </cell>
          <cell r="AQ1371">
            <v>19065407</v>
          </cell>
          <cell r="AV1371">
            <v>0</v>
          </cell>
          <cell r="AW1371">
            <v>0</v>
          </cell>
          <cell r="AY1371">
            <v>56963073</v>
          </cell>
          <cell r="AZ1371">
            <v>19065407</v>
          </cell>
        </row>
        <row r="1372">
          <cell r="A1372" t="str">
            <v>SPM_hSE</v>
          </cell>
          <cell r="B1372" t="str">
            <v>NDP</v>
          </cell>
          <cell r="C1372" t="str">
            <v>B</v>
          </cell>
          <cell r="D1372" t="str">
            <v>HT2</v>
          </cell>
          <cell r="E1372" t="str">
            <v>Services du Premier ministre</v>
          </cell>
          <cell r="F1372" t="str">
            <v>Direction de l'action du Gouvernement</v>
          </cell>
          <cell r="U1372">
            <v>21840772</v>
          </cell>
          <cell r="V1372">
            <v>9532811</v>
          </cell>
          <cell r="AD1372">
            <v>0</v>
          </cell>
          <cell r="AE1372">
            <v>0</v>
          </cell>
          <cell r="AG1372">
            <v>21840772</v>
          </cell>
          <cell r="AH1372">
            <v>9532811</v>
          </cell>
          <cell r="AM1372">
            <v>0</v>
          </cell>
          <cell r="AN1372">
            <v>0</v>
          </cell>
          <cell r="AP1372">
            <v>21840772</v>
          </cell>
          <cell r="AQ1372">
            <v>9532811</v>
          </cell>
          <cell r="AV1372">
            <v>0</v>
          </cell>
          <cell r="AW1372">
            <v>0</v>
          </cell>
          <cell r="AY1372">
            <v>21840772</v>
          </cell>
          <cell r="AZ1372">
            <v>9532811</v>
          </cell>
        </row>
        <row r="1373">
          <cell r="A1373" t="str">
            <v>SPM_hSE</v>
          </cell>
          <cell r="B1373" t="str">
            <v>SO</v>
          </cell>
          <cell r="C1373" t="str">
            <v>M</v>
          </cell>
          <cell r="D1373" t="str">
            <v>SO</v>
          </cell>
          <cell r="E1373" t="str">
            <v>Services du Premier ministre</v>
          </cell>
          <cell r="F1373" t="str">
            <v>Investissements d'avenir</v>
          </cell>
          <cell r="M1373">
            <v>12911888</v>
          </cell>
          <cell r="O1373">
            <v>1125911888</v>
          </cell>
          <cell r="Q1373">
            <v>1050411888</v>
          </cell>
          <cell r="S1373">
            <v>2140236888</v>
          </cell>
          <cell r="U1373">
            <v>16562500000</v>
          </cell>
          <cell r="V1373">
            <v>3976500000</v>
          </cell>
          <cell r="AD1373">
            <v>0</v>
          </cell>
          <cell r="AE1373">
            <v>0</v>
          </cell>
          <cell r="AG1373">
            <v>16562500000</v>
          </cell>
          <cell r="AH1373">
            <v>3976500000</v>
          </cell>
          <cell r="AM1373">
            <v>0</v>
          </cell>
          <cell r="AN1373">
            <v>0</v>
          </cell>
          <cell r="AP1373">
            <v>16562500000</v>
          </cell>
          <cell r="AQ1373">
            <v>3976500000</v>
          </cell>
          <cell r="AV1373">
            <v>0</v>
          </cell>
          <cell r="AW1373">
            <v>0</v>
          </cell>
          <cell r="AY1373">
            <v>16562500000</v>
          </cell>
          <cell r="AZ1373">
            <v>3976500000</v>
          </cell>
        </row>
        <row r="1374">
          <cell r="A1374" t="str">
            <v>SPM_hSE</v>
          </cell>
          <cell r="B1374" t="str">
            <v>ODETE</v>
          </cell>
          <cell r="C1374" t="str">
            <v>P</v>
          </cell>
          <cell r="D1374" t="str">
            <v>SO</v>
          </cell>
          <cell r="E1374" t="str">
            <v>Services du Premier ministre</v>
          </cell>
          <cell r="F1374" t="str">
            <v>Investissements d'avenir</v>
          </cell>
          <cell r="M1374">
            <v>0</v>
          </cell>
          <cell r="O1374">
            <v>142500000</v>
          </cell>
          <cell r="Q1374">
            <v>230500000</v>
          </cell>
          <cell r="S1374">
            <v>302000000</v>
          </cell>
          <cell r="U1374">
            <v>0</v>
          </cell>
          <cell r="V1374">
            <v>380000000</v>
          </cell>
          <cell r="AD1374">
            <v>0</v>
          </cell>
          <cell r="AE1374">
            <v>0</v>
          </cell>
          <cell r="AG1374">
            <v>0</v>
          </cell>
          <cell r="AH1374">
            <v>380000000</v>
          </cell>
          <cell r="AM1374">
            <v>0</v>
          </cell>
          <cell r="AN1374">
            <v>0</v>
          </cell>
          <cell r="AP1374">
            <v>0</v>
          </cell>
          <cell r="AQ1374">
            <v>380000000</v>
          </cell>
          <cell r="AV1374">
            <v>0</v>
          </cell>
          <cell r="AW1374">
            <v>0</v>
          </cell>
          <cell r="AY1374">
            <v>0</v>
          </cell>
          <cell r="AZ1374">
            <v>380000000</v>
          </cell>
        </row>
        <row r="1375">
          <cell r="A1375" t="str">
            <v>SPM_hSE</v>
          </cell>
          <cell r="B1375" t="str">
            <v>ODETE</v>
          </cell>
          <cell r="C1375" t="str">
            <v>STP</v>
          </cell>
          <cell r="D1375" t="str">
            <v>HT2</v>
          </cell>
          <cell r="E1375" t="str">
            <v>Services du Premier ministre</v>
          </cell>
          <cell r="F1375" t="str">
            <v>Investissements d'avenir</v>
          </cell>
          <cell r="M1375">
            <v>0</v>
          </cell>
          <cell r="O1375">
            <v>142500000</v>
          </cell>
          <cell r="Q1375">
            <v>230500000</v>
          </cell>
          <cell r="S1375">
            <v>302000000</v>
          </cell>
          <cell r="U1375">
            <v>0</v>
          </cell>
          <cell r="V1375">
            <v>380000000</v>
          </cell>
          <cell r="AD1375">
            <v>0</v>
          </cell>
          <cell r="AE1375">
            <v>0</v>
          </cell>
          <cell r="AG1375">
            <v>0</v>
          </cell>
          <cell r="AH1375">
            <v>380000000</v>
          </cell>
          <cell r="AM1375">
            <v>0</v>
          </cell>
          <cell r="AN1375">
            <v>0</v>
          </cell>
          <cell r="AP1375">
            <v>0</v>
          </cell>
          <cell r="AQ1375">
            <v>380000000</v>
          </cell>
          <cell r="AV1375">
            <v>0</v>
          </cell>
          <cell r="AW1375">
            <v>0</v>
          </cell>
          <cell r="AY1375">
            <v>0</v>
          </cell>
          <cell r="AZ1375">
            <v>380000000</v>
          </cell>
        </row>
        <row r="1376">
          <cell r="A1376" t="str">
            <v>SPM_hSE</v>
          </cell>
          <cell r="B1376" t="str">
            <v>ODETE</v>
          </cell>
          <cell r="C1376" t="str">
            <v>B</v>
          </cell>
          <cell r="D1376" t="str">
            <v>HT2</v>
          </cell>
          <cell r="E1376" t="str">
            <v>Services du Premier ministre</v>
          </cell>
          <cell r="F1376" t="str">
            <v>Investissements d'avenir</v>
          </cell>
          <cell r="U1376">
            <v>0</v>
          </cell>
          <cell r="V1376">
            <v>25000000</v>
          </cell>
          <cell r="AD1376">
            <v>0</v>
          </cell>
          <cell r="AE1376">
            <v>0</v>
          </cell>
          <cell r="AG1376">
            <v>0</v>
          </cell>
          <cell r="AH1376">
            <v>25000000</v>
          </cell>
          <cell r="AM1376">
            <v>0</v>
          </cell>
          <cell r="AN1376">
            <v>0</v>
          </cell>
          <cell r="AP1376">
            <v>0</v>
          </cell>
          <cell r="AQ1376">
            <v>25000000</v>
          </cell>
          <cell r="AV1376">
            <v>0</v>
          </cell>
          <cell r="AW1376">
            <v>0</v>
          </cell>
          <cell r="AY1376">
            <v>0</v>
          </cell>
          <cell r="AZ1376">
            <v>25000000</v>
          </cell>
        </row>
        <row r="1377">
          <cell r="A1377" t="str">
            <v>SPM_hSE</v>
          </cell>
          <cell r="B1377" t="str">
            <v>ODETE</v>
          </cell>
          <cell r="C1377" t="str">
            <v>B</v>
          </cell>
          <cell r="D1377" t="str">
            <v>HT2</v>
          </cell>
          <cell r="E1377" t="str">
            <v>Services du Premier ministre</v>
          </cell>
          <cell r="F1377" t="str">
            <v>Investissements d'avenir</v>
          </cell>
          <cell r="U1377">
            <v>0</v>
          </cell>
          <cell r="V1377">
            <v>45000000</v>
          </cell>
          <cell r="AD1377">
            <v>0</v>
          </cell>
          <cell r="AE1377">
            <v>0</v>
          </cell>
          <cell r="AG1377">
            <v>0</v>
          </cell>
          <cell r="AH1377">
            <v>45000000</v>
          </cell>
          <cell r="AM1377">
            <v>0</v>
          </cell>
          <cell r="AN1377">
            <v>0</v>
          </cell>
          <cell r="AP1377">
            <v>0</v>
          </cell>
          <cell r="AQ1377">
            <v>45000000</v>
          </cell>
          <cell r="AV1377">
            <v>0</v>
          </cell>
          <cell r="AW1377">
            <v>0</v>
          </cell>
          <cell r="AY1377">
            <v>0</v>
          </cell>
          <cell r="AZ1377">
            <v>45000000</v>
          </cell>
        </row>
        <row r="1378">
          <cell r="A1378" t="str">
            <v>SPM_hSE</v>
          </cell>
          <cell r="B1378" t="str">
            <v>ODETE</v>
          </cell>
          <cell r="C1378" t="str">
            <v>B</v>
          </cell>
          <cell r="D1378" t="str">
            <v>HT2</v>
          </cell>
          <cell r="E1378" t="str">
            <v>Services du Premier ministre</v>
          </cell>
          <cell r="F1378" t="str">
            <v>Investissements d'avenir</v>
          </cell>
          <cell r="U1378">
            <v>0</v>
          </cell>
          <cell r="V1378">
            <v>120000000</v>
          </cell>
          <cell r="AD1378">
            <v>0</v>
          </cell>
          <cell r="AE1378">
            <v>0</v>
          </cell>
          <cell r="AG1378">
            <v>0</v>
          </cell>
          <cell r="AH1378">
            <v>120000000</v>
          </cell>
          <cell r="AM1378">
            <v>0</v>
          </cell>
          <cell r="AN1378">
            <v>0</v>
          </cell>
          <cell r="AP1378">
            <v>0</v>
          </cell>
          <cell r="AQ1378">
            <v>120000000</v>
          </cell>
          <cell r="AV1378">
            <v>0</v>
          </cell>
          <cell r="AW1378">
            <v>0</v>
          </cell>
          <cell r="AY1378">
            <v>0</v>
          </cell>
          <cell r="AZ1378">
            <v>120000000</v>
          </cell>
        </row>
        <row r="1379">
          <cell r="A1379" t="str">
            <v>SPM_hSE</v>
          </cell>
          <cell r="B1379" t="str">
            <v>ODETE</v>
          </cell>
          <cell r="C1379" t="str">
            <v>B</v>
          </cell>
          <cell r="D1379" t="str">
            <v>HT2</v>
          </cell>
          <cell r="E1379" t="str">
            <v>Services du Premier ministre</v>
          </cell>
          <cell r="F1379" t="str">
            <v>Investissements d'avenir</v>
          </cell>
          <cell r="U1379">
            <v>0</v>
          </cell>
          <cell r="V1379">
            <v>70000000</v>
          </cell>
          <cell r="AD1379">
            <v>0</v>
          </cell>
          <cell r="AE1379">
            <v>0</v>
          </cell>
          <cell r="AG1379">
            <v>0</v>
          </cell>
          <cell r="AH1379">
            <v>70000000</v>
          </cell>
          <cell r="AM1379">
            <v>0</v>
          </cell>
          <cell r="AN1379">
            <v>0</v>
          </cell>
          <cell r="AP1379">
            <v>0</v>
          </cell>
          <cell r="AQ1379">
            <v>70000000</v>
          </cell>
          <cell r="AV1379">
            <v>0</v>
          </cell>
          <cell r="AW1379">
            <v>0</v>
          </cell>
          <cell r="AY1379">
            <v>0</v>
          </cell>
          <cell r="AZ1379">
            <v>70000000</v>
          </cell>
        </row>
        <row r="1380">
          <cell r="A1380" t="str">
            <v>SPM_hSE</v>
          </cell>
          <cell r="B1380" t="str">
            <v>ODETE</v>
          </cell>
          <cell r="C1380" t="str">
            <v>B</v>
          </cell>
          <cell r="D1380" t="str">
            <v>HT2</v>
          </cell>
          <cell r="E1380" t="str">
            <v>Services du Premier ministre</v>
          </cell>
          <cell r="F1380" t="str">
            <v>Investissements d'avenir</v>
          </cell>
          <cell r="U1380">
            <v>0</v>
          </cell>
          <cell r="V1380">
            <v>30000000</v>
          </cell>
          <cell r="AD1380">
            <v>0</v>
          </cell>
          <cell r="AE1380">
            <v>0</v>
          </cell>
          <cell r="AG1380">
            <v>0</v>
          </cell>
          <cell r="AH1380">
            <v>30000000</v>
          </cell>
          <cell r="AM1380">
            <v>0</v>
          </cell>
          <cell r="AN1380">
            <v>0</v>
          </cell>
          <cell r="AP1380">
            <v>0</v>
          </cell>
          <cell r="AQ1380">
            <v>30000000</v>
          </cell>
          <cell r="AV1380">
            <v>0</v>
          </cell>
          <cell r="AW1380">
            <v>0</v>
          </cell>
          <cell r="AY1380">
            <v>0</v>
          </cell>
          <cell r="AZ1380">
            <v>30000000</v>
          </cell>
        </row>
        <row r="1381">
          <cell r="A1381" t="str">
            <v>SPM_hSE</v>
          </cell>
          <cell r="B1381" t="str">
            <v>ODETE</v>
          </cell>
          <cell r="C1381" t="str">
            <v>B</v>
          </cell>
          <cell r="D1381" t="str">
            <v>HT2</v>
          </cell>
          <cell r="E1381" t="str">
            <v>Services du Premier ministre</v>
          </cell>
          <cell r="F1381" t="str">
            <v>Investissements d'avenir</v>
          </cell>
          <cell r="U1381">
            <v>0</v>
          </cell>
          <cell r="V1381">
            <v>0</v>
          </cell>
          <cell r="AD1381">
            <v>0</v>
          </cell>
          <cell r="AE1381">
            <v>0</v>
          </cell>
          <cell r="AG1381">
            <v>0</v>
          </cell>
          <cell r="AH1381">
            <v>0</v>
          </cell>
          <cell r="AM1381">
            <v>0</v>
          </cell>
          <cell r="AN1381">
            <v>0</v>
          </cell>
          <cell r="AP1381">
            <v>0</v>
          </cell>
          <cell r="AQ1381">
            <v>0</v>
          </cell>
          <cell r="AV1381">
            <v>0</v>
          </cell>
          <cell r="AW1381">
            <v>0</v>
          </cell>
          <cell r="AY1381">
            <v>0</v>
          </cell>
          <cell r="AZ1381">
            <v>0</v>
          </cell>
        </row>
        <row r="1382">
          <cell r="A1382" t="str">
            <v>SPM_hSE</v>
          </cell>
          <cell r="B1382" t="str">
            <v>ODETE</v>
          </cell>
          <cell r="C1382" t="str">
            <v>B</v>
          </cell>
          <cell r="D1382" t="str">
            <v>HT2</v>
          </cell>
          <cell r="E1382" t="str">
            <v>Services du Premier ministre</v>
          </cell>
          <cell r="F1382" t="str">
            <v>Investissements d'avenir</v>
          </cell>
          <cell r="U1382">
            <v>0</v>
          </cell>
          <cell r="V1382">
            <v>90000000</v>
          </cell>
          <cell r="AD1382">
            <v>0</v>
          </cell>
          <cell r="AE1382">
            <v>0</v>
          </cell>
          <cell r="AG1382">
            <v>0</v>
          </cell>
          <cell r="AH1382">
            <v>90000000</v>
          </cell>
          <cell r="AM1382">
            <v>0</v>
          </cell>
          <cell r="AN1382">
            <v>0</v>
          </cell>
          <cell r="AP1382">
            <v>0</v>
          </cell>
          <cell r="AQ1382">
            <v>90000000</v>
          </cell>
          <cell r="AV1382">
            <v>0</v>
          </cell>
          <cell r="AW1382">
            <v>0</v>
          </cell>
          <cell r="AY1382">
            <v>0</v>
          </cell>
          <cell r="AZ1382">
            <v>90000000</v>
          </cell>
        </row>
        <row r="1383">
          <cell r="A1383" t="str">
            <v>SPM_hSE</v>
          </cell>
          <cell r="B1383" t="str">
            <v>ODETE</v>
          </cell>
          <cell r="C1383" t="str">
            <v>P</v>
          </cell>
          <cell r="D1383" t="str">
            <v>SO</v>
          </cell>
          <cell r="E1383" t="str">
            <v>Services du Premier ministre</v>
          </cell>
          <cell r="F1383" t="str">
            <v>Investissements d'avenir</v>
          </cell>
          <cell r="M1383">
            <v>0</v>
          </cell>
          <cell r="O1383">
            <v>227000000</v>
          </cell>
          <cell r="Q1383">
            <v>568300000</v>
          </cell>
          <cell r="S1383">
            <v>620325000</v>
          </cell>
          <cell r="U1383">
            <v>0</v>
          </cell>
          <cell r="V1383">
            <v>660000000</v>
          </cell>
          <cell r="AD1383">
            <v>0</v>
          </cell>
          <cell r="AE1383">
            <v>0</v>
          </cell>
          <cell r="AG1383">
            <v>0</v>
          </cell>
          <cell r="AH1383">
            <v>660000000</v>
          </cell>
          <cell r="AM1383">
            <v>0</v>
          </cell>
          <cell r="AN1383">
            <v>0</v>
          </cell>
          <cell r="AP1383">
            <v>0</v>
          </cell>
          <cell r="AQ1383">
            <v>660000000</v>
          </cell>
          <cell r="AV1383">
            <v>0</v>
          </cell>
          <cell r="AW1383">
            <v>0</v>
          </cell>
          <cell r="AY1383">
            <v>0</v>
          </cell>
          <cell r="AZ1383">
            <v>660000000</v>
          </cell>
        </row>
        <row r="1384">
          <cell r="A1384" t="str">
            <v>SPM_hSE</v>
          </cell>
          <cell r="B1384" t="str">
            <v>ODETE</v>
          </cell>
          <cell r="C1384" t="str">
            <v>STP</v>
          </cell>
          <cell r="D1384" t="str">
            <v>HT2</v>
          </cell>
          <cell r="E1384" t="str">
            <v>Services du Premier ministre</v>
          </cell>
          <cell r="F1384" t="str">
            <v>Investissements d'avenir</v>
          </cell>
          <cell r="M1384">
            <v>0</v>
          </cell>
          <cell r="O1384">
            <v>227000000</v>
          </cell>
          <cell r="Q1384">
            <v>568300000</v>
          </cell>
          <cell r="S1384">
            <v>620325000</v>
          </cell>
          <cell r="U1384">
            <v>0</v>
          </cell>
          <cell r="V1384">
            <v>660000000</v>
          </cell>
          <cell r="AD1384">
            <v>0</v>
          </cell>
          <cell r="AE1384">
            <v>0</v>
          </cell>
          <cell r="AG1384">
            <v>0</v>
          </cell>
          <cell r="AH1384">
            <v>660000000</v>
          </cell>
          <cell r="AM1384">
            <v>0</v>
          </cell>
          <cell r="AN1384">
            <v>0</v>
          </cell>
          <cell r="AP1384">
            <v>0</v>
          </cell>
          <cell r="AQ1384">
            <v>660000000</v>
          </cell>
          <cell r="AV1384">
            <v>0</v>
          </cell>
          <cell r="AW1384">
            <v>0</v>
          </cell>
          <cell r="AY1384">
            <v>0</v>
          </cell>
          <cell r="AZ1384">
            <v>660000000</v>
          </cell>
        </row>
        <row r="1385">
          <cell r="A1385" t="str">
            <v>SPM_hSE</v>
          </cell>
          <cell r="B1385" t="str">
            <v>ODETE</v>
          </cell>
          <cell r="C1385" t="str">
            <v>B</v>
          </cell>
          <cell r="D1385" t="str">
            <v>HT2</v>
          </cell>
          <cell r="E1385" t="str">
            <v>Services du Premier ministre</v>
          </cell>
          <cell r="F1385" t="str">
            <v>Investissements d'avenir</v>
          </cell>
          <cell r="U1385">
            <v>0</v>
          </cell>
          <cell r="V1385">
            <v>20000000</v>
          </cell>
          <cell r="AD1385">
            <v>0</v>
          </cell>
          <cell r="AE1385">
            <v>0</v>
          </cell>
          <cell r="AG1385">
            <v>0</v>
          </cell>
          <cell r="AH1385">
            <v>20000000</v>
          </cell>
          <cell r="AM1385">
            <v>0</v>
          </cell>
          <cell r="AN1385">
            <v>0</v>
          </cell>
          <cell r="AP1385">
            <v>0</v>
          </cell>
          <cell r="AQ1385">
            <v>20000000</v>
          </cell>
          <cell r="AV1385">
            <v>0</v>
          </cell>
          <cell r="AW1385">
            <v>0</v>
          </cell>
          <cell r="AY1385">
            <v>0</v>
          </cell>
          <cell r="AZ1385">
            <v>20000000</v>
          </cell>
        </row>
        <row r="1386">
          <cell r="A1386" t="str">
            <v>SPM_hSE</v>
          </cell>
          <cell r="B1386" t="str">
            <v>ODETE</v>
          </cell>
          <cell r="C1386" t="str">
            <v>B</v>
          </cell>
          <cell r="D1386" t="str">
            <v>HT2</v>
          </cell>
          <cell r="E1386" t="str">
            <v>Services du Premier ministre</v>
          </cell>
          <cell r="F1386" t="str">
            <v>Investissements d'avenir</v>
          </cell>
          <cell r="U1386">
            <v>0</v>
          </cell>
          <cell r="V1386">
            <v>0</v>
          </cell>
          <cell r="AD1386">
            <v>0</v>
          </cell>
          <cell r="AE1386">
            <v>0</v>
          </cell>
          <cell r="AG1386">
            <v>0</v>
          </cell>
          <cell r="AH1386">
            <v>0</v>
          </cell>
          <cell r="AM1386">
            <v>0</v>
          </cell>
          <cell r="AN1386">
            <v>0</v>
          </cell>
          <cell r="AP1386">
            <v>0</v>
          </cell>
          <cell r="AQ1386">
            <v>0</v>
          </cell>
          <cell r="AV1386">
            <v>0</v>
          </cell>
          <cell r="AW1386">
            <v>0</v>
          </cell>
          <cell r="AY1386">
            <v>0</v>
          </cell>
          <cell r="AZ1386">
            <v>0</v>
          </cell>
        </row>
        <row r="1387">
          <cell r="A1387" t="str">
            <v>SPM_hSE</v>
          </cell>
          <cell r="B1387" t="str">
            <v>ODETE</v>
          </cell>
          <cell r="C1387" t="str">
            <v>B</v>
          </cell>
          <cell r="D1387" t="str">
            <v>HT2</v>
          </cell>
          <cell r="E1387" t="str">
            <v>Services du Premier ministre</v>
          </cell>
          <cell r="F1387" t="str">
            <v>Investissements d'avenir</v>
          </cell>
          <cell r="U1387">
            <v>0</v>
          </cell>
          <cell r="V1387">
            <v>210000000</v>
          </cell>
          <cell r="AD1387">
            <v>0</v>
          </cell>
          <cell r="AE1387">
            <v>0</v>
          </cell>
          <cell r="AG1387">
            <v>0</v>
          </cell>
          <cell r="AH1387">
            <v>210000000</v>
          </cell>
          <cell r="AM1387">
            <v>0</v>
          </cell>
          <cell r="AN1387">
            <v>0</v>
          </cell>
          <cell r="AP1387">
            <v>0</v>
          </cell>
          <cell r="AQ1387">
            <v>210000000</v>
          </cell>
          <cell r="AV1387">
            <v>0</v>
          </cell>
          <cell r="AW1387">
            <v>0</v>
          </cell>
          <cell r="AY1387">
            <v>0</v>
          </cell>
          <cell r="AZ1387">
            <v>210000000</v>
          </cell>
        </row>
        <row r="1388">
          <cell r="A1388" t="str">
            <v>SPM_hSE</v>
          </cell>
          <cell r="B1388" t="str">
            <v>ODETE</v>
          </cell>
          <cell r="C1388" t="str">
            <v>B</v>
          </cell>
          <cell r="D1388" t="str">
            <v>HT2</v>
          </cell>
          <cell r="E1388" t="str">
            <v>Services du Premier ministre</v>
          </cell>
          <cell r="F1388" t="str">
            <v>Investissements d'avenir</v>
          </cell>
          <cell r="U1388">
            <v>0</v>
          </cell>
          <cell r="V1388">
            <v>0</v>
          </cell>
          <cell r="AD1388">
            <v>0</v>
          </cell>
          <cell r="AE1388">
            <v>0</v>
          </cell>
          <cell r="AG1388">
            <v>0</v>
          </cell>
          <cell r="AH1388">
            <v>0</v>
          </cell>
          <cell r="AM1388">
            <v>0</v>
          </cell>
          <cell r="AN1388">
            <v>0</v>
          </cell>
          <cell r="AP1388">
            <v>0</v>
          </cell>
          <cell r="AQ1388">
            <v>0</v>
          </cell>
          <cell r="AV1388">
            <v>0</v>
          </cell>
          <cell r="AW1388">
            <v>0</v>
          </cell>
          <cell r="AY1388">
            <v>0</v>
          </cell>
          <cell r="AZ1388">
            <v>0</v>
          </cell>
        </row>
        <row r="1389">
          <cell r="A1389" t="str">
            <v>SPM_hSE</v>
          </cell>
          <cell r="B1389" t="str">
            <v>ODETE</v>
          </cell>
          <cell r="C1389" t="str">
            <v>B</v>
          </cell>
          <cell r="D1389" t="str">
            <v>HT2</v>
          </cell>
          <cell r="E1389" t="str">
            <v>Services du Premier ministre</v>
          </cell>
          <cell r="F1389" t="str">
            <v>Investissements d'avenir</v>
          </cell>
          <cell r="U1389">
            <v>0</v>
          </cell>
          <cell r="V1389">
            <v>85000000</v>
          </cell>
          <cell r="AD1389">
            <v>0</v>
          </cell>
          <cell r="AE1389">
            <v>0</v>
          </cell>
          <cell r="AG1389">
            <v>0</v>
          </cell>
          <cell r="AH1389">
            <v>85000000</v>
          </cell>
          <cell r="AM1389">
            <v>0</v>
          </cell>
          <cell r="AN1389">
            <v>0</v>
          </cell>
          <cell r="AP1389">
            <v>0</v>
          </cell>
          <cell r="AQ1389">
            <v>85000000</v>
          </cell>
          <cell r="AV1389">
            <v>0</v>
          </cell>
          <cell r="AW1389">
            <v>0</v>
          </cell>
          <cell r="AY1389">
            <v>0</v>
          </cell>
          <cell r="AZ1389">
            <v>85000000</v>
          </cell>
        </row>
        <row r="1390">
          <cell r="A1390" t="str">
            <v>SPM_hSE</v>
          </cell>
          <cell r="B1390" t="str">
            <v>ODETE</v>
          </cell>
          <cell r="C1390" t="str">
            <v>B</v>
          </cell>
          <cell r="D1390" t="str">
            <v>HT2</v>
          </cell>
          <cell r="E1390" t="str">
            <v>Services du Premier ministre</v>
          </cell>
          <cell r="F1390" t="str">
            <v>Investissements d'avenir</v>
          </cell>
          <cell r="U1390">
            <v>0</v>
          </cell>
          <cell r="V1390">
            <v>45000000</v>
          </cell>
          <cell r="AD1390">
            <v>0</v>
          </cell>
          <cell r="AE1390">
            <v>0</v>
          </cell>
          <cell r="AG1390">
            <v>0</v>
          </cell>
          <cell r="AH1390">
            <v>45000000</v>
          </cell>
          <cell r="AM1390">
            <v>0</v>
          </cell>
          <cell r="AN1390">
            <v>0</v>
          </cell>
          <cell r="AP1390">
            <v>0</v>
          </cell>
          <cell r="AQ1390">
            <v>45000000</v>
          </cell>
          <cell r="AV1390">
            <v>0</v>
          </cell>
          <cell r="AW1390">
            <v>0</v>
          </cell>
          <cell r="AY1390">
            <v>0</v>
          </cell>
          <cell r="AZ1390">
            <v>45000000</v>
          </cell>
        </row>
        <row r="1391">
          <cell r="A1391" t="str">
            <v>SPM_hSE</v>
          </cell>
          <cell r="B1391" t="str">
            <v>ODETE</v>
          </cell>
          <cell r="C1391" t="str">
            <v>B</v>
          </cell>
          <cell r="D1391" t="str">
            <v>HT2</v>
          </cell>
          <cell r="E1391" t="str">
            <v>Services du Premier ministre</v>
          </cell>
          <cell r="F1391" t="str">
            <v>Investissements d'avenir</v>
          </cell>
          <cell r="U1391">
            <v>0</v>
          </cell>
          <cell r="V1391">
            <v>140000000</v>
          </cell>
          <cell r="AD1391">
            <v>0</v>
          </cell>
          <cell r="AE1391">
            <v>0</v>
          </cell>
          <cell r="AG1391">
            <v>0</v>
          </cell>
          <cell r="AH1391">
            <v>140000000</v>
          </cell>
          <cell r="AM1391">
            <v>0</v>
          </cell>
          <cell r="AN1391">
            <v>0</v>
          </cell>
          <cell r="AP1391">
            <v>0</v>
          </cell>
          <cell r="AQ1391">
            <v>140000000</v>
          </cell>
          <cell r="AV1391">
            <v>0</v>
          </cell>
          <cell r="AW1391">
            <v>0</v>
          </cell>
          <cell r="AY1391">
            <v>0</v>
          </cell>
          <cell r="AZ1391">
            <v>140000000</v>
          </cell>
        </row>
        <row r="1392">
          <cell r="A1392" t="str">
            <v>SPM_hSE</v>
          </cell>
          <cell r="B1392" t="str">
            <v>ODETE</v>
          </cell>
          <cell r="C1392" t="str">
            <v>B</v>
          </cell>
          <cell r="D1392" t="str">
            <v>HT2</v>
          </cell>
          <cell r="E1392" t="str">
            <v>Services du Premier ministre</v>
          </cell>
          <cell r="F1392" t="str">
            <v>Investissements d'avenir</v>
          </cell>
          <cell r="U1392">
            <v>0</v>
          </cell>
          <cell r="V1392">
            <v>50000000</v>
          </cell>
          <cell r="AD1392">
            <v>0</v>
          </cell>
          <cell r="AE1392">
            <v>0</v>
          </cell>
          <cell r="AG1392">
            <v>0</v>
          </cell>
          <cell r="AH1392">
            <v>50000000</v>
          </cell>
          <cell r="AM1392">
            <v>0</v>
          </cell>
          <cell r="AN1392">
            <v>0</v>
          </cell>
          <cell r="AP1392">
            <v>0</v>
          </cell>
          <cell r="AQ1392">
            <v>50000000</v>
          </cell>
          <cell r="AV1392">
            <v>0</v>
          </cell>
          <cell r="AW1392">
            <v>0</v>
          </cell>
          <cell r="AY1392">
            <v>0</v>
          </cell>
          <cell r="AZ1392">
            <v>50000000</v>
          </cell>
        </row>
        <row r="1393">
          <cell r="A1393" t="str">
            <v>SPM_hSE</v>
          </cell>
          <cell r="B1393" t="str">
            <v>ODETE</v>
          </cell>
          <cell r="C1393" t="str">
            <v>B</v>
          </cell>
          <cell r="D1393" t="str">
            <v>HT2</v>
          </cell>
          <cell r="E1393" t="str">
            <v>Services du Premier ministre</v>
          </cell>
          <cell r="F1393" t="str">
            <v>Investissements d'avenir</v>
          </cell>
          <cell r="U1393">
            <v>0</v>
          </cell>
          <cell r="V1393">
            <v>110000000</v>
          </cell>
          <cell r="AD1393">
            <v>0</v>
          </cell>
          <cell r="AE1393">
            <v>0</v>
          </cell>
          <cell r="AG1393">
            <v>0</v>
          </cell>
          <cell r="AH1393">
            <v>110000000</v>
          </cell>
          <cell r="AM1393">
            <v>0</v>
          </cell>
          <cell r="AN1393">
            <v>0</v>
          </cell>
          <cell r="AP1393">
            <v>0</v>
          </cell>
          <cell r="AQ1393">
            <v>110000000</v>
          </cell>
          <cell r="AV1393">
            <v>0</v>
          </cell>
          <cell r="AW1393">
            <v>0</v>
          </cell>
          <cell r="AY1393">
            <v>0</v>
          </cell>
          <cell r="AZ1393">
            <v>110000000</v>
          </cell>
        </row>
        <row r="1394">
          <cell r="A1394" t="str">
            <v>SPM_hSE</v>
          </cell>
          <cell r="B1394" t="str">
            <v>ODETE</v>
          </cell>
          <cell r="C1394" t="str">
            <v>P</v>
          </cell>
          <cell r="D1394" t="str">
            <v>SO</v>
          </cell>
          <cell r="E1394" t="str">
            <v>Services du Premier ministre</v>
          </cell>
          <cell r="F1394" t="str">
            <v>Investissements d'avenir</v>
          </cell>
          <cell r="M1394">
            <v>-100000000</v>
          </cell>
          <cell r="O1394">
            <v>643500000</v>
          </cell>
          <cell r="Q1394">
            <v>138700000</v>
          </cell>
          <cell r="S1394">
            <v>1105000000</v>
          </cell>
          <cell r="U1394">
            <v>0</v>
          </cell>
          <cell r="V1394">
            <v>874000000</v>
          </cell>
          <cell r="AD1394">
            <v>0</v>
          </cell>
          <cell r="AE1394">
            <v>0</v>
          </cell>
          <cell r="AG1394">
            <v>0</v>
          </cell>
          <cell r="AH1394">
            <v>874000000</v>
          </cell>
          <cell r="AM1394">
            <v>0</v>
          </cell>
          <cell r="AN1394">
            <v>0</v>
          </cell>
          <cell r="AP1394">
            <v>0</v>
          </cell>
          <cell r="AQ1394">
            <v>874000000</v>
          </cell>
          <cell r="AV1394">
            <v>0</v>
          </cell>
          <cell r="AW1394">
            <v>0</v>
          </cell>
          <cell r="AY1394">
            <v>0</v>
          </cell>
          <cell r="AZ1394">
            <v>874000000</v>
          </cell>
        </row>
        <row r="1395">
          <cell r="A1395" t="str">
            <v>SPM_hSE</v>
          </cell>
          <cell r="B1395" t="str">
            <v>ODETE</v>
          </cell>
          <cell r="C1395" t="str">
            <v>STP</v>
          </cell>
          <cell r="D1395" t="str">
            <v>HT2</v>
          </cell>
          <cell r="E1395" t="str">
            <v>Services du Premier ministre</v>
          </cell>
          <cell r="F1395" t="str">
            <v>Investissements d'avenir</v>
          </cell>
          <cell r="M1395">
            <v>-100000000</v>
          </cell>
          <cell r="O1395">
            <v>643500000</v>
          </cell>
          <cell r="Q1395">
            <v>138700000</v>
          </cell>
          <cell r="S1395">
            <v>1105000000</v>
          </cell>
          <cell r="U1395">
            <v>0</v>
          </cell>
          <cell r="V1395">
            <v>874000000</v>
          </cell>
          <cell r="AD1395">
            <v>0</v>
          </cell>
          <cell r="AE1395">
            <v>0</v>
          </cell>
          <cell r="AG1395">
            <v>0</v>
          </cell>
          <cell r="AH1395">
            <v>874000000</v>
          </cell>
          <cell r="AM1395">
            <v>0</v>
          </cell>
          <cell r="AN1395">
            <v>0</v>
          </cell>
          <cell r="AP1395">
            <v>0</v>
          </cell>
          <cell r="AQ1395">
            <v>874000000</v>
          </cell>
          <cell r="AV1395">
            <v>0</v>
          </cell>
          <cell r="AW1395">
            <v>0</v>
          </cell>
          <cell r="AY1395">
            <v>0</v>
          </cell>
          <cell r="AZ1395">
            <v>874000000</v>
          </cell>
        </row>
        <row r="1396">
          <cell r="A1396" t="str">
            <v>SPM_hSE</v>
          </cell>
          <cell r="B1396" t="str">
            <v>ODETE</v>
          </cell>
          <cell r="C1396" t="str">
            <v>B</v>
          </cell>
          <cell r="D1396" t="str">
            <v>HT2</v>
          </cell>
          <cell r="E1396" t="str">
            <v>Services du Premier ministre</v>
          </cell>
          <cell r="F1396" t="str">
            <v>Investissements d'avenir</v>
          </cell>
          <cell r="U1396">
            <v>0</v>
          </cell>
          <cell r="V1396">
            <v>144000000</v>
          </cell>
          <cell r="AD1396">
            <v>0</v>
          </cell>
          <cell r="AE1396">
            <v>0</v>
          </cell>
          <cell r="AG1396">
            <v>0</v>
          </cell>
          <cell r="AH1396">
            <v>144000000</v>
          </cell>
          <cell r="AM1396">
            <v>0</v>
          </cell>
          <cell r="AN1396">
            <v>0</v>
          </cell>
          <cell r="AP1396">
            <v>0</v>
          </cell>
          <cell r="AQ1396">
            <v>144000000</v>
          </cell>
          <cell r="AV1396">
            <v>0</v>
          </cell>
          <cell r="AW1396">
            <v>0</v>
          </cell>
          <cell r="AY1396">
            <v>0</v>
          </cell>
          <cell r="AZ1396">
            <v>144000000</v>
          </cell>
        </row>
        <row r="1397">
          <cell r="A1397" t="str">
            <v>SPM_hSE</v>
          </cell>
          <cell r="B1397" t="str">
            <v>ODETE</v>
          </cell>
          <cell r="C1397" t="str">
            <v>B</v>
          </cell>
          <cell r="D1397" t="str">
            <v>HT2</v>
          </cell>
          <cell r="E1397" t="str">
            <v>Services du Premier ministre</v>
          </cell>
          <cell r="F1397" t="str">
            <v>Investissements d'avenir</v>
          </cell>
          <cell r="U1397">
            <v>0</v>
          </cell>
          <cell r="V1397">
            <v>433800000</v>
          </cell>
          <cell r="AD1397">
            <v>0</v>
          </cell>
          <cell r="AE1397">
            <v>0</v>
          </cell>
          <cell r="AG1397">
            <v>0</v>
          </cell>
          <cell r="AH1397">
            <v>433800000</v>
          </cell>
          <cell r="AM1397">
            <v>0</v>
          </cell>
          <cell r="AN1397">
            <v>0</v>
          </cell>
          <cell r="AP1397">
            <v>0</v>
          </cell>
          <cell r="AQ1397">
            <v>433800000</v>
          </cell>
          <cell r="AV1397">
            <v>0</v>
          </cell>
          <cell r="AW1397">
            <v>0</v>
          </cell>
          <cell r="AY1397">
            <v>0</v>
          </cell>
          <cell r="AZ1397">
            <v>433800000</v>
          </cell>
        </row>
        <row r="1398">
          <cell r="A1398" t="str">
            <v>SPM_hSE</v>
          </cell>
          <cell r="B1398" t="str">
            <v>ODETE</v>
          </cell>
          <cell r="C1398" t="str">
            <v>B</v>
          </cell>
          <cell r="D1398" t="str">
            <v>HT2</v>
          </cell>
          <cell r="E1398" t="str">
            <v>Services du Premier ministre</v>
          </cell>
          <cell r="F1398" t="str">
            <v>Investissements d'avenir</v>
          </cell>
          <cell r="U1398">
            <v>0</v>
          </cell>
          <cell r="V1398">
            <v>0</v>
          </cell>
          <cell r="AD1398">
            <v>0</v>
          </cell>
          <cell r="AE1398">
            <v>0</v>
          </cell>
          <cell r="AG1398">
            <v>0</v>
          </cell>
          <cell r="AH1398">
            <v>0</v>
          </cell>
          <cell r="AM1398">
            <v>0</v>
          </cell>
          <cell r="AN1398">
            <v>0</v>
          </cell>
          <cell r="AP1398">
            <v>0</v>
          </cell>
          <cell r="AQ1398">
            <v>0</v>
          </cell>
          <cell r="AV1398">
            <v>0</v>
          </cell>
          <cell r="AW1398">
            <v>0</v>
          </cell>
          <cell r="AY1398">
            <v>0</v>
          </cell>
          <cell r="AZ1398">
            <v>0</v>
          </cell>
        </row>
        <row r="1399">
          <cell r="A1399" t="str">
            <v>SPM_hSE</v>
          </cell>
          <cell r="B1399" t="str">
            <v>ODETE</v>
          </cell>
          <cell r="C1399" t="str">
            <v>B</v>
          </cell>
          <cell r="D1399" t="str">
            <v>HT2</v>
          </cell>
          <cell r="E1399" t="str">
            <v>Services du Premier ministre</v>
          </cell>
          <cell r="F1399" t="str">
            <v>Investissements d'avenir</v>
          </cell>
          <cell r="U1399">
            <v>0</v>
          </cell>
          <cell r="V1399">
            <v>6700000</v>
          </cell>
          <cell r="AD1399">
            <v>0</v>
          </cell>
          <cell r="AE1399">
            <v>0</v>
          </cell>
          <cell r="AG1399">
            <v>0</v>
          </cell>
          <cell r="AH1399">
            <v>6700000</v>
          </cell>
          <cell r="AM1399">
            <v>0</v>
          </cell>
          <cell r="AN1399">
            <v>0</v>
          </cell>
          <cell r="AP1399">
            <v>0</v>
          </cell>
          <cell r="AQ1399">
            <v>6700000</v>
          </cell>
          <cell r="AV1399">
            <v>0</v>
          </cell>
          <cell r="AW1399">
            <v>0</v>
          </cell>
          <cell r="AY1399">
            <v>0</v>
          </cell>
          <cell r="AZ1399">
            <v>6700000</v>
          </cell>
        </row>
        <row r="1400">
          <cell r="A1400" t="str">
            <v>SPM_hSE</v>
          </cell>
          <cell r="B1400" t="str">
            <v>ODETE</v>
          </cell>
          <cell r="C1400" t="str">
            <v>B</v>
          </cell>
          <cell r="D1400" t="str">
            <v>HT2</v>
          </cell>
          <cell r="E1400" t="str">
            <v>Services du Premier ministre</v>
          </cell>
          <cell r="F1400" t="str">
            <v>Investissements d'avenir</v>
          </cell>
          <cell r="U1400">
            <v>0</v>
          </cell>
          <cell r="V1400">
            <v>83500000</v>
          </cell>
          <cell r="AD1400">
            <v>0</v>
          </cell>
          <cell r="AE1400">
            <v>0</v>
          </cell>
          <cell r="AG1400">
            <v>0</v>
          </cell>
          <cell r="AH1400">
            <v>83500000</v>
          </cell>
          <cell r="AM1400">
            <v>0</v>
          </cell>
          <cell r="AN1400">
            <v>0</v>
          </cell>
          <cell r="AP1400">
            <v>0</v>
          </cell>
          <cell r="AQ1400">
            <v>83500000</v>
          </cell>
          <cell r="AV1400">
            <v>0</v>
          </cell>
          <cell r="AW1400">
            <v>0</v>
          </cell>
          <cell r="AY1400">
            <v>0</v>
          </cell>
          <cell r="AZ1400">
            <v>83500000</v>
          </cell>
        </row>
        <row r="1401">
          <cell r="A1401" t="str">
            <v>SPM_hSE</v>
          </cell>
          <cell r="B1401" t="str">
            <v>ODETE</v>
          </cell>
          <cell r="C1401" t="str">
            <v>B</v>
          </cell>
          <cell r="D1401" t="str">
            <v>HT2</v>
          </cell>
          <cell r="E1401" t="str">
            <v>Services du Premier ministre</v>
          </cell>
          <cell r="F1401" t="str">
            <v>Investissements d'avenir</v>
          </cell>
          <cell r="U1401">
            <v>0</v>
          </cell>
          <cell r="V1401">
            <v>6000000</v>
          </cell>
          <cell r="AD1401">
            <v>0</v>
          </cell>
          <cell r="AE1401">
            <v>0</v>
          </cell>
          <cell r="AG1401">
            <v>0</v>
          </cell>
          <cell r="AH1401">
            <v>6000000</v>
          </cell>
          <cell r="AM1401">
            <v>0</v>
          </cell>
          <cell r="AN1401">
            <v>0</v>
          </cell>
          <cell r="AP1401">
            <v>0</v>
          </cell>
          <cell r="AQ1401">
            <v>6000000</v>
          </cell>
          <cell r="AV1401">
            <v>0</v>
          </cell>
          <cell r="AW1401">
            <v>0</v>
          </cell>
          <cell r="AY1401">
            <v>0</v>
          </cell>
          <cell r="AZ1401">
            <v>6000000</v>
          </cell>
        </row>
        <row r="1402">
          <cell r="A1402" t="str">
            <v>SPM_hSE</v>
          </cell>
          <cell r="B1402" t="str">
            <v>ODETE</v>
          </cell>
          <cell r="C1402" t="str">
            <v>B</v>
          </cell>
          <cell r="D1402" t="str">
            <v>HT2</v>
          </cell>
          <cell r="E1402" t="str">
            <v>Services du Premier ministre</v>
          </cell>
          <cell r="F1402" t="str">
            <v>Investissements d'avenir</v>
          </cell>
          <cell r="U1402">
            <v>0</v>
          </cell>
          <cell r="V1402">
            <v>0</v>
          </cell>
          <cell r="AD1402">
            <v>0</v>
          </cell>
          <cell r="AE1402">
            <v>0</v>
          </cell>
          <cell r="AG1402">
            <v>0</v>
          </cell>
          <cell r="AH1402">
            <v>0</v>
          </cell>
          <cell r="AM1402">
            <v>0</v>
          </cell>
          <cell r="AN1402">
            <v>0</v>
          </cell>
          <cell r="AP1402">
            <v>0</v>
          </cell>
          <cell r="AQ1402">
            <v>0</v>
          </cell>
          <cell r="AV1402">
            <v>0</v>
          </cell>
          <cell r="AW1402">
            <v>0</v>
          </cell>
          <cell r="AY1402">
            <v>0</v>
          </cell>
          <cell r="AZ1402">
            <v>0</v>
          </cell>
        </row>
        <row r="1403">
          <cell r="A1403" t="str">
            <v>SPM_hSE</v>
          </cell>
          <cell r="B1403" t="str">
            <v>ODETE</v>
          </cell>
          <cell r="C1403" t="str">
            <v>B</v>
          </cell>
          <cell r="D1403" t="str">
            <v>HT2</v>
          </cell>
          <cell r="E1403" t="str">
            <v>Services du Premier ministre</v>
          </cell>
          <cell r="F1403" t="str">
            <v>Investissements d'avenir</v>
          </cell>
          <cell r="U1403">
            <v>0</v>
          </cell>
          <cell r="V1403">
            <v>0</v>
          </cell>
          <cell r="AD1403">
            <v>0</v>
          </cell>
          <cell r="AE1403">
            <v>0</v>
          </cell>
          <cell r="AG1403">
            <v>0</v>
          </cell>
          <cell r="AH1403">
            <v>0</v>
          </cell>
          <cell r="AM1403">
            <v>0</v>
          </cell>
          <cell r="AN1403">
            <v>0</v>
          </cell>
          <cell r="AP1403">
            <v>0</v>
          </cell>
          <cell r="AQ1403">
            <v>0</v>
          </cell>
          <cell r="AV1403">
            <v>0</v>
          </cell>
          <cell r="AW1403">
            <v>0</v>
          </cell>
          <cell r="AY1403">
            <v>0</v>
          </cell>
          <cell r="AZ1403">
            <v>0</v>
          </cell>
        </row>
        <row r="1404">
          <cell r="A1404" t="str">
            <v>SPM_hSE</v>
          </cell>
          <cell r="B1404" t="str">
            <v>ODETE</v>
          </cell>
          <cell r="C1404" t="str">
            <v>B</v>
          </cell>
          <cell r="D1404" t="str">
            <v>HT2</v>
          </cell>
          <cell r="E1404" t="str">
            <v>Services du Premier ministre</v>
          </cell>
          <cell r="F1404" t="str">
            <v>Investissements d'avenir</v>
          </cell>
          <cell r="U1404">
            <v>0</v>
          </cell>
          <cell r="V1404">
            <v>100000000</v>
          </cell>
          <cell r="AD1404">
            <v>0</v>
          </cell>
          <cell r="AE1404">
            <v>0</v>
          </cell>
          <cell r="AG1404">
            <v>0</v>
          </cell>
          <cell r="AH1404">
            <v>100000000</v>
          </cell>
          <cell r="AM1404">
            <v>0</v>
          </cell>
          <cell r="AN1404">
            <v>0</v>
          </cell>
          <cell r="AP1404">
            <v>0</v>
          </cell>
          <cell r="AQ1404">
            <v>100000000</v>
          </cell>
          <cell r="AV1404">
            <v>0</v>
          </cell>
          <cell r="AW1404">
            <v>0</v>
          </cell>
          <cell r="AY1404">
            <v>0</v>
          </cell>
          <cell r="AZ1404">
            <v>100000000</v>
          </cell>
        </row>
        <row r="1405">
          <cell r="A1405" t="str">
            <v>SPM_hSE</v>
          </cell>
          <cell r="B1405" t="str">
            <v>ODETE</v>
          </cell>
          <cell r="C1405" t="str">
            <v>B</v>
          </cell>
          <cell r="D1405" t="str">
            <v>HT2</v>
          </cell>
          <cell r="E1405" t="str">
            <v>Services du Premier ministre</v>
          </cell>
          <cell r="F1405" t="str">
            <v>Investissements d'avenir</v>
          </cell>
          <cell r="U1405">
            <v>0</v>
          </cell>
          <cell r="V1405">
            <v>100000000</v>
          </cell>
          <cell r="AD1405">
            <v>0</v>
          </cell>
          <cell r="AE1405">
            <v>0</v>
          </cell>
          <cell r="AG1405">
            <v>0</v>
          </cell>
          <cell r="AH1405">
            <v>100000000</v>
          </cell>
          <cell r="AM1405">
            <v>0</v>
          </cell>
          <cell r="AN1405">
            <v>0</v>
          </cell>
          <cell r="AP1405">
            <v>0</v>
          </cell>
          <cell r="AQ1405">
            <v>100000000</v>
          </cell>
          <cell r="AV1405">
            <v>0</v>
          </cell>
          <cell r="AW1405">
            <v>0</v>
          </cell>
          <cell r="AY1405">
            <v>0</v>
          </cell>
          <cell r="AZ1405">
            <v>100000000</v>
          </cell>
        </row>
        <row r="1406">
          <cell r="A1406" t="str">
            <v>SPM_hSE</v>
          </cell>
          <cell r="B1406" t="str">
            <v>ODETE</v>
          </cell>
          <cell r="C1406" t="str">
            <v>P</v>
          </cell>
          <cell r="D1406" t="str">
            <v>SO</v>
          </cell>
          <cell r="E1406" t="str">
            <v>Services du Premier ministre</v>
          </cell>
          <cell r="F1406" t="str">
            <v>Investissements d'avenir</v>
          </cell>
          <cell r="M1406">
            <v>0</v>
          </cell>
          <cell r="O1406">
            <v>0</v>
          </cell>
          <cell r="Q1406">
            <v>0</v>
          </cell>
          <cell r="S1406">
            <v>0</v>
          </cell>
          <cell r="U1406">
            <v>12500000000</v>
          </cell>
          <cell r="V1406">
            <v>1500000000</v>
          </cell>
          <cell r="AD1406">
            <v>0</v>
          </cell>
          <cell r="AE1406">
            <v>0</v>
          </cell>
          <cell r="AG1406">
            <v>12500000000</v>
          </cell>
          <cell r="AH1406">
            <v>1500000000</v>
          </cell>
          <cell r="AM1406">
            <v>0</v>
          </cell>
          <cell r="AN1406">
            <v>0</v>
          </cell>
          <cell r="AP1406">
            <v>12500000000</v>
          </cell>
          <cell r="AQ1406">
            <v>1500000000</v>
          </cell>
          <cell r="AV1406">
            <v>0</v>
          </cell>
          <cell r="AW1406">
            <v>0</v>
          </cell>
          <cell r="AY1406">
            <v>12500000000</v>
          </cell>
          <cell r="AZ1406">
            <v>1500000000</v>
          </cell>
        </row>
        <row r="1407">
          <cell r="A1407" t="str">
            <v>SPM_hSE</v>
          </cell>
          <cell r="B1407" t="str">
            <v>ODETE</v>
          </cell>
          <cell r="C1407" t="str">
            <v>STP</v>
          </cell>
          <cell r="D1407" t="str">
            <v>HT2</v>
          </cell>
          <cell r="E1407" t="str">
            <v>Services du Premier ministre</v>
          </cell>
          <cell r="F1407" t="str">
            <v>Investissements d'avenir</v>
          </cell>
          <cell r="M1407">
            <v>0</v>
          </cell>
          <cell r="O1407">
            <v>0</v>
          </cell>
          <cell r="Q1407">
            <v>0</v>
          </cell>
          <cell r="S1407">
            <v>0</v>
          </cell>
          <cell r="U1407">
            <v>12500000000</v>
          </cell>
          <cell r="V1407">
            <v>1500000000</v>
          </cell>
          <cell r="AD1407">
            <v>0</v>
          </cell>
          <cell r="AE1407">
            <v>0</v>
          </cell>
          <cell r="AG1407">
            <v>12500000000</v>
          </cell>
          <cell r="AH1407">
            <v>1500000000</v>
          </cell>
          <cell r="AM1407">
            <v>0</v>
          </cell>
          <cell r="AN1407">
            <v>0</v>
          </cell>
          <cell r="AP1407">
            <v>12500000000</v>
          </cell>
          <cell r="AQ1407">
            <v>1500000000</v>
          </cell>
          <cell r="AV1407">
            <v>0</v>
          </cell>
          <cell r="AW1407">
            <v>0</v>
          </cell>
          <cell r="AY1407">
            <v>12500000000</v>
          </cell>
          <cell r="AZ1407">
            <v>1500000000</v>
          </cell>
        </row>
        <row r="1408">
          <cell r="A1408" t="str">
            <v>SPM_hSE</v>
          </cell>
          <cell r="B1408" t="str">
            <v>ODETE</v>
          </cell>
          <cell r="C1408" t="str">
            <v>B</v>
          </cell>
          <cell r="D1408" t="str">
            <v>HT2</v>
          </cell>
          <cell r="E1408" t="str">
            <v>Services du Premier ministre</v>
          </cell>
          <cell r="F1408" t="str">
            <v>Investissements d'avenir</v>
          </cell>
          <cell r="U1408">
            <v>3000000000</v>
          </cell>
          <cell r="V1408">
            <v>300000000</v>
          </cell>
          <cell r="AD1408">
            <v>0</v>
          </cell>
          <cell r="AE1408">
            <v>0</v>
          </cell>
          <cell r="AG1408">
            <v>3000000000</v>
          </cell>
          <cell r="AH1408">
            <v>300000000</v>
          </cell>
          <cell r="AM1408">
            <v>0</v>
          </cell>
          <cell r="AN1408">
            <v>0</v>
          </cell>
          <cell r="AP1408">
            <v>3000000000</v>
          </cell>
          <cell r="AQ1408">
            <v>300000000</v>
          </cell>
          <cell r="AV1408">
            <v>0</v>
          </cell>
          <cell r="AW1408">
            <v>0</v>
          </cell>
          <cell r="AY1408">
            <v>3000000000</v>
          </cell>
          <cell r="AZ1408">
            <v>300000000</v>
          </cell>
        </row>
        <row r="1409">
          <cell r="A1409" t="str">
            <v>SPM_hSE</v>
          </cell>
          <cell r="B1409" t="str">
            <v>ODETE</v>
          </cell>
          <cell r="C1409" t="str">
            <v>B</v>
          </cell>
          <cell r="D1409" t="str">
            <v>HT2</v>
          </cell>
          <cell r="E1409" t="str">
            <v>Services du Premier ministre</v>
          </cell>
          <cell r="F1409" t="str">
            <v>Investissements d'avenir</v>
          </cell>
          <cell r="U1409">
            <v>1500000000</v>
          </cell>
          <cell r="V1409">
            <v>150000000</v>
          </cell>
          <cell r="AD1409">
            <v>0</v>
          </cell>
          <cell r="AE1409">
            <v>0</v>
          </cell>
          <cell r="AG1409">
            <v>1500000000</v>
          </cell>
          <cell r="AH1409">
            <v>150000000</v>
          </cell>
          <cell r="AM1409">
            <v>0</v>
          </cell>
          <cell r="AN1409">
            <v>0</v>
          </cell>
          <cell r="AP1409">
            <v>1500000000</v>
          </cell>
          <cell r="AQ1409">
            <v>150000000</v>
          </cell>
          <cell r="AV1409">
            <v>0</v>
          </cell>
          <cell r="AW1409">
            <v>0</v>
          </cell>
          <cell r="AY1409">
            <v>1500000000</v>
          </cell>
          <cell r="AZ1409">
            <v>150000000</v>
          </cell>
        </row>
        <row r="1410">
          <cell r="A1410" t="str">
            <v>SPM_hSE</v>
          </cell>
          <cell r="B1410" t="str">
            <v>ODETE</v>
          </cell>
          <cell r="C1410" t="str">
            <v>B</v>
          </cell>
          <cell r="D1410" t="str">
            <v>HT2</v>
          </cell>
          <cell r="E1410" t="str">
            <v>Services du Premier ministre</v>
          </cell>
          <cell r="F1410" t="str">
            <v>Investissements d'avenir</v>
          </cell>
          <cell r="U1410">
            <v>2500000000</v>
          </cell>
          <cell r="V1410">
            <v>250000000</v>
          </cell>
          <cell r="AD1410">
            <v>0</v>
          </cell>
          <cell r="AE1410">
            <v>0</v>
          </cell>
          <cell r="AG1410">
            <v>2500000000</v>
          </cell>
          <cell r="AH1410">
            <v>250000000</v>
          </cell>
          <cell r="AM1410">
            <v>0</v>
          </cell>
          <cell r="AN1410">
            <v>0</v>
          </cell>
          <cell r="AP1410">
            <v>2500000000</v>
          </cell>
          <cell r="AQ1410">
            <v>250000000</v>
          </cell>
          <cell r="AV1410">
            <v>0</v>
          </cell>
          <cell r="AW1410">
            <v>0</v>
          </cell>
          <cell r="AY1410">
            <v>2500000000</v>
          </cell>
          <cell r="AZ1410">
            <v>250000000</v>
          </cell>
        </row>
        <row r="1411">
          <cell r="A1411" t="str">
            <v>SPM_hSE</v>
          </cell>
          <cell r="B1411" t="str">
            <v>ODETE</v>
          </cell>
          <cell r="C1411" t="str">
            <v>B</v>
          </cell>
          <cell r="D1411" t="str">
            <v>HT2</v>
          </cell>
          <cell r="E1411" t="str">
            <v>Services du Premier ministre</v>
          </cell>
          <cell r="F1411" t="str">
            <v>Investissements d'avenir</v>
          </cell>
          <cell r="U1411">
            <v>3000000000</v>
          </cell>
          <cell r="V1411">
            <v>300000000</v>
          </cell>
          <cell r="AD1411">
            <v>0</v>
          </cell>
          <cell r="AE1411">
            <v>0</v>
          </cell>
          <cell r="AG1411">
            <v>3000000000</v>
          </cell>
          <cell r="AH1411">
            <v>300000000</v>
          </cell>
          <cell r="AM1411">
            <v>0</v>
          </cell>
          <cell r="AN1411">
            <v>0</v>
          </cell>
          <cell r="AP1411">
            <v>3000000000</v>
          </cell>
          <cell r="AQ1411">
            <v>300000000</v>
          </cell>
          <cell r="AV1411">
            <v>0</v>
          </cell>
          <cell r="AW1411">
            <v>0</v>
          </cell>
          <cell r="AY1411">
            <v>3000000000</v>
          </cell>
          <cell r="AZ1411">
            <v>300000000</v>
          </cell>
        </row>
        <row r="1412">
          <cell r="A1412" t="str">
            <v>SPM_hSE</v>
          </cell>
          <cell r="B1412" t="str">
            <v>ODETE</v>
          </cell>
          <cell r="C1412" t="str">
            <v>B</v>
          </cell>
          <cell r="D1412" t="str">
            <v>HT2</v>
          </cell>
          <cell r="E1412" t="str">
            <v>Services du Premier ministre</v>
          </cell>
          <cell r="F1412" t="str">
            <v>Investissements d'avenir</v>
          </cell>
          <cell r="U1412">
            <v>2500000000</v>
          </cell>
          <cell r="V1412">
            <v>500000000</v>
          </cell>
          <cell r="AD1412">
            <v>0</v>
          </cell>
          <cell r="AE1412">
            <v>0</v>
          </cell>
          <cell r="AG1412">
            <v>2500000000</v>
          </cell>
          <cell r="AH1412">
            <v>500000000</v>
          </cell>
          <cell r="AM1412">
            <v>0</v>
          </cell>
          <cell r="AN1412">
            <v>0</v>
          </cell>
          <cell r="AP1412">
            <v>2500000000</v>
          </cell>
          <cell r="AQ1412">
            <v>500000000</v>
          </cell>
          <cell r="AV1412">
            <v>0</v>
          </cell>
          <cell r="AW1412">
            <v>0</v>
          </cell>
          <cell r="AY1412">
            <v>2500000000</v>
          </cell>
          <cell r="AZ1412">
            <v>500000000</v>
          </cell>
        </row>
        <row r="1413">
          <cell r="A1413" t="str">
            <v>SPM_hSE</v>
          </cell>
          <cell r="B1413" t="str">
            <v>ODETE</v>
          </cell>
          <cell r="C1413" t="str">
            <v>B</v>
          </cell>
          <cell r="D1413" t="str">
            <v>HT2</v>
          </cell>
          <cell r="E1413" t="str">
            <v>Services du Premier ministre</v>
          </cell>
          <cell r="F1413" t="str">
            <v>Investissements d'avenir</v>
          </cell>
          <cell r="U1413">
            <v>0</v>
          </cell>
          <cell r="V1413">
            <v>0</v>
          </cell>
          <cell r="AD1413">
            <v>0</v>
          </cell>
          <cell r="AE1413">
            <v>0</v>
          </cell>
          <cell r="AG1413">
            <v>0</v>
          </cell>
          <cell r="AH1413">
            <v>0</v>
          </cell>
          <cell r="AM1413">
            <v>0</v>
          </cell>
          <cell r="AN1413">
            <v>0</v>
          </cell>
          <cell r="AP1413">
            <v>0</v>
          </cell>
          <cell r="AQ1413">
            <v>0</v>
          </cell>
          <cell r="AV1413">
            <v>0</v>
          </cell>
          <cell r="AW1413">
            <v>0</v>
          </cell>
          <cell r="AY1413">
            <v>0</v>
          </cell>
          <cell r="AZ1413">
            <v>0</v>
          </cell>
        </row>
        <row r="1414">
          <cell r="A1414" t="str">
            <v>SPM_hSE</v>
          </cell>
          <cell r="B1414" t="str">
            <v>ODETE</v>
          </cell>
          <cell r="C1414" t="str">
            <v>B</v>
          </cell>
          <cell r="D1414" t="str">
            <v>HT2</v>
          </cell>
          <cell r="E1414" t="str">
            <v>Services du Premier ministre</v>
          </cell>
          <cell r="F1414" t="str">
            <v>Investissements d'avenir</v>
          </cell>
          <cell r="U1414">
            <v>0</v>
          </cell>
          <cell r="V1414">
            <v>0</v>
          </cell>
          <cell r="AD1414">
            <v>0</v>
          </cell>
          <cell r="AE1414">
            <v>0</v>
          </cell>
          <cell r="AG1414">
            <v>0</v>
          </cell>
          <cell r="AH1414">
            <v>0</v>
          </cell>
          <cell r="AM1414">
            <v>0</v>
          </cell>
          <cell r="AN1414">
            <v>0</v>
          </cell>
          <cell r="AP1414">
            <v>0</v>
          </cell>
          <cell r="AQ1414">
            <v>0</v>
          </cell>
          <cell r="AV1414">
            <v>0</v>
          </cell>
          <cell r="AW1414">
            <v>0</v>
          </cell>
          <cell r="AY1414">
            <v>0</v>
          </cell>
          <cell r="AZ1414">
            <v>0</v>
          </cell>
        </row>
        <row r="1415">
          <cell r="A1415" t="str">
            <v>SPM_hSE</v>
          </cell>
          <cell r="B1415" t="str">
            <v>ODETE</v>
          </cell>
          <cell r="C1415" t="str">
            <v>B</v>
          </cell>
          <cell r="D1415" t="str">
            <v>HT2</v>
          </cell>
          <cell r="E1415" t="str">
            <v>Services du Premier ministre</v>
          </cell>
          <cell r="F1415" t="str">
            <v>Investissements d'avenir</v>
          </cell>
          <cell r="U1415">
            <v>0</v>
          </cell>
          <cell r="V1415">
            <v>0</v>
          </cell>
          <cell r="AD1415">
            <v>0</v>
          </cell>
          <cell r="AE1415">
            <v>0</v>
          </cell>
          <cell r="AG1415">
            <v>0</v>
          </cell>
          <cell r="AH1415">
            <v>0</v>
          </cell>
          <cell r="AM1415">
            <v>0</v>
          </cell>
          <cell r="AN1415">
            <v>0</v>
          </cell>
          <cell r="AP1415">
            <v>0</v>
          </cell>
          <cell r="AQ1415">
            <v>0</v>
          </cell>
          <cell r="AV1415">
            <v>0</v>
          </cell>
          <cell r="AW1415">
            <v>0</v>
          </cell>
          <cell r="AY1415">
            <v>0</v>
          </cell>
          <cell r="AZ1415">
            <v>0</v>
          </cell>
        </row>
        <row r="1416">
          <cell r="A1416" t="str">
            <v>SPM_hSE</v>
          </cell>
          <cell r="B1416" t="str">
            <v>ODETE</v>
          </cell>
          <cell r="C1416" t="str">
            <v>P</v>
          </cell>
          <cell r="D1416" t="str">
            <v>SO</v>
          </cell>
          <cell r="E1416" t="str">
            <v>Services du Premier ministre</v>
          </cell>
          <cell r="F1416" t="str">
            <v>Investissements d'avenir</v>
          </cell>
          <cell r="M1416">
            <v>112911888</v>
          </cell>
          <cell r="O1416">
            <v>112911888</v>
          </cell>
          <cell r="Q1416">
            <v>112911888</v>
          </cell>
          <cell r="S1416">
            <v>112911888</v>
          </cell>
          <cell r="U1416">
            <v>4062500000</v>
          </cell>
          <cell r="V1416">
            <v>562500000</v>
          </cell>
          <cell r="AD1416">
            <v>0</v>
          </cell>
          <cell r="AE1416">
            <v>0</v>
          </cell>
          <cell r="AG1416">
            <v>4062500000</v>
          </cell>
          <cell r="AH1416">
            <v>562500000</v>
          </cell>
          <cell r="AM1416">
            <v>0</v>
          </cell>
          <cell r="AN1416">
            <v>0</v>
          </cell>
          <cell r="AP1416">
            <v>4062500000</v>
          </cell>
          <cell r="AQ1416">
            <v>562500000</v>
          </cell>
          <cell r="AV1416">
            <v>0</v>
          </cell>
          <cell r="AW1416">
            <v>0</v>
          </cell>
          <cell r="AY1416">
            <v>4062500000</v>
          </cell>
          <cell r="AZ1416">
            <v>562500000</v>
          </cell>
        </row>
        <row r="1417">
          <cell r="A1417" t="str">
            <v>SPM_hSE</v>
          </cell>
          <cell r="B1417" t="str">
            <v>ODETE</v>
          </cell>
          <cell r="C1417" t="str">
            <v>STP</v>
          </cell>
          <cell r="D1417" t="str">
            <v>HT2</v>
          </cell>
          <cell r="E1417" t="str">
            <v>Services du Premier ministre</v>
          </cell>
          <cell r="F1417" t="str">
            <v>Investissements d'avenir</v>
          </cell>
          <cell r="M1417">
            <v>112911888</v>
          </cell>
          <cell r="O1417">
            <v>112911888</v>
          </cell>
          <cell r="Q1417">
            <v>112911888</v>
          </cell>
          <cell r="S1417">
            <v>112911888</v>
          </cell>
          <cell r="U1417">
            <v>4062500000</v>
          </cell>
          <cell r="V1417">
            <v>562500000</v>
          </cell>
          <cell r="AD1417">
            <v>0</v>
          </cell>
          <cell r="AE1417">
            <v>0</v>
          </cell>
          <cell r="AG1417">
            <v>4062500000</v>
          </cell>
          <cell r="AH1417">
            <v>562500000</v>
          </cell>
          <cell r="AM1417">
            <v>0</v>
          </cell>
          <cell r="AN1417">
            <v>0</v>
          </cell>
          <cell r="AP1417">
            <v>4062500000</v>
          </cell>
          <cell r="AQ1417">
            <v>562500000</v>
          </cell>
          <cell r="AV1417">
            <v>0</v>
          </cell>
          <cell r="AW1417">
            <v>0</v>
          </cell>
          <cell r="AY1417">
            <v>4062500000</v>
          </cell>
          <cell r="AZ1417">
            <v>562500000</v>
          </cell>
        </row>
        <row r="1418">
          <cell r="A1418" t="str">
            <v>SPM_hSE</v>
          </cell>
          <cell r="B1418" t="str">
            <v>ODETE</v>
          </cell>
          <cell r="C1418" t="str">
            <v>B</v>
          </cell>
          <cell r="D1418" t="str">
            <v>HT2</v>
          </cell>
          <cell r="E1418" t="str">
            <v>Services du Premier ministre</v>
          </cell>
          <cell r="F1418" t="str">
            <v>Investissements d'avenir</v>
          </cell>
          <cell r="U1418">
            <v>1250000000</v>
          </cell>
          <cell r="V1418">
            <v>125000000</v>
          </cell>
          <cell r="AD1418">
            <v>0</v>
          </cell>
          <cell r="AE1418">
            <v>0</v>
          </cell>
          <cell r="AG1418">
            <v>1250000000</v>
          </cell>
          <cell r="AH1418">
            <v>125000000</v>
          </cell>
          <cell r="AM1418">
            <v>0</v>
          </cell>
          <cell r="AN1418">
            <v>0</v>
          </cell>
          <cell r="AP1418">
            <v>1250000000</v>
          </cell>
          <cell r="AQ1418">
            <v>125000000</v>
          </cell>
          <cell r="AV1418">
            <v>0</v>
          </cell>
          <cell r="AW1418">
            <v>0</v>
          </cell>
          <cell r="AY1418">
            <v>1250000000</v>
          </cell>
          <cell r="AZ1418">
            <v>125000000</v>
          </cell>
        </row>
        <row r="1419">
          <cell r="A1419" t="str">
            <v>SPM_hSE</v>
          </cell>
          <cell r="B1419" t="str">
            <v>ODETE</v>
          </cell>
          <cell r="C1419" t="str">
            <v>B</v>
          </cell>
          <cell r="D1419" t="str">
            <v>HT2</v>
          </cell>
          <cell r="E1419" t="str">
            <v>Services du Premier ministre</v>
          </cell>
          <cell r="F1419" t="str">
            <v>Investissements d'avenir</v>
          </cell>
          <cell r="U1419">
            <v>2812500000</v>
          </cell>
          <cell r="V1419">
            <v>437500000</v>
          </cell>
          <cell r="AD1419">
            <v>0</v>
          </cell>
          <cell r="AE1419">
            <v>0</v>
          </cell>
          <cell r="AG1419">
            <v>2812500000</v>
          </cell>
          <cell r="AH1419">
            <v>437500000</v>
          </cell>
          <cell r="AM1419">
            <v>0</v>
          </cell>
          <cell r="AN1419">
            <v>0</v>
          </cell>
          <cell r="AP1419">
            <v>2812500000</v>
          </cell>
          <cell r="AQ1419">
            <v>437500000</v>
          </cell>
          <cell r="AV1419">
            <v>0</v>
          </cell>
          <cell r="AW1419">
            <v>0</v>
          </cell>
          <cell r="AY1419">
            <v>2812500000</v>
          </cell>
          <cell r="AZ1419">
            <v>437500000</v>
          </cell>
        </row>
        <row r="1420">
          <cell r="A1420" t="str">
            <v>SPM_hSE</v>
          </cell>
          <cell r="B1420" t="str">
            <v>ODETE</v>
          </cell>
          <cell r="C1420" t="str">
            <v>B</v>
          </cell>
          <cell r="D1420" t="str">
            <v>HT2</v>
          </cell>
          <cell r="E1420" t="str">
            <v>Services du Premier ministre</v>
          </cell>
          <cell r="F1420" t="str">
            <v>Investissements d'avenir</v>
          </cell>
          <cell r="U1420">
            <v>0</v>
          </cell>
          <cell r="V1420">
            <v>0</v>
          </cell>
          <cell r="AD1420">
            <v>0</v>
          </cell>
          <cell r="AE1420">
            <v>0</v>
          </cell>
          <cell r="AG1420">
            <v>0</v>
          </cell>
          <cell r="AH1420">
            <v>0</v>
          </cell>
          <cell r="AM1420">
            <v>0</v>
          </cell>
          <cell r="AN1420">
            <v>0</v>
          </cell>
          <cell r="AP1420">
            <v>0</v>
          </cell>
          <cell r="AQ1420">
            <v>0</v>
          </cell>
          <cell r="AV1420">
            <v>0</v>
          </cell>
          <cell r="AW1420">
            <v>0</v>
          </cell>
          <cell r="AY1420">
            <v>0</v>
          </cell>
          <cell r="AZ1420">
            <v>0</v>
          </cell>
        </row>
        <row r="1421">
          <cell r="A1421" t="str">
            <v>SPM_hSE</v>
          </cell>
          <cell r="B1421" t="str">
            <v>ODETE</v>
          </cell>
          <cell r="C1421" t="str">
            <v>B</v>
          </cell>
          <cell r="D1421" t="str">
            <v>HT2</v>
          </cell>
          <cell r="E1421" t="str">
            <v>Services du Premier ministre</v>
          </cell>
          <cell r="F1421" t="str">
            <v>Investissements d'avenir</v>
          </cell>
          <cell r="U1421">
            <v>0</v>
          </cell>
          <cell r="V1421">
            <v>0</v>
          </cell>
          <cell r="AD1421">
            <v>0</v>
          </cell>
          <cell r="AE1421">
            <v>0</v>
          </cell>
          <cell r="AG1421">
            <v>0</v>
          </cell>
          <cell r="AH1421">
            <v>0</v>
          </cell>
          <cell r="AM1421">
            <v>0</v>
          </cell>
          <cell r="AN1421">
            <v>0</v>
          </cell>
          <cell r="AP1421">
            <v>0</v>
          </cell>
          <cell r="AQ1421">
            <v>0</v>
          </cell>
          <cell r="AV1421">
            <v>0</v>
          </cell>
          <cell r="AW1421">
            <v>0</v>
          </cell>
          <cell r="AY1421">
            <v>0</v>
          </cell>
          <cell r="AZ1421">
            <v>0</v>
          </cell>
        </row>
        <row r="1422">
          <cell r="A1422" t="str">
            <v>SPM_SEEFH</v>
          </cell>
          <cell r="B1422" t="str">
            <v>SO</v>
          </cell>
          <cell r="C1422" t="str">
            <v>M</v>
          </cell>
          <cell r="D1422" t="str">
            <v>SO</v>
          </cell>
          <cell r="E1422" t="str">
            <v>Services du Premier ministre</v>
          </cell>
          <cell r="F1422" t="str">
            <v>Solidarité, insertion et égalité des chances</v>
          </cell>
          <cell r="M1422">
            <v>10740940096</v>
          </cell>
          <cell r="O1422">
            <v>11100948366</v>
          </cell>
          <cell r="Q1422">
            <v>11763462224</v>
          </cell>
          <cell r="S1422">
            <v>12827008301</v>
          </cell>
          <cell r="U1422">
            <v>26256284637</v>
          </cell>
          <cell r="V1422">
            <v>26253098836</v>
          </cell>
          <cell r="AD1422">
            <v>0</v>
          </cell>
          <cell r="AE1422">
            <v>0</v>
          </cell>
          <cell r="AG1422">
            <v>26256284637</v>
          </cell>
          <cell r="AH1422">
            <v>26253098836</v>
          </cell>
          <cell r="AM1422">
            <v>0</v>
          </cell>
          <cell r="AN1422">
            <v>0</v>
          </cell>
          <cell r="AP1422">
            <v>26256284637</v>
          </cell>
          <cell r="AQ1422">
            <v>26253098836</v>
          </cell>
          <cell r="AV1422">
            <v>0</v>
          </cell>
          <cell r="AW1422">
            <v>0</v>
          </cell>
          <cell r="AY1422">
            <v>26256284637</v>
          </cell>
          <cell r="AZ1422">
            <v>26253098836</v>
          </cell>
        </row>
        <row r="1423">
          <cell r="A1423" t="str">
            <v>SPM_SEEFH</v>
          </cell>
          <cell r="B1423" t="str">
            <v>NDP</v>
          </cell>
          <cell r="C1423" t="str">
            <v>P</v>
          </cell>
          <cell r="D1423" t="str">
            <v>SO</v>
          </cell>
          <cell r="E1423" t="str">
            <v>Services du Premier ministre</v>
          </cell>
          <cell r="F1423" t="str">
            <v>Solidarité, insertion et égalité des chances</v>
          </cell>
          <cell r="M1423">
            <v>22272551</v>
          </cell>
          <cell r="O1423">
            <v>29076721</v>
          </cell>
          <cell r="Q1423">
            <v>29188261</v>
          </cell>
          <cell r="S1423">
            <v>34522420</v>
          </cell>
          <cell r="U1423">
            <v>48695581</v>
          </cell>
          <cell r="V1423">
            <v>41495581</v>
          </cell>
          <cell r="AD1423">
            <v>0</v>
          </cell>
          <cell r="AE1423">
            <v>0</v>
          </cell>
          <cell r="AG1423">
            <v>48695581</v>
          </cell>
          <cell r="AH1423">
            <v>41495581</v>
          </cell>
          <cell r="AM1423">
            <v>0</v>
          </cell>
          <cell r="AN1423">
            <v>0</v>
          </cell>
          <cell r="AP1423">
            <v>48695581</v>
          </cell>
          <cell r="AQ1423">
            <v>41495581</v>
          </cell>
          <cell r="AV1423">
            <v>0</v>
          </cell>
          <cell r="AW1423">
            <v>0</v>
          </cell>
          <cell r="AY1423">
            <v>48695581</v>
          </cell>
          <cell r="AZ1423">
            <v>41495581</v>
          </cell>
        </row>
        <row r="1424">
          <cell r="A1424" t="str">
            <v>SPM_SEEFH</v>
          </cell>
          <cell r="B1424" t="str">
            <v>NDP</v>
          </cell>
          <cell r="C1424" t="str">
            <v>STP</v>
          </cell>
          <cell r="D1424" t="str">
            <v>HT2</v>
          </cell>
          <cell r="E1424" t="str">
            <v>Services du Premier ministre</v>
          </cell>
          <cell r="F1424" t="str">
            <v>Solidarité, insertion et égalité des chances</v>
          </cell>
          <cell r="M1424">
            <v>22272551</v>
          </cell>
          <cell r="O1424">
            <v>29076721</v>
          </cell>
          <cell r="Q1424">
            <v>29188261</v>
          </cell>
          <cell r="S1424">
            <v>34522420</v>
          </cell>
          <cell r="U1424">
            <v>48695581</v>
          </cell>
          <cell r="V1424">
            <v>41495581</v>
          </cell>
          <cell r="AD1424">
            <v>0</v>
          </cell>
          <cell r="AE1424">
            <v>0</v>
          </cell>
          <cell r="AG1424">
            <v>48695581</v>
          </cell>
          <cell r="AH1424">
            <v>41495581</v>
          </cell>
          <cell r="AM1424">
            <v>0</v>
          </cell>
          <cell r="AN1424">
            <v>0</v>
          </cell>
          <cell r="AP1424">
            <v>48695581</v>
          </cell>
          <cell r="AQ1424">
            <v>41495581</v>
          </cell>
          <cell r="AV1424">
            <v>0</v>
          </cell>
          <cell r="AW1424">
            <v>0</v>
          </cell>
          <cell r="AY1424">
            <v>48695581</v>
          </cell>
          <cell r="AZ1424">
            <v>41495581</v>
          </cell>
        </row>
        <row r="1425">
          <cell r="A1425" t="str">
            <v>SPM_SEEFH</v>
          </cell>
          <cell r="B1425" t="str">
            <v>NDP</v>
          </cell>
          <cell r="C1425" t="str">
            <v>B</v>
          </cell>
          <cell r="D1425" t="str">
            <v>HT2</v>
          </cell>
          <cell r="E1425" t="str">
            <v>Services du Premier ministre</v>
          </cell>
          <cell r="F1425" t="str">
            <v>Solidarité, insertion et égalité des chances</v>
          </cell>
          <cell r="U1425">
            <v>7899426</v>
          </cell>
          <cell r="V1425">
            <v>7899426</v>
          </cell>
          <cell r="AD1425">
            <v>0</v>
          </cell>
          <cell r="AE1425">
            <v>0</v>
          </cell>
          <cell r="AG1425">
            <v>7899426</v>
          </cell>
          <cell r="AH1425">
            <v>7899426</v>
          </cell>
          <cell r="AM1425">
            <v>0</v>
          </cell>
          <cell r="AN1425">
            <v>0</v>
          </cell>
          <cell r="AP1425">
            <v>7899426</v>
          </cell>
          <cell r="AQ1425">
            <v>7899426</v>
          </cell>
          <cell r="AV1425">
            <v>0</v>
          </cell>
          <cell r="AW1425">
            <v>0</v>
          </cell>
          <cell r="AY1425">
            <v>7899426</v>
          </cell>
          <cell r="AZ1425">
            <v>7899426</v>
          </cell>
        </row>
        <row r="1426">
          <cell r="A1426" t="str">
            <v>SPM_SEEFH</v>
          </cell>
          <cell r="B1426" t="str">
            <v>NDP</v>
          </cell>
          <cell r="C1426" t="str">
            <v>B</v>
          </cell>
          <cell r="D1426" t="str">
            <v>HT2</v>
          </cell>
          <cell r="E1426" t="str">
            <v>Services du Premier ministre</v>
          </cell>
          <cell r="F1426" t="str">
            <v>Solidarité, insertion et égalité des chances</v>
          </cell>
          <cell r="U1426">
            <v>35923170</v>
          </cell>
          <cell r="V1426">
            <v>28723170</v>
          </cell>
          <cell r="AD1426">
            <v>0</v>
          </cell>
          <cell r="AE1426">
            <v>0</v>
          </cell>
          <cell r="AG1426">
            <v>35923170</v>
          </cell>
          <cell r="AH1426">
            <v>28723170</v>
          </cell>
          <cell r="AM1426">
            <v>0</v>
          </cell>
          <cell r="AN1426">
            <v>0</v>
          </cell>
          <cell r="AP1426">
            <v>35923170</v>
          </cell>
          <cell r="AQ1426">
            <v>28723170</v>
          </cell>
          <cell r="AV1426">
            <v>0</v>
          </cell>
          <cell r="AW1426">
            <v>0</v>
          </cell>
          <cell r="AY1426">
            <v>35923170</v>
          </cell>
          <cell r="AZ1426">
            <v>28723170</v>
          </cell>
        </row>
        <row r="1427">
          <cell r="A1427" t="str">
            <v>SPM_SEEFH</v>
          </cell>
          <cell r="B1427" t="str">
            <v>NDP</v>
          </cell>
          <cell r="C1427" t="str">
            <v>B</v>
          </cell>
          <cell r="D1427" t="str">
            <v>HT2</v>
          </cell>
          <cell r="E1427" t="str">
            <v>Services du Premier ministre</v>
          </cell>
          <cell r="F1427" t="str">
            <v>Solidarité, insertion et égalité des chances</v>
          </cell>
          <cell r="U1427">
            <v>1560107</v>
          </cell>
          <cell r="V1427">
            <v>1560107</v>
          </cell>
          <cell r="AD1427">
            <v>0</v>
          </cell>
          <cell r="AE1427">
            <v>0</v>
          </cell>
          <cell r="AG1427">
            <v>1560107</v>
          </cell>
          <cell r="AH1427">
            <v>1560107</v>
          </cell>
          <cell r="AM1427">
            <v>0</v>
          </cell>
          <cell r="AN1427">
            <v>0</v>
          </cell>
          <cell r="AP1427">
            <v>1560107</v>
          </cell>
          <cell r="AQ1427">
            <v>1560107</v>
          </cell>
          <cell r="AV1427">
            <v>0</v>
          </cell>
          <cell r="AW1427">
            <v>0</v>
          </cell>
          <cell r="AY1427">
            <v>1560107</v>
          </cell>
          <cell r="AZ1427">
            <v>1560107</v>
          </cell>
        </row>
        <row r="1428">
          <cell r="A1428" t="str">
            <v>SPM_SEEFH</v>
          </cell>
          <cell r="B1428" t="str">
            <v>NDP</v>
          </cell>
          <cell r="C1428" t="str">
            <v>B</v>
          </cell>
          <cell r="D1428" t="str">
            <v>HT2</v>
          </cell>
          <cell r="E1428" t="str">
            <v>Services du Premier ministre</v>
          </cell>
          <cell r="F1428" t="str">
            <v>Solidarité, insertion et égalité des chances</v>
          </cell>
          <cell r="U1428">
            <v>2124878</v>
          </cell>
          <cell r="V1428">
            <v>2124878</v>
          </cell>
          <cell r="AD1428">
            <v>0</v>
          </cell>
          <cell r="AE1428">
            <v>0</v>
          </cell>
          <cell r="AG1428">
            <v>2124878</v>
          </cell>
          <cell r="AH1428">
            <v>2124878</v>
          </cell>
          <cell r="AM1428">
            <v>0</v>
          </cell>
          <cell r="AN1428">
            <v>0</v>
          </cell>
          <cell r="AP1428">
            <v>2124878</v>
          </cell>
          <cell r="AQ1428">
            <v>2124878</v>
          </cell>
          <cell r="AV1428">
            <v>0</v>
          </cell>
          <cell r="AW1428">
            <v>0</v>
          </cell>
          <cell r="AY1428">
            <v>2124878</v>
          </cell>
          <cell r="AZ1428">
            <v>2124878</v>
          </cell>
        </row>
        <row r="1429">
          <cell r="A1429" t="str">
            <v>SPM_SEEFH</v>
          </cell>
          <cell r="B1429" t="str">
            <v>NDP</v>
          </cell>
          <cell r="C1429" t="str">
            <v>B</v>
          </cell>
          <cell r="D1429" t="str">
            <v>HT2</v>
          </cell>
          <cell r="E1429" t="str">
            <v>Services du Premier ministre</v>
          </cell>
          <cell r="F1429" t="str">
            <v>Solidarité, insertion et égalité des chances</v>
          </cell>
          <cell r="U1429">
            <v>1188000</v>
          </cell>
          <cell r="V1429">
            <v>1188000</v>
          </cell>
          <cell r="AD1429">
            <v>0</v>
          </cell>
          <cell r="AE1429">
            <v>0</v>
          </cell>
          <cell r="AG1429">
            <v>1188000</v>
          </cell>
          <cell r="AH1429">
            <v>1188000</v>
          </cell>
          <cell r="AM1429">
            <v>0</v>
          </cell>
          <cell r="AN1429">
            <v>0</v>
          </cell>
          <cell r="AP1429">
            <v>1188000</v>
          </cell>
          <cell r="AQ1429">
            <v>1188000</v>
          </cell>
          <cell r="AV1429">
            <v>0</v>
          </cell>
          <cell r="AW1429">
            <v>0</v>
          </cell>
          <cell r="AY1429">
            <v>1188000</v>
          </cell>
          <cell r="AZ1429">
            <v>1188000</v>
          </cell>
        </row>
        <row r="1430">
          <cell r="A1430" t="str">
            <v>SPM_SEPH</v>
          </cell>
          <cell r="B1430" t="str">
            <v>NDP</v>
          </cell>
          <cell r="C1430" t="str">
            <v>P</v>
          </cell>
          <cell r="D1430" t="str">
            <v>SO</v>
          </cell>
          <cell r="E1430" t="str">
            <v>Services du Premier ministre</v>
          </cell>
          <cell r="F1430" t="str">
            <v>Solidarité, insertion et égalité des chances</v>
          </cell>
          <cell r="M1430">
            <v>10718667545</v>
          </cell>
          <cell r="O1430">
            <v>11071871645</v>
          </cell>
          <cell r="Q1430">
            <v>11734273963</v>
          </cell>
          <cell r="S1430">
            <v>12792485881</v>
          </cell>
          <cell r="U1430">
            <v>12668464888</v>
          </cell>
          <cell r="V1430">
            <v>12663564888</v>
          </cell>
          <cell r="AD1430">
            <v>0</v>
          </cell>
          <cell r="AE1430">
            <v>0</v>
          </cell>
          <cell r="AG1430">
            <v>12668464888</v>
          </cell>
          <cell r="AH1430">
            <v>12663564888</v>
          </cell>
          <cell r="AM1430">
            <v>0</v>
          </cell>
          <cell r="AN1430">
            <v>0</v>
          </cell>
          <cell r="AP1430">
            <v>12668464888</v>
          </cell>
          <cell r="AQ1430">
            <v>12663564888</v>
          </cell>
          <cell r="AV1430">
            <v>0</v>
          </cell>
          <cell r="AW1430">
            <v>0</v>
          </cell>
          <cell r="AY1430">
            <v>12668464888</v>
          </cell>
          <cell r="AZ1430">
            <v>12663564888</v>
          </cell>
        </row>
        <row r="1431">
          <cell r="A1431" t="str">
            <v>SPM_SEPH</v>
          </cell>
          <cell r="B1431" t="str">
            <v>NDP</v>
          </cell>
          <cell r="C1431" t="str">
            <v>STP</v>
          </cell>
          <cell r="D1431" t="str">
            <v>HT2</v>
          </cell>
          <cell r="E1431" t="str">
            <v>Services du Premier ministre</v>
          </cell>
          <cell r="F1431" t="str">
            <v>Solidarité, insertion et égalité des chances</v>
          </cell>
          <cell r="M1431">
            <v>10718667545</v>
          </cell>
          <cell r="O1431">
            <v>11071871645</v>
          </cell>
          <cell r="Q1431">
            <v>11734273963</v>
          </cell>
          <cell r="S1431">
            <v>12792485881</v>
          </cell>
          <cell r="U1431">
            <v>12668464888</v>
          </cell>
          <cell r="V1431">
            <v>12663564888</v>
          </cell>
          <cell r="AD1431">
            <v>0</v>
          </cell>
          <cell r="AE1431">
            <v>0</v>
          </cell>
          <cell r="AG1431">
            <v>12668464888</v>
          </cell>
          <cell r="AH1431">
            <v>12663564888</v>
          </cell>
          <cell r="AM1431">
            <v>0</v>
          </cell>
          <cell r="AN1431">
            <v>0</v>
          </cell>
          <cell r="AP1431">
            <v>12668464888</v>
          </cell>
          <cell r="AQ1431">
            <v>12663564888</v>
          </cell>
          <cell r="AV1431">
            <v>0</v>
          </cell>
          <cell r="AW1431">
            <v>0</v>
          </cell>
          <cell r="AY1431">
            <v>12668464888</v>
          </cell>
          <cell r="AZ1431">
            <v>12663564888</v>
          </cell>
        </row>
        <row r="1432">
          <cell r="A1432" t="str">
            <v>SPM_SEPH</v>
          </cell>
          <cell r="B1432" t="str">
            <v>NDP</v>
          </cell>
          <cell r="C1432" t="str">
            <v>B</v>
          </cell>
          <cell r="D1432" t="str">
            <v>HT2</v>
          </cell>
          <cell r="E1432" t="str">
            <v>Services du Premier ministre</v>
          </cell>
          <cell r="F1432" t="str">
            <v>Solidarité, insertion et égalité des chances</v>
          </cell>
          <cell r="U1432">
            <v>11220350000</v>
          </cell>
          <cell r="V1432">
            <v>11220350000</v>
          </cell>
          <cell r="AD1432">
            <v>0</v>
          </cell>
          <cell r="AE1432">
            <v>0</v>
          </cell>
          <cell r="AG1432">
            <v>11220350000</v>
          </cell>
          <cell r="AH1432">
            <v>11220350000</v>
          </cell>
          <cell r="AM1432">
            <v>0</v>
          </cell>
          <cell r="AN1432">
            <v>0</v>
          </cell>
          <cell r="AP1432">
            <v>11220350000</v>
          </cell>
          <cell r="AQ1432">
            <v>11220350000</v>
          </cell>
          <cell r="AV1432">
            <v>0</v>
          </cell>
          <cell r="AW1432">
            <v>0</v>
          </cell>
          <cell r="AY1432">
            <v>11220350000</v>
          </cell>
          <cell r="AZ1432">
            <v>11220350000</v>
          </cell>
        </row>
        <row r="1433">
          <cell r="A1433" t="str">
            <v>SPM_SEPH</v>
          </cell>
          <cell r="B1433" t="str">
            <v>NDP</v>
          </cell>
          <cell r="C1433" t="str">
            <v>B</v>
          </cell>
          <cell r="D1433" t="str">
            <v>HT2</v>
          </cell>
          <cell r="E1433" t="str">
            <v>Services du Premier ministre</v>
          </cell>
          <cell r="F1433" t="str">
            <v>Solidarité, insertion et égalité des chances</v>
          </cell>
          <cell r="U1433">
            <v>0</v>
          </cell>
          <cell r="V1433">
            <v>0</v>
          </cell>
          <cell r="AD1433">
            <v>0</v>
          </cell>
          <cell r="AE1433">
            <v>0</v>
          </cell>
          <cell r="AG1433">
            <v>0</v>
          </cell>
          <cell r="AH1433">
            <v>0</v>
          </cell>
          <cell r="AM1433">
            <v>0</v>
          </cell>
          <cell r="AN1433">
            <v>0</v>
          </cell>
          <cell r="AP1433">
            <v>0</v>
          </cell>
          <cell r="AQ1433">
            <v>0</v>
          </cell>
          <cell r="AV1433">
            <v>0</v>
          </cell>
          <cell r="AW1433">
            <v>0</v>
          </cell>
          <cell r="AY1433">
            <v>0</v>
          </cell>
          <cell r="AZ1433">
            <v>0</v>
          </cell>
        </row>
        <row r="1434">
          <cell r="A1434" t="str">
            <v>SPM_SEPH</v>
          </cell>
          <cell r="B1434" t="str">
            <v>NDP</v>
          </cell>
          <cell r="C1434" t="str">
            <v>B</v>
          </cell>
          <cell r="D1434" t="str">
            <v>HT2</v>
          </cell>
          <cell r="E1434" t="str">
            <v>Services du Premier ministre</v>
          </cell>
          <cell r="F1434" t="str">
            <v>Solidarité, insertion et égalité des chances</v>
          </cell>
          <cell r="U1434">
            <v>1406735689</v>
          </cell>
          <cell r="V1434">
            <v>1406735689</v>
          </cell>
          <cell r="AD1434">
            <v>0</v>
          </cell>
          <cell r="AE1434">
            <v>0</v>
          </cell>
          <cell r="AG1434">
            <v>1406735689</v>
          </cell>
          <cell r="AH1434">
            <v>1406735689</v>
          </cell>
          <cell r="AM1434">
            <v>0</v>
          </cell>
          <cell r="AN1434">
            <v>0</v>
          </cell>
          <cell r="AP1434">
            <v>1406735689</v>
          </cell>
          <cell r="AQ1434">
            <v>1406735689</v>
          </cell>
          <cell r="AV1434">
            <v>0</v>
          </cell>
          <cell r="AW1434">
            <v>0</v>
          </cell>
          <cell r="AY1434">
            <v>1406735689</v>
          </cell>
          <cell r="AZ1434">
            <v>1406735689</v>
          </cell>
        </row>
        <row r="1435">
          <cell r="A1435" t="str">
            <v>SPM_SEPH</v>
          </cell>
          <cell r="B1435" t="str">
            <v>NDP</v>
          </cell>
          <cell r="C1435" t="str">
            <v>B</v>
          </cell>
          <cell r="D1435" t="str">
            <v>HT2</v>
          </cell>
          <cell r="E1435" t="str">
            <v>Services du Premier ministre</v>
          </cell>
          <cell r="F1435" t="str">
            <v>Solidarité, insertion et égalité des chances</v>
          </cell>
          <cell r="U1435">
            <v>14920366</v>
          </cell>
          <cell r="V1435">
            <v>14920366</v>
          </cell>
          <cell r="AD1435">
            <v>0</v>
          </cell>
          <cell r="AE1435">
            <v>0</v>
          </cell>
          <cell r="AG1435">
            <v>14920366</v>
          </cell>
          <cell r="AH1435">
            <v>14920366</v>
          </cell>
          <cell r="AM1435">
            <v>0</v>
          </cell>
          <cell r="AN1435">
            <v>0</v>
          </cell>
          <cell r="AP1435">
            <v>14920366</v>
          </cell>
          <cell r="AQ1435">
            <v>14920366</v>
          </cell>
          <cell r="AV1435">
            <v>0</v>
          </cell>
          <cell r="AW1435">
            <v>0</v>
          </cell>
          <cell r="AY1435">
            <v>14920366</v>
          </cell>
          <cell r="AZ1435">
            <v>14920366</v>
          </cell>
        </row>
        <row r="1436">
          <cell r="A1436" t="str">
            <v>SPM_SEPH</v>
          </cell>
          <cell r="B1436" t="str">
            <v>NDP</v>
          </cell>
          <cell r="C1436" t="str">
            <v>B</v>
          </cell>
          <cell r="D1436" t="str">
            <v>HT2</v>
          </cell>
          <cell r="E1436" t="str">
            <v>Services du Premier ministre</v>
          </cell>
          <cell r="F1436" t="str">
            <v>Solidarité, insertion et égalité des chances</v>
          </cell>
          <cell r="U1436">
            <v>23662000</v>
          </cell>
          <cell r="V1436">
            <v>18762000</v>
          </cell>
          <cell r="AD1436">
            <v>0</v>
          </cell>
          <cell r="AE1436">
            <v>0</v>
          </cell>
          <cell r="AG1436">
            <v>23662000</v>
          </cell>
          <cell r="AH1436">
            <v>18762000</v>
          </cell>
          <cell r="AM1436">
            <v>0</v>
          </cell>
          <cell r="AN1436">
            <v>0</v>
          </cell>
          <cell r="AP1436">
            <v>23662000</v>
          </cell>
          <cell r="AQ1436">
            <v>18762000</v>
          </cell>
          <cell r="AV1436">
            <v>0</v>
          </cell>
          <cell r="AW1436">
            <v>0</v>
          </cell>
          <cell r="AY1436">
            <v>23662000</v>
          </cell>
          <cell r="AZ1436">
            <v>18762000</v>
          </cell>
        </row>
        <row r="1437">
          <cell r="A1437" t="str">
            <v>SPM_SEPH</v>
          </cell>
          <cell r="B1437" t="str">
            <v>NDP</v>
          </cell>
          <cell r="C1437" t="str">
            <v>B</v>
          </cell>
          <cell r="D1437" t="str">
            <v>HT2</v>
          </cell>
          <cell r="E1437" t="str">
            <v>Services du Premier ministre</v>
          </cell>
          <cell r="F1437" t="str">
            <v>Solidarité, insertion et égalité des chances</v>
          </cell>
          <cell r="U1437">
            <v>2796833</v>
          </cell>
          <cell r="V1437">
            <v>2796833</v>
          </cell>
          <cell r="AD1437">
            <v>0</v>
          </cell>
          <cell r="AE1437">
            <v>0</v>
          </cell>
          <cell r="AG1437">
            <v>2796833</v>
          </cell>
          <cell r="AH1437">
            <v>2796833</v>
          </cell>
          <cell r="AM1437">
            <v>0</v>
          </cell>
          <cell r="AN1437">
            <v>0</v>
          </cell>
          <cell r="AP1437">
            <v>2796833</v>
          </cell>
          <cell r="AQ1437">
            <v>2796833</v>
          </cell>
          <cell r="AV1437">
            <v>0</v>
          </cell>
          <cell r="AW1437">
            <v>0</v>
          </cell>
          <cell r="AY1437">
            <v>2796833</v>
          </cell>
          <cell r="AZ1437">
            <v>2796833</v>
          </cell>
        </row>
        <row r="1438">
          <cell r="A1438" t="str">
            <v>MSS</v>
          </cell>
          <cell r="B1438" t="str">
            <v>SO</v>
          </cell>
          <cell r="C1438" t="str">
            <v>M</v>
          </cell>
          <cell r="D1438" t="str">
            <v>SO</v>
          </cell>
          <cell r="E1438" t="str">
            <v>Solidarités et santé</v>
          </cell>
          <cell r="F1438" t="str">
            <v>Santé</v>
          </cell>
          <cell r="M1438">
            <v>1071371256</v>
          </cell>
          <cell r="O1438">
            <v>1201939138</v>
          </cell>
          <cell r="Q1438">
            <v>1218608377</v>
          </cell>
          <cell r="S1438">
            <v>1101034087</v>
          </cell>
          <cell r="U1438">
            <v>1315182751</v>
          </cell>
          <cell r="V1438">
            <v>1320482751</v>
          </cell>
          <cell r="AD1438">
            <v>0</v>
          </cell>
          <cell r="AE1438">
            <v>0</v>
          </cell>
          <cell r="AG1438">
            <v>1315182751</v>
          </cell>
          <cell r="AH1438">
            <v>1320482751</v>
          </cell>
          <cell r="AM1438">
            <v>0</v>
          </cell>
          <cell r="AN1438">
            <v>0</v>
          </cell>
          <cell r="AP1438">
            <v>1315182751</v>
          </cell>
          <cell r="AQ1438">
            <v>1320482751</v>
          </cell>
          <cell r="AV1438">
            <v>0</v>
          </cell>
          <cell r="AW1438">
            <v>0</v>
          </cell>
          <cell r="AY1438">
            <v>1315182751</v>
          </cell>
          <cell r="AZ1438">
            <v>1320482751</v>
          </cell>
        </row>
        <row r="1439">
          <cell r="A1439" t="str">
            <v>MSS</v>
          </cell>
          <cell r="B1439" t="str">
            <v>NDP</v>
          </cell>
          <cell r="C1439" t="str">
            <v>P</v>
          </cell>
          <cell r="D1439" t="str">
            <v>SO</v>
          </cell>
          <cell r="E1439" t="str">
            <v>Solidarités et santé</v>
          </cell>
          <cell r="F1439" t="str">
            <v>Santé</v>
          </cell>
          <cell r="M1439">
            <v>886703009</v>
          </cell>
          <cell r="O1439">
            <v>986055806</v>
          </cell>
          <cell r="Q1439">
            <v>1022212266</v>
          </cell>
          <cell r="S1439">
            <v>966048888</v>
          </cell>
          <cell r="U1439">
            <v>1064890000</v>
          </cell>
          <cell r="V1439">
            <v>1064890000</v>
          </cell>
          <cell r="AD1439">
            <v>0</v>
          </cell>
          <cell r="AE1439">
            <v>0</v>
          </cell>
          <cell r="AG1439">
            <v>1064890000</v>
          </cell>
          <cell r="AH1439">
            <v>1064890000</v>
          </cell>
          <cell r="AM1439">
            <v>0</v>
          </cell>
          <cell r="AN1439">
            <v>0</v>
          </cell>
          <cell r="AP1439">
            <v>1064890000</v>
          </cell>
          <cell r="AQ1439">
            <v>1064890000</v>
          </cell>
          <cell r="AV1439">
            <v>0</v>
          </cell>
          <cell r="AW1439">
            <v>0</v>
          </cell>
          <cell r="AY1439">
            <v>1064890000</v>
          </cell>
          <cell r="AZ1439">
            <v>1064890000</v>
          </cell>
        </row>
        <row r="1440">
          <cell r="A1440" t="str">
            <v>MSS</v>
          </cell>
          <cell r="B1440" t="str">
            <v>NDP</v>
          </cell>
          <cell r="C1440" t="str">
            <v>STP</v>
          </cell>
          <cell r="D1440" t="str">
            <v>HT2</v>
          </cell>
          <cell r="E1440" t="str">
            <v>Solidarités et santé</v>
          </cell>
          <cell r="F1440" t="str">
            <v>Santé</v>
          </cell>
          <cell r="M1440">
            <v>886703009</v>
          </cell>
          <cell r="O1440">
            <v>986055806</v>
          </cell>
          <cell r="Q1440">
            <v>1022212266</v>
          </cell>
          <cell r="S1440">
            <v>966048888</v>
          </cell>
          <cell r="U1440">
            <v>1064890000</v>
          </cell>
          <cell r="V1440">
            <v>1064890000</v>
          </cell>
          <cell r="AD1440">
            <v>0</v>
          </cell>
          <cell r="AE1440">
            <v>0</v>
          </cell>
          <cell r="AG1440">
            <v>1064890000</v>
          </cell>
          <cell r="AH1440">
            <v>1064890000</v>
          </cell>
          <cell r="AM1440">
            <v>0</v>
          </cell>
          <cell r="AN1440">
            <v>0</v>
          </cell>
          <cell r="AP1440">
            <v>1064890000</v>
          </cell>
          <cell r="AQ1440">
            <v>1064890000</v>
          </cell>
          <cell r="AV1440">
            <v>0</v>
          </cell>
          <cell r="AW1440">
            <v>0</v>
          </cell>
          <cell r="AY1440">
            <v>1064890000</v>
          </cell>
          <cell r="AZ1440">
            <v>1064890000</v>
          </cell>
        </row>
        <row r="1441">
          <cell r="A1441" t="str">
            <v>MSS</v>
          </cell>
          <cell r="B1441" t="str">
            <v>NDP</v>
          </cell>
          <cell r="C1441" t="str">
            <v>B</v>
          </cell>
          <cell r="D1441" t="str">
            <v>HT2</v>
          </cell>
          <cell r="E1441" t="str">
            <v>Solidarités et santé</v>
          </cell>
          <cell r="F1441" t="str">
            <v>Santé</v>
          </cell>
          <cell r="U1441">
            <v>1500000</v>
          </cell>
          <cell r="V1441">
            <v>1500000</v>
          </cell>
          <cell r="AD1441">
            <v>0</v>
          </cell>
          <cell r="AE1441">
            <v>0</v>
          </cell>
          <cell r="AG1441">
            <v>1500000</v>
          </cell>
          <cell r="AH1441">
            <v>1500000</v>
          </cell>
          <cell r="AM1441">
            <v>0</v>
          </cell>
          <cell r="AN1441">
            <v>0</v>
          </cell>
          <cell r="AP1441">
            <v>1500000</v>
          </cell>
          <cell r="AQ1441">
            <v>1500000</v>
          </cell>
          <cell r="AV1441">
            <v>0</v>
          </cell>
          <cell r="AW1441">
            <v>0</v>
          </cell>
          <cell r="AY1441">
            <v>1500000</v>
          </cell>
          <cell r="AZ1441">
            <v>1500000</v>
          </cell>
        </row>
        <row r="1442">
          <cell r="A1442" t="str">
            <v>MSS</v>
          </cell>
          <cell r="B1442" t="str">
            <v>NDP</v>
          </cell>
          <cell r="C1442" t="str">
            <v>B</v>
          </cell>
          <cell r="D1442" t="str">
            <v>HT2</v>
          </cell>
          <cell r="E1442" t="str">
            <v>Solidarités et santé</v>
          </cell>
          <cell r="F1442" t="str">
            <v>Santé</v>
          </cell>
          <cell r="U1442">
            <v>70000000</v>
          </cell>
          <cell r="V1442">
            <v>70000000</v>
          </cell>
          <cell r="AD1442">
            <v>0</v>
          </cell>
          <cell r="AE1442">
            <v>0</v>
          </cell>
          <cell r="AG1442">
            <v>70000000</v>
          </cell>
          <cell r="AH1442">
            <v>70000000</v>
          </cell>
          <cell r="AM1442">
            <v>0</v>
          </cell>
          <cell r="AN1442">
            <v>0</v>
          </cell>
          <cell r="AP1442">
            <v>70000000</v>
          </cell>
          <cell r="AQ1442">
            <v>70000000</v>
          </cell>
          <cell r="AV1442">
            <v>0</v>
          </cell>
          <cell r="AW1442">
            <v>0</v>
          </cell>
          <cell r="AY1442">
            <v>70000000</v>
          </cell>
          <cell r="AZ1442">
            <v>70000000</v>
          </cell>
        </row>
        <row r="1443">
          <cell r="A1443" t="str">
            <v>MSS</v>
          </cell>
          <cell r="B1443" t="str">
            <v>NDP</v>
          </cell>
          <cell r="C1443" t="str">
            <v>B</v>
          </cell>
          <cell r="D1443" t="str">
            <v>HT2</v>
          </cell>
          <cell r="E1443" t="str">
            <v>Solidarités et santé</v>
          </cell>
          <cell r="F1443" t="str">
            <v>Santé</v>
          </cell>
          <cell r="U1443">
            <v>985390000</v>
          </cell>
          <cell r="V1443">
            <v>985390000</v>
          </cell>
          <cell r="AD1443">
            <v>0</v>
          </cell>
          <cell r="AE1443">
            <v>0</v>
          </cell>
          <cell r="AG1443">
            <v>985390000</v>
          </cell>
          <cell r="AH1443">
            <v>985390000</v>
          </cell>
          <cell r="AM1443">
            <v>0</v>
          </cell>
          <cell r="AN1443">
            <v>0</v>
          </cell>
          <cell r="AP1443">
            <v>985390000</v>
          </cell>
          <cell r="AQ1443">
            <v>985390000</v>
          </cell>
          <cell r="AV1443">
            <v>0</v>
          </cell>
          <cell r="AW1443">
            <v>0</v>
          </cell>
          <cell r="AY1443">
            <v>985390000</v>
          </cell>
          <cell r="AZ1443">
            <v>985390000</v>
          </cell>
        </row>
        <row r="1444">
          <cell r="A1444" t="str">
            <v>MSS</v>
          </cell>
          <cell r="B1444" t="str">
            <v>NDP</v>
          </cell>
          <cell r="C1444" t="str">
            <v>B</v>
          </cell>
          <cell r="D1444" t="str">
            <v>HT2</v>
          </cell>
          <cell r="E1444" t="str">
            <v>Solidarités et santé</v>
          </cell>
          <cell r="F1444" t="str">
            <v>Santé</v>
          </cell>
          <cell r="U1444">
            <v>8000000</v>
          </cell>
          <cell r="V1444">
            <v>8000000</v>
          </cell>
          <cell r="AD1444">
            <v>0</v>
          </cell>
          <cell r="AE1444">
            <v>0</v>
          </cell>
          <cell r="AG1444">
            <v>8000000</v>
          </cell>
          <cell r="AH1444">
            <v>8000000</v>
          </cell>
          <cell r="AM1444">
            <v>0</v>
          </cell>
          <cell r="AN1444">
            <v>0</v>
          </cell>
          <cell r="AP1444">
            <v>8000000</v>
          </cell>
          <cell r="AQ1444">
            <v>8000000</v>
          </cell>
          <cell r="AV1444">
            <v>0</v>
          </cell>
          <cell r="AW1444">
            <v>0</v>
          </cell>
          <cell r="AY1444">
            <v>8000000</v>
          </cell>
          <cell r="AZ1444">
            <v>8000000</v>
          </cell>
        </row>
        <row r="1445">
          <cell r="A1445" t="str">
            <v>MSS</v>
          </cell>
          <cell r="B1445" t="str">
            <v>NDP</v>
          </cell>
          <cell r="C1445" t="str">
            <v>P</v>
          </cell>
          <cell r="D1445" t="str">
            <v>SO</v>
          </cell>
          <cell r="E1445" t="str">
            <v>Solidarités et santé</v>
          </cell>
          <cell r="F1445" t="str">
            <v>Santé</v>
          </cell>
          <cell r="M1445">
            <v>184668247</v>
          </cell>
          <cell r="O1445">
            <v>215883332</v>
          </cell>
          <cell r="Q1445">
            <v>196396111</v>
          </cell>
          <cell r="S1445">
            <v>134985199</v>
          </cell>
          <cell r="U1445">
            <v>250292751</v>
          </cell>
          <cell r="V1445">
            <v>255592751</v>
          </cell>
          <cell r="AD1445">
            <v>0</v>
          </cell>
          <cell r="AE1445">
            <v>0</v>
          </cell>
          <cell r="AG1445">
            <v>250292751</v>
          </cell>
          <cell r="AH1445">
            <v>255592751</v>
          </cell>
          <cell r="AM1445">
            <v>0</v>
          </cell>
          <cell r="AN1445">
            <v>0</v>
          </cell>
          <cell r="AP1445">
            <v>250292751</v>
          </cell>
          <cell r="AQ1445">
            <v>255592751</v>
          </cell>
          <cell r="AV1445">
            <v>0</v>
          </cell>
          <cell r="AW1445">
            <v>0</v>
          </cell>
          <cell r="AY1445">
            <v>250292751</v>
          </cell>
          <cell r="AZ1445">
            <v>255592751</v>
          </cell>
        </row>
        <row r="1446">
          <cell r="A1446" t="str">
            <v>MSS</v>
          </cell>
          <cell r="B1446" t="str">
            <v>SO</v>
          </cell>
          <cell r="C1446" t="str">
            <v>STP</v>
          </cell>
          <cell r="D1446" t="str">
            <v>T2</v>
          </cell>
          <cell r="E1446" t="str">
            <v>Solidarités et santé</v>
          </cell>
          <cell r="F1446" t="str">
            <v>Santé</v>
          </cell>
          <cell r="M1446">
            <v>0</v>
          </cell>
          <cell r="O1446">
            <v>0</v>
          </cell>
          <cell r="Q1446">
            <v>0</v>
          </cell>
          <cell r="S1446">
            <v>451518</v>
          </cell>
          <cell r="U1446">
            <v>1442239</v>
          </cell>
          <cell r="V1446">
            <v>1442239</v>
          </cell>
          <cell r="AD1446">
            <v>0</v>
          </cell>
          <cell r="AE1446">
            <v>0</v>
          </cell>
          <cell r="AG1446">
            <v>1442239</v>
          </cell>
          <cell r="AH1446">
            <v>1442239</v>
          </cell>
          <cell r="AM1446">
            <v>0</v>
          </cell>
          <cell r="AN1446">
            <v>0</v>
          </cell>
          <cell r="AP1446">
            <v>1442239</v>
          </cell>
          <cell r="AQ1446">
            <v>1442239</v>
          </cell>
          <cell r="AV1446">
            <v>0</v>
          </cell>
          <cell r="AW1446">
            <v>0</v>
          </cell>
          <cell r="AY1446">
            <v>1442239</v>
          </cell>
          <cell r="AZ1446">
            <v>1442239</v>
          </cell>
        </row>
        <row r="1447">
          <cell r="A1447" t="str">
            <v>MSS</v>
          </cell>
          <cell r="B1447" t="str">
            <v>NDP</v>
          </cell>
          <cell r="C1447" t="str">
            <v>B</v>
          </cell>
          <cell r="D1447" t="str">
            <v>T2_HCAS</v>
          </cell>
          <cell r="E1447" t="str">
            <v>Solidarités et santé</v>
          </cell>
          <cell r="F1447" t="str">
            <v>Santé</v>
          </cell>
          <cell r="M1447">
            <v>0</v>
          </cell>
          <cell r="O1447">
            <v>0</v>
          </cell>
          <cell r="Q1447">
            <v>0</v>
          </cell>
          <cell r="S1447">
            <v>451518</v>
          </cell>
          <cell r="U1447">
            <v>1442239</v>
          </cell>
          <cell r="V1447">
            <v>1442239</v>
          </cell>
          <cell r="AD1447">
            <v>0</v>
          </cell>
          <cell r="AE1447">
            <v>0</v>
          </cell>
          <cell r="AG1447">
            <v>1442239</v>
          </cell>
          <cell r="AH1447">
            <v>1442239</v>
          </cell>
          <cell r="AM1447">
            <v>0</v>
          </cell>
          <cell r="AN1447">
            <v>0</v>
          </cell>
          <cell r="AP1447">
            <v>1442239</v>
          </cell>
          <cell r="AQ1447">
            <v>1442239</v>
          </cell>
          <cell r="AV1447">
            <v>0</v>
          </cell>
          <cell r="AW1447">
            <v>0</v>
          </cell>
          <cell r="AY1447">
            <v>1442239</v>
          </cell>
          <cell r="AZ1447">
            <v>1442239</v>
          </cell>
        </row>
        <row r="1448">
          <cell r="A1448" t="str">
            <v>MSS</v>
          </cell>
          <cell r="B1448" t="str">
            <v>HN</v>
          </cell>
          <cell r="C1448" t="str">
            <v>B</v>
          </cell>
          <cell r="D1448" t="str">
            <v>T2_CAS</v>
          </cell>
          <cell r="E1448" t="str">
            <v>Solidarités et santé</v>
          </cell>
          <cell r="F1448" t="str">
            <v>Santé</v>
          </cell>
          <cell r="M1448">
            <v>0</v>
          </cell>
          <cell r="O1448">
            <v>0</v>
          </cell>
          <cell r="Q1448">
            <v>0</v>
          </cell>
          <cell r="S1448">
            <v>0</v>
          </cell>
          <cell r="U1448">
            <v>0</v>
          </cell>
          <cell r="V1448">
            <v>0</v>
          </cell>
          <cell r="AD1448">
            <v>0</v>
          </cell>
          <cell r="AE1448">
            <v>0</v>
          </cell>
          <cell r="AG1448">
            <v>0</v>
          </cell>
          <cell r="AH1448">
            <v>0</v>
          </cell>
          <cell r="AM1448">
            <v>0</v>
          </cell>
          <cell r="AN1448">
            <v>0</v>
          </cell>
          <cell r="AP1448">
            <v>0</v>
          </cell>
          <cell r="AQ1448">
            <v>0</v>
          </cell>
          <cell r="AV1448">
            <v>0</v>
          </cell>
          <cell r="AW1448">
            <v>0</v>
          </cell>
          <cell r="AY1448">
            <v>0</v>
          </cell>
          <cell r="AZ1448">
            <v>0</v>
          </cell>
        </row>
        <row r="1449">
          <cell r="A1449" t="str">
            <v>MSS</v>
          </cell>
          <cell r="B1449" t="str">
            <v>NDP</v>
          </cell>
          <cell r="C1449" t="str">
            <v>STP</v>
          </cell>
          <cell r="D1449" t="str">
            <v>HT2</v>
          </cell>
          <cell r="E1449" t="str">
            <v>Solidarités et santé</v>
          </cell>
          <cell r="F1449" t="str">
            <v>Santé</v>
          </cell>
          <cell r="M1449">
            <v>184668247</v>
          </cell>
          <cell r="O1449">
            <v>215883332</v>
          </cell>
          <cell r="Q1449">
            <v>196396111</v>
          </cell>
          <cell r="S1449">
            <v>134533681</v>
          </cell>
          <cell r="U1449">
            <v>248850512</v>
          </cell>
          <cell r="V1449">
            <v>254150512</v>
          </cell>
          <cell r="AD1449">
            <v>0</v>
          </cell>
          <cell r="AE1449">
            <v>0</v>
          </cell>
          <cell r="AG1449">
            <v>248850512</v>
          </cell>
          <cell r="AH1449">
            <v>254150512</v>
          </cell>
          <cell r="AM1449">
            <v>0</v>
          </cell>
          <cell r="AN1449">
            <v>0</v>
          </cell>
          <cell r="AP1449">
            <v>248850512</v>
          </cell>
          <cell r="AQ1449">
            <v>254150512</v>
          </cell>
          <cell r="AV1449">
            <v>0</v>
          </cell>
          <cell r="AW1449">
            <v>0</v>
          </cell>
          <cell r="AY1449">
            <v>248850512</v>
          </cell>
          <cell r="AZ1449">
            <v>254150512</v>
          </cell>
        </row>
        <row r="1450">
          <cell r="A1450" t="str">
            <v>MSS</v>
          </cell>
          <cell r="B1450" t="str">
            <v>NDP</v>
          </cell>
          <cell r="C1450" t="str">
            <v>B</v>
          </cell>
          <cell r="D1450" t="str">
            <v>HT2</v>
          </cell>
          <cell r="E1450" t="str">
            <v>Solidarités et santé</v>
          </cell>
          <cell r="F1450" t="str">
            <v>Santé</v>
          </cell>
          <cell r="U1450">
            <v>35791794</v>
          </cell>
          <cell r="V1450">
            <v>39791794</v>
          </cell>
          <cell r="AD1450">
            <v>0</v>
          </cell>
          <cell r="AE1450">
            <v>0</v>
          </cell>
          <cell r="AG1450">
            <v>35791794</v>
          </cell>
          <cell r="AH1450">
            <v>39791794</v>
          </cell>
          <cell r="AM1450">
            <v>0</v>
          </cell>
          <cell r="AN1450">
            <v>0</v>
          </cell>
          <cell r="AP1450">
            <v>35791794</v>
          </cell>
          <cell r="AQ1450">
            <v>39791794</v>
          </cell>
          <cell r="AV1450">
            <v>0</v>
          </cell>
          <cell r="AW1450">
            <v>0</v>
          </cell>
          <cell r="AY1450">
            <v>35791794</v>
          </cell>
          <cell r="AZ1450">
            <v>39791794</v>
          </cell>
        </row>
        <row r="1451">
          <cell r="A1451" t="str">
            <v>MSS</v>
          </cell>
          <cell r="B1451" t="str">
            <v>NDP</v>
          </cell>
          <cell r="C1451" t="str">
            <v>B</v>
          </cell>
          <cell r="D1451" t="str">
            <v>HT2</v>
          </cell>
          <cell r="E1451" t="str">
            <v>Solidarités et santé</v>
          </cell>
          <cell r="F1451" t="str">
            <v>Santé</v>
          </cell>
          <cell r="U1451">
            <v>22553046</v>
          </cell>
          <cell r="V1451">
            <v>22553046</v>
          </cell>
          <cell r="AD1451">
            <v>0</v>
          </cell>
          <cell r="AE1451">
            <v>0</v>
          </cell>
          <cell r="AG1451">
            <v>22553046</v>
          </cell>
          <cell r="AH1451">
            <v>22553046</v>
          </cell>
          <cell r="AM1451">
            <v>0</v>
          </cell>
          <cell r="AN1451">
            <v>0</v>
          </cell>
          <cell r="AP1451">
            <v>22553046</v>
          </cell>
          <cell r="AQ1451">
            <v>22553046</v>
          </cell>
          <cell r="AV1451">
            <v>0</v>
          </cell>
          <cell r="AW1451">
            <v>0</v>
          </cell>
          <cell r="AY1451">
            <v>22553046</v>
          </cell>
          <cell r="AZ1451">
            <v>22553046</v>
          </cell>
        </row>
        <row r="1452">
          <cell r="A1452" t="str">
            <v>MSS</v>
          </cell>
          <cell r="B1452" t="str">
            <v>NDP</v>
          </cell>
          <cell r="C1452" t="str">
            <v>B</v>
          </cell>
          <cell r="D1452" t="str">
            <v>HT2</v>
          </cell>
          <cell r="E1452" t="str">
            <v>Solidarités et santé</v>
          </cell>
          <cell r="F1452" t="str">
            <v>Santé</v>
          </cell>
          <cell r="U1452">
            <v>40517959</v>
          </cell>
          <cell r="V1452">
            <v>40517959</v>
          </cell>
          <cell r="AD1452">
            <v>0</v>
          </cell>
          <cell r="AE1452">
            <v>0</v>
          </cell>
          <cell r="AG1452">
            <v>40517959</v>
          </cell>
          <cell r="AH1452">
            <v>40517959</v>
          </cell>
          <cell r="AM1452">
            <v>0</v>
          </cell>
          <cell r="AN1452">
            <v>0</v>
          </cell>
          <cell r="AP1452">
            <v>40517959</v>
          </cell>
          <cell r="AQ1452">
            <v>40517959</v>
          </cell>
          <cell r="AV1452">
            <v>0</v>
          </cell>
          <cell r="AW1452">
            <v>0</v>
          </cell>
          <cell r="AY1452">
            <v>40517959</v>
          </cell>
          <cell r="AZ1452">
            <v>40517959</v>
          </cell>
        </row>
        <row r="1453">
          <cell r="A1453" t="str">
            <v>MSS</v>
          </cell>
          <cell r="B1453" t="str">
            <v>NDP</v>
          </cell>
          <cell r="C1453" t="str">
            <v>B</v>
          </cell>
          <cell r="D1453" t="str">
            <v>HT2</v>
          </cell>
          <cell r="E1453" t="str">
            <v>Solidarités et santé</v>
          </cell>
          <cell r="F1453" t="str">
            <v>Santé</v>
          </cell>
          <cell r="U1453">
            <v>52436148</v>
          </cell>
          <cell r="V1453">
            <v>52436148</v>
          </cell>
          <cell r="AD1453">
            <v>0</v>
          </cell>
          <cell r="AE1453">
            <v>0</v>
          </cell>
          <cell r="AG1453">
            <v>52436148</v>
          </cell>
          <cell r="AH1453">
            <v>52436148</v>
          </cell>
          <cell r="AM1453">
            <v>0</v>
          </cell>
          <cell r="AN1453">
            <v>0</v>
          </cell>
          <cell r="AP1453">
            <v>52436148</v>
          </cell>
          <cell r="AQ1453">
            <v>52436148</v>
          </cell>
          <cell r="AV1453">
            <v>0</v>
          </cell>
          <cell r="AW1453">
            <v>0</v>
          </cell>
          <cell r="AY1453">
            <v>52436148</v>
          </cell>
          <cell r="AZ1453">
            <v>52436148</v>
          </cell>
        </row>
        <row r="1454">
          <cell r="A1454" t="str">
            <v>MSS</v>
          </cell>
          <cell r="B1454" t="str">
            <v>NDP</v>
          </cell>
          <cell r="C1454" t="str">
            <v>B</v>
          </cell>
          <cell r="D1454" t="str">
            <v>HT2</v>
          </cell>
          <cell r="E1454" t="str">
            <v>Solidarités et santé</v>
          </cell>
          <cell r="F1454" t="str">
            <v>Santé</v>
          </cell>
          <cell r="U1454">
            <v>500000</v>
          </cell>
          <cell r="V1454">
            <v>500000</v>
          </cell>
          <cell r="AD1454">
            <v>0</v>
          </cell>
          <cell r="AE1454">
            <v>0</v>
          </cell>
          <cell r="AG1454">
            <v>500000</v>
          </cell>
          <cell r="AH1454">
            <v>500000</v>
          </cell>
          <cell r="AM1454">
            <v>0</v>
          </cell>
          <cell r="AN1454">
            <v>0</v>
          </cell>
          <cell r="AP1454">
            <v>500000</v>
          </cell>
          <cell r="AQ1454">
            <v>500000</v>
          </cell>
          <cell r="AV1454">
            <v>0</v>
          </cell>
          <cell r="AW1454">
            <v>0</v>
          </cell>
          <cell r="AY1454">
            <v>500000</v>
          </cell>
          <cell r="AZ1454">
            <v>500000</v>
          </cell>
        </row>
        <row r="1455">
          <cell r="A1455" t="str">
            <v>MSS</v>
          </cell>
          <cell r="B1455" t="str">
            <v>NDP</v>
          </cell>
          <cell r="C1455" t="str">
            <v>B</v>
          </cell>
          <cell r="D1455" t="str">
            <v>HT2</v>
          </cell>
          <cell r="E1455" t="str">
            <v>Solidarités et santé</v>
          </cell>
          <cell r="F1455" t="str">
            <v>Santé</v>
          </cell>
          <cell r="U1455">
            <v>91500000</v>
          </cell>
          <cell r="V1455">
            <v>92800000</v>
          </cell>
          <cell r="AD1455">
            <v>0</v>
          </cell>
          <cell r="AE1455">
            <v>0</v>
          </cell>
          <cell r="AG1455">
            <v>91500000</v>
          </cell>
          <cell r="AH1455">
            <v>92800000</v>
          </cell>
          <cell r="AM1455">
            <v>0</v>
          </cell>
          <cell r="AN1455">
            <v>0</v>
          </cell>
          <cell r="AP1455">
            <v>91500000</v>
          </cell>
          <cell r="AQ1455">
            <v>92800000</v>
          </cell>
          <cell r="AV1455">
            <v>0</v>
          </cell>
          <cell r="AW1455">
            <v>0</v>
          </cell>
          <cell r="AY1455">
            <v>91500000</v>
          </cell>
          <cell r="AZ1455">
            <v>92800000</v>
          </cell>
        </row>
        <row r="1456">
          <cell r="A1456" t="str">
            <v>MSS</v>
          </cell>
          <cell r="B1456" t="str">
            <v>NDP</v>
          </cell>
          <cell r="C1456" t="str">
            <v>B</v>
          </cell>
          <cell r="D1456" t="str">
            <v>HT2</v>
          </cell>
          <cell r="E1456" t="str">
            <v>Solidarités et santé</v>
          </cell>
          <cell r="F1456" t="str">
            <v>Santé</v>
          </cell>
          <cell r="U1456">
            <v>5551565</v>
          </cell>
          <cell r="V1456">
            <v>5551565</v>
          </cell>
          <cell r="AD1456">
            <v>0</v>
          </cell>
          <cell r="AE1456">
            <v>0</v>
          </cell>
          <cell r="AG1456">
            <v>5551565</v>
          </cell>
          <cell r="AH1456">
            <v>5551565</v>
          </cell>
          <cell r="AM1456">
            <v>0</v>
          </cell>
          <cell r="AN1456">
            <v>0</v>
          </cell>
          <cell r="AP1456">
            <v>5551565</v>
          </cell>
          <cell r="AQ1456">
            <v>5551565</v>
          </cell>
          <cell r="AV1456">
            <v>0</v>
          </cell>
          <cell r="AW1456">
            <v>0</v>
          </cell>
          <cell r="AY1456">
            <v>5551565</v>
          </cell>
          <cell r="AZ1456">
            <v>5551565</v>
          </cell>
        </row>
        <row r="1457">
          <cell r="A1457" t="str">
            <v>MSS</v>
          </cell>
          <cell r="B1457" t="str">
            <v>NDP</v>
          </cell>
          <cell r="C1457" t="str">
            <v>B</v>
          </cell>
          <cell r="D1457" t="str">
            <v>HT2</v>
          </cell>
          <cell r="E1457" t="str">
            <v>Solidarités et santé</v>
          </cell>
          <cell r="F1457" t="str">
            <v>Santé</v>
          </cell>
          <cell r="U1457">
            <v>0</v>
          </cell>
          <cell r="V1457">
            <v>0</v>
          </cell>
          <cell r="AD1457">
            <v>0</v>
          </cell>
          <cell r="AE1457">
            <v>0</v>
          </cell>
          <cell r="AG1457">
            <v>0</v>
          </cell>
          <cell r="AH1457">
            <v>0</v>
          </cell>
          <cell r="AM1457">
            <v>0</v>
          </cell>
          <cell r="AN1457">
            <v>0</v>
          </cell>
          <cell r="AP1457">
            <v>0</v>
          </cell>
          <cell r="AQ1457">
            <v>0</v>
          </cell>
          <cell r="AV1457">
            <v>0</v>
          </cell>
          <cell r="AW1457">
            <v>0</v>
          </cell>
          <cell r="AY1457">
            <v>0</v>
          </cell>
          <cell r="AZ1457">
            <v>0</v>
          </cell>
        </row>
        <row r="1458">
          <cell r="A1458" t="str">
            <v>MSS</v>
          </cell>
          <cell r="B1458" t="str">
            <v>NDP</v>
          </cell>
          <cell r="C1458" t="str">
            <v>B</v>
          </cell>
          <cell r="D1458" t="str">
            <v>HT2</v>
          </cell>
          <cell r="E1458" t="str">
            <v>Solidarités et santé</v>
          </cell>
          <cell r="F1458" t="str">
            <v>Santé</v>
          </cell>
          <cell r="U1458">
            <v>0</v>
          </cell>
          <cell r="V1458">
            <v>0</v>
          </cell>
          <cell r="AD1458">
            <v>0</v>
          </cell>
          <cell r="AE1458">
            <v>0</v>
          </cell>
          <cell r="AG1458">
            <v>0</v>
          </cell>
          <cell r="AH1458">
            <v>0</v>
          </cell>
          <cell r="AM1458">
            <v>0</v>
          </cell>
          <cell r="AN1458">
            <v>0</v>
          </cell>
          <cell r="AP1458">
            <v>0</v>
          </cell>
          <cell r="AQ1458">
            <v>0</v>
          </cell>
          <cell r="AV1458">
            <v>0</v>
          </cell>
          <cell r="AW1458">
            <v>0</v>
          </cell>
          <cell r="AY1458">
            <v>0</v>
          </cell>
          <cell r="AZ1458">
            <v>0</v>
          </cell>
        </row>
        <row r="1459">
          <cell r="A1459" t="str">
            <v>MSS</v>
          </cell>
          <cell r="B1459" t="str">
            <v>NDP</v>
          </cell>
          <cell r="C1459" t="str">
            <v>B</v>
          </cell>
          <cell r="D1459" t="str">
            <v>HT2</v>
          </cell>
          <cell r="E1459" t="str">
            <v>Solidarités et santé</v>
          </cell>
          <cell r="F1459" t="str">
            <v>Santé</v>
          </cell>
          <cell r="U1459">
            <v>0</v>
          </cell>
          <cell r="V1459">
            <v>0</v>
          </cell>
          <cell r="AD1459">
            <v>0</v>
          </cell>
          <cell r="AE1459">
            <v>0</v>
          </cell>
          <cell r="AG1459">
            <v>0</v>
          </cell>
          <cell r="AH1459">
            <v>0</v>
          </cell>
          <cell r="AM1459">
            <v>0</v>
          </cell>
          <cell r="AN1459">
            <v>0</v>
          </cell>
          <cell r="AP1459">
            <v>0</v>
          </cell>
          <cell r="AQ1459">
            <v>0</v>
          </cell>
          <cell r="AV1459">
            <v>0</v>
          </cell>
          <cell r="AW1459">
            <v>0</v>
          </cell>
          <cell r="AY1459">
            <v>0</v>
          </cell>
          <cell r="AZ1459">
            <v>0</v>
          </cell>
        </row>
        <row r="1460">
          <cell r="A1460" t="str">
            <v>MSS</v>
          </cell>
          <cell r="B1460" t="str">
            <v>SO</v>
          </cell>
          <cell r="C1460" t="str">
            <v>M</v>
          </cell>
          <cell r="D1460" t="str">
            <v>SO</v>
          </cell>
          <cell r="E1460" t="str">
            <v>Solidarités et santé</v>
          </cell>
          <cell r="F1460" t="str">
            <v>Solidarité, insertion et égalité des chances</v>
          </cell>
          <cell r="M1460">
            <v>8516265217</v>
          </cell>
          <cell r="O1460">
            <v>8949351571</v>
          </cell>
          <cell r="Q1460">
            <v>13000037025</v>
          </cell>
          <cell r="S1460">
            <v>15766255369</v>
          </cell>
          <cell r="U1460">
            <v>26256284637</v>
          </cell>
          <cell r="V1460">
            <v>26253098836</v>
          </cell>
          <cell r="AD1460">
            <v>0</v>
          </cell>
          <cell r="AE1460">
            <v>0</v>
          </cell>
          <cell r="AG1460">
            <v>26256284637</v>
          </cell>
          <cell r="AH1460">
            <v>26253098836</v>
          </cell>
          <cell r="AM1460">
            <v>0</v>
          </cell>
          <cell r="AN1460">
            <v>0</v>
          </cell>
          <cell r="AP1460">
            <v>26256284637</v>
          </cell>
          <cell r="AQ1460">
            <v>26253098836</v>
          </cell>
          <cell r="AV1460">
            <v>0</v>
          </cell>
          <cell r="AW1460">
            <v>0</v>
          </cell>
          <cell r="AY1460">
            <v>26256284637</v>
          </cell>
          <cell r="AZ1460">
            <v>26253098836</v>
          </cell>
        </row>
        <row r="1461">
          <cell r="A1461" t="str">
            <v>MSS</v>
          </cell>
          <cell r="B1461" t="str">
            <v>NDP</v>
          </cell>
          <cell r="C1461" t="str">
            <v>P</v>
          </cell>
          <cell r="D1461" t="str">
            <v>SO</v>
          </cell>
          <cell r="E1461" t="str">
            <v>Solidarités et santé</v>
          </cell>
          <cell r="F1461" t="str">
            <v>Solidarité, insertion et égalité des chances</v>
          </cell>
          <cell r="M1461">
            <v>1136826860</v>
          </cell>
          <cell r="O1461">
            <v>1129935796</v>
          </cell>
          <cell r="Q1461">
            <v>1101836269</v>
          </cell>
          <cell r="S1461">
            <v>1124483446</v>
          </cell>
          <cell r="U1461">
            <v>1150308954</v>
          </cell>
          <cell r="V1461">
            <v>1159223153</v>
          </cell>
          <cell r="AD1461">
            <v>0</v>
          </cell>
          <cell r="AE1461">
            <v>0</v>
          </cell>
          <cell r="AG1461">
            <v>1150308954</v>
          </cell>
          <cell r="AH1461">
            <v>1159223153</v>
          </cell>
          <cell r="AM1461">
            <v>0</v>
          </cell>
          <cell r="AN1461">
            <v>0</v>
          </cell>
          <cell r="AP1461">
            <v>1150308954</v>
          </cell>
          <cell r="AQ1461">
            <v>1159223153</v>
          </cell>
          <cell r="AV1461">
            <v>0</v>
          </cell>
          <cell r="AW1461">
            <v>0</v>
          </cell>
          <cell r="AY1461">
            <v>1150308954</v>
          </cell>
          <cell r="AZ1461">
            <v>1159223153</v>
          </cell>
        </row>
        <row r="1462">
          <cell r="A1462" t="str">
            <v>MSS</v>
          </cell>
          <cell r="B1462" t="str">
            <v>SO</v>
          </cell>
          <cell r="C1462" t="str">
            <v>STP</v>
          </cell>
          <cell r="D1462" t="str">
            <v>T2</v>
          </cell>
          <cell r="E1462" t="str">
            <v>Solidarités et santé</v>
          </cell>
          <cell r="F1462" t="str">
            <v>Solidarité, insertion et égalité des chances</v>
          </cell>
          <cell r="M1462">
            <v>399479826</v>
          </cell>
          <cell r="O1462">
            <v>392273533</v>
          </cell>
          <cell r="Q1462">
            <v>387168865</v>
          </cell>
          <cell r="S1462">
            <v>395485045</v>
          </cell>
          <cell r="U1462">
            <v>388921981</v>
          </cell>
          <cell r="V1462">
            <v>388921981</v>
          </cell>
          <cell r="AD1462">
            <v>0</v>
          </cell>
          <cell r="AE1462">
            <v>0</v>
          </cell>
          <cell r="AG1462">
            <v>388921981</v>
          </cell>
          <cell r="AH1462">
            <v>388921981</v>
          </cell>
          <cell r="AM1462">
            <v>0</v>
          </cell>
          <cell r="AN1462">
            <v>0</v>
          </cell>
          <cell r="AP1462">
            <v>388921981</v>
          </cell>
          <cell r="AQ1462">
            <v>388921981</v>
          </cell>
          <cell r="AV1462">
            <v>0</v>
          </cell>
          <cell r="AW1462">
            <v>0</v>
          </cell>
          <cell r="AY1462">
            <v>388921981</v>
          </cell>
          <cell r="AZ1462">
            <v>388921981</v>
          </cell>
        </row>
        <row r="1463">
          <cell r="A1463" t="str">
            <v>MSS</v>
          </cell>
          <cell r="B1463" t="str">
            <v>NDP</v>
          </cell>
          <cell r="C1463" t="str">
            <v>B</v>
          </cell>
          <cell r="D1463" t="str">
            <v>T2_HCAS</v>
          </cell>
          <cell r="E1463" t="str">
            <v>Solidarités et santé</v>
          </cell>
          <cell r="F1463" t="str">
            <v>Solidarité, insertion et égalité des chances</v>
          </cell>
          <cell r="M1463">
            <v>293981070</v>
          </cell>
          <cell r="O1463">
            <v>290717027</v>
          </cell>
          <cell r="Q1463">
            <v>286767891</v>
          </cell>
          <cell r="S1463">
            <v>296153831</v>
          </cell>
          <cell r="U1463">
            <v>285746092</v>
          </cell>
          <cell r="V1463">
            <v>285746092</v>
          </cell>
          <cell r="AD1463">
            <v>0</v>
          </cell>
          <cell r="AE1463">
            <v>0</v>
          </cell>
          <cell r="AG1463">
            <v>285746092</v>
          </cell>
          <cell r="AH1463">
            <v>285746092</v>
          </cell>
          <cell r="AM1463">
            <v>0</v>
          </cell>
          <cell r="AN1463">
            <v>0</v>
          </cell>
          <cell r="AP1463">
            <v>285746092</v>
          </cell>
          <cell r="AQ1463">
            <v>285746092</v>
          </cell>
          <cell r="AV1463">
            <v>0</v>
          </cell>
          <cell r="AW1463">
            <v>0</v>
          </cell>
          <cell r="AY1463">
            <v>285746092</v>
          </cell>
          <cell r="AZ1463">
            <v>285746092</v>
          </cell>
        </row>
        <row r="1464">
          <cell r="A1464" t="str">
            <v>MSS</v>
          </cell>
          <cell r="B1464" t="str">
            <v>HN</v>
          </cell>
          <cell r="C1464" t="str">
            <v>B</v>
          </cell>
          <cell r="D1464" t="str">
            <v>T2_CAS</v>
          </cell>
          <cell r="E1464" t="str">
            <v>Solidarités et santé</v>
          </cell>
          <cell r="F1464" t="str">
            <v>Solidarité, insertion et égalité des chances</v>
          </cell>
          <cell r="M1464">
            <v>105498756</v>
          </cell>
          <cell r="O1464">
            <v>101556506</v>
          </cell>
          <cell r="Q1464">
            <v>100400974</v>
          </cell>
          <cell r="S1464">
            <v>99331214</v>
          </cell>
          <cell r="U1464">
            <v>103175889</v>
          </cell>
          <cell r="V1464">
            <v>103175889</v>
          </cell>
          <cell r="AD1464">
            <v>0</v>
          </cell>
          <cell r="AE1464">
            <v>0</v>
          </cell>
          <cell r="AG1464">
            <v>103175889</v>
          </cell>
          <cell r="AH1464">
            <v>103175889</v>
          </cell>
          <cell r="AM1464">
            <v>0</v>
          </cell>
          <cell r="AN1464">
            <v>0</v>
          </cell>
          <cell r="AP1464">
            <v>103175889</v>
          </cell>
          <cell r="AQ1464">
            <v>103175889</v>
          </cell>
          <cell r="AV1464">
            <v>0</v>
          </cell>
          <cell r="AW1464">
            <v>0</v>
          </cell>
          <cell r="AY1464">
            <v>103175889</v>
          </cell>
          <cell r="AZ1464">
            <v>103175889</v>
          </cell>
        </row>
        <row r="1465">
          <cell r="A1465" t="str">
            <v>MSS</v>
          </cell>
          <cell r="B1465" t="str">
            <v>NDP</v>
          </cell>
          <cell r="C1465" t="str">
            <v>STP</v>
          </cell>
          <cell r="D1465" t="str">
            <v>HT2</v>
          </cell>
          <cell r="E1465" t="str">
            <v>Solidarités et santé</v>
          </cell>
          <cell r="F1465" t="str">
            <v>Solidarité, insertion et égalité des chances</v>
          </cell>
          <cell r="M1465">
            <v>737347034</v>
          </cell>
          <cell r="O1465">
            <v>737662263</v>
          </cell>
          <cell r="Q1465">
            <v>714667404</v>
          </cell>
          <cell r="S1465">
            <v>728998401</v>
          </cell>
          <cell r="U1465">
            <v>761386973</v>
          </cell>
          <cell r="V1465">
            <v>770301172</v>
          </cell>
          <cell r="AD1465">
            <v>0</v>
          </cell>
          <cell r="AE1465">
            <v>0</v>
          </cell>
          <cell r="AG1465">
            <v>761386973</v>
          </cell>
          <cell r="AH1465">
            <v>770301172</v>
          </cell>
          <cell r="AM1465">
            <v>0</v>
          </cell>
          <cell r="AN1465">
            <v>0</v>
          </cell>
          <cell r="AP1465">
            <v>761386973</v>
          </cell>
          <cell r="AQ1465">
            <v>770301172</v>
          </cell>
          <cell r="AV1465">
            <v>0</v>
          </cell>
          <cell r="AW1465">
            <v>0</v>
          </cell>
          <cell r="AY1465">
            <v>761386973</v>
          </cell>
          <cell r="AZ1465">
            <v>770301172</v>
          </cell>
        </row>
        <row r="1466">
          <cell r="A1466" t="str">
            <v>MSS</v>
          </cell>
          <cell r="B1466" t="str">
            <v>NDP</v>
          </cell>
          <cell r="C1466" t="str">
            <v>B</v>
          </cell>
          <cell r="D1466" t="str">
            <v>HT2</v>
          </cell>
          <cell r="E1466" t="str">
            <v>Solidarités et santé</v>
          </cell>
          <cell r="F1466" t="str">
            <v>Solidarité, insertion et égalité des chances</v>
          </cell>
          <cell r="U1466">
            <v>14799835</v>
          </cell>
          <cell r="V1466">
            <v>14999159</v>
          </cell>
          <cell r="AD1466">
            <v>0</v>
          </cell>
          <cell r="AE1466">
            <v>0</v>
          </cell>
          <cell r="AG1466">
            <v>14799835</v>
          </cell>
          <cell r="AH1466">
            <v>14999159</v>
          </cell>
          <cell r="AM1466">
            <v>0</v>
          </cell>
          <cell r="AN1466">
            <v>0</v>
          </cell>
          <cell r="AP1466">
            <v>14799835</v>
          </cell>
          <cell r="AQ1466">
            <v>14999159</v>
          </cell>
          <cell r="AV1466">
            <v>0</v>
          </cell>
          <cell r="AW1466">
            <v>0</v>
          </cell>
          <cell r="AY1466">
            <v>14799835</v>
          </cell>
          <cell r="AZ1466">
            <v>14999159</v>
          </cell>
        </row>
        <row r="1467">
          <cell r="A1467" t="str">
            <v>MSS</v>
          </cell>
          <cell r="B1467" t="str">
            <v>NDP</v>
          </cell>
          <cell r="C1467" t="str">
            <v>B</v>
          </cell>
          <cell r="D1467" t="str">
            <v>HT2</v>
          </cell>
          <cell r="E1467" t="str">
            <v>Solidarités et santé</v>
          </cell>
          <cell r="F1467" t="str">
            <v>Solidarité, insertion et égalité des chances</v>
          </cell>
          <cell r="U1467">
            <v>58514191</v>
          </cell>
          <cell r="V1467">
            <v>58484869</v>
          </cell>
          <cell r="AD1467">
            <v>0</v>
          </cell>
          <cell r="AE1467">
            <v>0</v>
          </cell>
          <cell r="AG1467">
            <v>58514191</v>
          </cell>
          <cell r="AH1467">
            <v>58484869</v>
          </cell>
          <cell r="AM1467">
            <v>0</v>
          </cell>
          <cell r="AN1467">
            <v>0</v>
          </cell>
          <cell r="AP1467">
            <v>58514191</v>
          </cell>
          <cell r="AQ1467">
            <v>58484869</v>
          </cell>
          <cell r="AV1467">
            <v>0</v>
          </cell>
          <cell r="AW1467">
            <v>0</v>
          </cell>
          <cell r="AY1467">
            <v>58514191</v>
          </cell>
          <cell r="AZ1467">
            <v>58484869</v>
          </cell>
        </row>
        <row r="1468">
          <cell r="A1468" t="str">
            <v>MSS</v>
          </cell>
          <cell r="B1468" t="str">
            <v>NDP</v>
          </cell>
          <cell r="C1468" t="str">
            <v>B</v>
          </cell>
          <cell r="D1468" t="str">
            <v>HT2</v>
          </cell>
          <cell r="E1468" t="str">
            <v>Solidarités et santé</v>
          </cell>
          <cell r="F1468" t="str">
            <v>Solidarité, insertion et égalité des chances</v>
          </cell>
          <cell r="U1468">
            <v>26015832</v>
          </cell>
          <cell r="V1468">
            <v>49050995</v>
          </cell>
          <cell r="AD1468">
            <v>0</v>
          </cell>
          <cell r="AE1468">
            <v>0</v>
          </cell>
          <cell r="AG1468">
            <v>26015832</v>
          </cell>
          <cell r="AH1468">
            <v>49050995</v>
          </cell>
          <cell r="AM1468">
            <v>0</v>
          </cell>
          <cell r="AN1468">
            <v>0</v>
          </cell>
          <cell r="AP1468">
            <v>26015832</v>
          </cell>
          <cell r="AQ1468">
            <v>49050995</v>
          </cell>
          <cell r="AV1468">
            <v>0</v>
          </cell>
          <cell r="AW1468">
            <v>0</v>
          </cell>
          <cell r="AY1468">
            <v>26015832</v>
          </cell>
          <cell r="AZ1468">
            <v>49050995</v>
          </cell>
        </row>
        <row r="1469">
          <cell r="A1469" t="str">
            <v>MSS</v>
          </cell>
          <cell r="B1469" t="str">
            <v>NDP</v>
          </cell>
          <cell r="C1469" t="str">
            <v>B</v>
          </cell>
          <cell r="D1469" t="str">
            <v>HT2</v>
          </cell>
          <cell r="E1469" t="str">
            <v>Solidarités et santé</v>
          </cell>
          <cell r="F1469" t="str">
            <v>Solidarité, insertion et égalité des chances</v>
          </cell>
          <cell r="U1469">
            <v>19700000</v>
          </cell>
          <cell r="V1469">
            <v>6100000</v>
          </cell>
          <cell r="AD1469">
            <v>0</v>
          </cell>
          <cell r="AE1469">
            <v>0</v>
          </cell>
          <cell r="AG1469">
            <v>19700000</v>
          </cell>
          <cell r="AH1469">
            <v>6100000</v>
          </cell>
          <cell r="AM1469">
            <v>0</v>
          </cell>
          <cell r="AN1469">
            <v>0</v>
          </cell>
          <cell r="AP1469">
            <v>19700000</v>
          </cell>
          <cell r="AQ1469">
            <v>6100000</v>
          </cell>
          <cell r="AV1469">
            <v>0</v>
          </cell>
          <cell r="AW1469">
            <v>0</v>
          </cell>
          <cell r="AY1469">
            <v>19700000</v>
          </cell>
          <cell r="AZ1469">
            <v>6100000</v>
          </cell>
        </row>
        <row r="1470">
          <cell r="A1470" t="str">
            <v>MSS</v>
          </cell>
          <cell r="B1470" t="str">
            <v>NDP</v>
          </cell>
          <cell r="C1470" t="str">
            <v>B</v>
          </cell>
          <cell r="D1470" t="str">
            <v>HT2</v>
          </cell>
          <cell r="E1470" t="str">
            <v>Solidarités et santé</v>
          </cell>
          <cell r="F1470" t="str">
            <v>Solidarité, insertion et égalité des chances</v>
          </cell>
          <cell r="U1470">
            <v>7640564</v>
          </cell>
          <cell r="V1470">
            <v>7640564</v>
          </cell>
          <cell r="AD1470">
            <v>0</v>
          </cell>
          <cell r="AE1470">
            <v>0</v>
          </cell>
          <cell r="AG1470">
            <v>7640564</v>
          </cell>
          <cell r="AH1470">
            <v>7640564</v>
          </cell>
          <cell r="AM1470">
            <v>0</v>
          </cell>
          <cell r="AN1470">
            <v>0</v>
          </cell>
          <cell r="AP1470">
            <v>7640564</v>
          </cell>
          <cell r="AQ1470">
            <v>7640564</v>
          </cell>
          <cell r="AV1470">
            <v>0</v>
          </cell>
          <cell r="AW1470">
            <v>0</v>
          </cell>
          <cell r="AY1470">
            <v>7640564</v>
          </cell>
          <cell r="AZ1470">
            <v>7640564</v>
          </cell>
        </row>
        <row r="1471">
          <cell r="A1471" t="str">
            <v>MSS</v>
          </cell>
          <cell r="B1471" t="str">
            <v>NDP</v>
          </cell>
          <cell r="C1471" t="str">
            <v>B</v>
          </cell>
          <cell r="D1471" t="str">
            <v>HT2</v>
          </cell>
          <cell r="E1471" t="str">
            <v>Solidarités et santé</v>
          </cell>
          <cell r="F1471" t="str">
            <v>Solidarité, insertion et égalité des chances</v>
          </cell>
          <cell r="U1471">
            <v>3890793</v>
          </cell>
          <cell r="V1471">
            <v>3889956</v>
          </cell>
          <cell r="AD1471">
            <v>0</v>
          </cell>
          <cell r="AE1471">
            <v>0</v>
          </cell>
          <cell r="AG1471">
            <v>3890793</v>
          </cell>
          <cell r="AH1471">
            <v>3889956</v>
          </cell>
          <cell r="AM1471">
            <v>0</v>
          </cell>
          <cell r="AN1471">
            <v>0</v>
          </cell>
          <cell r="AP1471">
            <v>3890793</v>
          </cell>
          <cell r="AQ1471">
            <v>3889956</v>
          </cell>
          <cell r="AV1471">
            <v>0</v>
          </cell>
          <cell r="AW1471">
            <v>0</v>
          </cell>
          <cell r="AY1471">
            <v>3890793</v>
          </cell>
          <cell r="AZ1471">
            <v>3889956</v>
          </cell>
        </row>
        <row r="1472">
          <cell r="A1472" t="str">
            <v>MSS</v>
          </cell>
          <cell r="B1472" t="str">
            <v>NDP</v>
          </cell>
          <cell r="C1472" t="str">
            <v>B</v>
          </cell>
          <cell r="D1472" t="str">
            <v>HT2</v>
          </cell>
          <cell r="E1472" t="str">
            <v>Solidarités et santé</v>
          </cell>
          <cell r="F1472" t="str">
            <v>Solidarité, insertion et égalité des chances</v>
          </cell>
          <cell r="U1472">
            <v>11300617</v>
          </cell>
          <cell r="V1472">
            <v>10568946</v>
          </cell>
          <cell r="AD1472">
            <v>0</v>
          </cell>
          <cell r="AE1472">
            <v>0</v>
          </cell>
          <cell r="AG1472">
            <v>11300617</v>
          </cell>
          <cell r="AH1472">
            <v>10568946</v>
          </cell>
          <cell r="AM1472">
            <v>0</v>
          </cell>
          <cell r="AN1472">
            <v>0</v>
          </cell>
          <cell r="AP1472">
            <v>11300617</v>
          </cell>
          <cell r="AQ1472">
            <v>10568946</v>
          </cell>
          <cell r="AV1472">
            <v>0</v>
          </cell>
          <cell r="AW1472">
            <v>0</v>
          </cell>
          <cell r="AY1472">
            <v>11300617</v>
          </cell>
          <cell r="AZ1472">
            <v>10568946</v>
          </cell>
        </row>
        <row r="1473">
          <cell r="A1473" t="str">
            <v>MSS</v>
          </cell>
          <cell r="B1473" t="str">
            <v>NDP</v>
          </cell>
          <cell r="C1473" t="str">
            <v>B</v>
          </cell>
          <cell r="D1473" t="str">
            <v>HT2</v>
          </cell>
          <cell r="E1473" t="str">
            <v>Solidarités et santé</v>
          </cell>
          <cell r="F1473" t="str">
            <v>Solidarité, insertion et égalité des chances</v>
          </cell>
          <cell r="U1473">
            <v>594181339</v>
          </cell>
          <cell r="V1473">
            <v>594181339</v>
          </cell>
          <cell r="AD1473">
            <v>0</v>
          </cell>
          <cell r="AE1473">
            <v>0</v>
          </cell>
          <cell r="AG1473">
            <v>594181339</v>
          </cell>
          <cell r="AH1473">
            <v>594181339</v>
          </cell>
          <cell r="AM1473">
            <v>0</v>
          </cell>
          <cell r="AN1473">
            <v>0</v>
          </cell>
          <cell r="AP1473">
            <v>594181339</v>
          </cell>
          <cell r="AQ1473">
            <v>594181339</v>
          </cell>
          <cell r="AV1473">
            <v>0</v>
          </cell>
          <cell r="AW1473">
            <v>0</v>
          </cell>
          <cell r="AY1473">
            <v>594181339</v>
          </cell>
          <cell r="AZ1473">
            <v>594181339</v>
          </cell>
        </row>
        <row r="1474">
          <cell r="A1474" t="str">
            <v>MSS</v>
          </cell>
          <cell r="B1474" t="str">
            <v>NDP</v>
          </cell>
          <cell r="C1474" t="str">
            <v>B</v>
          </cell>
          <cell r="D1474" t="str">
            <v>HT2</v>
          </cell>
          <cell r="E1474" t="str">
            <v>Solidarités et santé</v>
          </cell>
          <cell r="F1474" t="str">
            <v>Solidarité, insertion et égalité des chances</v>
          </cell>
          <cell r="U1474">
            <v>25343802</v>
          </cell>
          <cell r="V1474">
            <v>25385344</v>
          </cell>
          <cell r="AD1474">
            <v>0</v>
          </cell>
          <cell r="AE1474">
            <v>0</v>
          </cell>
          <cell r="AG1474">
            <v>25343802</v>
          </cell>
          <cell r="AH1474">
            <v>25385344</v>
          </cell>
          <cell r="AM1474">
            <v>0</v>
          </cell>
          <cell r="AN1474">
            <v>0</v>
          </cell>
          <cell r="AP1474">
            <v>25343802</v>
          </cell>
          <cell r="AQ1474">
            <v>25385344</v>
          </cell>
          <cell r="AV1474">
            <v>0</v>
          </cell>
          <cell r="AW1474">
            <v>0</v>
          </cell>
          <cell r="AY1474">
            <v>25343802</v>
          </cell>
          <cell r="AZ1474">
            <v>25385344</v>
          </cell>
        </row>
        <row r="1475">
          <cell r="A1475" t="str">
            <v>MSS</v>
          </cell>
          <cell r="B1475" t="str">
            <v>NDP</v>
          </cell>
          <cell r="C1475" t="str">
            <v>P</v>
          </cell>
          <cell r="D1475" t="str">
            <v>SO</v>
          </cell>
          <cell r="E1475" t="str">
            <v>Solidarités et santé</v>
          </cell>
          <cell r="F1475" t="str">
            <v>Solidarité, insertion et égalité des chances</v>
          </cell>
          <cell r="M1475">
            <v>7379438357</v>
          </cell>
          <cell r="O1475">
            <v>7819415775</v>
          </cell>
          <cell r="Q1475">
            <v>11898200756</v>
          </cell>
          <cell r="S1475">
            <v>14641771923</v>
          </cell>
          <cell r="U1475">
            <v>12388815214</v>
          </cell>
          <cell r="V1475">
            <v>12388815214</v>
          </cell>
          <cell r="AD1475">
            <v>0</v>
          </cell>
          <cell r="AE1475">
            <v>0</v>
          </cell>
          <cell r="AG1475">
            <v>12388815214</v>
          </cell>
          <cell r="AH1475">
            <v>12388815214</v>
          </cell>
          <cell r="AM1475">
            <v>0</v>
          </cell>
          <cell r="AN1475">
            <v>0</v>
          </cell>
          <cell r="AP1475">
            <v>12388815214</v>
          </cell>
          <cell r="AQ1475">
            <v>12388815214</v>
          </cell>
          <cell r="AV1475">
            <v>0</v>
          </cell>
          <cell r="AW1475">
            <v>0</v>
          </cell>
          <cell r="AY1475">
            <v>12388815214</v>
          </cell>
          <cell r="AZ1475">
            <v>12388815214</v>
          </cell>
        </row>
        <row r="1476">
          <cell r="A1476" t="str">
            <v>MSS</v>
          </cell>
          <cell r="B1476" t="str">
            <v>SO</v>
          </cell>
          <cell r="C1476" t="str">
            <v>STP</v>
          </cell>
          <cell r="D1476" t="str">
            <v>T2</v>
          </cell>
          <cell r="E1476" t="str">
            <v>Solidarités et santé</v>
          </cell>
          <cell r="F1476" t="str">
            <v>Solidarité, insertion et égalité des chances</v>
          </cell>
          <cell r="M1476">
            <v>0</v>
          </cell>
          <cell r="O1476">
            <v>0</v>
          </cell>
          <cell r="Q1476">
            <v>1937865</v>
          </cell>
          <cell r="S1476">
            <v>1091724</v>
          </cell>
          <cell r="U1476">
            <v>1947603</v>
          </cell>
          <cell r="V1476">
            <v>1947603</v>
          </cell>
          <cell r="AD1476">
            <v>0</v>
          </cell>
          <cell r="AE1476">
            <v>0</v>
          </cell>
          <cell r="AG1476">
            <v>1947603</v>
          </cell>
          <cell r="AH1476">
            <v>1947603</v>
          </cell>
          <cell r="AM1476">
            <v>0</v>
          </cell>
          <cell r="AN1476">
            <v>0</v>
          </cell>
          <cell r="AP1476">
            <v>1947603</v>
          </cell>
          <cell r="AQ1476">
            <v>1947603</v>
          </cell>
          <cell r="AV1476">
            <v>0</v>
          </cell>
          <cell r="AW1476">
            <v>0</v>
          </cell>
          <cell r="AY1476">
            <v>1947603</v>
          </cell>
          <cell r="AZ1476">
            <v>1947603</v>
          </cell>
        </row>
        <row r="1477">
          <cell r="A1477" t="str">
            <v>MSS</v>
          </cell>
          <cell r="B1477" t="str">
            <v>NDP</v>
          </cell>
          <cell r="C1477" t="str">
            <v>B</v>
          </cell>
          <cell r="D1477" t="str">
            <v>T2_HCAS</v>
          </cell>
          <cell r="E1477" t="str">
            <v>Solidarités et santé</v>
          </cell>
          <cell r="F1477" t="str">
            <v>Solidarité, insertion et égalité des chances</v>
          </cell>
          <cell r="M1477">
            <v>0</v>
          </cell>
          <cell r="O1477">
            <v>0</v>
          </cell>
          <cell r="Q1477">
            <v>1937865</v>
          </cell>
          <cell r="S1477">
            <v>1091724</v>
          </cell>
          <cell r="U1477">
            <v>1947603</v>
          </cell>
          <cell r="V1477">
            <v>1947603</v>
          </cell>
          <cell r="AD1477">
            <v>0</v>
          </cell>
          <cell r="AE1477">
            <v>0</v>
          </cell>
          <cell r="AG1477">
            <v>1947603</v>
          </cell>
          <cell r="AH1477">
            <v>1947603</v>
          </cell>
          <cell r="AM1477">
            <v>0</v>
          </cell>
          <cell r="AN1477">
            <v>0</v>
          </cell>
          <cell r="AP1477">
            <v>1947603</v>
          </cell>
          <cell r="AQ1477">
            <v>1947603</v>
          </cell>
          <cell r="AV1477">
            <v>0</v>
          </cell>
          <cell r="AW1477">
            <v>0</v>
          </cell>
          <cell r="AY1477">
            <v>1947603</v>
          </cell>
          <cell r="AZ1477">
            <v>1947603</v>
          </cell>
        </row>
        <row r="1478">
          <cell r="A1478" t="str">
            <v>MSS</v>
          </cell>
          <cell r="B1478" t="str">
            <v>HN</v>
          </cell>
          <cell r="C1478" t="str">
            <v>B</v>
          </cell>
          <cell r="D1478" t="str">
            <v>T2_CAS</v>
          </cell>
          <cell r="E1478" t="str">
            <v>Solidarités et santé</v>
          </cell>
          <cell r="F1478" t="str">
            <v>Solidarité, insertion et égalité des chances</v>
          </cell>
          <cell r="M1478">
            <v>0</v>
          </cell>
          <cell r="O1478">
            <v>0</v>
          </cell>
          <cell r="Q1478">
            <v>0</v>
          </cell>
          <cell r="S1478">
            <v>0</v>
          </cell>
          <cell r="U1478">
            <v>0</v>
          </cell>
          <cell r="V1478">
            <v>0</v>
          </cell>
          <cell r="AD1478">
            <v>0</v>
          </cell>
          <cell r="AE1478">
            <v>0</v>
          </cell>
          <cell r="AG1478">
            <v>0</v>
          </cell>
          <cell r="AH1478">
            <v>0</v>
          </cell>
          <cell r="AM1478">
            <v>0</v>
          </cell>
          <cell r="AN1478">
            <v>0</v>
          </cell>
          <cell r="AP1478">
            <v>0</v>
          </cell>
          <cell r="AQ1478">
            <v>0</v>
          </cell>
          <cell r="AV1478">
            <v>0</v>
          </cell>
          <cell r="AW1478">
            <v>0</v>
          </cell>
          <cell r="AY1478">
            <v>0</v>
          </cell>
          <cell r="AZ1478">
            <v>0</v>
          </cell>
        </row>
        <row r="1479">
          <cell r="A1479" t="str">
            <v>MSS</v>
          </cell>
          <cell r="B1479" t="str">
            <v>NDP</v>
          </cell>
          <cell r="C1479" t="str">
            <v>STP</v>
          </cell>
          <cell r="D1479" t="str">
            <v>HT2</v>
          </cell>
          <cell r="E1479" t="str">
            <v>Solidarités et santé</v>
          </cell>
          <cell r="F1479" t="str">
            <v>Solidarité, insertion et égalité des chances</v>
          </cell>
          <cell r="M1479">
            <v>7379438357</v>
          </cell>
          <cell r="O1479">
            <v>7819415775</v>
          </cell>
          <cell r="Q1479">
            <v>11896262891</v>
          </cell>
          <cell r="S1479">
            <v>14640680199</v>
          </cell>
          <cell r="U1479">
            <v>12386867611</v>
          </cell>
          <cell r="V1479">
            <v>12386867611</v>
          </cell>
          <cell r="AD1479">
            <v>0</v>
          </cell>
          <cell r="AE1479">
            <v>0</v>
          </cell>
          <cell r="AG1479">
            <v>12386867611</v>
          </cell>
          <cell r="AH1479">
            <v>12386867611</v>
          </cell>
          <cell r="AM1479">
            <v>0</v>
          </cell>
          <cell r="AN1479">
            <v>0</v>
          </cell>
          <cell r="AP1479">
            <v>12386867611</v>
          </cell>
          <cell r="AQ1479">
            <v>12386867611</v>
          </cell>
          <cell r="AV1479">
            <v>0</v>
          </cell>
          <cell r="AW1479">
            <v>0</v>
          </cell>
          <cell r="AY1479">
            <v>12386867611</v>
          </cell>
          <cell r="AZ1479">
            <v>12386867611</v>
          </cell>
        </row>
        <row r="1480">
          <cell r="A1480" t="str">
            <v>MSS</v>
          </cell>
          <cell r="B1480" t="str">
            <v>NDP</v>
          </cell>
          <cell r="C1480" t="str">
            <v>B</v>
          </cell>
          <cell r="D1480" t="str">
            <v>HT2</v>
          </cell>
          <cell r="E1480" t="str">
            <v>Solidarités et santé</v>
          </cell>
          <cell r="F1480" t="str">
            <v>Solidarité, insertion et égalité des chances</v>
          </cell>
          <cell r="U1480">
            <v>9731515000</v>
          </cell>
          <cell r="V1480">
            <v>9731515000</v>
          </cell>
          <cell r="AD1480">
            <v>0</v>
          </cell>
          <cell r="AE1480">
            <v>0</v>
          </cell>
          <cell r="AG1480">
            <v>9731515000</v>
          </cell>
          <cell r="AH1480">
            <v>9731515000</v>
          </cell>
          <cell r="AM1480">
            <v>0</v>
          </cell>
          <cell r="AN1480">
            <v>0</v>
          </cell>
          <cell r="AP1480">
            <v>9731515000</v>
          </cell>
          <cell r="AQ1480">
            <v>9731515000</v>
          </cell>
          <cell r="AV1480">
            <v>0</v>
          </cell>
          <cell r="AW1480">
            <v>0</v>
          </cell>
          <cell r="AY1480">
            <v>9731515000</v>
          </cell>
          <cell r="AZ1480">
            <v>9731515000</v>
          </cell>
        </row>
        <row r="1481">
          <cell r="A1481" t="str">
            <v>MSS</v>
          </cell>
          <cell r="B1481" t="str">
            <v>NDP</v>
          </cell>
          <cell r="C1481" t="str">
            <v>B</v>
          </cell>
          <cell r="D1481" t="str">
            <v>HT2</v>
          </cell>
          <cell r="E1481" t="str">
            <v>Solidarités et santé</v>
          </cell>
          <cell r="F1481" t="str">
            <v>Solidarité, insertion et égalité des chances</v>
          </cell>
          <cell r="U1481">
            <v>484898671</v>
          </cell>
          <cell r="V1481">
            <v>484898671</v>
          </cell>
          <cell r="AD1481">
            <v>0</v>
          </cell>
          <cell r="AE1481">
            <v>0</v>
          </cell>
          <cell r="AG1481">
            <v>484898671</v>
          </cell>
          <cell r="AH1481">
            <v>484898671</v>
          </cell>
          <cell r="AM1481">
            <v>0</v>
          </cell>
          <cell r="AN1481">
            <v>0</v>
          </cell>
          <cell r="AP1481">
            <v>484898671</v>
          </cell>
          <cell r="AQ1481">
            <v>484898671</v>
          </cell>
          <cell r="AV1481">
            <v>0</v>
          </cell>
          <cell r="AW1481">
            <v>0</v>
          </cell>
          <cell r="AY1481">
            <v>484898671</v>
          </cell>
          <cell r="AZ1481">
            <v>484898671</v>
          </cell>
        </row>
        <row r="1482">
          <cell r="A1482" t="str">
            <v>MSS</v>
          </cell>
          <cell r="B1482" t="str">
            <v>NDP</v>
          </cell>
          <cell r="C1482" t="str">
            <v>B</v>
          </cell>
          <cell r="D1482" t="str">
            <v>HT2</v>
          </cell>
          <cell r="E1482" t="str">
            <v>Solidarités et santé</v>
          </cell>
          <cell r="F1482" t="str">
            <v>Solidarité, insertion et égalité des chances</v>
          </cell>
          <cell r="U1482">
            <v>3774000</v>
          </cell>
          <cell r="V1482">
            <v>3774000</v>
          </cell>
          <cell r="AD1482">
            <v>0</v>
          </cell>
          <cell r="AE1482">
            <v>0</v>
          </cell>
          <cell r="AG1482">
            <v>3774000</v>
          </cell>
          <cell r="AH1482">
            <v>3774000</v>
          </cell>
          <cell r="AM1482">
            <v>0</v>
          </cell>
          <cell r="AN1482">
            <v>0</v>
          </cell>
          <cell r="AP1482">
            <v>3774000</v>
          </cell>
          <cell r="AQ1482">
            <v>3774000</v>
          </cell>
          <cell r="AV1482">
            <v>0</v>
          </cell>
          <cell r="AW1482">
            <v>0</v>
          </cell>
          <cell r="AY1482">
            <v>3774000</v>
          </cell>
          <cell r="AZ1482">
            <v>3774000</v>
          </cell>
        </row>
        <row r="1483">
          <cell r="A1483" t="str">
            <v>MSS</v>
          </cell>
          <cell r="B1483" t="str">
            <v>NDP</v>
          </cell>
          <cell r="C1483" t="str">
            <v>B</v>
          </cell>
          <cell r="D1483" t="str">
            <v>HT2</v>
          </cell>
          <cell r="E1483" t="str">
            <v>Solidarités et santé</v>
          </cell>
          <cell r="F1483" t="str">
            <v>Solidarité, insertion et égalité des chances</v>
          </cell>
          <cell r="U1483">
            <v>878093911</v>
          </cell>
          <cell r="V1483">
            <v>878093911</v>
          </cell>
          <cell r="AD1483">
            <v>0</v>
          </cell>
          <cell r="AE1483">
            <v>0</v>
          </cell>
          <cell r="AG1483">
            <v>878093911</v>
          </cell>
          <cell r="AH1483">
            <v>878093911</v>
          </cell>
          <cell r="AM1483">
            <v>0</v>
          </cell>
          <cell r="AN1483">
            <v>0</v>
          </cell>
          <cell r="AP1483">
            <v>878093911</v>
          </cell>
          <cell r="AQ1483">
            <v>878093911</v>
          </cell>
          <cell r="AV1483">
            <v>0</v>
          </cell>
          <cell r="AW1483">
            <v>0</v>
          </cell>
          <cell r="AY1483">
            <v>878093911</v>
          </cell>
          <cell r="AZ1483">
            <v>878093911</v>
          </cell>
        </row>
        <row r="1484">
          <cell r="A1484" t="str">
            <v>MSS</v>
          </cell>
          <cell r="B1484" t="str">
            <v>NDP</v>
          </cell>
          <cell r="C1484" t="str">
            <v>B</v>
          </cell>
          <cell r="D1484" t="str">
            <v>HT2</v>
          </cell>
          <cell r="E1484" t="str">
            <v>Solidarités et santé</v>
          </cell>
          <cell r="F1484" t="str">
            <v>Solidarité, insertion et égalité des chances</v>
          </cell>
          <cell r="U1484">
            <v>5700848</v>
          </cell>
          <cell r="V1484">
            <v>5700848</v>
          </cell>
          <cell r="AD1484">
            <v>0</v>
          </cell>
          <cell r="AE1484">
            <v>0</v>
          </cell>
          <cell r="AG1484">
            <v>5700848</v>
          </cell>
          <cell r="AH1484">
            <v>5700848</v>
          </cell>
          <cell r="AM1484">
            <v>0</v>
          </cell>
          <cell r="AN1484">
            <v>0</v>
          </cell>
          <cell r="AP1484">
            <v>5700848</v>
          </cell>
          <cell r="AQ1484">
            <v>5700848</v>
          </cell>
          <cell r="AV1484">
            <v>0</v>
          </cell>
          <cell r="AW1484">
            <v>0</v>
          </cell>
          <cell r="AY1484">
            <v>5700848</v>
          </cell>
          <cell r="AZ1484">
            <v>5700848</v>
          </cell>
        </row>
        <row r="1485">
          <cell r="A1485" t="str">
            <v>MSS</v>
          </cell>
          <cell r="B1485" t="str">
            <v>NDP</v>
          </cell>
          <cell r="C1485" t="str">
            <v>B</v>
          </cell>
          <cell r="D1485" t="str">
            <v>HT2</v>
          </cell>
          <cell r="E1485" t="str">
            <v>Solidarités et santé</v>
          </cell>
          <cell r="F1485" t="str">
            <v>Solidarité, insertion et égalité des chances</v>
          </cell>
          <cell r="U1485">
            <v>2700000</v>
          </cell>
          <cell r="V1485">
            <v>2700000</v>
          </cell>
          <cell r="AD1485">
            <v>0</v>
          </cell>
          <cell r="AE1485">
            <v>0</v>
          </cell>
          <cell r="AG1485">
            <v>2700000</v>
          </cell>
          <cell r="AH1485">
            <v>2700000</v>
          </cell>
          <cell r="AM1485">
            <v>0</v>
          </cell>
          <cell r="AN1485">
            <v>0</v>
          </cell>
          <cell r="AP1485">
            <v>2700000</v>
          </cell>
          <cell r="AQ1485">
            <v>2700000</v>
          </cell>
          <cell r="AV1485">
            <v>0</v>
          </cell>
          <cell r="AW1485">
            <v>0</v>
          </cell>
          <cell r="AY1485">
            <v>2700000</v>
          </cell>
          <cell r="AZ1485">
            <v>2700000</v>
          </cell>
        </row>
        <row r="1486">
          <cell r="A1486" t="str">
            <v>MSS</v>
          </cell>
          <cell r="B1486" t="str">
            <v>NDP</v>
          </cell>
          <cell r="C1486" t="str">
            <v>B</v>
          </cell>
          <cell r="D1486" t="str">
            <v>HT2</v>
          </cell>
          <cell r="E1486" t="str">
            <v>Solidarités et santé</v>
          </cell>
          <cell r="F1486" t="str">
            <v>Solidarité, insertion et égalité des chances</v>
          </cell>
          <cell r="U1486">
            <v>29626444</v>
          </cell>
          <cell r="V1486">
            <v>29626444</v>
          </cell>
          <cell r="AD1486">
            <v>0</v>
          </cell>
          <cell r="AE1486">
            <v>0</v>
          </cell>
          <cell r="AG1486">
            <v>29626444</v>
          </cell>
          <cell r="AH1486">
            <v>29626444</v>
          </cell>
          <cell r="AM1486">
            <v>0</v>
          </cell>
          <cell r="AN1486">
            <v>0</v>
          </cell>
          <cell r="AP1486">
            <v>29626444</v>
          </cell>
          <cell r="AQ1486">
            <v>29626444</v>
          </cell>
          <cell r="AV1486">
            <v>0</v>
          </cell>
          <cell r="AW1486">
            <v>0</v>
          </cell>
          <cell r="AY1486">
            <v>29626444</v>
          </cell>
          <cell r="AZ1486">
            <v>29626444</v>
          </cell>
        </row>
        <row r="1487">
          <cell r="A1487" t="str">
            <v>MSS</v>
          </cell>
          <cell r="B1487" t="str">
            <v>NDP</v>
          </cell>
          <cell r="C1487" t="str">
            <v>B</v>
          </cell>
          <cell r="D1487" t="str">
            <v>HT2</v>
          </cell>
          <cell r="E1487" t="str">
            <v>Solidarités et santé</v>
          </cell>
          <cell r="F1487" t="str">
            <v>Solidarité, insertion et égalité des chances</v>
          </cell>
          <cell r="U1487">
            <v>13626697</v>
          </cell>
          <cell r="V1487">
            <v>13626697</v>
          </cell>
          <cell r="AD1487">
            <v>0</v>
          </cell>
          <cell r="AE1487">
            <v>0</v>
          </cell>
          <cell r="AG1487">
            <v>13626697</v>
          </cell>
          <cell r="AH1487">
            <v>13626697</v>
          </cell>
          <cell r="AM1487">
            <v>0</v>
          </cell>
          <cell r="AN1487">
            <v>0</v>
          </cell>
          <cell r="AP1487">
            <v>13626697</v>
          </cell>
          <cell r="AQ1487">
            <v>13626697</v>
          </cell>
          <cell r="AV1487">
            <v>0</v>
          </cell>
          <cell r="AW1487">
            <v>0</v>
          </cell>
          <cell r="AY1487">
            <v>13626697</v>
          </cell>
          <cell r="AZ1487">
            <v>13626697</v>
          </cell>
        </row>
        <row r="1488">
          <cell r="A1488" t="str">
            <v>MSS</v>
          </cell>
          <cell r="B1488" t="str">
            <v>NDP</v>
          </cell>
          <cell r="C1488" t="str">
            <v>B</v>
          </cell>
          <cell r="D1488" t="str">
            <v>HT2</v>
          </cell>
          <cell r="E1488" t="str">
            <v>Solidarités et santé</v>
          </cell>
          <cell r="F1488" t="str">
            <v>Solidarité, insertion et égalité des chances</v>
          </cell>
          <cell r="U1488">
            <v>18567218</v>
          </cell>
          <cell r="V1488">
            <v>18567218</v>
          </cell>
          <cell r="AD1488">
            <v>0</v>
          </cell>
          <cell r="AE1488">
            <v>0</v>
          </cell>
          <cell r="AG1488">
            <v>18567218</v>
          </cell>
          <cell r="AH1488">
            <v>18567218</v>
          </cell>
          <cell r="AM1488">
            <v>0</v>
          </cell>
          <cell r="AN1488">
            <v>0</v>
          </cell>
          <cell r="AP1488">
            <v>18567218</v>
          </cell>
          <cell r="AQ1488">
            <v>18567218</v>
          </cell>
          <cell r="AV1488">
            <v>0</v>
          </cell>
          <cell r="AW1488">
            <v>0</v>
          </cell>
          <cell r="AY1488">
            <v>18567218</v>
          </cell>
          <cell r="AZ1488">
            <v>18567218</v>
          </cell>
        </row>
        <row r="1489">
          <cell r="A1489" t="str">
            <v>MSS</v>
          </cell>
          <cell r="B1489" t="str">
            <v>NDP</v>
          </cell>
          <cell r="C1489" t="str">
            <v>B</v>
          </cell>
          <cell r="D1489" t="str">
            <v>HT2</v>
          </cell>
          <cell r="E1489" t="str">
            <v>Solidarités et santé</v>
          </cell>
          <cell r="F1489" t="str">
            <v>Solidarité, insertion et égalité des chances</v>
          </cell>
          <cell r="U1489">
            <v>3711674</v>
          </cell>
          <cell r="V1489">
            <v>3711674</v>
          </cell>
          <cell r="AD1489">
            <v>0</v>
          </cell>
          <cell r="AE1489">
            <v>0</v>
          </cell>
          <cell r="AG1489">
            <v>3711674</v>
          </cell>
          <cell r="AH1489">
            <v>3711674</v>
          </cell>
          <cell r="AM1489">
            <v>0</v>
          </cell>
          <cell r="AN1489">
            <v>0</v>
          </cell>
          <cell r="AP1489">
            <v>3711674</v>
          </cell>
          <cell r="AQ1489">
            <v>3711674</v>
          </cell>
          <cell r="AV1489">
            <v>0</v>
          </cell>
          <cell r="AW1489">
            <v>0</v>
          </cell>
          <cell r="AY1489">
            <v>3711674</v>
          </cell>
          <cell r="AZ1489">
            <v>3711674</v>
          </cell>
        </row>
        <row r="1490">
          <cell r="A1490" t="str">
            <v>MSS</v>
          </cell>
          <cell r="B1490" t="str">
            <v>NDP</v>
          </cell>
          <cell r="C1490" t="str">
            <v>B</v>
          </cell>
          <cell r="D1490" t="str">
            <v>HT2</v>
          </cell>
          <cell r="E1490" t="str">
            <v>Solidarités et santé</v>
          </cell>
          <cell r="F1490" t="str">
            <v>Solidarité, insertion et égalité des chances</v>
          </cell>
          <cell r="U1490">
            <v>714070070</v>
          </cell>
          <cell r="V1490">
            <v>714070070</v>
          </cell>
          <cell r="AD1490">
            <v>0</v>
          </cell>
          <cell r="AE1490">
            <v>0</v>
          </cell>
          <cell r="AG1490">
            <v>714070070</v>
          </cell>
          <cell r="AH1490">
            <v>714070070</v>
          </cell>
          <cell r="AM1490">
            <v>0</v>
          </cell>
          <cell r="AN1490">
            <v>0</v>
          </cell>
          <cell r="AP1490">
            <v>714070070</v>
          </cell>
          <cell r="AQ1490">
            <v>714070070</v>
          </cell>
          <cell r="AV1490">
            <v>0</v>
          </cell>
          <cell r="AW1490">
            <v>0</v>
          </cell>
          <cell r="AY1490">
            <v>714070070</v>
          </cell>
          <cell r="AZ1490">
            <v>714070070</v>
          </cell>
        </row>
        <row r="1491">
          <cell r="A1491" t="str">
            <v>MSS</v>
          </cell>
          <cell r="B1491" t="str">
            <v>NDP</v>
          </cell>
          <cell r="C1491" t="str">
            <v>B</v>
          </cell>
          <cell r="D1491" t="str">
            <v>HT2</v>
          </cell>
          <cell r="E1491" t="str">
            <v>Solidarités et santé</v>
          </cell>
          <cell r="F1491" t="str">
            <v>Solidarité, insertion et égalité des chances</v>
          </cell>
          <cell r="U1491">
            <v>2195477</v>
          </cell>
          <cell r="V1491">
            <v>2195477</v>
          </cell>
          <cell r="AD1491">
            <v>0</v>
          </cell>
          <cell r="AE1491">
            <v>0</v>
          </cell>
          <cell r="AG1491">
            <v>2195477</v>
          </cell>
          <cell r="AH1491">
            <v>2195477</v>
          </cell>
          <cell r="AM1491">
            <v>0</v>
          </cell>
          <cell r="AN1491">
            <v>0</v>
          </cell>
          <cell r="AP1491">
            <v>2195477</v>
          </cell>
          <cell r="AQ1491">
            <v>2195477</v>
          </cell>
          <cell r="AV1491">
            <v>0</v>
          </cell>
          <cell r="AW1491">
            <v>0</v>
          </cell>
          <cell r="AY1491">
            <v>2195477</v>
          </cell>
          <cell r="AZ1491">
            <v>2195477</v>
          </cell>
        </row>
        <row r="1492">
          <cell r="A1492" t="str">
            <v>MSS</v>
          </cell>
          <cell r="B1492" t="str">
            <v>NDP</v>
          </cell>
          <cell r="C1492" t="str">
            <v>B</v>
          </cell>
          <cell r="D1492" t="str">
            <v>HT2</v>
          </cell>
          <cell r="E1492" t="str">
            <v>Solidarités et santé</v>
          </cell>
          <cell r="F1492" t="str">
            <v>Solidarité, insertion et égalité des chances</v>
          </cell>
          <cell r="U1492">
            <v>2514988</v>
          </cell>
          <cell r="V1492">
            <v>2514988</v>
          </cell>
          <cell r="AD1492">
            <v>0</v>
          </cell>
          <cell r="AE1492">
            <v>0</v>
          </cell>
          <cell r="AG1492">
            <v>2514988</v>
          </cell>
          <cell r="AH1492">
            <v>2514988</v>
          </cell>
          <cell r="AM1492">
            <v>0</v>
          </cell>
          <cell r="AN1492">
            <v>0</v>
          </cell>
          <cell r="AP1492">
            <v>2514988</v>
          </cell>
          <cell r="AQ1492">
            <v>2514988</v>
          </cell>
          <cell r="AV1492">
            <v>0</v>
          </cell>
          <cell r="AW1492">
            <v>0</v>
          </cell>
          <cell r="AY1492">
            <v>2514988</v>
          </cell>
          <cell r="AZ1492">
            <v>2514988</v>
          </cell>
        </row>
        <row r="1493">
          <cell r="A1493" t="str">
            <v>MSS</v>
          </cell>
          <cell r="B1493" t="str">
            <v>NDP</v>
          </cell>
          <cell r="C1493" t="str">
            <v>B</v>
          </cell>
          <cell r="D1493" t="str">
            <v>HT2</v>
          </cell>
          <cell r="E1493" t="str">
            <v>Solidarités et santé</v>
          </cell>
          <cell r="F1493" t="str">
            <v>Solidarité, insertion et égalité des chances</v>
          </cell>
          <cell r="U1493">
            <v>120365483</v>
          </cell>
          <cell r="V1493">
            <v>120365483</v>
          </cell>
          <cell r="AD1493">
            <v>0</v>
          </cell>
          <cell r="AE1493">
            <v>0</v>
          </cell>
          <cell r="AG1493">
            <v>120365483</v>
          </cell>
          <cell r="AH1493">
            <v>120365483</v>
          </cell>
          <cell r="AM1493">
            <v>0</v>
          </cell>
          <cell r="AN1493">
            <v>0</v>
          </cell>
          <cell r="AP1493">
            <v>120365483</v>
          </cell>
          <cell r="AQ1493">
            <v>120365483</v>
          </cell>
          <cell r="AV1493">
            <v>0</v>
          </cell>
          <cell r="AW1493">
            <v>0</v>
          </cell>
          <cell r="AY1493">
            <v>120365483</v>
          </cell>
          <cell r="AZ1493">
            <v>120365483</v>
          </cell>
        </row>
        <row r="1494">
          <cell r="A1494" t="str">
            <v>MSS</v>
          </cell>
          <cell r="B1494" t="str">
            <v>NDP</v>
          </cell>
          <cell r="C1494" t="str">
            <v>B</v>
          </cell>
          <cell r="D1494" t="str">
            <v>HT2</v>
          </cell>
          <cell r="E1494" t="str">
            <v>Solidarités et santé</v>
          </cell>
          <cell r="F1494" t="str">
            <v>Solidarité, insertion et égalité des chances</v>
          </cell>
          <cell r="U1494">
            <v>6386900</v>
          </cell>
          <cell r="V1494">
            <v>6386900</v>
          </cell>
          <cell r="AD1494">
            <v>0</v>
          </cell>
          <cell r="AE1494">
            <v>0</v>
          </cell>
          <cell r="AG1494">
            <v>6386900</v>
          </cell>
          <cell r="AH1494">
            <v>6386900</v>
          </cell>
          <cell r="AM1494">
            <v>0</v>
          </cell>
          <cell r="AN1494">
            <v>0</v>
          </cell>
          <cell r="AP1494">
            <v>6386900</v>
          </cell>
          <cell r="AQ1494">
            <v>6386900</v>
          </cell>
          <cell r="AV1494">
            <v>0</v>
          </cell>
          <cell r="AW1494">
            <v>0</v>
          </cell>
          <cell r="AY1494">
            <v>6386900</v>
          </cell>
          <cell r="AZ1494">
            <v>6386900</v>
          </cell>
        </row>
        <row r="1495">
          <cell r="A1495" t="str">
            <v>MSS</v>
          </cell>
          <cell r="B1495" t="str">
            <v>NDP</v>
          </cell>
          <cell r="C1495" t="str">
            <v>B</v>
          </cell>
          <cell r="D1495" t="str">
            <v>HT2</v>
          </cell>
          <cell r="E1495" t="str">
            <v>Solidarités et santé</v>
          </cell>
          <cell r="F1495" t="str">
            <v>Solidarité, insertion et égalité des chances</v>
          </cell>
          <cell r="U1495">
            <v>1732620</v>
          </cell>
          <cell r="V1495">
            <v>1732620</v>
          </cell>
          <cell r="AD1495">
            <v>0</v>
          </cell>
          <cell r="AE1495">
            <v>0</v>
          </cell>
          <cell r="AG1495">
            <v>1732620</v>
          </cell>
          <cell r="AH1495">
            <v>1732620</v>
          </cell>
          <cell r="AM1495">
            <v>0</v>
          </cell>
          <cell r="AN1495">
            <v>0</v>
          </cell>
          <cell r="AP1495">
            <v>1732620</v>
          </cell>
          <cell r="AQ1495">
            <v>1732620</v>
          </cell>
          <cell r="AV1495">
            <v>0</v>
          </cell>
          <cell r="AW1495">
            <v>0</v>
          </cell>
          <cell r="AY1495">
            <v>1732620</v>
          </cell>
          <cell r="AZ1495">
            <v>1732620</v>
          </cell>
        </row>
        <row r="1496">
          <cell r="A1496" t="str">
            <v>MSS</v>
          </cell>
          <cell r="B1496" t="str">
            <v>NDP</v>
          </cell>
          <cell r="C1496" t="str">
            <v>B</v>
          </cell>
          <cell r="D1496" t="str">
            <v>HT2</v>
          </cell>
          <cell r="E1496" t="str">
            <v>Solidarités et santé</v>
          </cell>
          <cell r="F1496" t="str">
            <v>Solidarité, insertion et égalité des chances</v>
          </cell>
          <cell r="U1496">
            <v>252600000</v>
          </cell>
          <cell r="V1496">
            <v>252600000</v>
          </cell>
          <cell r="AD1496">
            <v>0</v>
          </cell>
          <cell r="AE1496">
            <v>0</v>
          </cell>
          <cell r="AG1496">
            <v>252600000</v>
          </cell>
          <cell r="AH1496">
            <v>252600000</v>
          </cell>
          <cell r="AM1496">
            <v>0</v>
          </cell>
          <cell r="AN1496">
            <v>0</v>
          </cell>
          <cell r="AP1496">
            <v>252600000</v>
          </cell>
          <cell r="AQ1496">
            <v>252600000</v>
          </cell>
          <cell r="AV1496">
            <v>0</v>
          </cell>
          <cell r="AW1496">
            <v>0</v>
          </cell>
          <cell r="AY1496">
            <v>252600000</v>
          </cell>
          <cell r="AZ1496">
            <v>252600000</v>
          </cell>
        </row>
        <row r="1497">
          <cell r="A1497" t="str">
            <v>MSS</v>
          </cell>
          <cell r="B1497" t="str">
            <v>NDP</v>
          </cell>
          <cell r="C1497" t="str">
            <v>B</v>
          </cell>
          <cell r="D1497" t="str">
            <v>HT2</v>
          </cell>
          <cell r="E1497" t="str">
            <v>Solidarités et santé</v>
          </cell>
          <cell r="F1497" t="str">
            <v>Solidarité, insertion et égalité des chances</v>
          </cell>
          <cell r="U1497">
            <v>114787610</v>
          </cell>
          <cell r="V1497">
            <v>114787610</v>
          </cell>
          <cell r="AD1497">
            <v>0</v>
          </cell>
          <cell r="AE1497">
            <v>0</v>
          </cell>
          <cell r="AG1497">
            <v>114787610</v>
          </cell>
          <cell r="AH1497">
            <v>114787610</v>
          </cell>
          <cell r="AM1497">
            <v>0</v>
          </cell>
          <cell r="AN1497">
            <v>0</v>
          </cell>
          <cell r="AP1497">
            <v>114787610</v>
          </cell>
          <cell r="AQ1497">
            <v>114787610</v>
          </cell>
          <cell r="AV1497">
            <v>0</v>
          </cell>
          <cell r="AW1497">
            <v>0</v>
          </cell>
          <cell r="AY1497">
            <v>114787610</v>
          </cell>
          <cell r="AZ1497">
            <v>114787610</v>
          </cell>
        </row>
        <row r="1498">
          <cell r="A1498" t="str">
            <v>MTFP</v>
          </cell>
          <cell r="B1498" t="str">
            <v>SO</v>
          </cell>
          <cell r="C1498" t="str">
            <v>M</v>
          </cell>
          <cell r="D1498" t="str">
            <v>SO</v>
          </cell>
          <cell r="E1498" t="str">
            <v>Transformation et fonction publiques</v>
          </cell>
          <cell r="F1498" t="str">
            <v>Transformation et fonction publiques</v>
          </cell>
          <cell r="M1498">
            <v>194982643</v>
          </cell>
          <cell r="O1498">
            <v>202509369</v>
          </cell>
          <cell r="Q1498">
            <v>239643654</v>
          </cell>
          <cell r="S1498">
            <v>271066416</v>
          </cell>
          <cell r="U1498">
            <v>323423571</v>
          </cell>
          <cell r="V1498">
            <v>691476698</v>
          </cell>
          <cell r="AD1498">
            <v>0</v>
          </cell>
          <cell r="AE1498">
            <v>0</v>
          </cell>
          <cell r="AG1498">
            <v>323423571</v>
          </cell>
          <cell r="AH1498">
            <v>691476698</v>
          </cell>
          <cell r="AM1498">
            <v>0</v>
          </cell>
          <cell r="AN1498">
            <v>0</v>
          </cell>
          <cell r="AP1498">
            <v>323423571</v>
          </cell>
          <cell r="AQ1498">
            <v>691476698</v>
          </cell>
          <cell r="AV1498">
            <v>0</v>
          </cell>
          <cell r="AW1498">
            <v>0</v>
          </cell>
          <cell r="AY1498">
            <v>323423571</v>
          </cell>
          <cell r="AZ1498">
            <v>691476698</v>
          </cell>
        </row>
        <row r="1499">
          <cell r="A1499" t="str">
            <v>MTFP</v>
          </cell>
          <cell r="B1499" t="str">
            <v>NDP</v>
          </cell>
          <cell r="C1499" t="str">
            <v>P</v>
          </cell>
          <cell r="D1499" t="str">
            <v>SO</v>
          </cell>
          <cell r="E1499" t="str">
            <v>Transformation et fonction publiques</v>
          </cell>
          <cell r="F1499" t="str">
            <v>Transformation et fonction publiques</v>
          </cell>
          <cell r="M1499">
            <v>192882643</v>
          </cell>
          <cell r="O1499">
            <v>200409369</v>
          </cell>
          <cell r="Q1499">
            <v>199065365</v>
          </cell>
          <cell r="S1499">
            <v>196766907</v>
          </cell>
          <cell r="U1499">
            <v>233487100</v>
          </cell>
          <cell r="V1499">
            <v>224366100</v>
          </cell>
          <cell r="AD1499">
            <v>0</v>
          </cell>
          <cell r="AE1499">
            <v>0</v>
          </cell>
          <cell r="AG1499">
            <v>233487100</v>
          </cell>
          <cell r="AH1499">
            <v>224366100</v>
          </cell>
          <cell r="AM1499">
            <v>0</v>
          </cell>
          <cell r="AN1499">
            <v>0</v>
          </cell>
          <cell r="AP1499">
            <v>233487100</v>
          </cell>
          <cell r="AQ1499">
            <v>224366100</v>
          </cell>
          <cell r="AV1499">
            <v>0</v>
          </cell>
          <cell r="AW1499">
            <v>0</v>
          </cell>
          <cell r="AY1499">
            <v>233487100</v>
          </cell>
          <cell r="AZ1499">
            <v>224366100</v>
          </cell>
        </row>
        <row r="1500">
          <cell r="A1500" t="str">
            <v>MTFP</v>
          </cell>
          <cell r="B1500" t="str">
            <v>SO</v>
          </cell>
          <cell r="C1500" t="str">
            <v>STP</v>
          </cell>
          <cell r="D1500" t="str">
            <v>T2</v>
          </cell>
          <cell r="E1500" t="str">
            <v>Transformation et fonction publiques</v>
          </cell>
          <cell r="F1500" t="str">
            <v>Transformation et fonction publiques</v>
          </cell>
          <cell r="M1500">
            <v>225525</v>
          </cell>
          <cell r="O1500">
            <v>154471</v>
          </cell>
          <cell r="Q1500">
            <v>127353</v>
          </cell>
          <cell r="S1500">
            <v>91929</v>
          </cell>
          <cell r="U1500">
            <v>290000</v>
          </cell>
          <cell r="V1500">
            <v>290000</v>
          </cell>
          <cell r="AD1500">
            <v>0</v>
          </cell>
          <cell r="AE1500">
            <v>0</v>
          </cell>
          <cell r="AG1500">
            <v>290000</v>
          </cell>
          <cell r="AH1500">
            <v>290000</v>
          </cell>
          <cell r="AM1500">
            <v>0</v>
          </cell>
          <cell r="AN1500">
            <v>0</v>
          </cell>
          <cell r="AP1500">
            <v>290000</v>
          </cell>
          <cell r="AQ1500">
            <v>290000</v>
          </cell>
          <cell r="AV1500">
            <v>0</v>
          </cell>
          <cell r="AW1500">
            <v>0</v>
          </cell>
          <cell r="AY1500">
            <v>290000</v>
          </cell>
          <cell r="AZ1500">
            <v>290000</v>
          </cell>
        </row>
        <row r="1501">
          <cell r="A1501" t="str">
            <v>MTFP</v>
          </cell>
          <cell r="B1501" t="str">
            <v>NDP</v>
          </cell>
          <cell r="C1501" t="str">
            <v>B</v>
          </cell>
          <cell r="D1501" t="str">
            <v>T2_HCAS</v>
          </cell>
          <cell r="E1501" t="str">
            <v>Transformation et fonction publiques</v>
          </cell>
          <cell r="F1501" t="str">
            <v>Transformation et fonction publiques</v>
          </cell>
          <cell r="M1501">
            <v>225525</v>
          </cell>
          <cell r="O1501">
            <v>154471</v>
          </cell>
          <cell r="Q1501">
            <v>127353</v>
          </cell>
          <cell r="S1501">
            <v>91929</v>
          </cell>
          <cell r="U1501">
            <v>290000</v>
          </cell>
          <cell r="V1501">
            <v>290000</v>
          </cell>
          <cell r="AD1501">
            <v>0</v>
          </cell>
          <cell r="AE1501">
            <v>0</v>
          </cell>
          <cell r="AG1501">
            <v>290000</v>
          </cell>
          <cell r="AH1501">
            <v>290000</v>
          </cell>
          <cell r="AM1501">
            <v>0</v>
          </cell>
          <cell r="AN1501">
            <v>0</v>
          </cell>
          <cell r="AP1501">
            <v>290000</v>
          </cell>
          <cell r="AQ1501">
            <v>290000</v>
          </cell>
          <cell r="AV1501">
            <v>0</v>
          </cell>
          <cell r="AW1501">
            <v>0</v>
          </cell>
          <cell r="AY1501">
            <v>290000</v>
          </cell>
          <cell r="AZ1501">
            <v>290000</v>
          </cell>
        </row>
        <row r="1502">
          <cell r="A1502" t="str">
            <v>MTFP</v>
          </cell>
          <cell r="B1502" t="str">
            <v>HN</v>
          </cell>
          <cell r="C1502" t="str">
            <v>B</v>
          </cell>
          <cell r="D1502" t="str">
            <v>T2_CAS</v>
          </cell>
          <cell r="E1502" t="str">
            <v>Transformation et fonction publiques</v>
          </cell>
          <cell r="F1502" t="str">
            <v>Transformation et fonction publiques</v>
          </cell>
          <cell r="M1502">
            <v>0</v>
          </cell>
          <cell r="O1502">
            <v>0</v>
          </cell>
          <cell r="Q1502">
            <v>0</v>
          </cell>
          <cell r="S1502">
            <v>0</v>
          </cell>
          <cell r="U1502">
            <v>0</v>
          </cell>
          <cell r="V1502">
            <v>0</v>
          </cell>
          <cell r="AD1502">
            <v>0</v>
          </cell>
          <cell r="AE1502">
            <v>0</v>
          </cell>
          <cell r="AG1502">
            <v>0</v>
          </cell>
          <cell r="AH1502">
            <v>0</v>
          </cell>
          <cell r="AM1502">
            <v>0</v>
          </cell>
          <cell r="AN1502">
            <v>0</v>
          </cell>
          <cell r="AP1502">
            <v>0</v>
          </cell>
          <cell r="AQ1502">
            <v>0</v>
          </cell>
          <cell r="AV1502">
            <v>0</v>
          </cell>
          <cell r="AW1502">
            <v>0</v>
          </cell>
          <cell r="AY1502">
            <v>0</v>
          </cell>
          <cell r="AZ1502">
            <v>0</v>
          </cell>
        </row>
        <row r="1503">
          <cell r="A1503" t="str">
            <v>MTFP</v>
          </cell>
          <cell r="B1503" t="str">
            <v>NDP</v>
          </cell>
          <cell r="C1503" t="str">
            <v>STP</v>
          </cell>
          <cell r="D1503" t="str">
            <v>HT2</v>
          </cell>
          <cell r="E1503" t="str">
            <v>Transformation et fonction publiques</v>
          </cell>
          <cell r="F1503" t="str">
            <v>Transformation et fonction publiques</v>
          </cell>
          <cell r="M1503">
            <v>192657118</v>
          </cell>
          <cell r="O1503">
            <v>200254898</v>
          </cell>
          <cell r="Q1503">
            <v>198938012</v>
          </cell>
          <cell r="S1503">
            <v>196674978</v>
          </cell>
          <cell r="U1503">
            <v>233197100</v>
          </cell>
          <cell r="V1503">
            <v>224076100</v>
          </cell>
          <cell r="AD1503">
            <v>0</v>
          </cell>
          <cell r="AE1503">
            <v>0</v>
          </cell>
          <cell r="AG1503">
            <v>233197100</v>
          </cell>
          <cell r="AH1503">
            <v>224076100</v>
          </cell>
          <cell r="AM1503">
            <v>0</v>
          </cell>
          <cell r="AN1503">
            <v>0</v>
          </cell>
          <cell r="AP1503">
            <v>233197100</v>
          </cell>
          <cell r="AQ1503">
            <v>224076100</v>
          </cell>
          <cell r="AV1503">
            <v>0</v>
          </cell>
          <cell r="AW1503">
            <v>0</v>
          </cell>
          <cell r="AY1503">
            <v>233197100</v>
          </cell>
          <cell r="AZ1503">
            <v>224076100</v>
          </cell>
        </row>
        <row r="1504">
          <cell r="A1504" t="str">
            <v>MTFP</v>
          </cell>
          <cell r="B1504" t="str">
            <v>NDP</v>
          </cell>
          <cell r="C1504" t="str">
            <v>B</v>
          </cell>
          <cell r="D1504" t="str">
            <v>HT2</v>
          </cell>
          <cell r="E1504" t="str">
            <v>Transformation et fonction publiques</v>
          </cell>
          <cell r="F1504" t="str">
            <v>Transformation et fonction publiques</v>
          </cell>
          <cell r="U1504">
            <v>2751450</v>
          </cell>
          <cell r="V1504">
            <v>2751450</v>
          </cell>
          <cell r="AD1504">
            <v>0</v>
          </cell>
          <cell r="AE1504">
            <v>0</v>
          </cell>
          <cell r="AG1504">
            <v>2751450</v>
          </cell>
          <cell r="AH1504">
            <v>2751450</v>
          </cell>
          <cell r="AM1504">
            <v>0</v>
          </cell>
          <cell r="AN1504">
            <v>0</v>
          </cell>
          <cell r="AP1504">
            <v>2751450</v>
          </cell>
          <cell r="AQ1504">
            <v>2751450</v>
          </cell>
          <cell r="AV1504">
            <v>0</v>
          </cell>
          <cell r="AW1504">
            <v>0</v>
          </cell>
          <cell r="AY1504">
            <v>2751450</v>
          </cell>
          <cell r="AZ1504">
            <v>2751450</v>
          </cell>
        </row>
        <row r="1505">
          <cell r="A1505" t="str">
            <v>MTFP</v>
          </cell>
          <cell r="B1505" t="str">
            <v>NDP</v>
          </cell>
          <cell r="C1505" t="str">
            <v>B</v>
          </cell>
          <cell r="D1505" t="str">
            <v>HT2</v>
          </cell>
          <cell r="E1505" t="str">
            <v>Transformation et fonction publiques</v>
          </cell>
          <cell r="F1505" t="str">
            <v>Transformation et fonction publiques</v>
          </cell>
          <cell r="U1505">
            <v>2596210</v>
          </cell>
          <cell r="V1505">
            <v>2596210</v>
          </cell>
          <cell r="AD1505">
            <v>0</v>
          </cell>
          <cell r="AE1505">
            <v>0</v>
          </cell>
          <cell r="AG1505">
            <v>2596210</v>
          </cell>
          <cell r="AH1505">
            <v>2596210</v>
          </cell>
          <cell r="AM1505">
            <v>0</v>
          </cell>
          <cell r="AN1505">
            <v>0</v>
          </cell>
          <cell r="AP1505">
            <v>2596210</v>
          </cell>
          <cell r="AQ1505">
            <v>2596210</v>
          </cell>
          <cell r="AV1505">
            <v>0</v>
          </cell>
          <cell r="AW1505">
            <v>0</v>
          </cell>
          <cell r="AY1505">
            <v>2596210</v>
          </cell>
          <cell r="AZ1505">
            <v>2596210</v>
          </cell>
        </row>
        <row r="1506">
          <cell r="A1506" t="str">
            <v>MTFP</v>
          </cell>
          <cell r="B1506" t="str">
            <v>NDP</v>
          </cell>
          <cell r="C1506" t="str">
            <v>B</v>
          </cell>
          <cell r="D1506" t="str">
            <v>HT2</v>
          </cell>
          <cell r="E1506" t="str">
            <v>Transformation et fonction publiques</v>
          </cell>
          <cell r="F1506" t="str">
            <v>Transformation et fonction publiques</v>
          </cell>
          <cell r="U1506">
            <v>89492064</v>
          </cell>
          <cell r="V1506">
            <v>89492064</v>
          </cell>
          <cell r="AD1506">
            <v>0</v>
          </cell>
          <cell r="AE1506">
            <v>0</v>
          </cell>
          <cell r="AG1506">
            <v>89492064</v>
          </cell>
          <cell r="AH1506">
            <v>89492064</v>
          </cell>
          <cell r="AM1506">
            <v>0</v>
          </cell>
          <cell r="AN1506">
            <v>0</v>
          </cell>
          <cell r="AP1506">
            <v>89492064</v>
          </cell>
          <cell r="AQ1506">
            <v>89492064</v>
          </cell>
          <cell r="AV1506">
            <v>0</v>
          </cell>
          <cell r="AW1506">
            <v>0</v>
          </cell>
          <cell r="AY1506">
            <v>89492064</v>
          </cell>
          <cell r="AZ1506">
            <v>89492064</v>
          </cell>
        </row>
        <row r="1507">
          <cell r="A1507" t="str">
            <v>MTFP</v>
          </cell>
          <cell r="B1507" t="str">
            <v>NDP</v>
          </cell>
          <cell r="C1507" t="str">
            <v>B</v>
          </cell>
          <cell r="D1507" t="str">
            <v>HT2</v>
          </cell>
          <cell r="E1507" t="str">
            <v>Transformation et fonction publiques</v>
          </cell>
          <cell r="F1507" t="str">
            <v>Transformation et fonction publiques</v>
          </cell>
          <cell r="U1507">
            <v>29829193</v>
          </cell>
          <cell r="V1507">
            <v>29639129</v>
          </cell>
          <cell r="AD1507">
            <v>0</v>
          </cell>
          <cell r="AE1507">
            <v>0</v>
          </cell>
          <cell r="AG1507">
            <v>29829193</v>
          </cell>
          <cell r="AH1507">
            <v>29639129</v>
          </cell>
          <cell r="AM1507">
            <v>0</v>
          </cell>
          <cell r="AN1507">
            <v>0</v>
          </cell>
          <cell r="AP1507">
            <v>29829193</v>
          </cell>
          <cell r="AQ1507">
            <v>29639129</v>
          </cell>
          <cell r="AV1507">
            <v>0</v>
          </cell>
          <cell r="AW1507">
            <v>0</v>
          </cell>
          <cell r="AY1507">
            <v>29829193</v>
          </cell>
          <cell r="AZ1507">
            <v>29639129</v>
          </cell>
        </row>
        <row r="1508">
          <cell r="A1508" t="str">
            <v>MTFP</v>
          </cell>
          <cell r="B1508" t="str">
            <v>NDP</v>
          </cell>
          <cell r="C1508" t="str">
            <v>B</v>
          </cell>
          <cell r="D1508" t="str">
            <v>HT2</v>
          </cell>
          <cell r="E1508" t="str">
            <v>Transformation et fonction publiques</v>
          </cell>
          <cell r="F1508" t="str">
            <v>Transformation et fonction publiques</v>
          </cell>
          <cell r="U1508">
            <v>30612000</v>
          </cell>
          <cell r="V1508">
            <v>30612000</v>
          </cell>
          <cell r="AD1508">
            <v>0</v>
          </cell>
          <cell r="AE1508">
            <v>0</v>
          </cell>
          <cell r="AG1508">
            <v>30612000</v>
          </cell>
          <cell r="AH1508">
            <v>30612000</v>
          </cell>
          <cell r="AM1508">
            <v>0</v>
          </cell>
          <cell r="AN1508">
            <v>0</v>
          </cell>
          <cell r="AP1508">
            <v>30612000</v>
          </cell>
          <cell r="AQ1508">
            <v>30612000</v>
          </cell>
          <cell r="AV1508">
            <v>0</v>
          </cell>
          <cell r="AW1508">
            <v>0</v>
          </cell>
          <cell r="AY1508">
            <v>30612000</v>
          </cell>
          <cell r="AZ1508">
            <v>30612000</v>
          </cell>
        </row>
        <row r="1509">
          <cell r="A1509" t="str">
            <v>MTFP</v>
          </cell>
          <cell r="B1509" t="str">
            <v>NDP</v>
          </cell>
          <cell r="C1509" t="str">
            <v>B</v>
          </cell>
          <cell r="D1509" t="str">
            <v>HT2</v>
          </cell>
          <cell r="E1509" t="str">
            <v>Transformation et fonction publiques</v>
          </cell>
          <cell r="F1509" t="str">
            <v>Transformation et fonction publiques</v>
          </cell>
          <cell r="U1509">
            <v>40054368</v>
          </cell>
          <cell r="V1509">
            <v>40054368</v>
          </cell>
          <cell r="AD1509">
            <v>0</v>
          </cell>
          <cell r="AE1509">
            <v>0</v>
          </cell>
          <cell r="AG1509">
            <v>40054368</v>
          </cell>
          <cell r="AH1509">
            <v>40054368</v>
          </cell>
          <cell r="AM1509">
            <v>0</v>
          </cell>
          <cell r="AN1509">
            <v>0</v>
          </cell>
          <cell r="AP1509">
            <v>40054368</v>
          </cell>
          <cell r="AQ1509">
            <v>40054368</v>
          </cell>
          <cell r="AV1509">
            <v>0</v>
          </cell>
          <cell r="AW1509">
            <v>0</v>
          </cell>
          <cell r="AY1509">
            <v>40054368</v>
          </cell>
          <cell r="AZ1509">
            <v>40054368</v>
          </cell>
        </row>
        <row r="1510">
          <cell r="A1510" t="str">
            <v>MTFP</v>
          </cell>
          <cell r="B1510" t="str">
            <v>NDP</v>
          </cell>
          <cell r="C1510" t="str">
            <v>B</v>
          </cell>
          <cell r="D1510" t="str">
            <v>HT2</v>
          </cell>
          <cell r="E1510" t="str">
            <v>Transformation et fonction publiques</v>
          </cell>
          <cell r="F1510" t="str">
            <v>Transformation et fonction publiques</v>
          </cell>
          <cell r="U1510">
            <v>12675198</v>
          </cell>
          <cell r="V1510">
            <v>6525262</v>
          </cell>
          <cell r="AD1510">
            <v>0</v>
          </cell>
          <cell r="AE1510">
            <v>0</v>
          </cell>
          <cell r="AG1510">
            <v>12675198</v>
          </cell>
          <cell r="AH1510">
            <v>6525262</v>
          </cell>
          <cell r="AM1510">
            <v>0</v>
          </cell>
          <cell r="AN1510">
            <v>0</v>
          </cell>
          <cell r="AP1510">
            <v>12675198</v>
          </cell>
          <cell r="AQ1510">
            <v>6525262</v>
          </cell>
          <cell r="AV1510">
            <v>0</v>
          </cell>
          <cell r="AW1510">
            <v>0</v>
          </cell>
          <cell r="AY1510">
            <v>12675198</v>
          </cell>
          <cell r="AZ1510">
            <v>6525262</v>
          </cell>
        </row>
        <row r="1511">
          <cell r="A1511" t="str">
            <v>MTFP</v>
          </cell>
          <cell r="B1511" t="str">
            <v>NDP</v>
          </cell>
          <cell r="C1511" t="str">
            <v>B</v>
          </cell>
          <cell r="D1511" t="str">
            <v>HT2</v>
          </cell>
          <cell r="E1511" t="str">
            <v>Transformation et fonction publiques</v>
          </cell>
          <cell r="F1511" t="str">
            <v>Transformation et fonction publiques</v>
          </cell>
          <cell r="U1511">
            <v>16114347</v>
          </cell>
          <cell r="V1511">
            <v>13333347</v>
          </cell>
          <cell r="AD1511">
            <v>0</v>
          </cell>
          <cell r="AE1511">
            <v>0</v>
          </cell>
          <cell r="AG1511">
            <v>16114347</v>
          </cell>
          <cell r="AH1511">
            <v>13333347</v>
          </cell>
          <cell r="AM1511">
            <v>0</v>
          </cell>
          <cell r="AN1511">
            <v>0</v>
          </cell>
          <cell r="AP1511">
            <v>16114347</v>
          </cell>
          <cell r="AQ1511">
            <v>13333347</v>
          </cell>
          <cell r="AV1511">
            <v>0</v>
          </cell>
          <cell r="AW1511">
            <v>0</v>
          </cell>
          <cell r="AY1511">
            <v>16114347</v>
          </cell>
          <cell r="AZ1511">
            <v>13333347</v>
          </cell>
        </row>
        <row r="1512">
          <cell r="A1512" t="str">
            <v>MTFP</v>
          </cell>
          <cell r="B1512" t="str">
            <v>NDP</v>
          </cell>
          <cell r="C1512" t="str">
            <v>B</v>
          </cell>
          <cell r="D1512" t="str">
            <v>HT2</v>
          </cell>
          <cell r="E1512" t="str">
            <v>Transformation et fonction publiques</v>
          </cell>
          <cell r="F1512" t="str">
            <v>Transformation et fonction publiques</v>
          </cell>
          <cell r="U1512">
            <v>4650000</v>
          </cell>
          <cell r="V1512">
            <v>4650000</v>
          </cell>
          <cell r="AD1512">
            <v>0</v>
          </cell>
          <cell r="AE1512">
            <v>0</v>
          </cell>
          <cell r="AG1512">
            <v>4650000</v>
          </cell>
          <cell r="AH1512">
            <v>4650000</v>
          </cell>
          <cell r="AM1512">
            <v>0</v>
          </cell>
          <cell r="AN1512">
            <v>0</v>
          </cell>
          <cell r="AP1512">
            <v>4650000</v>
          </cell>
          <cell r="AQ1512">
            <v>4650000</v>
          </cell>
          <cell r="AV1512">
            <v>0</v>
          </cell>
          <cell r="AW1512">
            <v>0</v>
          </cell>
          <cell r="AY1512">
            <v>4650000</v>
          </cell>
          <cell r="AZ1512">
            <v>4650000</v>
          </cell>
        </row>
        <row r="1513">
          <cell r="A1513" t="str">
            <v>MTFP</v>
          </cell>
          <cell r="B1513" t="str">
            <v>NDP</v>
          </cell>
          <cell r="C1513" t="str">
            <v>B</v>
          </cell>
          <cell r="D1513" t="str">
            <v>HT2</v>
          </cell>
          <cell r="E1513" t="str">
            <v>Transformation et fonction publiques</v>
          </cell>
          <cell r="F1513" t="str">
            <v>Transformation et fonction publiques</v>
          </cell>
          <cell r="U1513">
            <v>4422270</v>
          </cell>
          <cell r="V1513">
            <v>4422270</v>
          </cell>
          <cell r="AD1513">
            <v>0</v>
          </cell>
          <cell r="AE1513">
            <v>0</v>
          </cell>
          <cell r="AG1513">
            <v>4422270</v>
          </cell>
          <cell r="AH1513">
            <v>4422270</v>
          </cell>
          <cell r="AM1513">
            <v>0</v>
          </cell>
          <cell r="AN1513">
            <v>0</v>
          </cell>
          <cell r="AP1513">
            <v>4422270</v>
          </cell>
          <cell r="AQ1513">
            <v>4422270</v>
          </cell>
          <cell r="AV1513">
            <v>0</v>
          </cell>
          <cell r="AW1513">
            <v>0</v>
          </cell>
          <cell r="AY1513">
            <v>4422270</v>
          </cell>
          <cell r="AZ1513">
            <v>4422270</v>
          </cell>
        </row>
        <row r="1514">
          <cell r="A1514" t="str">
            <v>MTFP</v>
          </cell>
          <cell r="B1514" t="str">
            <v>NDP</v>
          </cell>
          <cell r="C1514" t="str">
            <v>P</v>
          </cell>
          <cell r="D1514" t="str">
            <v>SO</v>
          </cell>
          <cell r="E1514" t="str">
            <v>Transformation et fonction publiques</v>
          </cell>
          <cell r="F1514" t="str">
            <v>Transformation et fonction publiques</v>
          </cell>
          <cell r="M1514">
            <v>0</v>
          </cell>
          <cell r="O1514">
            <v>0</v>
          </cell>
          <cell r="Q1514">
            <v>37596883</v>
          </cell>
          <cell r="S1514">
            <v>71908893</v>
          </cell>
          <cell r="U1514">
            <v>40000000</v>
          </cell>
          <cell r="V1514">
            <v>148743689</v>
          </cell>
          <cell r="AD1514">
            <v>0</v>
          </cell>
          <cell r="AE1514">
            <v>0</v>
          </cell>
          <cell r="AG1514">
            <v>40000000</v>
          </cell>
          <cell r="AH1514">
            <v>148743689</v>
          </cell>
          <cell r="AM1514">
            <v>0</v>
          </cell>
          <cell r="AN1514">
            <v>0</v>
          </cell>
          <cell r="AP1514">
            <v>40000000</v>
          </cell>
          <cell r="AQ1514">
            <v>148743689</v>
          </cell>
          <cell r="AV1514">
            <v>0</v>
          </cell>
          <cell r="AW1514">
            <v>0</v>
          </cell>
          <cell r="AY1514">
            <v>40000000</v>
          </cell>
          <cell r="AZ1514">
            <v>148743689</v>
          </cell>
        </row>
        <row r="1515">
          <cell r="A1515" t="str">
            <v>MTFP</v>
          </cell>
          <cell r="B1515" t="str">
            <v>NDP</v>
          </cell>
          <cell r="C1515" t="str">
            <v>STP</v>
          </cell>
          <cell r="D1515" t="str">
            <v>HT2</v>
          </cell>
          <cell r="E1515" t="str">
            <v>Transformation et fonction publiques</v>
          </cell>
          <cell r="F1515" t="str">
            <v>Transformation et fonction publiques</v>
          </cell>
          <cell r="M1515">
            <v>0</v>
          </cell>
          <cell r="O1515">
            <v>0</v>
          </cell>
          <cell r="Q1515">
            <v>37596883</v>
          </cell>
          <cell r="S1515">
            <v>71908893</v>
          </cell>
          <cell r="U1515">
            <v>35000000</v>
          </cell>
          <cell r="V1515">
            <v>143743689</v>
          </cell>
          <cell r="AD1515">
            <v>0</v>
          </cell>
          <cell r="AE1515">
            <v>0</v>
          </cell>
          <cell r="AG1515">
            <v>35000000</v>
          </cell>
          <cell r="AH1515">
            <v>143743689</v>
          </cell>
          <cell r="AM1515">
            <v>0</v>
          </cell>
          <cell r="AN1515">
            <v>0</v>
          </cell>
          <cell r="AP1515">
            <v>35000000</v>
          </cell>
          <cell r="AQ1515">
            <v>143743689</v>
          </cell>
          <cell r="AV1515">
            <v>0</v>
          </cell>
          <cell r="AW1515">
            <v>0</v>
          </cell>
          <cell r="AY1515">
            <v>35000000</v>
          </cell>
          <cell r="AZ1515">
            <v>143743689</v>
          </cell>
        </row>
        <row r="1516">
          <cell r="A1516" t="str">
            <v>MTFP</v>
          </cell>
          <cell r="B1516" t="str">
            <v>NDP</v>
          </cell>
          <cell r="C1516" t="str">
            <v>B</v>
          </cell>
          <cell r="D1516" t="str">
            <v>HT2</v>
          </cell>
          <cell r="E1516" t="str">
            <v>Transformation et fonction publiques</v>
          </cell>
          <cell r="F1516" t="str">
            <v>Transformation et fonction publiques</v>
          </cell>
          <cell r="U1516">
            <v>23745962</v>
          </cell>
          <cell r="V1516">
            <v>110326975</v>
          </cell>
          <cell r="AD1516">
            <v>0</v>
          </cell>
          <cell r="AE1516">
            <v>0</v>
          </cell>
          <cell r="AG1516">
            <v>23745962</v>
          </cell>
          <cell r="AH1516">
            <v>110326975</v>
          </cell>
          <cell r="AM1516">
            <v>0</v>
          </cell>
          <cell r="AN1516">
            <v>0</v>
          </cell>
          <cell r="AP1516">
            <v>23745962</v>
          </cell>
          <cell r="AQ1516">
            <v>110326975</v>
          </cell>
          <cell r="AV1516">
            <v>0</v>
          </cell>
          <cell r="AW1516">
            <v>0</v>
          </cell>
          <cell r="AY1516">
            <v>23745962</v>
          </cell>
          <cell r="AZ1516">
            <v>110326975</v>
          </cell>
        </row>
        <row r="1517">
          <cell r="A1517" t="str">
            <v>MTFP</v>
          </cell>
          <cell r="B1517" t="str">
            <v>NDP</v>
          </cell>
          <cell r="C1517" t="str">
            <v>B</v>
          </cell>
          <cell r="D1517" t="str">
            <v>HT2</v>
          </cell>
          <cell r="E1517" t="str">
            <v>Transformation et fonction publiques</v>
          </cell>
          <cell r="F1517" t="str">
            <v>Transformation et fonction publiques</v>
          </cell>
          <cell r="U1517">
            <v>0</v>
          </cell>
          <cell r="V1517">
            <v>8800000</v>
          </cell>
          <cell r="AD1517">
            <v>0</v>
          </cell>
          <cell r="AE1517">
            <v>0</v>
          </cell>
          <cell r="AG1517">
            <v>0</v>
          </cell>
          <cell r="AH1517">
            <v>8800000</v>
          </cell>
          <cell r="AM1517">
            <v>0</v>
          </cell>
          <cell r="AN1517">
            <v>0</v>
          </cell>
          <cell r="AP1517">
            <v>0</v>
          </cell>
          <cell r="AQ1517">
            <v>8800000</v>
          </cell>
          <cell r="AV1517">
            <v>0</v>
          </cell>
          <cell r="AW1517">
            <v>0</v>
          </cell>
          <cell r="AY1517">
            <v>0</v>
          </cell>
          <cell r="AZ1517">
            <v>8800000</v>
          </cell>
        </row>
        <row r="1518">
          <cell r="A1518" t="str">
            <v>MTFP</v>
          </cell>
          <cell r="B1518" t="str">
            <v>NDP</v>
          </cell>
          <cell r="C1518" t="str">
            <v>B</v>
          </cell>
          <cell r="D1518" t="str">
            <v>HT2</v>
          </cell>
          <cell r="E1518" t="str">
            <v>Transformation et fonction publiques</v>
          </cell>
          <cell r="F1518" t="str">
            <v>Transformation et fonction publiques</v>
          </cell>
          <cell r="U1518">
            <v>11254038</v>
          </cell>
          <cell r="V1518">
            <v>24616714</v>
          </cell>
          <cell r="AD1518">
            <v>0</v>
          </cell>
          <cell r="AE1518">
            <v>0</v>
          </cell>
          <cell r="AG1518">
            <v>11254038</v>
          </cell>
          <cell r="AH1518">
            <v>24616714</v>
          </cell>
          <cell r="AM1518">
            <v>0</v>
          </cell>
          <cell r="AN1518">
            <v>0</v>
          </cell>
          <cell r="AP1518">
            <v>11254038</v>
          </cell>
          <cell r="AQ1518">
            <v>24616714</v>
          </cell>
          <cell r="AV1518">
            <v>0</v>
          </cell>
          <cell r="AW1518">
            <v>0</v>
          </cell>
          <cell r="AY1518">
            <v>11254038</v>
          </cell>
          <cell r="AZ1518">
            <v>24616714</v>
          </cell>
        </row>
        <row r="1519">
          <cell r="A1519" t="str">
            <v>MTFP</v>
          </cell>
          <cell r="B1519" t="str">
            <v>SO</v>
          </cell>
          <cell r="C1519" t="str">
            <v>STP</v>
          </cell>
          <cell r="D1519" t="str">
            <v>T2</v>
          </cell>
          <cell r="E1519" t="str">
            <v>Transformation et fonction publiques</v>
          </cell>
          <cell r="F1519" t="str">
            <v>Transformation et fonction publiques</v>
          </cell>
          <cell r="M1519">
            <v>0</v>
          </cell>
          <cell r="O1519">
            <v>0</v>
          </cell>
          <cell r="Q1519">
            <v>0</v>
          </cell>
          <cell r="S1519">
            <v>0</v>
          </cell>
          <cell r="U1519">
            <v>5000000</v>
          </cell>
          <cell r="V1519">
            <v>5000000</v>
          </cell>
          <cell r="AD1519">
            <v>0</v>
          </cell>
          <cell r="AE1519">
            <v>0</v>
          </cell>
          <cell r="AG1519">
            <v>5000000</v>
          </cell>
          <cell r="AH1519">
            <v>5000000</v>
          </cell>
          <cell r="AM1519">
            <v>0</v>
          </cell>
          <cell r="AN1519">
            <v>0</v>
          </cell>
          <cell r="AP1519">
            <v>5000000</v>
          </cell>
          <cell r="AQ1519">
            <v>5000000</v>
          </cell>
          <cell r="AV1519">
            <v>0</v>
          </cell>
          <cell r="AW1519">
            <v>0</v>
          </cell>
          <cell r="AY1519">
            <v>5000000</v>
          </cell>
          <cell r="AZ1519">
            <v>5000000</v>
          </cell>
        </row>
        <row r="1520">
          <cell r="A1520" t="str">
            <v>MTFP</v>
          </cell>
          <cell r="B1520" t="str">
            <v>NDP</v>
          </cell>
          <cell r="C1520" t="str">
            <v>B</v>
          </cell>
          <cell r="D1520" t="str">
            <v>T2_HCAS</v>
          </cell>
          <cell r="E1520" t="str">
            <v>Transformation et fonction publiques</v>
          </cell>
          <cell r="F1520" t="str">
            <v>Transformation et fonction publiques</v>
          </cell>
          <cell r="M1520">
            <v>0</v>
          </cell>
          <cell r="O1520">
            <v>0</v>
          </cell>
          <cell r="Q1520">
            <v>0</v>
          </cell>
          <cell r="S1520">
            <v>0</v>
          </cell>
          <cell r="U1520">
            <v>5000000</v>
          </cell>
          <cell r="V1520">
            <v>5000000</v>
          </cell>
          <cell r="AD1520">
            <v>0</v>
          </cell>
          <cell r="AE1520">
            <v>0</v>
          </cell>
          <cell r="AG1520">
            <v>5000000</v>
          </cell>
          <cell r="AH1520">
            <v>5000000</v>
          </cell>
          <cell r="AM1520">
            <v>0</v>
          </cell>
          <cell r="AN1520">
            <v>0</v>
          </cell>
          <cell r="AP1520">
            <v>5000000</v>
          </cell>
          <cell r="AQ1520">
            <v>5000000</v>
          </cell>
          <cell r="AV1520">
            <v>0</v>
          </cell>
          <cell r="AW1520">
            <v>0</v>
          </cell>
          <cell r="AY1520">
            <v>5000000</v>
          </cell>
          <cell r="AZ1520">
            <v>5000000</v>
          </cell>
        </row>
        <row r="1521">
          <cell r="A1521" t="str">
            <v>MTFP</v>
          </cell>
          <cell r="B1521" t="str">
            <v>NDP</v>
          </cell>
          <cell r="C1521" t="str">
            <v>P</v>
          </cell>
          <cell r="D1521" t="str">
            <v>SO</v>
          </cell>
          <cell r="E1521" t="str">
            <v>Transformation et fonction publiques</v>
          </cell>
          <cell r="F1521" t="str">
            <v>Transformation et fonction publiques</v>
          </cell>
          <cell r="M1521">
            <v>0</v>
          </cell>
          <cell r="O1521">
            <v>0</v>
          </cell>
          <cell r="Q1521">
            <v>0</v>
          </cell>
          <cell r="S1521">
            <v>0</v>
          </cell>
          <cell r="U1521">
            <v>39336471</v>
          </cell>
          <cell r="V1521">
            <v>41336471</v>
          </cell>
          <cell r="AD1521">
            <v>0</v>
          </cell>
          <cell r="AE1521">
            <v>0</v>
          </cell>
          <cell r="AG1521">
            <v>39336471</v>
          </cell>
          <cell r="AH1521">
            <v>41336471</v>
          </cell>
          <cell r="AM1521">
            <v>0</v>
          </cell>
          <cell r="AN1521">
            <v>0</v>
          </cell>
          <cell r="AP1521">
            <v>39336471</v>
          </cell>
          <cell r="AQ1521">
            <v>41336471</v>
          </cell>
          <cell r="AV1521">
            <v>0</v>
          </cell>
          <cell r="AW1521">
            <v>0</v>
          </cell>
          <cell r="AY1521">
            <v>39336471</v>
          </cell>
          <cell r="AZ1521">
            <v>41336471</v>
          </cell>
        </row>
        <row r="1522">
          <cell r="A1522" t="str">
            <v>MTFP</v>
          </cell>
          <cell r="B1522" t="str">
            <v>SO</v>
          </cell>
          <cell r="C1522" t="str">
            <v>STP</v>
          </cell>
          <cell r="D1522" t="str">
            <v>T2</v>
          </cell>
          <cell r="E1522" t="str">
            <v>Transformation et fonction publiques</v>
          </cell>
          <cell r="F1522" t="str">
            <v>Transformation et fonction publiques</v>
          </cell>
          <cell r="M1522">
            <v>0</v>
          </cell>
          <cell r="O1522">
            <v>0</v>
          </cell>
          <cell r="Q1522">
            <v>0</v>
          </cell>
          <cell r="S1522">
            <v>0</v>
          </cell>
          <cell r="U1522">
            <v>33000000</v>
          </cell>
          <cell r="V1522">
            <v>33000000</v>
          </cell>
          <cell r="AD1522">
            <v>0</v>
          </cell>
          <cell r="AE1522">
            <v>0</v>
          </cell>
          <cell r="AG1522">
            <v>33000000</v>
          </cell>
          <cell r="AH1522">
            <v>33000000</v>
          </cell>
          <cell r="AM1522">
            <v>0</v>
          </cell>
          <cell r="AN1522">
            <v>0</v>
          </cell>
          <cell r="AP1522">
            <v>33000000</v>
          </cell>
          <cell r="AQ1522">
            <v>33000000</v>
          </cell>
          <cell r="AV1522">
            <v>0</v>
          </cell>
          <cell r="AW1522">
            <v>0</v>
          </cell>
          <cell r="AY1522">
            <v>33000000</v>
          </cell>
          <cell r="AZ1522">
            <v>33000000</v>
          </cell>
        </row>
        <row r="1523">
          <cell r="A1523" t="str">
            <v>MTFP</v>
          </cell>
          <cell r="B1523" t="str">
            <v>NDP</v>
          </cell>
          <cell r="C1523" t="str">
            <v>B</v>
          </cell>
          <cell r="D1523" t="str">
            <v>T2_HCAS</v>
          </cell>
          <cell r="E1523" t="str">
            <v>Transformation et fonction publiques</v>
          </cell>
          <cell r="F1523" t="str">
            <v>Transformation et fonction publiques</v>
          </cell>
          <cell r="M1523">
            <v>0</v>
          </cell>
          <cell r="O1523">
            <v>0</v>
          </cell>
          <cell r="Q1523">
            <v>0</v>
          </cell>
          <cell r="S1523">
            <v>0</v>
          </cell>
          <cell r="U1523">
            <v>33000000</v>
          </cell>
          <cell r="V1523">
            <v>33000000</v>
          </cell>
          <cell r="AD1523">
            <v>0</v>
          </cell>
          <cell r="AE1523">
            <v>0</v>
          </cell>
          <cell r="AG1523">
            <v>33000000</v>
          </cell>
          <cell r="AH1523">
            <v>33000000</v>
          </cell>
          <cell r="AM1523">
            <v>0</v>
          </cell>
          <cell r="AN1523">
            <v>0</v>
          </cell>
          <cell r="AP1523">
            <v>33000000</v>
          </cell>
          <cell r="AQ1523">
            <v>33000000</v>
          </cell>
          <cell r="AV1523">
            <v>0</v>
          </cell>
          <cell r="AW1523">
            <v>0</v>
          </cell>
          <cell r="AY1523">
            <v>33000000</v>
          </cell>
          <cell r="AZ1523">
            <v>33000000</v>
          </cell>
        </row>
        <row r="1524">
          <cell r="A1524" t="str">
            <v>MTFP</v>
          </cell>
          <cell r="B1524" t="str">
            <v>NDP</v>
          </cell>
          <cell r="C1524" t="str">
            <v>STP</v>
          </cell>
          <cell r="D1524" t="str">
            <v>HT2</v>
          </cell>
          <cell r="E1524" t="str">
            <v>Transformation et fonction publiques</v>
          </cell>
          <cell r="F1524" t="str">
            <v>Transformation et fonction publiques</v>
          </cell>
          <cell r="M1524">
            <v>0</v>
          </cell>
          <cell r="O1524">
            <v>0</v>
          </cell>
          <cell r="Q1524">
            <v>0</v>
          </cell>
          <cell r="S1524">
            <v>0</v>
          </cell>
          <cell r="U1524">
            <v>6336471</v>
          </cell>
          <cell r="V1524">
            <v>8336471</v>
          </cell>
          <cell r="AD1524">
            <v>0</v>
          </cell>
          <cell r="AE1524">
            <v>0</v>
          </cell>
          <cell r="AG1524">
            <v>6336471</v>
          </cell>
          <cell r="AH1524">
            <v>8336471</v>
          </cell>
          <cell r="AM1524">
            <v>0</v>
          </cell>
          <cell r="AN1524">
            <v>0</v>
          </cell>
          <cell r="AP1524">
            <v>6336471</v>
          </cell>
          <cell r="AQ1524">
            <v>8336471</v>
          </cell>
          <cell r="AV1524">
            <v>0</v>
          </cell>
          <cell r="AW1524">
            <v>0</v>
          </cell>
          <cell r="AY1524">
            <v>6336471</v>
          </cell>
          <cell r="AZ1524">
            <v>8336471</v>
          </cell>
        </row>
        <row r="1525">
          <cell r="A1525" t="str">
            <v>MTFP</v>
          </cell>
          <cell r="B1525" t="str">
            <v>NDP</v>
          </cell>
          <cell r="C1525" t="str">
            <v>B</v>
          </cell>
          <cell r="D1525" t="str">
            <v>HT2</v>
          </cell>
          <cell r="E1525" t="str">
            <v>Transformation et fonction publiques</v>
          </cell>
          <cell r="F1525" t="str">
            <v>Transformation et fonction publiques</v>
          </cell>
          <cell r="U1525">
            <v>6336471</v>
          </cell>
          <cell r="V1525">
            <v>8336471</v>
          </cell>
          <cell r="AD1525">
            <v>0</v>
          </cell>
          <cell r="AE1525">
            <v>0</v>
          </cell>
          <cell r="AG1525">
            <v>6336471</v>
          </cell>
          <cell r="AH1525">
            <v>8336471</v>
          </cell>
          <cell r="AM1525">
            <v>0</v>
          </cell>
          <cell r="AN1525">
            <v>0</v>
          </cell>
          <cell r="AP1525">
            <v>6336471</v>
          </cell>
          <cell r="AQ1525">
            <v>8336471</v>
          </cell>
          <cell r="AV1525">
            <v>0</v>
          </cell>
          <cell r="AW1525">
            <v>0</v>
          </cell>
          <cell r="AY1525">
            <v>6336471</v>
          </cell>
          <cell r="AZ1525">
            <v>8336471</v>
          </cell>
        </row>
        <row r="1526">
          <cell r="A1526" t="str">
            <v>MTFP</v>
          </cell>
          <cell r="B1526" t="str">
            <v>NDP</v>
          </cell>
          <cell r="C1526" t="str">
            <v>P</v>
          </cell>
          <cell r="D1526" t="str">
            <v>SO</v>
          </cell>
          <cell r="E1526" t="str">
            <v>Transformation et fonction publiques</v>
          </cell>
          <cell r="F1526" t="str">
            <v>Transformation et fonction publiques</v>
          </cell>
          <cell r="M1526">
            <v>2100000</v>
          </cell>
          <cell r="O1526">
            <v>2100000</v>
          </cell>
          <cell r="Q1526">
            <v>2981406</v>
          </cell>
          <cell r="S1526">
            <v>2390616</v>
          </cell>
          <cell r="U1526">
            <v>10600000</v>
          </cell>
          <cell r="V1526">
            <v>10600000</v>
          </cell>
          <cell r="AD1526">
            <v>0</v>
          </cell>
          <cell r="AE1526">
            <v>0</v>
          </cell>
          <cell r="AG1526">
            <v>10600000</v>
          </cell>
          <cell r="AH1526">
            <v>10600000</v>
          </cell>
          <cell r="AM1526">
            <v>0</v>
          </cell>
          <cell r="AN1526">
            <v>0</v>
          </cell>
          <cell r="AP1526">
            <v>10600000</v>
          </cell>
          <cell r="AQ1526">
            <v>10600000</v>
          </cell>
          <cell r="AV1526">
            <v>0</v>
          </cell>
          <cell r="AW1526">
            <v>0</v>
          </cell>
          <cell r="AY1526">
            <v>10600000</v>
          </cell>
          <cell r="AZ1526">
            <v>10600000</v>
          </cell>
        </row>
        <row r="1527">
          <cell r="A1527" t="str">
            <v>MTFP</v>
          </cell>
          <cell r="B1527" t="str">
            <v>SO</v>
          </cell>
          <cell r="C1527" t="str">
            <v>STP</v>
          </cell>
          <cell r="D1527" t="str">
            <v>T2</v>
          </cell>
          <cell r="E1527" t="str">
            <v>Transformation et fonction publiques</v>
          </cell>
          <cell r="F1527" t="str">
            <v>Transformation et fonction publiques</v>
          </cell>
          <cell r="M1527">
            <v>0</v>
          </cell>
          <cell r="O1527">
            <v>0</v>
          </cell>
          <cell r="Q1527">
            <v>0</v>
          </cell>
          <cell r="S1527">
            <v>55248</v>
          </cell>
          <cell r="U1527">
            <v>3000000</v>
          </cell>
          <cell r="V1527">
            <v>3000000</v>
          </cell>
          <cell r="AD1527">
            <v>0</v>
          </cell>
          <cell r="AE1527">
            <v>0</v>
          </cell>
          <cell r="AG1527">
            <v>3000000</v>
          </cell>
          <cell r="AH1527">
            <v>3000000</v>
          </cell>
          <cell r="AM1527">
            <v>0</v>
          </cell>
          <cell r="AN1527">
            <v>0</v>
          </cell>
          <cell r="AP1527">
            <v>3000000</v>
          </cell>
          <cell r="AQ1527">
            <v>3000000</v>
          </cell>
          <cell r="AV1527">
            <v>0</v>
          </cell>
          <cell r="AW1527">
            <v>0</v>
          </cell>
          <cell r="AY1527">
            <v>3000000</v>
          </cell>
          <cell r="AZ1527">
            <v>3000000</v>
          </cell>
        </row>
        <row r="1528">
          <cell r="A1528" t="str">
            <v>MTFP</v>
          </cell>
          <cell r="B1528" t="str">
            <v>NDP</v>
          </cell>
          <cell r="C1528" t="str">
            <v>B</v>
          </cell>
          <cell r="D1528" t="str">
            <v>T2_HCAS</v>
          </cell>
          <cell r="E1528" t="str">
            <v>Transformation et fonction publiques</v>
          </cell>
          <cell r="F1528" t="str">
            <v>Transformation et fonction publiques</v>
          </cell>
          <cell r="M1528">
            <v>0</v>
          </cell>
          <cell r="O1528">
            <v>0</v>
          </cell>
          <cell r="Q1528">
            <v>0</v>
          </cell>
          <cell r="S1528">
            <v>55248</v>
          </cell>
          <cell r="U1528">
            <v>3000000</v>
          </cell>
          <cell r="V1528">
            <v>3000000</v>
          </cell>
          <cell r="AD1528">
            <v>0</v>
          </cell>
          <cell r="AE1528">
            <v>0</v>
          </cell>
          <cell r="AG1528">
            <v>3000000</v>
          </cell>
          <cell r="AH1528">
            <v>3000000</v>
          </cell>
          <cell r="AM1528">
            <v>0</v>
          </cell>
          <cell r="AN1528">
            <v>0</v>
          </cell>
          <cell r="AP1528">
            <v>3000000</v>
          </cell>
          <cell r="AQ1528">
            <v>3000000</v>
          </cell>
          <cell r="AV1528">
            <v>0</v>
          </cell>
          <cell r="AW1528">
            <v>0</v>
          </cell>
          <cell r="AY1528">
            <v>3000000</v>
          </cell>
          <cell r="AZ1528">
            <v>3000000</v>
          </cell>
        </row>
        <row r="1529">
          <cell r="A1529" t="str">
            <v>MTFP</v>
          </cell>
          <cell r="B1529" t="str">
            <v>NDP</v>
          </cell>
          <cell r="C1529" t="str">
            <v>STP</v>
          </cell>
          <cell r="D1529" t="str">
            <v>HT2</v>
          </cell>
          <cell r="E1529" t="str">
            <v>Transformation et fonction publiques</v>
          </cell>
          <cell r="F1529" t="str">
            <v>Transformation et fonction publiques</v>
          </cell>
          <cell r="M1529">
            <v>2100000</v>
          </cell>
          <cell r="O1529">
            <v>2100000</v>
          </cell>
          <cell r="Q1529">
            <v>2981406</v>
          </cell>
          <cell r="S1529">
            <v>2335368</v>
          </cell>
          <cell r="U1529">
            <v>7600000</v>
          </cell>
          <cell r="V1529">
            <v>7600000</v>
          </cell>
          <cell r="AD1529">
            <v>0</v>
          </cell>
          <cell r="AE1529">
            <v>0</v>
          </cell>
          <cell r="AG1529">
            <v>7600000</v>
          </cell>
          <cell r="AH1529">
            <v>7600000</v>
          </cell>
          <cell r="AM1529">
            <v>0</v>
          </cell>
          <cell r="AN1529">
            <v>0</v>
          </cell>
          <cell r="AP1529">
            <v>7600000</v>
          </cell>
          <cell r="AQ1529">
            <v>7600000</v>
          </cell>
          <cell r="AV1529">
            <v>0</v>
          </cell>
          <cell r="AW1529">
            <v>0</v>
          </cell>
          <cell r="AY1529">
            <v>7600000</v>
          </cell>
          <cell r="AZ1529">
            <v>7600000</v>
          </cell>
        </row>
        <row r="1530">
          <cell r="A1530" t="str">
            <v>MTFP</v>
          </cell>
          <cell r="B1530" t="str">
            <v>NDP</v>
          </cell>
          <cell r="C1530" t="str">
            <v>B</v>
          </cell>
          <cell r="D1530" t="str">
            <v>HT2</v>
          </cell>
          <cell r="E1530" t="str">
            <v>Transformation et fonction publiques</v>
          </cell>
          <cell r="F1530" t="str">
            <v>Transformation et fonction publiques</v>
          </cell>
          <cell r="U1530">
            <v>7600000</v>
          </cell>
          <cell r="V1530">
            <v>7600000</v>
          </cell>
          <cell r="AD1530">
            <v>0</v>
          </cell>
          <cell r="AE1530">
            <v>0</v>
          </cell>
          <cell r="AG1530">
            <v>7600000</v>
          </cell>
          <cell r="AH1530">
            <v>7600000</v>
          </cell>
          <cell r="AM1530">
            <v>0</v>
          </cell>
          <cell r="AN1530">
            <v>0</v>
          </cell>
          <cell r="AP1530">
            <v>7600000</v>
          </cell>
          <cell r="AQ1530">
            <v>7600000</v>
          </cell>
          <cell r="AV1530">
            <v>0</v>
          </cell>
          <cell r="AW1530">
            <v>0</v>
          </cell>
          <cell r="AY1530">
            <v>7600000</v>
          </cell>
          <cell r="AZ1530">
            <v>7600000</v>
          </cell>
        </row>
        <row r="1531">
          <cell r="A1531" t="str">
            <v>MTFP</v>
          </cell>
          <cell r="B1531" t="str">
            <v>NDP</v>
          </cell>
          <cell r="C1531" t="str">
            <v>B</v>
          </cell>
          <cell r="D1531" t="str">
            <v>HT2</v>
          </cell>
          <cell r="E1531" t="str">
            <v>Transformation et fonction publiques</v>
          </cell>
          <cell r="F1531" t="str">
            <v>Transformation et fonction publiques</v>
          </cell>
          <cell r="U1531">
            <v>0</v>
          </cell>
          <cell r="V1531">
            <v>0</v>
          </cell>
          <cell r="AD1531">
            <v>0</v>
          </cell>
          <cell r="AE1531">
            <v>0</v>
          </cell>
          <cell r="AG1531">
            <v>0</v>
          </cell>
          <cell r="AH1531">
            <v>0</v>
          </cell>
          <cell r="AM1531">
            <v>0</v>
          </cell>
          <cell r="AN1531">
            <v>0</v>
          </cell>
          <cell r="AP1531">
            <v>0</v>
          </cell>
          <cell r="AQ1531">
            <v>0</v>
          </cell>
          <cell r="AV1531">
            <v>0</v>
          </cell>
          <cell r="AW1531">
            <v>0</v>
          </cell>
          <cell r="AY1531">
            <v>0</v>
          </cell>
          <cell r="AZ1531">
            <v>0</v>
          </cell>
        </row>
        <row r="1532">
          <cell r="A1532" t="str">
            <v>MTE_Logt</v>
          </cell>
          <cell r="B1532" t="str">
            <v>SO</v>
          </cell>
          <cell r="C1532" t="str">
            <v>M</v>
          </cell>
          <cell r="D1532" t="str">
            <v>SO</v>
          </cell>
          <cell r="E1532" t="str">
            <v>Transition écologique</v>
          </cell>
          <cell r="F1532" t="str">
            <v>Cohésion des territoires</v>
          </cell>
          <cell r="M1532">
            <v>17934862241</v>
          </cell>
          <cell r="O1532">
            <v>16902390469</v>
          </cell>
          <cell r="Q1532">
            <v>16584002954</v>
          </cell>
          <cell r="S1532">
            <v>16423980375</v>
          </cell>
          <cell r="U1532">
            <v>15866003399</v>
          </cell>
          <cell r="V1532">
            <v>15945986483</v>
          </cell>
          <cell r="AD1532">
            <v>0</v>
          </cell>
          <cell r="AE1532">
            <v>0</v>
          </cell>
          <cell r="AG1532">
            <v>15866003399</v>
          </cell>
          <cell r="AH1532">
            <v>15945986483</v>
          </cell>
          <cell r="AM1532">
            <v>0</v>
          </cell>
          <cell r="AN1532">
            <v>0</v>
          </cell>
          <cell r="AP1532">
            <v>15866003399</v>
          </cell>
          <cell r="AQ1532">
            <v>15945986483</v>
          </cell>
          <cell r="AV1532">
            <v>0</v>
          </cell>
          <cell r="AW1532">
            <v>0</v>
          </cell>
          <cell r="AY1532">
            <v>15866003399</v>
          </cell>
          <cell r="AZ1532">
            <v>15945986483</v>
          </cell>
        </row>
        <row r="1533">
          <cell r="A1533" t="str">
            <v>MTE_Logt</v>
          </cell>
          <cell r="B1533" t="str">
            <v>NDP</v>
          </cell>
          <cell r="C1533" t="str">
            <v>P</v>
          </cell>
          <cell r="D1533" t="str">
            <v>SO</v>
          </cell>
          <cell r="E1533" t="str">
            <v>Transition écologique</v>
          </cell>
          <cell r="F1533" t="str">
            <v>Cohésion des territoires</v>
          </cell>
          <cell r="M1533">
            <v>15788459660</v>
          </cell>
          <cell r="O1533">
            <v>14619716500</v>
          </cell>
          <cell r="Q1533">
            <v>14235539002</v>
          </cell>
          <cell r="S1533">
            <v>13893480945</v>
          </cell>
          <cell r="U1533">
            <v>12439300000</v>
          </cell>
          <cell r="V1533">
            <v>12439300000</v>
          </cell>
          <cell r="AD1533">
            <v>0</v>
          </cell>
          <cell r="AE1533">
            <v>0</v>
          </cell>
          <cell r="AG1533">
            <v>12439300000</v>
          </cell>
          <cell r="AH1533">
            <v>12439300000</v>
          </cell>
          <cell r="AM1533">
            <v>0</v>
          </cell>
          <cell r="AN1533">
            <v>0</v>
          </cell>
          <cell r="AP1533">
            <v>12439300000</v>
          </cell>
          <cell r="AQ1533">
            <v>12439300000</v>
          </cell>
          <cell r="AV1533">
            <v>0</v>
          </cell>
          <cell r="AW1533">
            <v>0</v>
          </cell>
          <cell r="AY1533">
            <v>12439300000</v>
          </cell>
          <cell r="AZ1533">
            <v>12439300000</v>
          </cell>
        </row>
        <row r="1534">
          <cell r="A1534" t="str">
            <v>MTE_Logt</v>
          </cell>
          <cell r="B1534" t="str">
            <v>NDP</v>
          </cell>
          <cell r="C1534" t="str">
            <v>STP</v>
          </cell>
          <cell r="D1534" t="str">
            <v>HT2</v>
          </cell>
          <cell r="E1534" t="str">
            <v>Transition écologique</v>
          </cell>
          <cell r="F1534" t="str">
            <v>Cohésion des territoires</v>
          </cell>
          <cell r="M1534">
            <v>15788459660</v>
          </cell>
          <cell r="O1534">
            <v>14619716500</v>
          </cell>
          <cell r="Q1534">
            <v>14235539002</v>
          </cell>
          <cell r="S1534">
            <v>13893480945</v>
          </cell>
          <cell r="U1534">
            <v>12439300000</v>
          </cell>
          <cell r="V1534">
            <v>12439300000</v>
          </cell>
          <cell r="AD1534">
            <v>0</v>
          </cell>
          <cell r="AE1534">
            <v>0</v>
          </cell>
          <cell r="AG1534">
            <v>12439300000</v>
          </cell>
          <cell r="AH1534">
            <v>12439300000</v>
          </cell>
          <cell r="AM1534">
            <v>0</v>
          </cell>
          <cell r="AN1534">
            <v>0</v>
          </cell>
          <cell r="AP1534">
            <v>12439300000</v>
          </cell>
          <cell r="AQ1534">
            <v>12439300000</v>
          </cell>
          <cell r="AV1534">
            <v>0</v>
          </cell>
          <cell r="AW1534">
            <v>0</v>
          </cell>
          <cell r="AY1534">
            <v>12439300000</v>
          </cell>
          <cell r="AZ1534">
            <v>12439300000</v>
          </cell>
        </row>
        <row r="1535">
          <cell r="A1535" t="str">
            <v>MTE_Logt</v>
          </cell>
          <cell r="B1535" t="str">
            <v>NDP</v>
          </cell>
          <cell r="C1535" t="str">
            <v>B</v>
          </cell>
          <cell r="D1535" t="str">
            <v>HT2</v>
          </cell>
          <cell r="E1535" t="str">
            <v>Transition écologique</v>
          </cell>
          <cell r="F1535" t="str">
            <v>Cohésion des territoires</v>
          </cell>
          <cell r="U1535">
            <v>11300000</v>
          </cell>
          <cell r="V1535">
            <v>11300000</v>
          </cell>
          <cell r="AD1535">
            <v>0</v>
          </cell>
          <cell r="AE1535">
            <v>0</v>
          </cell>
          <cell r="AG1535">
            <v>11300000</v>
          </cell>
          <cell r="AH1535">
            <v>11300000</v>
          </cell>
          <cell r="AM1535">
            <v>0</v>
          </cell>
          <cell r="AN1535">
            <v>0</v>
          </cell>
          <cell r="AP1535">
            <v>11300000</v>
          </cell>
          <cell r="AQ1535">
            <v>11300000</v>
          </cell>
          <cell r="AV1535">
            <v>0</v>
          </cell>
          <cell r="AW1535">
            <v>0</v>
          </cell>
          <cell r="AY1535">
            <v>11300000</v>
          </cell>
          <cell r="AZ1535">
            <v>11300000</v>
          </cell>
        </row>
        <row r="1536">
          <cell r="A1536" t="str">
            <v>MTE_Logt</v>
          </cell>
          <cell r="B1536" t="str">
            <v>NDP</v>
          </cell>
          <cell r="C1536" t="str">
            <v>B</v>
          </cell>
          <cell r="D1536" t="str">
            <v>HT2</v>
          </cell>
          <cell r="E1536" t="str">
            <v>Transition écologique</v>
          </cell>
          <cell r="F1536" t="str">
            <v>Cohésion des territoires</v>
          </cell>
          <cell r="U1536">
            <v>1000000</v>
          </cell>
          <cell r="V1536">
            <v>1000000</v>
          </cell>
          <cell r="AD1536">
            <v>0</v>
          </cell>
          <cell r="AE1536">
            <v>0</v>
          </cell>
          <cell r="AG1536">
            <v>1000000</v>
          </cell>
          <cell r="AH1536">
            <v>1000000</v>
          </cell>
          <cell r="AM1536">
            <v>0</v>
          </cell>
          <cell r="AN1536">
            <v>0</v>
          </cell>
          <cell r="AP1536">
            <v>1000000</v>
          </cell>
          <cell r="AQ1536">
            <v>1000000</v>
          </cell>
          <cell r="AV1536">
            <v>0</v>
          </cell>
          <cell r="AW1536">
            <v>0</v>
          </cell>
          <cell r="AY1536">
            <v>1000000</v>
          </cell>
          <cell r="AZ1536">
            <v>1000000</v>
          </cell>
        </row>
        <row r="1537">
          <cell r="A1537" t="str">
            <v>MTE_Logt</v>
          </cell>
          <cell r="B1537" t="str">
            <v>NDP</v>
          </cell>
          <cell r="C1537" t="str">
            <v>B</v>
          </cell>
          <cell r="D1537" t="str">
            <v>HT2</v>
          </cell>
          <cell r="E1537" t="str">
            <v>Transition écologique</v>
          </cell>
          <cell r="F1537" t="str">
            <v>Cohésion des territoires</v>
          </cell>
          <cell r="U1537">
            <v>12427000000</v>
          </cell>
          <cell r="V1537">
            <v>12427000000</v>
          </cell>
          <cell r="AD1537">
            <v>0</v>
          </cell>
          <cell r="AE1537">
            <v>0</v>
          </cell>
          <cell r="AG1537">
            <v>12427000000</v>
          </cell>
          <cell r="AH1537">
            <v>12427000000</v>
          </cell>
          <cell r="AM1537">
            <v>0</v>
          </cell>
          <cell r="AN1537">
            <v>0</v>
          </cell>
          <cell r="AP1537">
            <v>12427000000</v>
          </cell>
          <cell r="AQ1537">
            <v>12427000000</v>
          </cell>
          <cell r="AV1537">
            <v>0</v>
          </cell>
          <cell r="AW1537">
            <v>0</v>
          </cell>
          <cell r="AY1537">
            <v>12427000000</v>
          </cell>
          <cell r="AZ1537">
            <v>12427000000</v>
          </cell>
        </row>
        <row r="1538">
          <cell r="A1538" t="str">
            <v>MTE_Logt</v>
          </cell>
          <cell r="B1538" t="str">
            <v>NDP</v>
          </cell>
          <cell r="C1538" t="str">
            <v>P</v>
          </cell>
          <cell r="D1538" t="str">
            <v>SO</v>
          </cell>
          <cell r="E1538" t="str">
            <v>Transition écologique</v>
          </cell>
          <cell r="F1538" t="str">
            <v>Cohésion des territoires</v>
          </cell>
          <cell r="M1538">
            <v>302468515</v>
          </cell>
          <cell r="O1538">
            <v>301946376</v>
          </cell>
          <cell r="Q1538">
            <v>232739524</v>
          </cell>
          <cell r="S1538">
            <v>96540560</v>
          </cell>
          <cell r="U1538">
            <v>523461811</v>
          </cell>
          <cell r="V1538">
            <v>523461811</v>
          </cell>
          <cell r="AD1538">
            <v>0</v>
          </cell>
          <cell r="AE1538">
            <v>0</v>
          </cell>
          <cell r="AG1538">
            <v>523461811</v>
          </cell>
          <cell r="AH1538">
            <v>523461811</v>
          </cell>
          <cell r="AM1538">
            <v>0</v>
          </cell>
          <cell r="AN1538">
            <v>0</v>
          </cell>
          <cell r="AP1538">
            <v>523461811</v>
          </cell>
          <cell r="AQ1538">
            <v>523461811</v>
          </cell>
          <cell r="AV1538">
            <v>0</v>
          </cell>
          <cell r="AW1538">
            <v>0</v>
          </cell>
          <cell r="AY1538">
            <v>523461811</v>
          </cell>
          <cell r="AZ1538">
            <v>523461811</v>
          </cell>
        </row>
        <row r="1539">
          <cell r="A1539" t="str">
            <v>MTE_Logt</v>
          </cell>
          <cell r="B1539" t="str">
            <v>NDP</v>
          </cell>
          <cell r="C1539" t="str">
            <v>STP</v>
          </cell>
          <cell r="D1539" t="str">
            <v>HT2</v>
          </cell>
          <cell r="E1539" t="str">
            <v>Transition écologique</v>
          </cell>
          <cell r="F1539" t="str">
            <v>Cohésion des territoires</v>
          </cell>
          <cell r="M1539">
            <v>302468515</v>
          </cell>
          <cell r="O1539">
            <v>301946376</v>
          </cell>
          <cell r="Q1539">
            <v>232739524</v>
          </cell>
          <cell r="S1539">
            <v>96540560</v>
          </cell>
          <cell r="U1539">
            <v>523461811</v>
          </cell>
          <cell r="V1539">
            <v>523461811</v>
          </cell>
          <cell r="AD1539">
            <v>0</v>
          </cell>
          <cell r="AE1539">
            <v>0</v>
          </cell>
          <cell r="AG1539">
            <v>523461811</v>
          </cell>
          <cell r="AH1539">
            <v>523461811</v>
          </cell>
          <cell r="AM1539">
            <v>0</v>
          </cell>
          <cell r="AN1539">
            <v>0</v>
          </cell>
          <cell r="AP1539">
            <v>523461811</v>
          </cell>
          <cell r="AQ1539">
            <v>523461811</v>
          </cell>
          <cell r="AV1539">
            <v>0</v>
          </cell>
          <cell r="AW1539">
            <v>0</v>
          </cell>
          <cell r="AY1539">
            <v>523461811</v>
          </cell>
          <cell r="AZ1539">
            <v>523461811</v>
          </cell>
        </row>
        <row r="1540">
          <cell r="A1540" t="str">
            <v>MTE_Logt</v>
          </cell>
          <cell r="B1540" t="str">
            <v>NDP</v>
          </cell>
          <cell r="C1540" t="str">
            <v>B</v>
          </cell>
          <cell r="D1540" t="str">
            <v>HT2</v>
          </cell>
          <cell r="E1540" t="str">
            <v>Transition écologique</v>
          </cell>
          <cell r="F1540" t="str">
            <v>Cohésion des territoires</v>
          </cell>
          <cell r="U1540">
            <v>0</v>
          </cell>
          <cell r="V1540">
            <v>0</v>
          </cell>
          <cell r="AD1540">
            <v>0</v>
          </cell>
          <cell r="AE1540">
            <v>0</v>
          </cell>
          <cell r="AG1540">
            <v>0</v>
          </cell>
          <cell r="AH1540">
            <v>0</v>
          </cell>
          <cell r="AM1540">
            <v>0</v>
          </cell>
          <cell r="AN1540">
            <v>0</v>
          </cell>
          <cell r="AP1540">
            <v>0</v>
          </cell>
          <cell r="AQ1540">
            <v>0</v>
          </cell>
          <cell r="AV1540">
            <v>0</v>
          </cell>
          <cell r="AW1540">
            <v>0</v>
          </cell>
          <cell r="AY1540">
            <v>0</v>
          </cell>
          <cell r="AZ1540">
            <v>0</v>
          </cell>
        </row>
        <row r="1541">
          <cell r="A1541" t="str">
            <v>MTE_Logt</v>
          </cell>
          <cell r="B1541" t="str">
            <v>NDP</v>
          </cell>
          <cell r="C1541" t="str">
            <v>B</v>
          </cell>
          <cell r="D1541" t="str">
            <v>HT2</v>
          </cell>
          <cell r="E1541" t="str">
            <v>Transition écologique</v>
          </cell>
          <cell r="F1541" t="str">
            <v>Cohésion des territoires</v>
          </cell>
          <cell r="U1541">
            <v>5000000</v>
          </cell>
          <cell r="V1541">
            <v>5000000</v>
          </cell>
          <cell r="AD1541">
            <v>0</v>
          </cell>
          <cell r="AE1541">
            <v>0</v>
          </cell>
          <cell r="AG1541">
            <v>5000000</v>
          </cell>
          <cell r="AH1541">
            <v>5000000</v>
          </cell>
          <cell r="AM1541">
            <v>0</v>
          </cell>
          <cell r="AN1541">
            <v>0</v>
          </cell>
          <cell r="AP1541">
            <v>5000000</v>
          </cell>
          <cell r="AQ1541">
            <v>5000000</v>
          </cell>
          <cell r="AV1541">
            <v>0</v>
          </cell>
          <cell r="AW1541">
            <v>0</v>
          </cell>
          <cell r="AY1541">
            <v>5000000</v>
          </cell>
          <cell r="AZ1541">
            <v>5000000</v>
          </cell>
        </row>
        <row r="1542">
          <cell r="A1542" t="str">
            <v>MTE_Logt</v>
          </cell>
          <cell r="B1542" t="str">
            <v>NDP</v>
          </cell>
          <cell r="C1542" t="str">
            <v>B</v>
          </cell>
          <cell r="D1542" t="str">
            <v>HT2</v>
          </cell>
          <cell r="E1542" t="str">
            <v>Transition écologique</v>
          </cell>
          <cell r="F1542" t="str">
            <v>Cohésion des territoires</v>
          </cell>
          <cell r="U1542">
            <v>4000000</v>
          </cell>
          <cell r="V1542">
            <v>4000000</v>
          </cell>
          <cell r="AD1542">
            <v>0</v>
          </cell>
          <cell r="AE1542">
            <v>0</v>
          </cell>
          <cell r="AG1542">
            <v>4000000</v>
          </cell>
          <cell r="AH1542">
            <v>4000000</v>
          </cell>
          <cell r="AM1542">
            <v>0</v>
          </cell>
          <cell r="AN1542">
            <v>0</v>
          </cell>
          <cell r="AP1542">
            <v>4000000</v>
          </cell>
          <cell r="AQ1542">
            <v>4000000</v>
          </cell>
          <cell r="AV1542">
            <v>0</v>
          </cell>
          <cell r="AW1542">
            <v>0</v>
          </cell>
          <cell r="AY1542">
            <v>4000000</v>
          </cell>
          <cell r="AZ1542">
            <v>4000000</v>
          </cell>
        </row>
        <row r="1543">
          <cell r="A1543" t="str">
            <v>MTE_Logt</v>
          </cell>
          <cell r="B1543" t="str">
            <v>NDP</v>
          </cell>
          <cell r="C1543" t="str">
            <v>B</v>
          </cell>
          <cell r="D1543" t="str">
            <v>HT2</v>
          </cell>
          <cell r="E1543" t="str">
            <v>Transition écologique</v>
          </cell>
          <cell r="F1543" t="str">
            <v>Cohésion des territoires</v>
          </cell>
          <cell r="U1543">
            <v>15500000</v>
          </cell>
          <cell r="V1543">
            <v>19200000</v>
          </cell>
          <cell r="AD1543">
            <v>0</v>
          </cell>
          <cell r="AE1543">
            <v>0</v>
          </cell>
          <cell r="AG1543">
            <v>15500000</v>
          </cell>
          <cell r="AH1543">
            <v>19200000</v>
          </cell>
          <cell r="AM1543">
            <v>0</v>
          </cell>
          <cell r="AN1543">
            <v>0</v>
          </cell>
          <cell r="AP1543">
            <v>15500000</v>
          </cell>
          <cell r="AQ1543">
            <v>19200000</v>
          </cell>
          <cell r="AV1543">
            <v>0</v>
          </cell>
          <cell r="AW1543">
            <v>0</v>
          </cell>
          <cell r="AY1543">
            <v>15500000</v>
          </cell>
          <cell r="AZ1543">
            <v>19200000</v>
          </cell>
        </row>
        <row r="1544">
          <cell r="A1544" t="str">
            <v>MTE_Logt</v>
          </cell>
          <cell r="B1544" t="str">
            <v>NDP</v>
          </cell>
          <cell r="C1544" t="str">
            <v>B</v>
          </cell>
          <cell r="D1544" t="str">
            <v>HT2</v>
          </cell>
          <cell r="E1544" t="str">
            <v>Transition écologique</v>
          </cell>
          <cell r="F1544" t="str">
            <v>Cohésion des territoires</v>
          </cell>
          <cell r="U1544">
            <v>4100000</v>
          </cell>
          <cell r="V1544">
            <v>4100000</v>
          </cell>
          <cell r="AD1544">
            <v>0</v>
          </cell>
          <cell r="AE1544">
            <v>0</v>
          </cell>
          <cell r="AG1544">
            <v>4100000</v>
          </cell>
          <cell r="AH1544">
            <v>4100000</v>
          </cell>
          <cell r="AM1544">
            <v>0</v>
          </cell>
          <cell r="AN1544">
            <v>0</v>
          </cell>
          <cell r="AP1544">
            <v>4100000</v>
          </cell>
          <cell r="AQ1544">
            <v>4100000</v>
          </cell>
          <cell r="AV1544">
            <v>0</v>
          </cell>
          <cell r="AW1544">
            <v>0</v>
          </cell>
          <cell r="AY1544">
            <v>4100000</v>
          </cell>
          <cell r="AZ1544">
            <v>4100000</v>
          </cell>
        </row>
        <row r="1545">
          <cell r="A1545" t="str">
            <v>MTE_Logt</v>
          </cell>
          <cell r="B1545" t="str">
            <v>NDP</v>
          </cell>
          <cell r="C1545" t="str">
            <v>B</v>
          </cell>
          <cell r="D1545" t="str">
            <v>HT2</v>
          </cell>
          <cell r="E1545" t="str">
            <v>Transition écologique</v>
          </cell>
          <cell r="F1545" t="str">
            <v>Cohésion des territoires</v>
          </cell>
          <cell r="U1545">
            <v>5000000</v>
          </cell>
          <cell r="V1545">
            <v>5000000</v>
          </cell>
          <cell r="AD1545">
            <v>0</v>
          </cell>
          <cell r="AE1545">
            <v>0</v>
          </cell>
          <cell r="AG1545">
            <v>5000000</v>
          </cell>
          <cell r="AH1545">
            <v>5000000</v>
          </cell>
          <cell r="AM1545">
            <v>0</v>
          </cell>
          <cell r="AN1545">
            <v>0</v>
          </cell>
          <cell r="AP1545">
            <v>5000000</v>
          </cell>
          <cell r="AQ1545">
            <v>5000000</v>
          </cell>
          <cell r="AV1545">
            <v>0</v>
          </cell>
          <cell r="AW1545">
            <v>0</v>
          </cell>
          <cell r="AY1545">
            <v>5000000</v>
          </cell>
          <cell r="AZ1545">
            <v>5000000</v>
          </cell>
        </row>
        <row r="1546">
          <cell r="A1546" t="str">
            <v>MTE_Logt</v>
          </cell>
          <cell r="B1546" t="str">
            <v>NDP</v>
          </cell>
          <cell r="C1546" t="str">
            <v>B</v>
          </cell>
          <cell r="D1546" t="str">
            <v>HT2</v>
          </cell>
          <cell r="E1546" t="str">
            <v>Transition écologique</v>
          </cell>
          <cell r="F1546" t="str">
            <v>Cohésion des territoires</v>
          </cell>
          <cell r="U1546">
            <v>3600000</v>
          </cell>
          <cell r="V1546">
            <v>3600000</v>
          </cell>
          <cell r="AD1546">
            <v>0</v>
          </cell>
          <cell r="AE1546">
            <v>0</v>
          </cell>
          <cell r="AG1546">
            <v>3600000</v>
          </cell>
          <cell r="AH1546">
            <v>3600000</v>
          </cell>
          <cell r="AM1546">
            <v>0</v>
          </cell>
          <cell r="AN1546">
            <v>0</v>
          </cell>
          <cell r="AP1546">
            <v>3600000</v>
          </cell>
          <cell r="AQ1546">
            <v>3600000</v>
          </cell>
          <cell r="AV1546">
            <v>0</v>
          </cell>
          <cell r="AW1546">
            <v>0</v>
          </cell>
          <cell r="AY1546">
            <v>3600000</v>
          </cell>
          <cell r="AZ1546">
            <v>3600000</v>
          </cell>
        </row>
        <row r="1547">
          <cell r="A1547" t="str">
            <v>MTE_Logt</v>
          </cell>
          <cell r="B1547" t="str">
            <v>NDP</v>
          </cell>
          <cell r="C1547" t="str">
            <v>B</v>
          </cell>
          <cell r="D1547" t="str">
            <v>HT2</v>
          </cell>
          <cell r="E1547" t="str">
            <v>Transition écologique</v>
          </cell>
          <cell r="F1547" t="str">
            <v>Cohésion des territoires</v>
          </cell>
          <cell r="U1547">
            <v>3800000</v>
          </cell>
          <cell r="V1547">
            <v>3800000</v>
          </cell>
          <cell r="AD1547">
            <v>0</v>
          </cell>
          <cell r="AE1547">
            <v>0</v>
          </cell>
          <cell r="AG1547">
            <v>3800000</v>
          </cell>
          <cell r="AH1547">
            <v>3800000</v>
          </cell>
          <cell r="AM1547">
            <v>0</v>
          </cell>
          <cell r="AN1547">
            <v>0</v>
          </cell>
          <cell r="AP1547">
            <v>3800000</v>
          </cell>
          <cell r="AQ1547">
            <v>3800000</v>
          </cell>
          <cell r="AV1547">
            <v>0</v>
          </cell>
          <cell r="AW1547">
            <v>0</v>
          </cell>
          <cell r="AY1547">
            <v>3800000</v>
          </cell>
          <cell r="AZ1547">
            <v>3800000</v>
          </cell>
        </row>
        <row r="1548">
          <cell r="A1548" t="str">
            <v>MTE_Logt</v>
          </cell>
          <cell r="B1548" t="str">
            <v>NDP</v>
          </cell>
          <cell r="C1548" t="str">
            <v>B</v>
          </cell>
          <cell r="D1548" t="str">
            <v>HT2</v>
          </cell>
          <cell r="E1548" t="str">
            <v>Transition écologique</v>
          </cell>
          <cell r="F1548" t="str">
            <v>Cohésion des territoires</v>
          </cell>
          <cell r="U1548">
            <v>34001527</v>
          </cell>
          <cell r="V1548">
            <v>34001527</v>
          </cell>
          <cell r="AD1548">
            <v>0</v>
          </cell>
          <cell r="AE1548">
            <v>0</v>
          </cell>
          <cell r="AG1548">
            <v>34001527</v>
          </cell>
          <cell r="AH1548">
            <v>34001527</v>
          </cell>
          <cell r="AM1548">
            <v>0</v>
          </cell>
          <cell r="AN1548">
            <v>0</v>
          </cell>
          <cell r="AP1548">
            <v>34001527</v>
          </cell>
          <cell r="AQ1548">
            <v>34001527</v>
          </cell>
          <cell r="AV1548">
            <v>0</v>
          </cell>
          <cell r="AW1548">
            <v>0</v>
          </cell>
          <cell r="AY1548">
            <v>34001527</v>
          </cell>
          <cell r="AZ1548">
            <v>34001527</v>
          </cell>
        </row>
        <row r="1549">
          <cell r="A1549" t="str">
            <v>MTE_Logt</v>
          </cell>
          <cell r="B1549" t="str">
            <v>NDP</v>
          </cell>
          <cell r="C1549" t="str">
            <v>B</v>
          </cell>
          <cell r="D1549" t="str">
            <v>HT2</v>
          </cell>
          <cell r="E1549" t="str">
            <v>Transition écologique</v>
          </cell>
          <cell r="F1549" t="str">
            <v>Cohésion des territoires</v>
          </cell>
          <cell r="U1549">
            <v>9270000</v>
          </cell>
          <cell r="V1549">
            <v>8900000</v>
          </cell>
          <cell r="AD1549">
            <v>0</v>
          </cell>
          <cell r="AE1549">
            <v>0</v>
          </cell>
          <cell r="AG1549">
            <v>9270000</v>
          </cell>
          <cell r="AH1549">
            <v>8900000</v>
          </cell>
          <cell r="AM1549">
            <v>0</v>
          </cell>
          <cell r="AN1549">
            <v>0</v>
          </cell>
          <cell r="AP1549">
            <v>9270000</v>
          </cell>
          <cell r="AQ1549">
            <v>8900000</v>
          </cell>
          <cell r="AV1549">
            <v>0</v>
          </cell>
          <cell r="AW1549">
            <v>0</v>
          </cell>
          <cell r="AY1549">
            <v>9270000</v>
          </cell>
          <cell r="AZ1549">
            <v>8900000</v>
          </cell>
        </row>
        <row r="1550">
          <cell r="A1550" t="str">
            <v>MTE_Logt</v>
          </cell>
          <cell r="B1550" t="str">
            <v>NDP</v>
          </cell>
          <cell r="C1550" t="str">
            <v>B</v>
          </cell>
          <cell r="D1550" t="str">
            <v>HT2</v>
          </cell>
          <cell r="E1550" t="str">
            <v>Transition écologique</v>
          </cell>
          <cell r="F1550" t="str">
            <v>Cohésion des territoires</v>
          </cell>
          <cell r="U1550">
            <v>16800000</v>
          </cell>
          <cell r="V1550">
            <v>16300000</v>
          </cell>
          <cell r="AD1550">
            <v>0</v>
          </cell>
          <cell r="AE1550">
            <v>0</v>
          </cell>
          <cell r="AG1550">
            <v>16800000</v>
          </cell>
          <cell r="AH1550">
            <v>16300000</v>
          </cell>
          <cell r="AM1550">
            <v>0</v>
          </cell>
          <cell r="AN1550">
            <v>0</v>
          </cell>
          <cell r="AP1550">
            <v>16800000</v>
          </cell>
          <cell r="AQ1550">
            <v>16300000</v>
          </cell>
          <cell r="AV1550">
            <v>0</v>
          </cell>
          <cell r="AW1550">
            <v>0</v>
          </cell>
          <cell r="AY1550">
            <v>16800000</v>
          </cell>
          <cell r="AZ1550">
            <v>16300000</v>
          </cell>
        </row>
        <row r="1551">
          <cell r="A1551" t="str">
            <v>MTE_Logt</v>
          </cell>
          <cell r="B1551" t="str">
            <v>NDP</v>
          </cell>
          <cell r="C1551" t="str">
            <v>B</v>
          </cell>
          <cell r="D1551" t="str">
            <v>HT2</v>
          </cell>
          <cell r="E1551" t="str">
            <v>Transition écologique</v>
          </cell>
          <cell r="F1551" t="str">
            <v>Cohésion des territoires</v>
          </cell>
          <cell r="U1551">
            <v>16518249</v>
          </cell>
          <cell r="V1551">
            <v>15943244</v>
          </cell>
          <cell r="AD1551">
            <v>0</v>
          </cell>
          <cell r="AE1551">
            <v>0</v>
          </cell>
          <cell r="AG1551">
            <v>16518249</v>
          </cell>
          <cell r="AH1551">
            <v>15943244</v>
          </cell>
          <cell r="AM1551">
            <v>0</v>
          </cell>
          <cell r="AN1551">
            <v>0</v>
          </cell>
          <cell r="AP1551">
            <v>16518249</v>
          </cell>
          <cell r="AQ1551">
            <v>15943244</v>
          </cell>
          <cell r="AV1551">
            <v>0</v>
          </cell>
          <cell r="AW1551">
            <v>0</v>
          </cell>
          <cell r="AY1551">
            <v>16518249</v>
          </cell>
          <cell r="AZ1551">
            <v>15943244</v>
          </cell>
        </row>
        <row r="1552">
          <cell r="A1552" t="str">
            <v>MTE_Logt</v>
          </cell>
          <cell r="B1552" t="str">
            <v>NDP</v>
          </cell>
          <cell r="C1552" t="str">
            <v>B</v>
          </cell>
          <cell r="D1552" t="str">
            <v>HT2</v>
          </cell>
          <cell r="E1552" t="str">
            <v>Transition écologique</v>
          </cell>
          <cell r="F1552" t="str">
            <v>Cohésion des territoires</v>
          </cell>
          <cell r="U1552">
            <v>47693343</v>
          </cell>
          <cell r="V1552">
            <v>45438348</v>
          </cell>
          <cell r="AD1552">
            <v>0</v>
          </cell>
          <cell r="AE1552">
            <v>0</v>
          </cell>
          <cell r="AG1552">
            <v>47693343</v>
          </cell>
          <cell r="AH1552">
            <v>45438348</v>
          </cell>
          <cell r="AM1552">
            <v>0</v>
          </cell>
          <cell r="AN1552">
            <v>0</v>
          </cell>
          <cell r="AP1552">
            <v>47693343</v>
          </cell>
          <cell r="AQ1552">
            <v>45438348</v>
          </cell>
          <cell r="AV1552">
            <v>0</v>
          </cell>
          <cell r="AW1552">
            <v>0</v>
          </cell>
          <cell r="AY1552">
            <v>47693343</v>
          </cell>
          <cell r="AZ1552">
            <v>45438348</v>
          </cell>
        </row>
        <row r="1553">
          <cell r="A1553" t="str">
            <v>MTE_Logt</v>
          </cell>
          <cell r="B1553" t="str">
            <v>NDP</v>
          </cell>
          <cell r="C1553" t="str">
            <v>B</v>
          </cell>
          <cell r="D1553" t="str">
            <v>HT2</v>
          </cell>
          <cell r="E1553" t="str">
            <v>Transition écologique</v>
          </cell>
          <cell r="F1553" t="str">
            <v>Cohésion des territoires</v>
          </cell>
          <cell r="U1553">
            <v>0</v>
          </cell>
          <cell r="V1553">
            <v>0</v>
          </cell>
          <cell r="AD1553">
            <v>0</v>
          </cell>
          <cell r="AE1553">
            <v>0</v>
          </cell>
          <cell r="AG1553">
            <v>0</v>
          </cell>
          <cell r="AH1553">
            <v>0</v>
          </cell>
          <cell r="AM1553">
            <v>0</v>
          </cell>
          <cell r="AN1553">
            <v>0</v>
          </cell>
          <cell r="AP1553">
            <v>0</v>
          </cell>
          <cell r="AQ1553">
            <v>0</v>
          </cell>
          <cell r="AV1553">
            <v>0</v>
          </cell>
          <cell r="AW1553">
            <v>0</v>
          </cell>
          <cell r="AY1553">
            <v>0</v>
          </cell>
          <cell r="AZ1553">
            <v>0</v>
          </cell>
        </row>
        <row r="1554">
          <cell r="A1554" t="str">
            <v>MTE_Logt</v>
          </cell>
          <cell r="B1554" t="str">
            <v>NDP</v>
          </cell>
          <cell r="C1554" t="str">
            <v>B</v>
          </cell>
          <cell r="D1554" t="str">
            <v>HT2</v>
          </cell>
          <cell r="E1554" t="str">
            <v>Transition écologique</v>
          </cell>
          <cell r="F1554" t="str">
            <v>Cohésion des territoires</v>
          </cell>
          <cell r="U1554">
            <v>170000000</v>
          </cell>
          <cell r="V1554">
            <v>170000000</v>
          </cell>
          <cell r="AD1554">
            <v>0</v>
          </cell>
          <cell r="AE1554">
            <v>0</v>
          </cell>
          <cell r="AG1554">
            <v>170000000</v>
          </cell>
          <cell r="AH1554">
            <v>170000000</v>
          </cell>
          <cell r="AM1554">
            <v>0</v>
          </cell>
          <cell r="AN1554">
            <v>0</v>
          </cell>
          <cell r="AP1554">
            <v>170000000</v>
          </cell>
          <cell r="AQ1554">
            <v>170000000</v>
          </cell>
          <cell r="AV1554">
            <v>0</v>
          </cell>
          <cell r="AW1554">
            <v>0</v>
          </cell>
          <cell r="AY1554">
            <v>170000000</v>
          </cell>
          <cell r="AZ1554">
            <v>170000000</v>
          </cell>
        </row>
        <row r="1555">
          <cell r="A1555" t="str">
            <v>MTE_Logt</v>
          </cell>
          <cell r="B1555" t="str">
            <v>NDP</v>
          </cell>
          <cell r="C1555" t="str">
            <v>B</v>
          </cell>
          <cell r="D1555" t="str">
            <v>HT2</v>
          </cell>
          <cell r="E1555" t="str">
            <v>Transition écologique</v>
          </cell>
          <cell r="F1555" t="str">
            <v>Cohésion des territoires</v>
          </cell>
          <cell r="U1555">
            <v>10000000</v>
          </cell>
          <cell r="V1555">
            <v>10000000</v>
          </cell>
          <cell r="AD1555">
            <v>0</v>
          </cell>
          <cell r="AE1555">
            <v>0</v>
          </cell>
          <cell r="AG1555">
            <v>10000000</v>
          </cell>
          <cell r="AH1555">
            <v>10000000</v>
          </cell>
          <cell r="AM1555">
            <v>0</v>
          </cell>
          <cell r="AN1555">
            <v>0</v>
          </cell>
          <cell r="AP1555">
            <v>10000000</v>
          </cell>
          <cell r="AQ1555">
            <v>10000000</v>
          </cell>
          <cell r="AV1555">
            <v>0</v>
          </cell>
          <cell r="AW1555">
            <v>0</v>
          </cell>
          <cell r="AY1555">
            <v>10000000</v>
          </cell>
          <cell r="AZ1555">
            <v>10000000</v>
          </cell>
        </row>
        <row r="1556">
          <cell r="A1556" t="str">
            <v>MTE_Logt</v>
          </cell>
          <cell r="B1556" t="str">
            <v>NDP</v>
          </cell>
          <cell r="C1556" t="str">
            <v>B</v>
          </cell>
          <cell r="D1556" t="str">
            <v>HT2</v>
          </cell>
          <cell r="E1556" t="str">
            <v>Transition écologique</v>
          </cell>
          <cell r="F1556" t="str">
            <v>Cohésion des territoires</v>
          </cell>
          <cell r="U1556">
            <v>0</v>
          </cell>
          <cell r="V1556">
            <v>0</v>
          </cell>
          <cell r="AD1556">
            <v>0</v>
          </cell>
          <cell r="AE1556">
            <v>0</v>
          </cell>
          <cell r="AG1556">
            <v>0</v>
          </cell>
          <cell r="AH1556">
            <v>0</v>
          </cell>
          <cell r="AM1556">
            <v>0</v>
          </cell>
          <cell r="AN1556">
            <v>0</v>
          </cell>
          <cell r="AP1556">
            <v>0</v>
          </cell>
          <cell r="AQ1556">
            <v>0</v>
          </cell>
          <cell r="AV1556">
            <v>0</v>
          </cell>
          <cell r="AW1556">
            <v>0</v>
          </cell>
          <cell r="AY1556">
            <v>0</v>
          </cell>
          <cell r="AZ1556">
            <v>0</v>
          </cell>
        </row>
        <row r="1557">
          <cell r="A1557" t="str">
            <v>MTE_Logt</v>
          </cell>
          <cell r="B1557" t="str">
            <v>NDP</v>
          </cell>
          <cell r="C1557" t="str">
            <v>B</v>
          </cell>
          <cell r="D1557" t="str">
            <v>HT2</v>
          </cell>
          <cell r="E1557" t="str">
            <v>Transition écologique</v>
          </cell>
          <cell r="F1557" t="str">
            <v>Cohésion des territoires</v>
          </cell>
          <cell r="U1557">
            <v>178178692</v>
          </cell>
          <cell r="V1557">
            <v>178178692</v>
          </cell>
          <cell r="AD1557">
            <v>0</v>
          </cell>
          <cell r="AE1557">
            <v>0</v>
          </cell>
          <cell r="AG1557">
            <v>178178692</v>
          </cell>
          <cell r="AH1557">
            <v>178178692</v>
          </cell>
          <cell r="AM1557">
            <v>0</v>
          </cell>
          <cell r="AN1557">
            <v>0</v>
          </cell>
          <cell r="AP1557">
            <v>178178692</v>
          </cell>
          <cell r="AQ1557">
            <v>178178692</v>
          </cell>
          <cell r="AV1557">
            <v>0</v>
          </cell>
          <cell r="AW1557">
            <v>0</v>
          </cell>
          <cell r="AY1557">
            <v>178178692</v>
          </cell>
          <cell r="AZ1557">
            <v>178178692</v>
          </cell>
        </row>
        <row r="1558">
          <cell r="A1558" t="str">
            <v>MTE_Logt</v>
          </cell>
          <cell r="B1558" t="str">
            <v>NDP</v>
          </cell>
          <cell r="C1558" t="str">
            <v>B</v>
          </cell>
          <cell r="D1558" t="str">
            <v>HT2</v>
          </cell>
          <cell r="E1558" t="str">
            <v>Transition écologique</v>
          </cell>
          <cell r="F1558" t="str">
            <v>Cohésion des territoires</v>
          </cell>
          <cell r="U1558">
            <v>0</v>
          </cell>
          <cell r="V1558">
            <v>0</v>
          </cell>
          <cell r="AD1558">
            <v>0</v>
          </cell>
          <cell r="AE1558">
            <v>0</v>
          </cell>
          <cell r="AG1558">
            <v>0</v>
          </cell>
          <cell r="AH1558">
            <v>0</v>
          </cell>
          <cell r="AM1558">
            <v>0</v>
          </cell>
          <cell r="AN1558">
            <v>0</v>
          </cell>
          <cell r="AP1558">
            <v>0</v>
          </cell>
          <cell r="AQ1558">
            <v>0</v>
          </cell>
          <cell r="AV1558">
            <v>0</v>
          </cell>
          <cell r="AW1558">
            <v>0</v>
          </cell>
          <cell r="AY1558">
            <v>0</v>
          </cell>
          <cell r="AZ1558">
            <v>0</v>
          </cell>
        </row>
        <row r="1559">
          <cell r="A1559" t="str">
            <v>MTE_Logt</v>
          </cell>
          <cell r="B1559" t="str">
            <v>NDP</v>
          </cell>
          <cell r="C1559" t="str">
            <v>B</v>
          </cell>
          <cell r="D1559" t="str">
            <v>HT2</v>
          </cell>
          <cell r="E1559" t="str">
            <v>Transition écologique</v>
          </cell>
          <cell r="F1559" t="str">
            <v>Cohésion des territoires</v>
          </cell>
          <cell r="U1559">
            <v>0</v>
          </cell>
          <cell r="V1559">
            <v>0</v>
          </cell>
          <cell r="AD1559">
            <v>0</v>
          </cell>
          <cell r="AE1559">
            <v>0</v>
          </cell>
          <cell r="AG1559">
            <v>0</v>
          </cell>
          <cell r="AH1559">
            <v>0</v>
          </cell>
          <cell r="AM1559">
            <v>0</v>
          </cell>
          <cell r="AN1559">
            <v>0</v>
          </cell>
          <cell r="AP1559">
            <v>0</v>
          </cell>
          <cell r="AQ1559">
            <v>0</v>
          </cell>
          <cell r="AV1559">
            <v>0</v>
          </cell>
          <cell r="AW1559">
            <v>0</v>
          </cell>
          <cell r="AY1559">
            <v>0</v>
          </cell>
          <cell r="AZ1559">
            <v>0</v>
          </cell>
        </row>
        <row r="1560">
          <cell r="A1560" t="str">
            <v>MTE_Logt</v>
          </cell>
          <cell r="B1560" t="str">
            <v>NDP</v>
          </cell>
          <cell r="C1560" t="str">
            <v>B</v>
          </cell>
          <cell r="D1560" t="str">
            <v>HT2</v>
          </cell>
          <cell r="E1560" t="str">
            <v>Transition écologique</v>
          </cell>
          <cell r="F1560" t="str">
            <v>Cohésion des territoires</v>
          </cell>
          <cell r="U1560">
            <v>0</v>
          </cell>
          <cell r="V1560">
            <v>0</v>
          </cell>
          <cell r="AD1560">
            <v>0</v>
          </cell>
          <cell r="AE1560">
            <v>0</v>
          </cell>
          <cell r="AG1560">
            <v>0</v>
          </cell>
          <cell r="AH1560">
            <v>0</v>
          </cell>
          <cell r="AM1560">
            <v>0</v>
          </cell>
          <cell r="AN1560">
            <v>0</v>
          </cell>
          <cell r="AP1560">
            <v>0</v>
          </cell>
          <cell r="AQ1560">
            <v>0</v>
          </cell>
          <cell r="AV1560">
            <v>0</v>
          </cell>
          <cell r="AW1560">
            <v>0</v>
          </cell>
          <cell r="AY1560">
            <v>0</v>
          </cell>
          <cell r="AZ1560">
            <v>0</v>
          </cell>
        </row>
        <row r="1561">
          <cell r="A1561" t="str">
            <v>MTE_Logt</v>
          </cell>
          <cell r="B1561" t="str">
            <v>NDP</v>
          </cell>
          <cell r="C1561" t="str">
            <v>B</v>
          </cell>
          <cell r="D1561" t="str">
            <v>HT2</v>
          </cell>
          <cell r="E1561" t="str">
            <v>Transition écologique</v>
          </cell>
          <cell r="F1561" t="str">
            <v>Cohésion des territoires</v>
          </cell>
          <cell r="U1561">
            <v>0</v>
          </cell>
          <cell r="V1561">
            <v>0</v>
          </cell>
          <cell r="AD1561">
            <v>0</v>
          </cell>
          <cell r="AE1561">
            <v>0</v>
          </cell>
          <cell r="AG1561">
            <v>0</v>
          </cell>
          <cell r="AH1561">
            <v>0</v>
          </cell>
          <cell r="AM1561">
            <v>0</v>
          </cell>
          <cell r="AN1561">
            <v>0</v>
          </cell>
          <cell r="AP1561">
            <v>0</v>
          </cell>
          <cell r="AQ1561">
            <v>0</v>
          </cell>
          <cell r="AV1561">
            <v>0</v>
          </cell>
          <cell r="AW1561">
            <v>0</v>
          </cell>
          <cell r="AY1561">
            <v>0</v>
          </cell>
          <cell r="AZ1561">
            <v>0</v>
          </cell>
        </row>
        <row r="1562">
          <cell r="A1562" t="str">
            <v>MTE_Logt</v>
          </cell>
          <cell r="B1562" t="str">
            <v>NDP</v>
          </cell>
          <cell r="C1562" t="str">
            <v>P</v>
          </cell>
          <cell r="D1562" t="str">
            <v>SO</v>
          </cell>
          <cell r="E1562" t="str">
            <v>Transition écologique</v>
          </cell>
          <cell r="F1562" t="str">
            <v>Cohésion des territoires</v>
          </cell>
          <cell r="M1562">
            <v>1843934066</v>
          </cell>
          <cell r="O1562">
            <v>1980727593</v>
          </cell>
          <cell r="Q1562">
            <v>2115724428</v>
          </cell>
          <cell r="S1562">
            <v>2433958870</v>
          </cell>
          <cell r="U1562">
            <v>2174518767</v>
          </cell>
          <cell r="V1562">
            <v>2200000000</v>
          </cell>
          <cell r="AD1562">
            <v>0</v>
          </cell>
          <cell r="AE1562">
            <v>0</v>
          </cell>
          <cell r="AG1562">
            <v>2174518767</v>
          </cell>
          <cell r="AH1562">
            <v>2200000000</v>
          </cell>
          <cell r="AM1562">
            <v>0</v>
          </cell>
          <cell r="AN1562">
            <v>0</v>
          </cell>
          <cell r="AP1562">
            <v>2174518767</v>
          </cell>
          <cell r="AQ1562">
            <v>2200000000</v>
          </cell>
          <cell r="AV1562">
            <v>0</v>
          </cell>
          <cell r="AW1562">
            <v>0</v>
          </cell>
          <cell r="AY1562">
            <v>2174518767</v>
          </cell>
          <cell r="AZ1562">
            <v>2200000000</v>
          </cell>
        </row>
        <row r="1563">
          <cell r="A1563" t="str">
            <v>MTE_Logt</v>
          </cell>
          <cell r="B1563" t="str">
            <v>NDP</v>
          </cell>
          <cell r="C1563" t="str">
            <v>STP</v>
          </cell>
          <cell r="D1563" t="str">
            <v>HT2</v>
          </cell>
          <cell r="E1563" t="str">
            <v>Transition écologique</v>
          </cell>
          <cell r="F1563" t="str">
            <v>Cohésion des territoires</v>
          </cell>
          <cell r="M1563">
            <v>1843934066</v>
          </cell>
          <cell r="O1563">
            <v>1980727593</v>
          </cell>
          <cell r="Q1563">
            <v>2115724428</v>
          </cell>
          <cell r="S1563">
            <v>2433958870</v>
          </cell>
          <cell r="U1563">
            <v>2174518767</v>
          </cell>
          <cell r="V1563">
            <v>2200000000</v>
          </cell>
          <cell r="AD1563">
            <v>0</v>
          </cell>
          <cell r="AE1563">
            <v>0</v>
          </cell>
          <cell r="AG1563">
            <v>2174518767</v>
          </cell>
          <cell r="AH1563">
            <v>2200000000</v>
          </cell>
          <cell r="AM1563">
            <v>0</v>
          </cell>
          <cell r="AN1563">
            <v>0</v>
          </cell>
          <cell r="AP1563">
            <v>2174518767</v>
          </cell>
          <cell r="AQ1563">
            <v>2200000000</v>
          </cell>
          <cell r="AV1563">
            <v>0</v>
          </cell>
          <cell r="AW1563">
            <v>0</v>
          </cell>
          <cell r="AY1563">
            <v>2174518767</v>
          </cell>
          <cell r="AZ1563">
            <v>2200000000</v>
          </cell>
        </row>
        <row r="1564">
          <cell r="A1564" t="str">
            <v>MTE_Logt</v>
          </cell>
          <cell r="B1564" t="str">
            <v>NDP</v>
          </cell>
          <cell r="C1564" t="str">
            <v>B</v>
          </cell>
          <cell r="D1564" t="str">
            <v>HT2</v>
          </cell>
          <cell r="E1564" t="str">
            <v>Transition écologique</v>
          </cell>
          <cell r="F1564" t="str">
            <v>Cohésion des territoires</v>
          </cell>
          <cell r="U1564">
            <v>34000000</v>
          </cell>
          <cell r="V1564">
            <v>34000000</v>
          </cell>
          <cell r="AD1564">
            <v>0</v>
          </cell>
          <cell r="AE1564">
            <v>0</v>
          </cell>
          <cell r="AG1564">
            <v>34000000</v>
          </cell>
          <cell r="AH1564">
            <v>34000000</v>
          </cell>
          <cell r="AM1564">
            <v>0</v>
          </cell>
          <cell r="AN1564">
            <v>0</v>
          </cell>
          <cell r="AP1564">
            <v>34000000</v>
          </cell>
          <cell r="AQ1564">
            <v>34000000</v>
          </cell>
          <cell r="AV1564">
            <v>0</v>
          </cell>
          <cell r="AW1564">
            <v>0</v>
          </cell>
          <cell r="AY1564">
            <v>34000000</v>
          </cell>
          <cell r="AZ1564">
            <v>34000000</v>
          </cell>
        </row>
        <row r="1565">
          <cell r="A1565" t="str">
            <v>MTE_Logt</v>
          </cell>
          <cell r="B1565" t="str">
            <v>NDP</v>
          </cell>
          <cell r="C1565" t="str">
            <v>B</v>
          </cell>
          <cell r="D1565" t="str">
            <v>HT2</v>
          </cell>
          <cell r="E1565" t="str">
            <v>Transition écologique</v>
          </cell>
          <cell r="F1565" t="str">
            <v>Cohésion des territoires</v>
          </cell>
          <cell r="U1565">
            <v>3200000</v>
          </cell>
          <cell r="V1565">
            <v>3200000</v>
          </cell>
          <cell r="AD1565">
            <v>0</v>
          </cell>
          <cell r="AE1565">
            <v>0</v>
          </cell>
          <cell r="AG1565">
            <v>3200000</v>
          </cell>
          <cell r="AH1565">
            <v>3200000</v>
          </cell>
          <cell r="AM1565">
            <v>0</v>
          </cell>
          <cell r="AN1565">
            <v>0</v>
          </cell>
          <cell r="AP1565">
            <v>3200000</v>
          </cell>
          <cell r="AQ1565">
            <v>3200000</v>
          </cell>
          <cell r="AV1565">
            <v>0</v>
          </cell>
          <cell r="AW1565">
            <v>0</v>
          </cell>
          <cell r="AY1565">
            <v>3200000</v>
          </cell>
          <cell r="AZ1565">
            <v>3200000</v>
          </cell>
        </row>
        <row r="1566">
          <cell r="A1566" t="str">
            <v>MTE_Logt</v>
          </cell>
          <cell r="B1566" t="str">
            <v>NDP</v>
          </cell>
          <cell r="C1566" t="str">
            <v>B</v>
          </cell>
          <cell r="D1566" t="str">
            <v>HT2</v>
          </cell>
          <cell r="E1566" t="str">
            <v>Transition écologique</v>
          </cell>
          <cell r="F1566" t="str">
            <v>Cohésion des territoires</v>
          </cell>
          <cell r="U1566">
            <v>15161191</v>
          </cell>
          <cell r="V1566">
            <v>15161191</v>
          </cell>
          <cell r="AD1566">
            <v>0</v>
          </cell>
          <cell r="AE1566">
            <v>0</v>
          </cell>
          <cell r="AG1566">
            <v>15161191</v>
          </cell>
          <cell r="AH1566">
            <v>15161191</v>
          </cell>
          <cell r="AM1566">
            <v>0</v>
          </cell>
          <cell r="AN1566">
            <v>0</v>
          </cell>
          <cell r="AP1566">
            <v>15161191</v>
          </cell>
          <cell r="AQ1566">
            <v>15161191</v>
          </cell>
          <cell r="AV1566">
            <v>0</v>
          </cell>
          <cell r="AW1566">
            <v>0</v>
          </cell>
          <cell r="AY1566">
            <v>15161191</v>
          </cell>
          <cell r="AZ1566">
            <v>15161191</v>
          </cell>
        </row>
        <row r="1567">
          <cell r="A1567" t="str">
            <v>MTE_Logt</v>
          </cell>
          <cell r="B1567" t="str">
            <v>NDP</v>
          </cell>
          <cell r="C1567" t="str">
            <v>B</v>
          </cell>
          <cell r="D1567" t="str">
            <v>HT2</v>
          </cell>
          <cell r="E1567" t="str">
            <v>Transition écologique</v>
          </cell>
          <cell r="F1567" t="str">
            <v>Cohésion des territoires</v>
          </cell>
          <cell r="U1567">
            <v>166475083</v>
          </cell>
          <cell r="V1567">
            <v>166475083</v>
          </cell>
          <cell r="AD1567">
            <v>0</v>
          </cell>
          <cell r="AE1567">
            <v>0</v>
          </cell>
          <cell r="AG1567">
            <v>166475083</v>
          </cell>
          <cell r="AH1567">
            <v>166475083</v>
          </cell>
          <cell r="AM1567">
            <v>0</v>
          </cell>
          <cell r="AN1567">
            <v>0</v>
          </cell>
          <cell r="AP1567">
            <v>166475083</v>
          </cell>
          <cell r="AQ1567">
            <v>166475083</v>
          </cell>
          <cell r="AV1567">
            <v>0</v>
          </cell>
          <cell r="AW1567">
            <v>0</v>
          </cell>
          <cell r="AY1567">
            <v>166475083</v>
          </cell>
          <cell r="AZ1567">
            <v>166475083</v>
          </cell>
        </row>
        <row r="1568">
          <cell r="A1568" t="str">
            <v>MTE_Logt</v>
          </cell>
          <cell r="B1568" t="str">
            <v>NDP</v>
          </cell>
          <cell r="C1568" t="str">
            <v>B</v>
          </cell>
          <cell r="D1568" t="str">
            <v>HT2</v>
          </cell>
          <cell r="E1568" t="str">
            <v>Transition écologique</v>
          </cell>
          <cell r="F1568" t="str">
            <v>Cohésion des territoires</v>
          </cell>
          <cell r="U1568">
            <v>865972076</v>
          </cell>
          <cell r="V1568">
            <v>891453309</v>
          </cell>
          <cell r="AD1568">
            <v>0</v>
          </cell>
          <cell r="AE1568">
            <v>0</v>
          </cell>
          <cell r="AG1568">
            <v>865972076</v>
          </cell>
          <cell r="AH1568">
            <v>891453309</v>
          </cell>
          <cell r="AM1568">
            <v>0</v>
          </cell>
          <cell r="AN1568">
            <v>0</v>
          </cell>
          <cell r="AP1568">
            <v>865972076</v>
          </cell>
          <cell r="AQ1568">
            <v>891453309</v>
          </cell>
          <cell r="AV1568">
            <v>0</v>
          </cell>
          <cell r="AW1568">
            <v>0</v>
          </cell>
          <cell r="AY1568">
            <v>865972076</v>
          </cell>
          <cell r="AZ1568">
            <v>891453309</v>
          </cell>
        </row>
        <row r="1569">
          <cell r="A1569" t="str">
            <v>MTE_Logt</v>
          </cell>
          <cell r="B1569" t="str">
            <v>NDP</v>
          </cell>
          <cell r="C1569" t="str">
            <v>B</v>
          </cell>
          <cell r="D1569" t="str">
            <v>HT2</v>
          </cell>
          <cell r="E1569" t="str">
            <v>Transition écologique</v>
          </cell>
          <cell r="F1569" t="str">
            <v>Cohésion des territoires</v>
          </cell>
          <cell r="U1569">
            <v>87508103</v>
          </cell>
          <cell r="V1569">
            <v>87508103</v>
          </cell>
          <cell r="AD1569">
            <v>0</v>
          </cell>
          <cell r="AE1569">
            <v>0</v>
          </cell>
          <cell r="AG1569">
            <v>87508103</v>
          </cell>
          <cell r="AH1569">
            <v>87508103</v>
          </cell>
          <cell r="AM1569">
            <v>0</v>
          </cell>
          <cell r="AN1569">
            <v>0</v>
          </cell>
          <cell r="AP1569">
            <v>87508103</v>
          </cell>
          <cell r="AQ1569">
            <v>87508103</v>
          </cell>
          <cell r="AV1569">
            <v>0</v>
          </cell>
          <cell r="AW1569">
            <v>0</v>
          </cell>
          <cell r="AY1569">
            <v>87508103</v>
          </cell>
          <cell r="AZ1569">
            <v>87508103</v>
          </cell>
        </row>
        <row r="1570">
          <cell r="A1570" t="str">
            <v>MTE_Logt</v>
          </cell>
          <cell r="B1570" t="str">
            <v>NDP</v>
          </cell>
          <cell r="C1570" t="str">
            <v>B</v>
          </cell>
          <cell r="D1570" t="str">
            <v>HT2</v>
          </cell>
          <cell r="E1570" t="str">
            <v>Transition écologique</v>
          </cell>
          <cell r="F1570" t="str">
            <v>Cohésion des territoires</v>
          </cell>
          <cell r="U1570">
            <v>560712341</v>
          </cell>
          <cell r="V1570">
            <v>560712341</v>
          </cell>
          <cell r="AD1570">
            <v>0</v>
          </cell>
          <cell r="AE1570">
            <v>0</v>
          </cell>
          <cell r="AG1570">
            <v>560712341</v>
          </cell>
          <cell r="AH1570">
            <v>560712341</v>
          </cell>
          <cell r="AM1570">
            <v>0</v>
          </cell>
          <cell r="AN1570">
            <v>0</v>
          </cell>
          <cell r="AP1570">
            <v>560712341</v>
          </cell>
          <cell r="AQ1570">
            <v>560712341</v>
          </cell>
          <cell r="AV1570">
            <v>0</v>
          </cell>
          <cell r="AW1570">
            <v>0</v>
          </cell>
          <cell r="AY1570">
            <v>560712341</v>
          </cell>
          <cell r="AZ1570">
            <v>560712341</v>
          </cell>
        </row>
        <row r="1571">
          <cell r="A1571" t="str">
            <v>MTE_Logt</v>
          </cell>
          <cell r="B1571" t="str">
            <v>NDP</v>
          </cell>
          <cell r="C1571" t="str">
            <v>B</v>
          </cell>
          <cell r="D1571" t="str">
            <v>HT2</v>
          </cell>
          <cell r="E1571" t="str">
            <v>Transition écologique</v>
          </cell>
          <cell r="F1571" t="str">
            <v>Cohésion des territoires</v>
          </cell>
          <cell r="U1571">
            <v>357602766</v>
          </cell>
          <cell r="V1571">
            <v>357602766</v>
          </cell>
          <cell r="AD1571">
            <v>0</v>
          </cell>
          <cell r="AE1571">
            <v>0</v>
          </cell>
          <cell r="AG1571">
            <v>357602766</v>
          </cell>
          <cell r="AH1571">
            <v>357602766</v>
          </cell>
          <cell r="AM1571">
            <v>0</v>
          </cell>
          <cell r="AN1571">
            <v>0</v>
          </cell>
          <cell r="AP1571">
            <v>357602766</v>
          </cell>
          <cell r="AQ1571">
            <v>357602766</v>
          </cell>
          <cell r="AV1571">
            <v>0</v>
          </cell>
          <cell r="AW1571">
            <v>0</v>
          </cell>
          <cell r="AY1571">
            <v>357602766</v>
          </cell>
          <cell r="AZ1571">
            <v>357602766</v>
          </cell>
        </row>
        <row r="1572">
          <cell r="A1572" t="str">
            <v>MTE_Logt</v>
          </cell>
          <cell r="B1572" t="str">
            <v>NDP</v>
          </cell>
          <cell r="C1572" t="str">
            <v>B</v>
          </cell>
          <cell r="D1572" t="str">
            <v>HT2</v>
          </cell>
          <cell r="E1572" t="str">
            <v>Transition écologique</v>
          </cell>
          <cell r="F1572" t="str">
            <v>Cohésion des territoires</v>
          </cell>
          <cell r="U1572">
            <v>74754550</v>
          </cell>
          <cell r="V1572">
            <v>74754550</v>
          </cell>
          <cell r="AD1572">
            <v>0</v>
          </cell>
          <cell r="AE1572">
            <v>0</v>
          </cell>
          <cell r="AG1572">
            <v>74754550</v>
          </cell>
          <cell r="AH1572">
            <v>74754550</v>
          </cell>
          <cell r="AM1572">
            <v>0</v>
          </cell>
          <cell r="AN1572">
            <v>0</v>
          </cell>
          <cell r="AP1572">
            <v>74754550</v>
          </cell>
          <cell r="AQ1572">
            <v>74754550</v>
          </cell>
          <cell r="AV1572">
            <v>0</v>
          </cell>
          <cell r="AW1572">
            <v>0</v>
          </cell>
          <cell r="AY1572">
            <v>74754550</v>
          </cell>
          <cell r="AZ1572">
            <v>74754550</v>
          </cell>
        </row>
        <row r="1573">
          <cell r="A1573" t="str">
            <v>MTE_Logt</v>
          </cell>
          <cell r="B1573" t="str">
            <v>NDP</v>
          </cell>
          <cell r="C1573" t="str">
            <v>B</v>
          </cell>
          <cell r="D1573" t="str">
            <v>HT2</v>
          </cell>
          <cell r="E1573" t="str">
            <v>Transition écologique</v>
          </cell>
          <cell r="F1573" t="str">
            <v>Cohésion des territoires</v>
          </cell>
          <cell r="U1573">
            <v>9132657</v>
          </cell>
          <cell r="V1573">
            <v>9132657</v>
          </cell>
          <cell r="AD1573">
            <v>0</v>
          </cell>
          <cell r="AE1573">
            <v>0</v>
          </cell>
          <cell r="AG1573">
            <v>9132657</v>
          </cell>
          <cell r="AH1573">
            <v>9132657</v>
          </cell>
          <cell r="AM1573">
            <v>0</v>
          </cell>
          <cell r="AN1573">
            <v>0</v>
          </cell>
          <cell r="AP1573">
            <v>9132657</v>
          </cell>
          <cell r="AQ1573">
            <v>9132657</v>
          </cell>
          <cell r="AV1573">
            <v>0</v>
          </cell>
          <cell r="AW1573">
            <v>0</v>
          </cell>
          <cell r="AY1573">
            <v>9132657</v>
          </cell>
          <cell r="AZ1573">
            <v>9132657</v>
          </cell>
        </row>
        <row r="1574">
          <cell r="A1574" t="str">
            <v>MTE_hLogt</v>
          </cell>
          <cell r="B1574" t="str">
            <v>SO</v>
          </cell>
          <cell r="C1574" t="str">
            <v>M</v>
          </cell>
          <cell r="D1574" t="str">
            <v>SO</v>
          </cell>
          <cell r="E1574" t="str">
            <v>Transition écologique</v>
          </cell>
          <cell r="F1574" t="str">
            <v>Écologie, développement et mobilité durables</v>
          </cell>
          <cell r="M1574">
            <v>16931175840</v>
          </cell>
          <cell r="O1574">
            <v>18070810589</v>
          </cell>
          <cell r="Q1574">
            <v>18388932111</v>
          </cell>
          <cell r="S1574">
            <v>19972554667</v>
          </cell>
          <cell r="U1574">
            <v>21264564121</v>
          </cell>
          <cell r="V1574">
            <v>20729398015</v>
          </cell>
          <cell r="AD1574">
            <v>0</v>
          </cell>
          <cell r="AE1574">
            <v>0</v>
          </cell>
          <cell r="AG1574">
            <v>21264564121</v>
          </cell>
          <cell r="AH1574">
            <v>20729398015</v>
          </cell>
          <cell r="AM1574">
            <v>0</v>
          </cell>
          <cell r="AN1574">
            <v>0</v>
          </cell>
          <cell r="AP1574">
            <v>21264564121</v>
          </cell>
          <cell r="AQ1574">
            <v>20729398015</v>
          </cell>
          <cell r="AV1574">
            <v>0</v>
          </cell>
          <cell r="AW1574">
            <v>0</v>
          </cell>
          <cell r="AY1574">
            <v>21264564121</v>
          </cell>
          <cell r="AZ1574">
            <v>20729398015</v>
          </cell>
        </row>
        <row r="1575">
          <cell r="A1575" t="str">
            <v>MTE_hLogt</v>
          </cell>
          <cell r="B1575" t="str">
            <v>NDP</v>
          </cell>
          <cell r="C1575" t="str">
            <v>P</v>
          </cell>
          <cell r="D1575" t="str">
            <v>SO</v>
          </cell>
          <cell r="E1575" t="str">
            <v>Transition écologique</v>
          </cell>
          <cell r="F1575" t="str">
            <v>Écologie, développement et mobilité durables</v>
          </cell>
          <cell r="M1575">
            <v>255754120</v>
          </cell>
          <cell r="O1575">
            <v>135285490</v>
          </cell>
          <cell r="Q1575">
            <v>159584733</v>
          </cell>
          <cell r="S1575">
            <v>181769260</v>
          </cell>
          <cell r="U1575">
            <v>229233450</v>
          </cell>
          <cell r="V1575">
            <v>229251218</v>
          </cell>
          <cell r="AD1575">
            <v>0</v>
          </cell>
          <cell r="AE1575">
            <v>0</v>
          </cell>
          <cell r="AG1575">
            <v>229233450</v>
          </cell>
          <cell r="AH1575">
            <v>229251218</v>
          </cell>
          <cell r="AM1575">
            <v>0</v>
          </cell>
          <cell r="AN1575">
            <v>0</v>
          </cell>
          <cell r="AP1575">
            <v>229233450</v>
          </cell>
          <cell r="AQ1575">
            <v>229251218</v>
          </cell>
          <cell r="AV1575">
            <v>0</v>
          </cell>
          <cell r="AW1575">
            <v>0</v>
          </cell>
          <cell r="AY1575">
            <v>229233450</v>
          </cell>
          <cell r="AZ1575">
            <v>229251218</v>
          </cell>
        </row>
        <row r="1576">
          <cell r="A1576" t="str">
            <v>MTE_hLogt</v>
          </cell>
          <cell r="B1576" t="str">
            <v>NDP</v>
          </cell>
          <cell r="C1576" t="str">
            <v>STP</v>
          </cell>
          <cell r="D1576" t="str">
            <v>HT2</v>
          </cell>
          <cell r="E1576" t="str">
            <v>Transition écologique</v>
          </cell>
          <cell r="F1576" t="str">
            <v>Écologie, développement et mobilité durables</v>
          </cell>
          <cell r="M1576">
            <v>255754120</v>
          </cell>
          <cell r="O1576">
            <v>135285490</v>
          </cell>
          <cell r="Q1576">
            <v>159584733</v>
          </cell>
          <cell r="S1576">
            <v>181769260</v>
          </cell>
          <cell r="U1576">
            <v>229233450</v>
          </cell>
          <cell r="V1576">
            <v>229251218</v>
          </cell>
          <cell r="AD1576">
            <v>0</v>
          </cell>
          <cell r="AE1576">
            <v>0</v>
          </cell>
          <cell r="AG1576">
            <v>229233450</v>
          </cell>
          <cell r="AH1576">
            <v>229251218</v>
          </cell>
          <cell r="AM1576">
            <v>0</v>
          </cell>
          <cell r="AN1576">
            <v>0</v>
          </cell>
          <cell r="AP1576">
            <v>229233450</v>
          </cell>
          <cell r="AQ1576">
            <v>229251218</v>
          </cell>
          <cell r="AV1576">
            <v>0</v>
          </cell>
          <cell r="AW1576">
            <v>0</v>
          </cell>
          <cell r="AY1576">
            <v>229233450</v>
          </cell>
          <cell r="AZ1576">
            <v>229251218</v>
          </cell>
        </row>
        <row r="1577">
          <cell r="A1577" t="str">
            <v>MTE_hLogt</v>
          </cell>
          <cell r="B1577" t="str">
            <v>NDP</v>
          </cell>
          <cell r="C1577" t="str">
            <v>B</v>
          </cell>
          <cell r="D1577" t="str">
            <v>HT2</v>
          </cell>
          <cell r="E1577" t="str">
            <v>Transition écologique</v>
          </cell>
          <cell r="F1577" t="str">
            <v>Écologie, développement et mobilité durables</v>
          </cell>
          <cell r="U1577">
            <v>6540110</v>
          </cell>
          <cell r="V1577">
            <v>6536896</v>
          </cell>
          <cell r="AD1577">
            <v>0</v>
          </cell>
          <cell r="AE1577">
            <v>0</v>
          </cell>
          <cell r="AG1577">
            <v>6540110</v>
          </cell>
          <cell r="AH1577">
            <v>6536896</v>
          </cell>
          <cell r="AM1577">
            <v>0</v>
          </cell>
          <cell r="AN1577">
            <v>0</v>
          </cell>
          <cell r="AP1577">
            <v>6540110</v>
          </cell>
          <cell r="AQ1577">
            <v>6536896</v>
          </cell>
          <cell r="AV1577">
            <v>0</v>
          </cell>
          <cell r="AW1577">
            <v>0</v>
          </cell>
          <cell r="AY1577">
            <v>6540110</v>
          </cell>
          <cell r="AZ1577">
            <v>6536896</v>
          </cell>
        </row>
        <row r="1578">
          <cell r="A1578" t="str">
            <v>MTE_hLogt</v>
          </cell>
          <cell r="B1578" t="str">
            <v>NDP</v>
          </cell>
          <cell r="C1578" t="str">
            <v>B</v>
          </cell>
          <cell r="D1578" t="str">
            <v>HT2</v>
          </cell>
          <cell r="E1578" t="str">
            <v>Transition écologique</v>
          </cell>
          <cell r="F1578" t="str">
            <v>Écologie, développement et mobilité durables</v>
          </cell>
          <cell r="U1578">
            <v>5627785</v>
          </cell>
          <cell r="V1578">
            <v>5620667</v>
          </cell>
          <cell r="AD1578">
            <v>0</v>
          </cell>
          <cell r="AE1578">
            <v>0</v>
          </cell>
          <cell r="AG1578">
            <v>5627785</v>
          </cell>
          <cell r="AH1578">
            <v>5620667</v>
          </cell>
          <cell r="AM1578">
            <v>0</v>
          </cell>
          <cell r="AN1578">
            <v>0</v>
          </cell>
          <cell r="AP1578">
            <v>5627785</v>
          </cell>
          <cell r="AQ1578">
            <v>5620667</v>
          </cell>
          <cell r="AV1578">
            <v>0</v>
          </cell>
          <cell r="AW1578">
            <v>0</v>
          </cell>
          <cell r="AY1578">
            <v>5627785</v>
          </cell>
          <cell r="AZ1578">
            <v>5620667</v>
          </cell>
        </row>
        <row r="1579">
          <cell r="A1579" t="str">
            <v>MTE_hLogt</v>
          </cell>
          <cell r="B1579" t="str">
            <v>NDP</v>
          </cell>
          <cell r="C1579" t="str">
            <v>B</v>
          </cell>
          <cell r="D1579" t="str">
            <v>HT2</v>
          </cell>
          <cell r="E1579" t="str">
            <v>Transition écologique</v>
          </cell>
          <cell r="F1579" t="str">
            <v>Écologie, développement et mobilité durables</v>
          </cell>
          <cell r="U1579">
            <v>53071000</v>
          </cell>
          <cell r="V1579">
            <v>53071000</v>
          </cell>
          <cell r="AD1579">
            <v>0</v>
          </cell>
          <cell r="AE1579">
            <v>0</v>
          </cell>
          <cell r="AG1579">
            <v>53071000</v>
          </cell>
          <cell r="AH1579">
            <v>53071000</v>
          </cell>
          <cell r="AM1579">
            <v>0</v>
          </cell>
          <cell r="AN1579">
            <v>0</v>
          </cell>
          <cell r="AP1579">
            <v>53071000</v>
          </cell>
          <cell r="AQ1579">
            <v>53071000</v>
          </cell>
          <cell r="AV1579">
            <v>0</v>
          </cell>
          <cell r="AW1579">
            <v>0</v>
          </cell>
          <cell r="AY1579">
            <v>53071000</v>
          </cell>
          <cell r="AZ1579">
            <v>53071000</v>
          </cell>
        </row>
        <row r="1580">
          <cell r="A1580" t="str">
            <v>MTE_hLogt</v>
          </cell>
          <cell r="B1580" t="str">
            <v>NDP</v>
          </cell>
          <cell r="C1580" t="str">
            <v>B</v>
          </cell>
          <cell r="D1580" t="str">
            <v>HT2</v>
          </cell>
          <cell r="E1580" t="str">
            <v>Transition écologique</v>
          </cell>
          <cell r="F1580" t="str">
            <v>Écologie, développement et mobilité durables</v>
          </cell>
          <cell r="U1580">
            <v>17738455</v>
          </cell>
          <cell r="V1580">
            <v>17692977</v>
          </cell>
          <cell r="AD1580">
            <v>0</v>
          </cell>
          <cell r="AE1580">
            <v>0</v>
          </cell>
          <cell r="AG1580">
            <v>17738455</v>
          </cell>
          <cell r="AH1580">
            <v>17692977</v>
          </cell>
          <cell r="AM1580">
            <v>0</v>
          </cell>
          <cell r="AN1580">
            <v>0</v>
          </cell>
          <cell r="AP1580">
            <v>17738455</v>
          </cell>
          <cell r="AQ1580">
            <v>17692977</v>
          </cell>
          <cell r="AV1580">
            <v>0</v>
          </cell>
          <cell r="AW1580">
            <v>0</v>
          </cell>
          <cell r="AY1580">
            <v>17738455</v>
          </cell>
          <cell r="AZ1580">
            <v>17692977</v>
          </cell>
        </row>
        <row r="1581">
          <cell r="A1581" t="str">
            <v>MTE_hLogt</v>
          </cell>
          <cell r="B1581" t="str">
            <v>NDP</v>
          </cell>
          <cell r="C1581" t="str">
            <v>B</v>
          </cell>
          <cell r="D1581" t="str">
            <v>HT2</v>
          </cell>
          <cell r="E1581" t="str">
            <v>Transition écologique</v>
          </cell>
          <cell r="F1581" t="str">
            <v>Écologie, développement et mobilité durables</v>
          </cell>
          <cell r="U1581">
            <v>20937734</v>
          </cell>
          <cell r="V1581">
            <v>20921346</v>
          </cell>
          <cell r="AD1581">
            <v>0</v>
          </cell>
          <cell r="AE1581">
            <v>0</v>
          </cell>
          <cell r="AG1581">
            <v>20937734</v>
          </cell>
          <cell r="AH1581">
            <v>20921346</v>
          </cell>
          <cell r="AM1581">
            <v>0</v>
          </cell>
          <cell r="AN1581">
            <v>0</v>
          </cell>
          <cell r="AP1581">
            <v>20937734</v>
          </cell>
          <cell r="AQ1581">
            <v>20921346</v>
          </cell>
          <cell r="AV1581">
            <v>0</v>
          </cell>
          <cell r="AW1581">
            <v>0</v>
          </cell>
          <cell r="AY1581">
            <v>20937734</v>
          </cell>
          <cell r="AZ1581">
            <v>20921346</v>
          </cell>
        </row>
        <row r="1582">
          <cell r="A1582" t="str">
            <v>MTE_hLogt</v>
          </cell>
          <cell r="B1582" t="str">
            <v>NDP</v>
          </cell>
          <cell r="C1582" t="str">
            <v>B</v>
          </cell>
          <cell r="D1582" t="str">
            <v>HT2</v>
          </cell>
          <cell r="E1582" t="str">
            <v>Transition écologique</v>
          </cell>
          <cell r="F1582" t="str">
            <v>Écologie, développement et mobilité durables</v>
          </cell>
          <cell r="U1582">
            <v>59719190</v>
          </cell>
          <cell r="V1582">
            <v>58331634</v>
          </cell>
          <cell r="AD1582">
            <v>0</v>
          </cell>
          <cell r="AE1582">
            <v>0</v>
          </cell>
          <cell r="AG1582">
            <v>59719190</v>
          </cell>
          <cell r="AH1582">
            <v>58331634</v>
          </cell>
          <cell r="AM1582">
            <v>0</v>
          </cell>
          <cell r="AN1582">
            <v>0</v>
          </cell>
          <cell r="AP1582">
            <v>59719190</v>
          </cell>
          <cell r="AQ1582">
            <v>58331634</v>
          </cell>
          <cell r="AV1582">
            <v>0</v>
          </cell>
          <cell r="AW1582">
            <v>0</v>
          </cell>
          <cell r="AY1582">
            <v>59719190</v>
          </cell>
          <cell r="AZ1582">
            <v>58331634</v>
          </cell>
        </row>
        <row r="1583">
          <cell r="A1583" t="str">
            <v>MTE_hLogt</v>
          </cell>
          <cell r="B1583" t="str">
            <v>NDP</v>
          </cell>
          <cell r="C1583" t="str">
            <v>B</v>
          </cell>
          <cell r="D1583" t="str">
            <v>HT2</v>
          </cell>
          <cell r="E1583" t="str">
            <v>Transition écologique</v>
          </cell>
          <cell r="F1583" t="str">
            <v>Écologie, développement et mobilité durables</v>
          </cell>
          <cell r="U1583">
            <v>32970052</v>
          </cell>
          <cell r="V1583">
            <v>33550335</v>
          </cell>
          <cell r="AD1583">
            <v>0</v>
          </cell>
          <cell r="AE1583">
            <v>0</v>
          </cell>
          <cell r="AG1583">
            <v>32970052</v>
          </cell>
          <cell r="AH1583">
            <v>33550335</v>
          </cell>
          <cell r="AM1583">
            <v>0</v>
          </cell>
          <cell r="AN1583">
            <v>0</v>
          </cell>
          <cell r="AP1583">
            <v>32970052</v>
          </cell>
          <cell r="AQ1583">
            <v>33550335</v>
          </cell>
          <cell r="AV1583">
            <v>0</v>
          </cell>
          <cell r="AW1583">
            <v>0</v>
          </cell>
          <cell r="AY1583">
            <v>32970052</v>
          </cell>
          <cell r="AZ1583">
            <v>33550335</v>
          </cell>
        </row>
        <row r="1584">
          <cell r="A1584" t="str">
            <v>MTE_hLogt</v>
          </cell>
          <cell r="B1584" t="str">
            <v>NDP</v>
          </cell>
          <cell r="C1584" t="str">
            <v>B</v>
          </cell>
          <cell r="D1584" t="str">
            <v>HT2</v>
          </cell>
          <cell r="E1584" t="str">
            <v>Transition écologique</v>
          </cell>
          <cell r="F1584" t="str">
            <v>Écologie, développement et mobilité durables</v>
          </cell>
          <cell r="U1584">
            <v>32629124</v>
          </cell>
          <cell r="V1584">
            <v>33526363</v>
          </cell>
          <cell r="AD1584">
            <v>0</v>
          </cell>
          <cell r="AE1584">
            <v>0</v>
          </cell>
          <cell r="AG1584">
            <v>32629124</v>
          </cell>
          <cell r="AH1584">
            <v>33526363</v>
          </cell>
          <cell r="AM1584">
            <v>0</v>
          </cell>
          <cell r="AN1584">
            <v>0</v>
          </cell>
          <cell r="AP1584">
            <v>32629124</v>
          </cell>
          <cell r="AQ1584">
            <v>33526363</v>
          </cell>
          <cell r="AV1584">
            <v>0</v>
          </cell>
          <cell r="AW1584">
            <v>0</v>
          </cell>
          <cell r="AY1584">
            <v>32629124</v>
          </cell>
          <cell r="AZ1584">
            <v>33526363</v>
          </cell>
        </row>
        <row r="1585">
          <cell r="A1585" t="str">
            <v>MTE_hLogt</v>
          </cell>
          <cell r="B1585" t="str">
            <v>NDP</v>
          </cell>
          <cell r="C1585" t="str">
            <v>P</v>
          </cell>
          <cell r="D1585" t="str">
            <v>SO</v>
          </cell>
          <cell r="E1585" t="str">
            <v>Transition écologique</v>
          </cell>
          <cell r="F1585" t="str">
            <v>Écologie, développement et mobilité durables</v>
          </cell>
          <cell r="M1585">
            <v>475980559</v>
          </cell>
          <cell r="O1585">
            <v>489372978</v>
          </cell>
          <cell r="Q1585">
            <v>490152788</v>
          </cell>
          <cell r="S1585">
            <v>501517514</v>
          </cell>
          <cell r="U1585">
            <v>481934667</v>
          </cell>
          <cell r="V1585">
            <v>481934667</v>
          </cell>
          <cell r="AD1585">
            <v>0</v>
          </cell>
          <cell r="AE1585">
            <v>0</v>
          </cell>
          <cell r="AG1585">
            <v>481934667</v>
          </cell>
          <cell r="AH1585">
            <v>481934667</v>
          </cell>
          <cell r="AM1585">
            <v>0</v>
          </cell>
          <cell r="AN1585">
            <v>0</v>
          </cell>
          <cell r="AP1585">
            <v>481934667</v>
          </cell>
          <cell r="AQ1585">
            <v>481934667</v>
          </cell>
          <cell r="AV1585">
            <v>0</v>
          </cell>
          <cell r="AW1585">
            <v>0</v>
          </cell>
          <cell r="AY1585">
            <v>481934667</v>
          </cell>
          <cell r="AZ1585">
            <v>481934667</v>
          </cell>
        </row>
        <row r="1586">
          <cell r="A1586" t="str">
            <v>MTE_hLogt</v>
          </cell>
          <cell r="B1586" t="str">
            <v>NDP</v>
          </cell>
          <cell r="C1586" t="str">
            <v>STP</v>
          </cell>
          <cell r="D1586" t="str">
            <v>HT2</v>
          </cell>
          <cell r="E1586" t="str">
            <v>Transition écologique</v>
          </cell>
          <cell r="F1586" t="str">
            <v>Écologie, développement et mobilité durables</v>
          </cell>
          <cell r="M1586">
            <v>475980559</v>
          </cell>
          <cell r="O1586">
            <v>489372978</v>
          </cell>
          <cell r="Q1586">
            <v>490152788</v>
          </cell>
          <cell r="S1586">
            <v>501517514</v>
          </cell>
          <cell r="U1586">
            <v>481934667</v>
          </cell>
          <cell r="V1586">
            <v>481934667</v>
          </cell>
          <cell r="AD1586">
            <v>0</v>
          </cell>
          <cell r="AE1586">
            <v>0</v>
          </cell>
          <cell r="AG1586">
            <v>481934667</v>
          </cell>
          <cell r="AH1586">
            <v>481934667</v>
          </cell>
          <cell r="AM1586">
            <v>0</v>
          </cell>
          <cell r="AN1586">
            <v>0</v>
          </cell>
          <cell r="AP1586">
            <v>481934667</v>
          </cell>
          <cell r="AQ1586">
            <v>481934667</v>
          </cell>
          <cell r="AV1586">
            <v>0</v>
          </cell>
          <cell r="AW1586">
            <v>0</v>
          </cell>
          <cell r="AY1586">
            <v>481934667</v>
          </cell>
          <cell r="AZ1586">
            <v>481934667</v>
          </cell>
        </row>
        <row r="1587">
          <cell r="A1587" t="str">
            <v>MTE_hLogt</v>
          </cell>
          <cell r="B1587" t="str">
            <v>NDP</v>
          </cell>
          <cell r="C1587" t="str">
            <v>B</v>
          </cell>
          <cell r="D1587" t="str">
            <v>HT2</v>
          </cell>
          <cell r="E1587" t="str">
            <v>Transition écologique</v>
          </cell>
          <cell r="F1587" t="str">
            <v>Écologie, développement et mobilité durables</v>
          </cell>
          <cell r="U1587">
            <v>15234820</v>
          </cell>
          <cell r="V1587">
            <v>15234820</v>
          </cell>
          <cell r="AD1587">
            <v>0</v>
          </cell>
          <cell r="AE1587">
            <v>0</v>
          </cell>
          <cell r="AG1587">
            <v>15234820</v>
          </cell>
          <cell r="AH1587">
            <v>15234820</v>
          </cell>
          <cell r="AM1587">
            <v>0</v>
          </cell>
          <cell r="AN1587">
            <v>0</v>
          </cell>
          <cell r="AP1587">
            <v>15234820</v>
          </cell>
          <cell r="AQ1587">
            <v>15234820</v>
          </cell>
          <cell r="AV1587">
            <v>0</v>
          </cell>
          <cell r="AW1587">
            <v>0</v>
          </cell>
          <cell r="AY1587">
            <v>15234820</v>
          </cell>
          <cell r="AZ1587">
            <v>15234820</v>
          </cell>
        </row>
        <row r="1588">
          <cell r="A1588" t="str">
            <v>MTE_hLogt</v>
          </cell>
          <cell r="B1588" t="str">
            <v>NDP</v>
          </cell>
          <cell r="C1588" t="str">
            <v>B</v>
          </cell>
          <cell r="D1588" t="str">
            <v>HT2</v>
          </cell>
          <cell r="E1588" t="str">
            <v>Transition écologique</v>
          </cell>
          <cell r="F1588" t="str">
            <v>Écologie, développement et mobilité durables</v>
          </cell>
          <cell r="U1588">
            <v>89199494</v>
          </cell>
          <cell r="V1588">
            <v>89199494</v>
          </cell>
          <cell r="AD1588">
            <v>0</v>
          </cell>
          <cell r="AE1588">
            <v>0</v>
          </cell>
          <cell r="AG1588">
            <v>89199494</v>
          </cell>
          <cell r="AH1588">
            <v>89199494</v>
          </cell>
          <cell r="AM1588">
            <v>0</v>
          </cell>
          <cell r="AN1588">
            <v>0</v>
          </cell>
          <cell r="AP1588">
            <v>89199494</v>
          </cell>
          <cell r="AQ1588">
            <v>89199494</v>
          </cell>
          <cell r="AV1588">
            <v>0</v>
          </cell>
          <cell r="AW1588">
            <v>0</v>
          </cell>
          <cell r="AY1588">
            <v>89199494</v>
          </cell>
          <cell r="AZ1588">
            <v>89199494</v>
          </cell>
        </row>
        <row r="1589">
          <cell r="A1589" t="str">
            <v>MTE_hLogt</v>
          </cell>
          <cell r="B1589" t="str">
            <v>NDP</v>
          </cell>
          <cell r="C1589" t="str">
            <v>B</v>
          </cell>
          <cell r="D1589" t="str">
            <v>HT2</v>
          </cell>
          <cell r="E1589" t="str">
            <v>Transition écologique</v>
          </cell>
          <cell r="F1589" t="str">
            <v>Écologie, développement et mobilité durables</v>
          </cell>
          <cell r="U1589">
            <v>185055482</v>
          </cell>
          <cell r="V1589">
            <v>185055482</v>
          </cell>
          <cell r="AD1589">
            <v>0</v>
          </cell>
          <cell r="AE1589">
            <v>0</v>
          </cell>
          <cell r="AG1589">
            <v>185055482</v>
          </cell>
          <cell r="AH1589">
            <v>185055482</v>
          </cell>
          <cell r="AM1589">
            <v>0</v>
          </cell>
          <cell r="AN1589">
            <v>0</v>
          </cell>
          <cell r="AP1589">
            <v>185055482</v>
          </cell>
          <cell r="AQ1589">
            <v>185055482</v>
          </cell>
          <cell r="AV1589">
            <v>0</v>
          </cell>
          <cell r="AW1589">
            <v>0</v>
          </cell>
          <cell r="AY1589">
            <v>185055482</v>
          </cell>
          <cell r="AZ1589">
            <v>185055482</v>
          </cell>
        </row>
        <row r="1590">
          <cell r="A1590" t="str">
            <v>MTE_hLogt</v>
          </cell>
          <cell r="B1590" t="str">
            <v>NDP</v>
          </cell>
          <cell r="C1590" t="str">
            <v>B</v>
          </cell>
          <cell r="D1590" t="str">
            <v>HT2</v>
          </cell>
          <cell r="E1590" t="str">
            <v>Transition écologique</v>
          </cell>
          <cell r="F1590" t="str">
            <v>Écologie, développement et mobilité durables</v>
          </cell>
          <cell r="U1590">
            <v>192444871</v>
          </cell>
          <cell r="V1590">
            <v>192444871</v>
          </cell>
          <cell r="AD1590">
            <v>0</v>
          </cell>
          <cell r="AE1590">
            <v>0</v>
          </cell>
          <cell r="AG1590">
            <v>192444871</v>
          </cell>
          <cell r="AH1590">
            <v>192444871</v>
          </cell>
          <cell r="AM1590">
            <v>0</v>
          </cell>
          <cell r="AN1590">
            <v>0</v>
          </cell>
          <cell r="AP1590">
            <v>192444871</v>
          </cell>
          <cell r="AQ1590">
            <v>192444871</v>
          </cell>
          <cell r="AV1590">
            <v>0</v>
          </cell>
          <cell r="AW1590">
            <v>0</v>
          </cell>
          <cell r="AY1590">
            <v>192444871</v>
          </cell>
          <cell r="AZ1590">
            <v>192444871</v>
          </cell>
        </row>
        <row r="1591">
          <cell r="A1591" t="str">
            <v>MTE_hLogt</v>
          </cell>
          <cell r="B1591" t="str">
            <v>NDP</v>
          </cell>
          <cell r="C1591" t="str">
            <v>P</v>
          </cell>
          <cell r="D1591" t="str">
            <v>SO</v>
          </cell>
          <cell r="E1591" t="str">
            <v>Transition écologique</v>
          </cell>
          <cell r="F1591" t="str">
            <v>Écologie, développement et mobilité durables</v>
          </cell>
          <cell r="M1591">
            <v>2557574576</v>
          </cell>
          <cell r="O1591">
            <v>2680691308</v>
          </cell>
          <cell r="Q1591">
            <v>3180516242</v>
          </cell>
          <cell r="S1591">
            <v>3243317121</v>
          </cell>
          <cell r="U1591">
            <v>2552037967</v>
          </cell>
          <cell r="V1591">
            <v>2464551936</v>
          </cell>
          <cell r="AD1591">
            <v>0</v>
          </cell>
          <cell r="AE1591">
            <v>0</v>
          </cell>
          <cell r="AG1591">
            <v>2552037967</v>
          </cell>
          <cell r="AH1591">
            <v>2464551936</v>
          </cell>
          <cell r="AM1591">
            <v>0</v>
          </cell>
          <cell r="AN1591">
            <v>0</v>
          </cell>
          <cell r="AP1591">
            <v>2552037967</v>
          </cell>
          <cell r="AQ1591">
            <v>2464551936</v>
          </cell>
          <cell r="AV1591">
            <v>0</v>
          </cell>
          <cell r="AW1591">
            <v>0</v>
          </cell>
          <cell r="AY1591">
            <v>2552037967</v>
          </cell>
          <cell r="AZ1591">
            <v>2464551936</v>
          </cell>
        </row>
        <row r="1592">
          <cell r="A1592" t="str">
            <v>MTE_hLogt</v>
          </cell>
          <cell r="B1592" t="str">
            <v>NDP</v>
          </cell>
          <cell r="C1592" t="str">
            <v>STP</v>
          </cell>
          <cell r="D1592" t="str">
            <v>HT2</v>
          </cell>
          <cell r="E1592" t="str">
            <v>Transition écologique</v>
          </cell>
          <cell r="F1592" t="str">
            <v>Écologie, développement et mobilité durables</v>
          </cell>
          <cell r="M1592">
            <v>2557574576</v>
          </cell>
          <cell r="O1592">
            <v>2680691308</v>
          </cell>
          <cell r="Q1592">
            <v>3180516242</v>
          </cell>
          <cell r="S1592">
            <v>3243317121</v>
          </cell>
          <cell r="U1592">
            <v>2552037967</v>
          </cell>
          <cell r="V1592">
            <v>2464551936</v>
          </cell>
          <cell r="AD1592">
            <v>0</v>
          </cell>
          <cell r="AE1592">
            <v>0</v>
          </cell>
          <cell r="AG1592">
            <v>2552037967</v>
          </cell>
          <cell r="AH1592">
            <v>2464551936</v>
          </cell>
          <cell r="AM1592">
            <v>0</v>
          </cell>
          <cell r="AN1592">
            <v>0</v>
          </cell>
          <cell r="AP1592">
            <v>2552037967</v>
          </cell>
          <cell r="AQ1592">
            <v>2464551936</v>
          </cell>
          <cell r="AV1592">
            <v>0</v>
          </cell>
          <cell r="AW1592">
            <v>0</v>
          </cell>
          <cell r="AY1592">
            <v>2552037967</v>
          </cell>
          <cell r="AZ1592">
            <v>2464551936</v>
          </cell>
        </row>
        <row r="1593">
          <cell r="A1593" t="str">
            <v>MTE_hLogt</v>
          </cell>
          <cell r="B1593" t="str">
            <v>NDP</v>
          </cell>
          <cell r="C1593" t="str">
            <v>B</v>
          </cell>
          <cell r="D1593" t="str">
            <v>HT2</v>
          </cell>
          <cell r="E1593" t="str">
            <v>Transition écologique</v>
          </cell>
          <cell r="F1593" t="str">
            <v>Écologie, développement et mobilité durables</v>
          </cell>
          <cell r="U1593">
            <v>67536500</v>
          </cell>
          <cell r="V1593">
            <v>67536500</v>
          </cell>
          <cell r="AD1593">
            <v>0</v>
          </cell>
          <cell r="AE1593">
            <v>0</v>
          </cell>
          <cell r="AG1593">
            <v>67536500</v>
          </cell>
          <cell r="AH1593">
            <v>67536500</v>
          </cell>
          <cell r="AM1593">
            <v>0</v>
          </cell>
          <cell r="AN1593">
            <v>0</v>
          </cell>
          <cell r="AP1593">
            <v>67536500</v>
          </cell>
          <cell r="AQ1593">
            <v>67536500</v>
          </cell>
          <cell r="AV1593">
            <v>0</v>
          </cell>
          <cell r="AW1593">
            <v>0</v>
          </cell>
          <cell r="AY1593">
            <v>67536500</v>
          </cell>
          <cell r="AZ1593">
            <v>67536500</v>
          </cell>
        </row>
        <row r="1594">
          <cell r="A1594" t="str">
            <v>MTE_hLogt</v>
          </cell>
          <cell r="B1594" t="str">
            <v>NDP</v>
          </cell>
          <cell r="C1594" t="str">
            <v>B</v>
          </cell>
          <cell r="D1594" t="str">
            <v>HT2</v>
          </cell>
          <cell r="E1594" t="str">
            <v>Transition écologique</v>
          </cell>
          <cell r="F1594" t="str">
            <v>Écologie, développement et mobilité durables</v>
          </cell>
          <cell r="U1594">
            <v>9300000</v>
          </cell>
          <cell r="V1594">
            <v>19300000</v>
          </cell>
          <cell r="AD1594">
            <v>0</v>
          </cell>
          <cell r="AE1594">
            <v>0</v>
          </cell>
          <cell r="AG1594">
            <v>9300000</v>
          </cell>
          <cell r="AH1594">
            <v>19300000</v>
          </cell>
          <cell r="AM1594">
            <v>0</v>
          </cell>
          <cell r="AN1594">
            <v>0</v>
          </cell>
          <cell r="AP1594">
            <v>9300000</v>
          </cell>
          <cell r="AQ1594">
            <v>19300000</v>
          </cell>
          <cell r="AV1594">
            <v>0</v>
          </cell>
          <cell r="AW1594">
            <v>0</v>
          </cell>
          <cell r="AY1594">
            <v>9300000</v>
          </cell>
          <cell r="AZ1594">
            <v>19300000</v>
          </cell>
        </row>
        <row r="1595">
          <cell r="A1595" t="str">
            <v>MTE_hLogt</v>
          </cell>
          <cell r="B1595" t="str">
            <v>NDP</v>
          </cell>
          <cell r="C1595" t="str">
            <v>B</v>
          </cell>
          <cell r="D1595" t="str">
            <v>HT2</v>
          </cell>
          <cell r="E1595" t="str">
            <v>Transition écologique</v>
          </cell>
          <cell r="F1595" t="str">
            <v>Écologie, développement et mobilité durables</v>
          </cell>
          <cell r="U1595">
            <v>378000000</v>
          </cell>
          <cell r="V1595">
            <v>378000000</v>
          </cell>
          <cell r="AD1595">
            <v>0</v>
          </cell>
          <cell r="AE1595">
            <v>0</v>
          </cell>
          <cell r="AG1595">
            <v>378000000</v>
          </cell>
          <cell r="AH1595">
            <v>378000000</v>
          </cell>
          <cell r="AM1595">
            <v>0</v>
          </cell>
          <cell r="AN1595">
            <v>0</v>
          </cell>
          <cell r="AP1595">
            <v>378000000</v>
          </cell>
          <cell r="AQ1595">
            <v>378000000</v>
          </cell>
          <cell r="AV1595">
            <v>0</v>
          </cell>
          <cell r="AW1595">
            <v>0</v>
          </cell>
          <cell r="AY1595">
            <v>378000000</v>
          </cell>
          <cell r="AZ1595">
            <v>378000000</v>
          </cell>
        </row>
        <row r="1596">
          <cell r="A1596" t="str">
            <v>MTE_hLogt</v>
          </cell>
          <cell r="B1596" t="str">
            <v>NDP</v>
          </cell>
          <cell r="C1596" t="str">
            <v>B</v>
          </cell>
          <cell r="D1596" t="str">
            <v>HT2</v>
          </cell>
          <cell r="E1596" t="str">
            <v>Transition écologique</v>
          </cell>
          <cell r="F1596" t="str">
            <v>Écologie, développement et mobilité durables</v>
          </cell>
          <cell r="U1596">
            <v>739500000</v>
          </cell>
          <cell r="V1596">
            <v>739500000</v>
          </cell>
          <cell r="AD1596">
            <v>0</v>
          </cell>
          <cell r="AE1596">
            <v>0</v>
          </cell>
          <cell r="AG1596">
            <v>739500000</v>
          </cell>
          <cell r="AH1596">
            <v>739500000</v>
          </cell>
          <cell r="AM1596">
            <v>0</v>
          </cell>
          <cell r="AN1596">
            <v>0</v>
          </cell>
          <cell r="AP1596">
            <v>739500000</v>
          </cell>
          <cell r="AQ1596">
            <v>739500000</v>
          </cell>
          <cell r="AV1596">
            <v>0</v>
          </cell>
          <cell r="AW1596">
            <v>0</v>
          </cell>
          <cell r="AY1596">
            <v>739500000</v>
          </cell>
          <cell r="AZ1596">
            <v>739500000</v>
          </cell>
        </row>
        <row r="1597">
          <cell r="A1597" t="str">
            <v>MTE_hLogt</v>
          </cell>
          <cell r="B1597" t="str">
            <v>NDP</v>
          </cell>
          <cell r="C1597" t="str">
            <v>B</v>
          </cell>
          <cell r="D1597" t="str">
            <v>HT2</v>
          </cell>
          <cell r="E1597" t="str">
            <v>Transition écologique</v>
          </cell>
          <cell r="F1597" t="str">
            <v>Écologie, développement et mobilité durables</v>
          </cell>
          <cell r="U1597">
            <v>1452124</v>
          </cell>
          <cell r="V1597">
            <v>1452124</v>
          </cell>
          <cell r="AD1597">
            <v>0</v>
          </cell>
          <cell r="AE1597">
            <v>0</v>
          </cell>
          <cell r="AG1597">
            <v>1452124</v>
          </cell>
          <cell r="AH1597">
            <v>1452124</v>
          </cell>
          <cell r="AM1597">
            <v>0</v>
          </cell>
          <cell r="AN1597">
            <v>0</v>
          </cell>
          <cell r="AP1597">
            <v>1452124</v>
          </cell>
          <cell r="AQ1597">
            <v>1452124</v>
          </cell>
          <cell r="AV1597">
            <v>0</v>
          </cell>
          <cell r="AW1597">
            <v>0</v>
          </cell>
          <cell r="AY1597">
            <v>1452124</v>
          </cell>
          <cell r="AZ1597">
            <v>1452124</v>
          </cell>
        </row>
        <row r="1598">
          <cell r="A1598" t="str">
            <v>MTE_hLogt</v>
          </cell>
          <cell r="B1598" t="str">
            <v>NDP</v>
          </cell>
          <cell r="C1598" t="str">
            <v>B</v>
          </cell>
          <cell r="D1598" t="str">
            <v>HT2</v>
          </cell>
          <cell r="E1598" t="str">
            <v>Transition écologique</v>
          </cell>
          <cell r="F1598" t="str">
            <v>Écologie, développement et mobilité durables</v>
          </cell>
          <cell r="U1598">
            <v>852963219</v>
          </cell>
          <cell r="V1598">
            <v>755132759</v>
          </cell>
          <cell r="AD1598">
            <v>0</v>
          </cell>
          <cell r="AE1598">
            <v>0</v>
          </cell>
          <cell r="AG1598">
            <v>852963219</v>
          </cell>
          <cell r="AH1598">
            <v>755132759</v>
          </cell>
          <cell r="AM1598">
            <v>0</v>
          </cell>
          <cell r="AN1598">
            <v>0</v>
          </cell>
          <cell r="AP1598">
            <v>852963219</v>
          </cell>
          <cell r="AQ1598">
            <v>755132759</v>
          </cell>
          <cell r="AV1598">
            <v>0</v>
          </cell>
          <cell r="AW1598">
            <v>0</v>
          </cell>
          <cell r="AY1598">
            <v>852963219</v>
          </cell>
          <cell r="AZ1598">
            <v>755132759</v>
          </cell>
        </row>
        <row r="1599">
          <cell r="A1599" t="str">
            <v>MTE_hLogt</v>
          </cell>
          <cell r="B1599" t="str">
            <v>NDP</v>
          </cell>
          <cell r="C1599" t="str">
            <v>B</v>
          </cell>
          <cell r="D1599" t="str">
            <v>HT2</v>
          </cell>
          <cell r="E1599" t="str">
            <v>Transition écologique</v>
          </cell>
          <cell r="F1599" t="str">
            <v>Écologie, développement et mobilité durables</v>
          </cell>
          <cell r="U1599">
            <v>2632000</v>
          </cell>
          <cell r="V1599">
            <v>2632000</v>
          </cell>
          <cell r="AD1599">
            <v>0</v>
          </cell>
          <cell r="AE1599">
            <v>0</v>
          </cell>
          <cell r="AG1599">
            <v>2632000</v>
          </cell>
          <cell r="AH1599">
            <v>2632000</v>
          </cell>
          <cell r="AM1599">
            <v>0</v>
          </cell>
          <cell r="AN1599">
            <v>0</v>
          </cell>
          <cell r="AP1599">
            <v>2632000</v>
          </cell>
          <cell r="AQ1599">
            <v>2632000</v>
          </cell>
          <cell r="AV1599">
            <v>0</v>
          </cell>
          <cell r="AW1599">
            <v>0</v>
          </cell>
          <cell r="AY1599">
            <v>2632000</v>
          </cell>
          <cell r="AZ1599">
            <v>2632000</v>
          </cell>
        </row>
        <row r="1600">
          <cell r="A1600" t="str">
            <v>MTE_hLogt</v>
          </cell>
          <cell r="B1600" t="str">
            <v>NDP</v>
          </cell>
          <cell r="C1600" t="str">
            <v>B</v>
          </cell>
          <cell r="D1600" t="str">
            <v>HT2</v>
          </cell>
          <cell r="E1600" t="str">
            <v>Transition écologique</v>
          </cell>
          <cell r="F1600" t="str">
            <v>Écologie, développement et mobilité durables</v>
          </cell>
          <cell r="U1600">
            <v>12630000</v>
          </cell>
          <cell r="V1600">
            <v>12630000</v>
          </cell>
          <cell r="AD1600">
            <v>0</v>
          </cell>
          <cell r="AE1600">
            <v>0</v>
          </cell>
          <cell r="AG1600">
            <v>12630000</v>
          </cell>
          <cell r="AH1600">
            <v>12630000</v>
          </cell>
          <cell r="AM1600">
            <v>0</v>
          </cell>
          <cell r="AN1600">
            <v>0</v>
          </cell>
          <cell r="AP1600">
            <v>12630000</v>
          </cell>
          <cell r="AQ1600">
            <v>12630000</v>
          </cell>
          <cell r="AV1600">
            <v>0</v>
          </cell>
          <cell r="AW1600">
            <v>0</v>
          </cell>
          <cell r="AY1600">
            <v>12630000</v>
          </cell>
          <cell r="AZ1600">
            <v>12630000</v>
          </cell>
        </row>
        <row r="1601">
          <cell r="A1601" t="str">
            <v>MTE_hLogt</v>
          </cell>
          <cell r="B1601" t="str">
            <v>NDP</v>
          </cell>
          <cell r="C1601" t="str">
            <v>B</v>
          </cell>
          <cell r="D1601" t="str">
            <v>HT2</v>
          </cell>
          <cell r="E1601" t="str">
            <v>Transition écologique</v>
          </cell>
          <cell r="F1601" t="str">
            <v>Écologie, développement et mobilité durables</v>
          </cell>
          <cell r="U1601">
            <v>55274007</v>
          </cell>
          <cell r="V1601">
            <v>55618436</v>
          </cell>
          <cell r="AD1601">
            <v>0</v>
          </cell>
          <cell r="AE1601">
            <v>0</v>
          </cell>
          <cell r="AG1601">
            <v>55274007</v>
          </cell>
          <cell r="AH1601">
            <v>55618436</v>
          </cell>
          <cell r="AM1601">
            <v>0</v>
          </cell>
          <cell r="AN1601">
            <v>0</v>
          </cell>
          <cell r="AP1601">
            <v>55274007</v>
          </cell>
          <cell r="AQ1601">
            <v>55618436</v>
          </cell>
          <cell r="AV1601">
            <v>0</v>
          </cell>
          <cell r="AW1601">
            <v>0</v>
          </cell>
          <cell r="AY1601">
            <v>55274007</v>
          </cell>
          <cell r="AZ1601">
            <v>55618436</v>
          </cell>
        </row>
        <row r="1602">
          <cell r="A1602" t="str">
            <v>MTE_hLogt</v>
          </cell>
          <cell r="B1602" t="str">
            <v>NDP</v>
          </cell>
          <cell r="C1602" t="str">
            <v>B</v>
          </cell>
          <cell r="D1602" t="str">
            <v>HT2</v>
          </cell>
          <cell r="E1602" t="str">
            <v>Transition écologique</v>
          </cell>
          <cell r="F1602" t="str">
            <v>Écologie, développement et mobilité durables</v>
          </cell>
          <cell r="U1602">
            <v>46280117</v>
          </cell>
          <cell r="V1602">
            <v>46280117</v>
          </cell>
          <cell r="AD1602">
            <v>0</v>
          </cell>
          <cell r="AE1602">
            <v>0</v>
          </cell>
          <cell r="AG1602">
            <v>46280117</v>
          </cell>
          <cell r="AH1602">
            <v>46280117</v>
          </cell>
          <cell r="AM1602">
            <v>0</v>
          </cell>
          <cell r="AN1602">
            <v>0</v>
          </cell>
          <cell r="AP1602">
            <v>46280117</v>
          </cell>
          <cell r="AQ1602">
            <v>46280117</v>
          </cell>
          <cell r="AV1602">
            <v>0</v>
          </cell>
          <cell r="AW1602">
            <v>0</v>
          </cell>
          <cell r="AY1602">
            <v>46280117</v>
          </cell>
          <cell r="AZ1602">
            <v>46280117</v>
          </cell>
        </row>
        <row r="1603">
          <cell r="A1603" t="str">
            <v>MTE_hLogt</v>
          </cell>
          <cell r="B1603" t="str">
            <v>NDP</v>
          </cell>
          <cell r="C1603" t="str">
            <v>B</v>
          </cell>
          <cell r="D1603" t="str">
            <v>HT2</v>
          </cell>
          <cell r="E1603" t="str">
            <v>Transition écologique</v>
          </cell>
          <cell r="F1603" t="str">
            <v>Écologie, développement et mobilité durables</v>
          </cell>
          <cell r="U1603">
            <v>257070000</v>
          </cell>
          <cell r="V1603">
            <v>257070000</v>
          </cell>
          <cell r="AD1603">
            <v>0</v>
          </cell>
          <cell r="AE1603">
            <v>0</v>
          </cell>
          <cell r="AG1603">
            <v>257070000</v>
          </cell>
          <cell r="AH1603">
            <v>257070000</v>
          </cell>
          <cell r="AM1603">
            <v>0</v>
          </cell>
          <cell r="AN1603">
            <v>0</v>
          </cell>
          <cell r="AP1603">
            <v>257070000</v>
          </cell>
          <cell r="AQ1603">
            <v>257070000</v>
          </cell>
          <cell r="AV1603">
            <v>0</v>
          </cell>
          <cell r="AW1603">
            <v>0</v>
          </cell>
          <cell r="AY1603">
            <v>257070000</v>
          </cell>
          <cell r="AZ1603">
            <v>257070000</v>
          </cell>
        </row>
        <row r="1604">
          <cell r="A1604" t="str">
            <v>MTE_hLogt</v>
          </cell>
          <cell r="B1604" t="str">
            <v>NDP</v>
          </cell>
          <cell r="C1604" t="str">
            <v>B</v>
          </cell>
          <cell r="D1604" t="str">
            <v>HT2</v>
          </cell>
          <cell r="E1604" t="str">
            <v>Transition écologique</v>
          </cell>
          <cell r="F1604" t="str">
            <v>Écologie, développement et mobilité durables</v>
          </cell>
          <cell r="U1604">
            <v>1400000</v>
          </cell>
          <cell r="V1604">
            <v>1400000</v>
          </cell>
          <cell r="AD1604">
            <v>0</v>
          </cell>
          <cell r="AE1604">
            <v>0</v>
          </cell>
          <cell r="AG1604">
            <v>1400000</v>
          </cell>
          <cell r="AH1604">
            <v>1400000</v>
          </cell>
          <cell r="AM1604">
            <v>0</v>
          </cell>
          <cell r="AN1604">
            <v>0</v>
          </cell>
          <cell r="AP1604">
            <v>1400000</v>
          </cell>
          <cell r="AQ1604">
            <v>1400000</v>
          </cell>
          <cell r="AV1604">
            <v>0</v>
          </cell>
          <cell r="AW1604">
            <v>0</v>
          </cell>
          <cell r="AY1604">
            <v>1400000</v>
          </cell>
          <cell r="AZ1604">
            <v>1400000</v>
          </cell>
        </row>
        <row r="1605">
          <cell r="A1605" t="str">
            <v>MTE_hLogt</v>
          </cell>
          <cell r="B1605" t="str">
            <v>NDP</v>
          </cell>
          <cell r="C1605" t="str">
            <v>B</v>
          </cell>
          <cell r="D1605" t="str">
            <v>HT2</v>
          </cell>
          <cell r="E1605" t="str">
            <v>Transition écologique</v>
          </cell>
          <cell r="F1605" t="str">
            <v>Écologie, développement et mobilité durables</v>
          </cell>
          <cell r="U1605">
            <v>128000000</v>
          </cell>
          <cell r="V1605">
            <v>128000000</v>
          </cell>
          <cell r="AD1605">
            <v>0</v>
          </cell>
          <cell r="AE1605">
            <v>0</v>
          </cell>
          <cell r="AG1605">
            <v>128000000</v>
          </cell>
          <cell r="AH1605">
            <v>128000000</v>
          </cell>
          <cell r="AM1605">
            <v>0</v>
          </cell>
          <cell r="AN1605">
            <v>0</v>
          </cell>
          <cell r="AP1605">
            <v>128000000</v>
          </cell>
          <cell r="AQ1605">
            <v>128000000</v>
          </cell>
          <cell r="AV1605">
            <v>0</v>
          </cell>
          <cell r="AW1605">
            <v>0</v>
          </cell>
          <cell r="AY1605">
            <v>128000000</v>
          </cell>
          <cell r="AZ1605">
            <v>128000000</v>
          </cell>
        </row>
        <row r="1606">
          <cell r="A1606" t="str">
            <v>MTE_hLogt</v>
          </cell>
          <cell r="B1606" t="str">
            <v>NDP</v>
          </cell>
          <cell r="C1606" t="str">
            <v>P</v>
          </cell>
          <cell r="D1606" t="str">
            <v>SO</v>
          </cell>
          <cell r="E1606" t="str">
            <v>Transition écologique</v>
          </cell>
          <cell r="F1606" t="str">
            <v>Écologie, développement et mobilité durables</v>
          </cell>
          <cell r="M1606">
            <v>733240816</v>
          </cell>
          <cell r="O1606">
            <v>927625779</v>
          </cell>
          <cell r="Q1606">
            <v>943966623</v>
          </cell>
          <cell r="S1606">
            <v>935505170</v>
          </cell>
          <cell r="U1606">
            <v>1239003567</v>
          </cell>
          <cell r="V1606">
            <v>988941778</v>
          </cell>
          <cell r="AD1606">
            <v>0</v>
          </cell>
          <cell r="AE1606">
            <v>0</v>
          </cell>
          <cell r="AG1606">
            <v>1239003567</v>
          </cell>
          <cell r="AH1606">
            <v>988941778</v>
          </cell>
          <cell r="AM1606">
            <v>0</v>
          </cell>
          <cell r="AN1606">
            <v>0</v>
          </cell>
          <cell r="AP1606">
            <v>1239003567</v>
          </cell>
          <cell r="AQ1606">
            <v>988941778</v>
          </cell>
          <cell r="AV1606">
            <v>0</v>
          </cell>
          <cell r="AW1606">
            <v>0</v>
          </cell>
          <cell r="AY1606">
            <v>1239003567</v>
          </cell>
          <cell r="AZ1606">
            <v>988941778</v>
          </cell>
        </row>
        <row r="1607">
          <cell r="A1607" t="str">
            <v>MTE_hLogt</v>
          </cell>
          <cell r="B1607" t="str">
            <v>SO</v>
          </cell>
          <cell r="C1607" t="str">
            <v>STP</v>
          </cell>
          <cell r="D1607" t="str">
            <v>T2</v>
          </cell>
          <cell r="E1607" t="str">
            <v>Transition écologique</v>
          </cell>
          <cell r="F1607" t="str">
            <v>Écologie, développement et mobilité durables</v>
          </cell>
          <cell r="M1607">
            <v>36603479</v>
          </cell>
          <cell r="O1607">
            <v>38468958</v>
          </cell>
          <cell r="Q1607">
            <v>39250749</v>
          </cell>
          <cell r="S1607">
            <v>40069563</v>
          </cell>
          <cell r="U1607">
            <v>49412485</v>
          </cell>
          <cell r="V1607">
            <v>49412485</v>
          </cell>
          <cell r="AD1607">
            <v>0</v>
          </cell>
          <cell r="AE1607">
            <v>0</v>
          </cell>
          <cell r="AG1607">
            <v>49412485</v>
          </cell>
          <cell r="AH1607">
            <v>49412485</v>
          </cell>
          <cell r="AM1607">
            <v>0</v>
          </cell>
          <cell r="AN1607">
            <v>0</v>
          </cell>
          <cell r="AP1607">
            <v>49412485</v>
          </cell>
          <cell r="AQ1607">
            <v>49412485</v>
          </cell>
          <cell r="AV1607">
            <v>0</v>
          </cell>
          <cell r="AW1607">
            <v>0</v>
          </cell>
          <cell r="AY1607">
            <v>49412485</v>
          </cell>
          <cell r="AZ1607">
            <v>49412485</v>
          </cell>
        </row>
        <row r="1608">
          <cell r="A1608" t="str">
            <v>MTE_hLogt</v>
          </cell>
          <cell r="B1608" t="str">
            <v>NDP</v>
          </cell>
          <cell r="C1608" t="str">
            <v>B</v>
          </cell>
          <cell r="D1608" t="str">
            <v>T2_HCAS</v>
          </cell>
          <cell r="E1608" t="str">
            <v>Transition écologique</v>
          </cell>
          <cell r="F1608" t="str">
            <v>Écologie, développement et mobilité durables</v>
          </cell>
          <cell r="M1608">
            <v>27692667</v>
          </cell>
          <cell r="O1608">
            <v>29164292</v>
          </cell>
          <cell r="Q1608">
            <v>29621477</v>
          </cell>
          <cell r="S1608">
            <v>30241891</v>
          </cell>
          <cell r="U1608">
            <v>39210838</v>
          </cell>
          <cell r="V1608">
            <v>39210838</v>
          </cell>
          <cell r="AD1608">
            <v>0</v>
          </cell>
          <cell r="AE1608">
            <v>0</v>
          </cell>
          <cell r="AG1608">
            <v>39210838</v>
          </cell>
          <cell r="AH1608">
            <v>39210838</v>
          </cell>
          <cell r="AM1608">
            <v>0</v>
          </cell>
          <cell r="AN1608">
            <v>0</v>
          </cell>
          <cell r="AP1608">
            <v>39210838</v>
          </cell>
          <cell r="AQ1608">
            <v>39210838</v>
          </cell>
          <cell r="AV1608">
            <v>0</v>
          </cell>
          <cell r="AW1608">
            <v>0</v>
          </cell>
          <cell r="AY1608">
            <v>39210838</v>
          </cell>
          <cell r="AZ1608">
            <v>39210838</v>
          </cell>
        </row>
        <row r="1609">
          <cell r="A1609" t="str">
            <v>MTE_hLogt</v>
          </cell>
          <cell r="B1609" t="str">
            <v>HN</v>
          </cell>
          <cell r="C1609" t="str">
            <v>B</v>
          </cell>
          <cell r="D1609" t="str">
            <v>T2_CAS</v>
          </cell>
          <cell r="E1609" t="str">
            <v>Transition écologique</v>
          </cell>
          <cell r="F1609" t="str">
            <v>Écologie, développement et mobilité durables</v>
          </cell>
          <cell r="M1609">
            <v>8910812</v>
          </cell>
          <cell r="O1609">
            <v>9304666</v>
          </cell>
          <cell r="Q1609">
            <v>9629272</v>
          </cell>
          <cell r="S1609">
            <v>9827672</v>
          </cell>
          <cell r="U1609">
            <v>10201647</v>
          </cell>
          <cell r="V1609">
            <v>10201647</v>
          </cell>
          <cell r="AD1609">
            <v>0</v>
          </cell>
          <cell r="AE1609">
            <v>0</v>
          </cell>
          <cell r="AG1609">
            <v>10201647</v>
          </cell>
          <cell r="AH1609">
            <v>10201647</v>
          </cell>
          <cell r="AM1609">
            <v>0</v>
          </cell>
          <cell r="AN1609">
            <v>0</v>
          </cell>
          <cell r="AP1609">
            <v>10201647</v>
          </cell>
          <cell r="AQ1609">
            <v>10201647</v>
          </cell>
          <cell r="AV1609">
            <v>0</v>
          </cell>
          <cell r="AW1609">
            <v>0</v>
          </cell>
          <cell r="AY1609">
            <v>10201647</v>
          </cell>
          <cell r="AZ1609">
            <v>10201647</v>
          </cell>
        </row>
        <row r="1610">
          <cell r="A1610" t="str">
            <v>MTE_hLogt</v>
          </cell>
          <cell r="B1610" t="str">
            <v>NDP</v>
          </cell>
          <cell r="C1610" t="str">
            <v>STP</v>
          </cell>
          <cell r="D1610" t="str">
            <v>HT2</v>
          </cell>
          <cell r="E1610" t="str">
            <v>Transition écologique</v>
          </cell>
          <cell r="F1610" t="str">
            <v>Écologie, développement et mobilité durables</v>
          </cell>
          <cell r="M1610">
            <v>696637337</v>
          </cell>
          <cell r="O1610">
            <v>889156821</v>
          </cell>
          <cell r="Q1610">
            <v>904715874</v>
          </cell>
          <cell r="S1610">
            <v>895435607</v>
          </cell>
          <cell r="U1610">
            <v>1189591082</v>
          </cell>
          <cell r="V1610">
            <v>939529293</v>
          </cell>
          <cell r="AD1610">
            <v>0</v>
          </cell>
          <cell r="AE1610">
            <v>0</v>
          </cell>
          <cell r="AG1610">
            <v>1189591082</v>
          </cell>
          <cell r="AH1610">
            <v>939529293</v>
          </cell>
          <cell r="AM1610">
            <v>0</v>
          </cell>
          <cell r="AN1610">
            <v>0</v>
          </cell>
          <cell r="AP1610">
            <v>1189591082</v>
          </cell>
          <cell r="AQ1610">
            <v>939529293</v>
          </cell>
          <cell r="AV1610">
            <v>0</v>
          </cell>
          <cell r="AW1610">
            <v>0</v>
          </cell>
          <cell r="AY1610">
            <v>1189591082</v>
          </cell>
          <cell r="AZ1610">
            <v>939529293</v>
          </cell>
        </row>
        <row r="1611">
          <cell r="A1611" t="str">
            <v>MTE_hLogt</v>
          </cell>
          <cell r="B1611" t="str">
            <v>NDP</v>
          </cell>
          <cell r="C1611" t="str">
            <v>B</v>
          </cell>
          <cell r="D1611" t="str">
            <v>HT2</v>
          </cell>
          <cell r="E1611" t="str">
            <v>Transition écologique</v>
          </cell>
          <cell r="F1611" t="str">
            <v>Écologie, développement et mobilité durables</v>
          </cell>
          <cell r="U1611">
            <v>26765609</v>
          </cell>
          <cell r="V1611">
            <v>26765609</v>
          </cell>
          <cell r="AD1611">
            <v>0</v>
          </cell>
          <cell r="AE1611">
            <v>0</v>
          </cell>
          <cell r="AG1611">
            <v>26765609</v>
          </cell>
          <cell r="AH1611">
            <v>26765609</v>
          </cell>
          <cell r="AM1611">
            <v>0</v>
          </cell>
          <cell r="AN1611">
            <v>0</v>
          </cell>
          <cell r="AP1611">
            <v>26765609</v>
          </cell>
          <cell r="AQ1611">
            <v>26765609</v>
          </cell>
          <cell r="AV1611">
            <v>0</v>
          </cell>
          <cell r="AW1611">
            <v>0</v>
          </cell>
          <cell r="AY1611">
            <v>26765609</v>
          </cell>
          <cell r="AZ1611">
            <v>26765609</v>
          </cell>
        </row>
        <row r="1612">
          <cell r="A1612" t="str">
            <v>MTE_hLogt</v>
          </cell>
          <cell r="B1612" t="str">
            <v>NDP</v>
          </cell>
          <cell r="C1612" t="str">
            <v>B</v>
          </cell>
          <cell r="D1612" t="str">
            <v>HT2</v>
          </cell>
          <cell r="E1612" t="str">
            <v>Transition écologique</v>
          </cell>
          <cell r="F1612" t="str">
            <v>Écologie, développement et mobilité durables</v>
          </cell>
          <cell r="U1612">
            <v>10046034</v>
          </cell>
          <cell r="V1612">
            <v>10046034</v>
          </cell>
          <cell r="AD1612">
            <v>0</v>
          </cell>
          <cell r="AE1612">
            <v>0</v>
          </cell>
          <cell r="AG1612">
            <v>10046034</v>
          </cell>
          <cell r="AH1612">
            <v>10046034</v>
          </cell>
          <cell r="AM1612">
            <v>0</v>
          </cell>
          <cell r="AN1612">
            <v>0</v>
          </cell>
          <cell r="AP1612">
            <v>10046034</v>
          </cell>
          <cell r="AQ1612">
            <v>10046034</v>
          </cell>
          <cell r="AV1612">
            <v>0</v>
          </cell>
          <cell r="AW1612">
            <v>0</v>
          </cell>
          <cell r="AY1612">
            <v>10046034</v>
          </cell>
          <cell r="AZ1612">
            <v>10046034</v>
          </cell>
        </row>
        <row r="1613">
          <cell r="A1613" t="str">
            <v>MTE_hLogt</v>
          </cell>
          <cell r="B1613" t="str">
            <v>NDP</v>
          </cell>
          <cell r="C1613" t="str">
            <v>B</v>
          </cell>
          <cell r="D1613" t="str">
            <v>HT2</v>
          </cell>
          <cell r="E1613" t="str">
            <v>Transition écologique</v>
          </cell>
          <cell r="F1613" t="str">
            <v>Écologie, développement et mobilité durables</v>
          </cell>
          <cell r="U1613">
            <v>59734213</v>
          </cell>
          <cell r="V1613">
            <v>17734213</v>
          </cell>
          <cell r="AD1613">
            <v>0</v>
          </cell>
          <cell r="AE1613">
            <v>0</v>
          </cell>
          <cell r="AG1613">
            <v>59734213</v>
          </cell>
          <cell r="AH1613">
            <v>17734213</v>
          </cell>
          <cell r="AM1613">
            <v>0</v>
          </cell>
          <cell r="AN1613">
            <v>0</v>
          </cell>
          <cell r="AP1613">
            <v>59734213</v>
          </cell>
          <cell r="AQ1613">
            <v>17734213</v>
          </cell>
          <cell r="AV1613">
            <v>0</v>
          </cell>
          <cell r="AW1613">
            <v>0</v>
          </cell>
          <cell r="AY1613">
            <v>59734213</v>
          </cell>
          <cell r="AZ1613">
            <v>17734213</v>
          </cell>
        </row>
        <row r="1614">
          <cell r="A1614" t="str">
            <v>MTE_hLogt</v>
          </cell>
          <cell r="B1614" t="str">
            <v>NDP</v>
          </cell>
          <cell r="C1614" t="str">
            <v>B</v>
          </cell>
          <cell r="D1614" t="str">
            <v>HT2</v>
          </cell>
          <cell r="E1614" t="str">
            <v>Transition écologique</v>
          </cell>
          <cell r="F1614" t="str">
            <v>Écologie, développement et mobilité durables</v>
          </cell>
          <cell r="U1614">
            <v>9086002</v>
          </cell>
          <cell r="V1614">
            <v>9086002</v>
          </cell>
          <cell r="AD1614">
            <v>0</v>
          </cell>
          <cell r="AE1614">
            <v>0</v>
          </cell>
          <cell r="AG1614">
            <v>9086002</v>
          </cell>
          <cell r="AH1614">
            <v>9086002</v>
          </cell>
          <cell r="AM1614">
            <v>0</v>
          </cell>
          <cell r="AN1614">
            <v>0</v>
          </cell>
          <cell r="AP1614">
            <v>9086002</v>
          </cell>
          <cell r="AQ1614">
            <v>9086002</v>
          </cell>
          <cell r="AV1614">
            <v>0</v>
          </cell>
          <cell r="AW1614">
            <v>0</v>
          </cell>
          <cell r="AY1614">
            <v>9086002</v>
          </cell>
          <cell r="AZ1614">
            <v>9086002</v>
          </cell>
        </row>
        <row r="1615">
          <cell r="A1615" t="str">
            <v>MTE_hLogt</v>
          </cell>
          <cell r="B1615" t="str">
            <v>NDP</v>
          </cell>
          <cell r="C1615" t="str">
            <v>B</v>
          </cell>
          <cell r="D1615" t="str">
            <v>HT2</v>
          </cell>
          <cell r="E1615" t="str">
            <v>Transition écologique</v>
          </cell>
          <cell r="F1615" t="str">
            <v>Écologie, développement et mobilité durables</v>
          </cell>
          <cell r="U1615">
            <v>547890705</v>
          </cell>
          <cell r="V1615">
            <v>547890705</v>
          </cell>
          <cell r="AD1615">
            <v>0</v>
          </cell>
          <cell r="AE1615">
            <v>0</v>
          </cell>
          <cell r="AG1615">
            <v>547890705</v>
          </cell>
          <cell r="AH1615">
            <v>547890705</v>
          </cell>
          <cell r="AM1615">
            <v>0</v>
          </cell>
          <cell r="AN1615">
            <v>0</v>
          </cell>
          <cell r="AP1615">
            <v>547890705</v>
          </cell>
          <cell r="AQ1615">
            <v>547890705</v>
          </cell>
          <cell r="AV1615">
            <v>0</v>
          </cell>
          <cell r="AW1615">
            <v>0</v>
          </cell>
          <cell r="AY1615">
            <v>547890705</v>
          </cell>
          <cell r="AZ1615">
            <v>547890705</v>
          </cell>
        </row>
        <row r="1616">
          <cell r="A1616" t="str">
            <v>MTE_hLogt</v>
          </cell>
          <cell r="B1616" t="str">
            <v>NDP</v>
          </cell>
          <cell r="C1616" t="str">
            <v>B</v>
          </cell>
          <cell r="D1616" t="str">
            <v>HT2</v>
          </cell>
          <cell r="E1616" t="str">
            <v>Transition écologique</v>
          </cell>
          <cell r="F1616" t="str">
            <v>Écologie, développement et mobilité durables</v>
          </cell>
          <cell r="U1616">
            <v>29731096</v>
          </cell>
          <cell r="V1616">
            <v>29731096</v>
          </cell>
          <cell r="AD1616">
            <v>0</v>
          </cell>
          <cell r="AE1616">
            <v>0</v>
          </cell>
          <cell r="AG1616">
            <v>29731096</v>
          </cell>
          <cell r="AH1616">
            <v>29731096</v>
          </cell>
          <cell r="AM1616">
            <v>0</v>
          </cell>
          <cell r="AN1616">
            <v>0</v>
          </cell>
          <cell r="AP1616">
            <v>29731096</v>
          </cell>
          <cell r="AQ1616">
            <v>29731096</v>
          </cell>
          <cell r="AV1616">
            <v>0</v>
          </cell>
          <cell r="AW1616">
            <v>0</v>
          </cell>
          <cell r="AY1616">
            <v>29731096</v>
          </cell>
          <cell r="AZ1616">
            <v>29731096</v>
          </cell>
        </row>
        <row r="1617">
          <cell r="A1617" t="str">
            <v>MTE_hLogt</v>
          </cell>
          <cell r="B1617" t="str">
            <v>NDP</v>
          </cell>
          <cell r="C1617" t="str">
            <v>B</v>
          </cell>
          <cell r="D1617" t="str">
            <v>HT2</v>
          </cell>
          <cell r="E1617" t="str">
            <v>Transition écologique</v>
          </cell>
          <cell r="F1617" t="str">
            <v>Écologie, développement et mobilité durables</v>
          </cell>
          <cell r="U1617">
            <v>29824608</v>
          </cell>
          <cell r="V1617">
            <v>29824608</v>
          </cell>
          <cell r="AD1617">
            <v>0</v>
          </cell>
          <cell r="AE1617">
            <v>0</v>
          </cell>
          <cell r="AG1617">
            <v>29824608</v>
          </cell>
          <cell r="AH1617">
            <v>29824608</v>
          </cell>
          <cell r="AM1617">
            <v>0</v>
          </cell>
          <cell r="AN1617">
            <v>0</v>
          </cell>
          <cell r="AP1617">
            <v>29824608</v>
          </cell>
          <cell r="AQ1617">
            <v>29824608</v>
          </cell>
          <cell r="AV1617">
            <v>0</v>
          </cell>
          <cell r="AW1617">
            <v>0</v>
          </cell>
          <cell r="AY1617">
            <v>29824608</v>
          </cell>
          <cell r="AZ1617">
            <v>29824608</v>
          </cell>
        </row>
        <row r="1618">
          <cell r="A1618" t="str">
            <v>MTE_hLogt</v>
          </cell>
          <cell r="B1618" t="str">
            <v>NDP</v>
          </cell>
          <cell r="C1618" t="str">
            <v>B</v>
          </cell>
          <cell r="D1618" t="str">
            <v>HT2</v>
          </cell>
          <cell r="E1618" t="str">
            <v>Transition écologique</v>
          </cell>
          <cell r="F1618" t="str">
            <v>Écologie, développement et mobilité durables</v>
          </cell>
          <cell r="U1618">
            <v>40131681</v>
          </cell>
          <cell r="V1618">
            <v>42069892</v>
          </cell>
          <cell r="AD1618">
            <v>0</v>
          </cell>
          <cell r="AE1618">
            <v>0</v>
          </cell>
          <cell r="AG1618">
            <v>40131681</v>
          </cell>
          <cell r="AH1618">
            <v>42069892</v>
          </cell>
          <cell r="AM1618">
            <v>0</v>
          </cell>
          <cell r="AN1618">
            <v>0</v>
          </cell>
          <cell r="AP1618">
            <v>40131681</v>
          </cell>
          <cell r="AQ1618">
            <v>42069892</v>
          </cell>
          <cell r="AV1618">
            <v>0</v>
          </cell>
          <cell r="AW1618">
            <v>0</v>
          </cell>
          <cell r="AY1618">
            <v>40131681</v>
          </cell>
          <cell r="AZ1618">
            <v>42069892</v>
          </cell>
        </row>
        <row r="1619">
          <cell r="A1619" t="str">
            <v>MTE_hLogt</v>
          </cell>
          <cell r="B1619" t="str">
            <v>NDP</v>
          </cell>
          <cell r="C1619" t="str">
            <v>B</v>
          </cell>
          <cell r="D1619" t="str">
            <v>HT2</v>
          </cell>
          <cell r="E1619" t="str">
            <v>Transition écologique</v>
          </cell>
          <cell r="F1619" t="str">
            <v>Écologie, développement et mobilité durables</v>
          </cell>
          <cell r="U1619">
            <v>21381134</v>
          </cell>
          <cell r="V1619">
            <v>21381134</v>
          </cell>
          <cell r="AD1619">
            <v>0</v>
          </cell>
          <cell r="AE1619">
            <v>0</v>
          </cell>
          <cell r="AG1619">
            <v>21381134</v>
          </cell>
          <cell r="AH1619">
            <v>21381134</v>
          </cell>
          <cell r="AM1619">
            <v>0</v>
          </cell>
          <cell r="AN1619">
            <v>0</v>
          </cell>
          <cell r="AP1619">
            <v>21381134</v>
          </cell>
          <cell r="AQ1619">
            <v>21381134</v>
          </cell>
          <cell r="AV1619">
            <v>0</v>
          </cell>
          <cell r="AW1619">
            <v>0</v>
          </cell>
          <cell r="AY1619">
            <v>21381134</v>
          </cell>
          <cell r="AZ1619">
            <v>21381134</v>
          </cell>
        </row>
        <row r="1620">
          <cell r="A1620" t="str">
            <v>MTE_hLogt</v>
          </cell>
          <cell r="B1620" t="str">
            <v>NDP</v>
          </cell>
          <cell r="C1620" t="str">
            <v>B</v>
          </cell>
          <cell r="D1620" t="str">
            <v>HT2</v>
          </cell>
          <cell r="E1620" t="str">
            <v>Transition écologique</v>
          </cell>
          <cell r="F1620" t="str">
            <v>Écologie, développement et mobilité durables</v>
          </cell>
          <cell r="U1620">
            <v>415000000</v>
          </cell>
          <cell r="V1620">
            <v>205000000</v>
          </cell>
          <cell r="AD1620">
            <v>0</v>
          </cell>
          <cell r="AE1620">
            <v>0</v>
          </cell>
          <cell r="AG1620">
            <v>415000000</v>
          </cell>
          <cell r="AH1620">
            <v>205000000</v>
          </cell>
          <cell r="AM1620">
            <v>0</v>
          </cell>
          <cell r="AN1620">
            <v>0</v>
          </cell>
          <cell r="AP1620">
            <v>415000000</v>
          </cell>
          <cell r="AQ1620">
            <v>205000000</v>
          </cell>
          <cell r="AV1620">
            <v>0</v>
          </cell>
          <cell r="AW1620">
            <v>0</v>
          </cell>
          <cell r="AY1620">
            <v>415000000</v>
          </cell>
          <cell r="AZ1620">
            <v>205000000</v>
          </cell>
        </row>
        <row r="1621">
          <cell r="A1621" t="str">
            <v>MTE_hLogt</v>
          </cell>
          <cell r="B1621" t="str">
            <v>NDP</v>
          </cell>
          <cell r="C1621" t="str">
            <v>P</v>
          </cell>
          <cell r="D1621" t="str">
            <v>SO</v>
          </cell>
          <cell r="E1621" t="str">
            <v>Transition écologique</v>
          </cell>
          <cell r="F1621" t="str">
            <v>Écologie, développement et mobilité durables</v>
          </cell>
          <cell r="M1621">
            <v>3305213867</v>
          </cell>
          <cell r="O1621">
            <v>3908040982</v>
          </cell>
          <cell r="Q1621">
            <v>3515027980</v>
          </cell>
          <cell r="S1621">
            <v>3455129017</v>
          </cell>
          <cell r="U1621">
            <v>3918998073</v>
          </cell>
          <cell r="V1621">
            <v>3696907607</v>
          </cell>
          <cell r="AD1621">
            <v>0</v>
          </cell>
          <cell r="AE1621">
            <v>0</v>
          </cell>
          <cell r="AG1621">
            <v>3918998073</v>
          </cell>
          <cell r="AH1621">
            <v>3696907607</v>
          </cell>
          <cell r="AM1621">
            <v>0</v>
          </cell>
          <cell r="AN1621">
            <v>0</v>
          </cell>
          <cell r="AP1621">
            <v>3918998073</v>
          </cell>
          <cell r="AQ1621">
            <v>3696907607</v>
          </cell>
          <cell r="AV1621">
            <v>0</v>
          </cell>
          <cell r="AW1621">
            <v>0</v>
          </cell>
          <cell r="AY1621">
            <v>3918998073</v>
          </cell>
          <cell r="AZ1621">
            <v>3696907607</v>
          </cell>
        </row>
        <row r="1622">
          <cell r="A1622" t="str">
            <v>MTE_hLogt</v>
          </cell>
          <cell r="B1622" t="str">
            <v>NDP</v>
          </cell>
          <cell r="C1622" t="str">
            <v>STP</v>
          </cell>
          <cell r="D1622" t="str">
            <v>HT2</v>
          </cell>
          <cell r="E1622" t="str">
            <v>Transition écologique</v>
          </cell>
          <cell r="F1622" t="str">
            <v>Écologie, développement et mobilité durables</v>
          </cell>
          <cell r="M1622">
            <v>3305213867</v>
          </cell>
          <cell r="O1622">
            <v>3908040982</v>
          </cell>
          <cell r="Q1622">
            <v>3515027980</v>
          </cell>
          <cell r="S1622">
            <v>3455129017</v>
          </cell>
          <cell r="U1622">
            <v>3918998073</v>
          </cell>
          <cell r="V1622">
            <v>3696907607</v>
          </cell>
          <cell r="AD1622">
            <v>0</v>
          </cell>
          <cell r="AE1622">
            <v>0</v>
          </cell>
          <cell r="AG1622">
            <v>3918998073</v>
          </cell>
          <cell r="AH1622">
            <v>3696907607</v>
          </cell>
          <cell r="AM1622">
            <v>0</v>
          </cell>
          <cell r="AN1622">
            <v>0</v>
          </cell>
          <cell r="AP1622">
            <v>3918998073</v>
          </cell>
          <cell r="AQ1622">
            <v>3696907607</v>
          </cell>
          <cell r="AV1622">
            <v>0</v>
          </cell>
          <cell r="AW1622">
            <v>0</v>
          </cell>
          <cell r="AY1622">
            <v>3918998073</v>
          </cell>
          <cell r="AZ1622">
            <v>3696907607</v>
          </cell>
        </row>
        <row r="1623">
          <cell r="A1623" t="str">
            <v>MTE_hLogt</v>
          </cell>
          <cell r="B1623" t="str">
            <v>NDP</v>
          </cell>
          <cell r="C1623" t="str">
            <v>B</v>
          </cell>
          <cell r="D1623" t="str">
            <v>HT2</v>
          </cell>
          <cell r="E1623" t="str">
            <v>Transition écologique</v>
          </cell>
          <cell r="F1623" t="str">
            <v>Écologie, développement et mobilité durables</v>
          </cell>
          <cell r="U1623">
            <v>2093866577</v>
          </cell>
          <cell r="V1623">
            <v>2093866577</v>
          </cell>
          <cell r="AD1623">
            <v>0</v>
          </cell>
          <cell r="AE1623">
            <v>0</v>
          </cell>
          <cell r="AG1623">
            <v>2093866577</v>
          </cell>
          <cell r="AH1623">
            <v>2093866577</v>
          </cell>
          <cell r="AM1623">
            <v>0</v>
          </cell>
          <cell r="AN1623">
            <v>0</v>
          </cell>
          <cell r="AP1623">
            <v>2093866577</v>
          </cell>
          <cell r="AQ1623">
            <v>2093866577</v>
          </cell>
          <cell r="AV1623">
            <v>0</v>
          </cell>
          <cell r="AW1623">
            <v>0</v>
          </cell>
          <cell r="AY1623">
            <v>2093866577</v>
          </cell>
          <cell r="AZ1623">
            <v>2093866577</v>
          </cell>
        </row>
        <row r="1624">
          <cell r="A1624" t="str">
            <v>MTE_hLogt</v>
          </cell>
          <cell r="B1624" t="str">
            <v>NDP</v>
          </cell>
          <cell r="C1624" t="str">
            <v>B</v>
          </cell>
          <cell r="D1624" t="str">
            <v>HT2</v>
          </cell>
          <cell r="E1624" t="str">
            <v>Transition écologique</v>
          </cell>
          <cell r="F1624" t="str">
            <v>Écologie, développement et mobilité durables</v>
          </cell>
          <cell r="U1624">
            <v>260485328</v>
          </cell>
          <cell r="V1624">
            <v>260485328</v>
          </cell>
          <cell r="AD1624">
            <v>0</v>
          </cell>
          <cell r="AE1624">
            <v>0</v>
          </cell>
          <cell r="AG1624">
            <v>260485328</v>
          </cell>
          <cell r="AH1624">
            <v>260485328</v>
          </cell>
          <cell r="AM1624">
            <v>0</v>
          </cell>
          <cell r="AN1624">
            <v>0</v>
          </cell>
          <cell r="AP1624">
            <v>260485328</v>
          </cell>
          <cell r="AQ1624">
            <v>260485328</v>
          </cell>
          <cell r="AV1624">
            <v>0</v>
          </cell>
          <cell r="AW1624">
            <v>0</v>
          </cell>
          <cell r="AY1624">
            <v>260485328</v>
          </cell>
          <cell r="AZ1624">
            <v>260485328</v>
          </cell>
        </row>
        <row r="1625">
          <cell r="A1625" t="str">
            <v>MTE_hLogt</v>
          </cell>
          <cell r="B1625" t="str">
            <v>NDP</v>
          </cell>
          <cell r="C1625" t="str">
            <v>B</v>
          </cell>
          <cell r="D1625" t="str">
            <v>HT2</v>
          </cell>
          <cell r="E1625" t="str">
            <v>Transition écologique</v>
          </cell>
          <cell r="F1625" t="str">
            <v>Écologie, développement et mobilité durables</v>
          </cell>
          <cell r="U1625">
            <v>175400000</v>
          </cell>
          <cell r="V1625">
            <v>175400000</v>
          </cell>
          <cell r="AD1625">
            <v>0</v>
          </cell>
          <cell r="AE1625">
            <v>0</v>
          </cell>
          <cell r="AG1625">
            <v>175400000</v>
          </cell>
          <cell r="AH1625">
            <v>175400000</v>
          </cell>
          <cell r="AM1625">
            <v>0</v>
          </cell>
          <cell r="AN1625">
            <v>0</v>
          </cell>
          <cell r="AP1625">
            <v>175400000</v>
          </cell>
          <cell r="AQ1625">
            <v>175400000</v>
          </cell>
          <cell r="AV1625">
            <v>0</v>
          </cell>
          <cell r="AW1625">
            <v>0</v>
          </cell>
          <cell r="AY1625">
            <v>175400000</v>
          </cell>
          <cell r="AZ1625">
            <v>175400000</v>
          </cell>
        </row>
        <row r="1626">
          <cell r="A1626" t="str">
            <v>MTE_hLogt</v>
          </cell>
          <cell r="B1626" t="str">
            <v>NDP</v>
          </cell>
          <cell r="C1626" t="str">
            <v>B</v>
          </cell>
          <cell r="D1626" t="str">
            <v>HT2</v>
          </cell>
          <cell r="E1626" t="str">
            <v>Transition écologique</v>
          </cell>
          <cell r="F1626" t="str">
            <v>Écologie, développement et mobilité durables</v>
          </cell>
          <cell r="U1626">
            <v>0</v>
          </cell>
          <cell r="V1626">
            <v>0</v>
          </cell>
          <cell r="AD1626">
            <v>0</v>
          </cell>
          <cell r="AE1626">
            <v>0</v>
          </cell>
          <cell r="AG1626">
            <v>0</v>
          </cell>
          <cell r="AH1626">
            <v>0</v>
          </cell>
          <cell r="AM1626">
            <v>0</v>
          </cell>
          <cell r="AN1626">
            <v>0</v>
          </cell>
          <cell r="AP1626">
            <v>0</v>
          </cell>
          <cell r="AQ1626">
            <v>0</v>
          </cell>
          <cell r="AV1626">
            <v>0</v>
          </cell>
          <cell r="AW1626">
            <v>0</v>
          </cell>
          <cell r="AY1626">
            <v>0</v>
          </cell>
          <cell r="AZ1626">
            <v>0</v>
          </cell>
        </row>
        <row r="1627">
          <cell r="A1627" t="str">
            <v>MTE_hLogt</v>
          </cell>
          <cell r="B1627" t="str">
            <v>NDP</v>
          </cell>
          <cell r="C1627" t="str">
            <v>B</v>
          </cell>
          <cell r="D1627" t="str">
            <v>HT2</v>
          </cell>
          <cell r="E1627" t="str">
            <v>Transition écologique</v>
          </cell>
          <cell r="F1627" t="str">
            <v>Écologie, développement et mobilité durables</v>
          </cell>
          <cell r="U1627">
            <v>0</v>
          </cell>
          <cell r="V1627">
            <v>0</v>
          </cell>
          <cell r="AD1627">
            <v>0</v>
          </cell>
          <cell r="AE1627">
            <v>0</v>
          </cell>
          <cell r="AG1627">
            <v>0</v>
          </cell>
          <cell r="AH1627">
            <v>0</v>
          </cell>
          <cell r="AM1627">
            <v>0</v>
          </cell>
          <cell r="AN1627">
            <v>0</v>
          </cell>
          <cell r="AP1627">
            <v>0</v>
          </cell>
          <cell r="AQ1627">
            <v>0</v>
          </cell>
          <cell r="AV1627">
            <v>0</v>
          </cell>
          <cell r="AW1627">
            <v>0</v>
          </cell>
          <cell r="AY1627">
            <v>0</v>
          </cell>
          <cell r="AZ1627">
            <v>0</v>
          </cell>
        </row>
        <row r="1628">
          <cell r="A1628" t="str">
            <v>MTE_hLogt</v>
          </cell>
          <cell r="B1628" t="str">
            <v>NDP</v>
          </cell>
          <cell r="C1628" t="str">
            <v>B</v>
          </cell>
          <cell r="D1628" t="str">
            <v>HT2</v>
          </cell>
          <cell r="E1628" t="str">
            <v>Transition écologique</v>
          </cell>
          <cell r="F1628" t="str">
            <v>Écologie, développement et mobilité durables</v>
          </cell>
          <cell r="U1628">
            <v>137714472</v>
          </cell>
          <cell r="V1628">
            <v>132714472</v>
          </cell>
          <cell r="AD1628">
            <v>0</v>
          </cell>
          <cell r="AE1628">
            <v>0</v>
          </cell>
          <cell r="AG1628">
            <v>137714472</v>
          </cell>
          <cell r="AH1628">
            <v>132714472</v>
          </cell>
          <cell r="AM1628">
            <v>0</v>
          </cell>
          <cell r="AN1628">
            <v>0</v>
          </cell>
          <cell r="AP1628">
            <v>137714472</v>
          </cell>
          <cell r="AQ1628">
            <v>132714472</v>
          </cell>
          <cell r="AV1628">
            <v>0</v>
          </cell>
          <cell r="AW1628">
            <v>0</v>
          </cell>
          <cell r="AY1628">
            <v>137714472</v>
          </cell>
          <cell r="AZ1628">
            <v>132714472</v>
          </cell>
        </row>
        <row r="1629">
          <cell r="A1629" t="str">
            <v>MTE_hLogt</v>
          </cell>
          <cell r="B1629" t="str">
            <v>NDP</v>
          </cell>
          <cell r="C1629" t="str">
            <v>B</v>
          </cell>
          <cell r="D1629" t="str">
            <v>HT2</v>
          </cell>
          <cell r="E1629" t="str">
            <v>Transition écologique</v>
          </cell>
          <cell r="F1629" t="str">
            <v>Écologie, développement et mobilité durables</v>
          </cell>
          <cell r="U1629">
            <v>19400000</v>
          </cell>
          <cell r="V1629">
            <v>19400000</v>
          </cell>
          <cell r="AD1629">
            <v>0</v>
          </cell>
          <cell r="AE1629">
            <v>0</v>
          </cell>
          <cell r="AG1629">
            <v>19400000</v>
          </cell>
          <cell r="AH1629">
            <v>19400000</v>
          </cell>
          <cell r="AM1629">
            <v>0</v>
          </cell>
          <cell r="AN1629">
            <v>0</v>
          </cell>
          <cell r="AP1629">
            <v>19400000</v>
          </cell>
          <cell r="AQ1629">
            <v>19400000</v>
          </cell>
          <cell r="AV1629">
            <v>0</v>
          </cell>
          <cell r="AW1629">
            <v>0</v>
          </cell>
          <cell r="AY1629">
            <v>19400000</v>
          </cell>
          <cell r="AZ1629">
            <v>19400000</v>
          </cell>
        </row>
        <row r="1630">
          <cell r="A1630" t="str">
            <v>MTE_hLogt</v>
          </cell>
          <cell r="B1630" t="str">
            <v>NDP</v>
          </cell>
          <cell r="C1630" t="str">
            <v>B</v>
          </cell>
          <cell r="D1630" t="str">
            <v>HT2</v>
          </cell>
          <cell r="E1630" t="str">
            <v>Transition écologique</v>
          </cell>
          <cell r="F1630" t="str">
            <v>Écologie, développement et mobilité durables</v>
          </cell>
          <cell r="U1630">
            <v>18800000</v>
          </cell>
          <cell r="V1630">
            <v>20773000</v>
          </cell>
          <cell r="AD1630">
            <v>0</v>
          </cell>
          <cell r="AE1630">
            <v>0</v>
          </cell>
          <cell r="AG1630">
            <v>18800000</v>
          </cell>
          <cell r="AH1630">
            <v>20773000</v>
          </cell>
          <cell r="AM1630">
            <v>0</v>
          </cell>
          <cell r="AN1630">
            <v>0</v>
          </cell>
          <cell r="AP1630">
            <v>18800000</v>
          </cell>
          <cell r="AQ1630">
            <v>20773000</v>
          </cell>
          <cell r="AV1630">
            <v>0</v>
          </cell>
          <cell r="AW1630">
            <v>0</v>
          </cell>
          <cell r="AY1630">
            <v>18800000</v>
          </cell>
          <cell r="AZ1630">
            <v>20773000</v>
          </cell>
        </row>
        <row r="1631">
          <cell r="A1631" t="str">
            <v>MTE_hLogt</v>
          </cell>
          <cell r="B1631" t="str">
            <v>NDP</v>
          </cell>
          <cell r="C1631" t="str">
            <v>B</v>
          </cell>
          <cell r="D1631" t="str">
            <v>HT2</v>
          </cell>
          <cell r="E1631" t="str">
            <v>Transition écologique</v>
          </cell>
          <cell r="F1631" t="str">
            <v>Écologie, développement et mobilité durables</v>
          </cell>
          <cell r="U1631">
            <v>276696398</v>
          </cell>
          <cell r="V1631">
            <v>282885480</v>
          </cell>
          <cell r="AD1631">
            <v>0</v>
          </cell>
          <cell r="AE1631">
            <v>0</v>
          </cell>
          <cell r="AG1631">
            <v>276696398</v>
          </cell>
          <cell r="AH1631">
            <v>282885480</v>
          </cell>
          <cell r="AM1631">
            <v>0</v>
          </cell>
          <cell r="AN1631">
            <v>0</v>
          </cell>
          <cell r="AP1631">
            <v>276696398</v>
          </cell>
          <cell r="AQ1631">
            <v>282885480</v>
          </cell>
          <cell r="AV1631">
            <v>0</v>
          </cell>
          <cell r="AW1631">
            <v>0</v>
          </cell>
          <cell r="AY1631">
            <v>276696398</v>
          </cell>
          <cell r="AZ1631">
            <v>282885480</v>
          </cell>
        </row>
        <row r="1632">
          <cell r="A1632" t="str">
            <v>MTE_hLogt</v>
          </cell>
          <cell r="B1632" t="str">
            <v>NDP</v>
          </cell>
          <cell r="C1632" t="str">
            <v>B</v>
          </cell>
          <cell r="D1632" t="str">
            <v>HT2</v>
          </cell>
          <cell r="E1632" t="str">
            <v>Transition écologique</v>
          </cell>
          <cell r="F1632" t="str">
            <v>Écologie, développement et mobilité durables</v>
          </cell>
          <cell r="U1632">
            <v>97977368</v>
          </cell>
          <cell r="V1632">
            <v>97977368</v>
          </cell>
          <cell r="AD1632">
            <v>0</v>
          </cell>
          <cell r="AE1632">
            <v>0</v>
          </cell>
          <cell r="AG1632">
            <v>97977368</v>
          </cell>
          <cell r="AH1632">
            <v>97977368</v>
          </cell>
          <cell r="AM1632">
            <v>0</v>
          </cell>
          <cell r="AN1632">
            <v>0</v>
          </cell>
          <cell r="AP1632">
            <v>97977368</v>
          </cell>
          <cell r="AQ1632">
            <v>97977368</v>
          </cell>
          <cell r="AV1632">
            <v>0</v>
          </cell>
          <cell r="AW1632">
            <v>0</v>
          </cell>
          <cell r="AY1632">
            <v>97977368</v>
          </cell>
          <cell r="AZ1632">
            <v>97977368</v>
          </cell>
        </row>
        <row r="1633">
          <cell r="A1633" t="str">
            <v>MTE_hLogt</v>
          </cell>
          <cell r="B1633" t="str">
            <v>NDP</v>
          </cell>
          <cell r="C1633" t="str">
            <v>B</v>
          </cell>
          <cell r="D1633" t="str">
            <v>HT2</v>
          </cell>
          <cell r="E1633" t="str">
            <v>Transition écologique</v>
          </cell>
          <cell r="F1633" t="str">
            <v>Écologie, développement et mobilité durables</v>
          </cell>
          <cell r="U1633">
            <v>248234633</v>
          </cell>
          <cell r="V1633">
            <v>248234633</v>
          </cell>
          <cell r="AD1633">
            <v>0</v>
          </cell>
          <cell r="AE1633">
            <v>0</v>
          </cell>
          <cell r="AG1633">
            <v>248234633</v>
          </cell>
          <cell r="AH1633">
            <v>248234633</v>
          </cell>
          <cell r="AM1633">
            <v>0</v>
          </cell>
          <cell r="AN1633">
            <v>0</v>
          </cell>
          <cell r="AP1633">
            <v>248234633</v>
          </cell>
          <cell r="AQ1633">
            <v>248234633</v>
          </cell>
          <cell r="AV1633">
            <v>0</v>
          </cell>
          <cell r="AW1633">
            <v>0</v>
          </cell>
          <cell r="AY1633">
            <v>248234633</v>
          </cell>
          <cell r="AZ1633">
            <v>248234633</v>
          </cell>
        </row>
        <row r="1634">
          <cell r="A1634" t="str">
            <v>MTE_hLogt</v>
          </cell>
          <cell r="B1634" t="str">
            <v>NDP</v>
          </cell>
          <cell r="C1634" t="str">
            <v>B</v>
          </cell>
          <cell r="D1634" t="str">
            <v>HT2</v>
          </cell>
          <cell r="E1634" t="str">
            <v>Transition écologique</v>
          </cell>
          <cell r="F1634" t="str">
            <v>Écologie, développement et mobilité durables</v>
          </cell>
          <cell r="U1634">
            <v>0</v>
          </cell>
          <cell r="V1634">
            <v>0</v>
          </cell>
          <cell r="AD1634">
            <v>0</v>
          </cell>
          <cell r="AE1634">
            <v>0</v>
          </cell>
          <cell r="AG1634">
            <v>0</v>
          </cell>
          <cell r="AH1634">
            <v>0</v>
          </cell>
          <cell r="AM1634">
            <v>0</v>
          </cell>
          <cell r="AN1634">
            <v>0</v>
          </cell>
          <cell r="AP1634">
            <v>0</v>
          </cell>
          <cell r="AQ1634">
            <v>0</v>
          </cell>
          <cell r="AV1634">
            <v>0</v>
          </cell>
          <cell r="AW1634">
            <v>0</v>
          </cell>
          <cell r="AY1634">
            <v>0</v>
          </cell>
          <cell r="AZ1634">
            <v>0</v>
          </cell>
        </row>
        <row r="1635">
          <cell r="A1635" t="str">
            <v>MTE_hLogt</v>
          </cell>
          <cell r="B1635" t="str">
            <v>NDP</v>
          </cell>
          <cell r="C1635" t="str">
            <v>B</v>
          </cell>
          <cell r="D1635" t="str">
            <v>HT2</v>
          </cell>
          <cell r="E1635" t="str">
            <v>Transition écologique</v>
          </cell>
          <cell r="F1635" t="str">
            <v>Écologie, développement et mobilité durables</v>
          </cell>
          <cell r="U1635">
            <v>0</v>
          </cell>
          <cell r="V1635">
            <v>0</v>
          </cell>
          <cell r="AD1635">
            <v>0</v>
          </cell>
          <cell r="AE1635">
            <v>0</v>
          </cell>
          <cell r="AG1635">
            <v>0</v>
          </cell>
          <cell r="AH1635">
            <v>0</v>
          </cell>
          <cell r="AM1635">
            <v>0</v>
          </cell>
          <cell r="AN1635">
            <v>0</v>
          </cell>
          <cell r="AP1635">
            <v>0</v>
          </cell>
          <cell r="AQ1635">
            <v>0</v>
          </cell>
          <cell r="AV1635">
            <v>0</v>
          </cell>
          <cell r="AW1635">
            <v>0</v>
          </cell>
          <cell r="AY1635">
            <v>0</v>
          </cell>
          <cell r="AZ1635">
            <v>0</v>
          </cell>
        </row>
        <row r="1636">
          <cell r="A1636" t="str">
            <v>MTE_hLogt</v>
          </cell>
          <cell r="B1636" t="str">
            <v>NDP</v>
          </cell>
          <cell r="C1636" t="str">
            <v>B</v>
          </cell>
          <cell r="D1636" t="str">
            <v>HT2</v>
          </cell>
          <cell r="E1636" t="str">
            <v>Transition écologique</v>
          </cell>
          <cell r="F1636" t="str">
            <v>Écologie, développement et mobilité durables</v>
          </cell>
          <cell r="U1636">
            <v>0</v>
          </cell>
          <cell r="V1636">
            <v>0</v>
          </cell>
          <cell r="AD1636">
            <v>0</v>
          </cell>
          <cell r="AE1636">
            <v>0</v>
          </cell>
          <cell r="AG1636">
            <v>0</v>
          </cell>
          <cell r="AH1636">
            <v>0</v>
          </cell>
          <cell r="AM1636">
            <v>0</v>
          </cell>
          <cell r="AN1636">
            <v>0</v>
          </cell>
          <cell r="AP1636">
            <v>0</v>
          </cell>
          <cell r="AQ1636">
            <v>0</v>
          </cell>
          <cell r="AV1636">
            <v>0</v>
          </cell>
          <cell r="AW1636">
            <v>0</v>
          </cell>
          <cell r="AY1636">
            <v>0</v>
          </cell>
          <cell r="AZ1636">
            <v>0</v>
          </cell>
        </row>
        <row r="1637">
          <cell r="A1637" t="str">
            <v>MTE_hLogt</v>
          </cell>
          <cell r="B1637" t="str">
            <v>NDP</v>
          </cell>
          <cell r="C1637" t="str">
            <v>B</v>
          </cell>
          <cell r="D1637" t="str">
            <v>HT2</v>
          </cell>
          <cell r="E1637" t="str">
            <v>Transition écologique</v>
          </cell>
          <cell r="F1637" t="str">
            <v>Écologie, développement et mobilité durables</v>
          </cell>
          <cell r="U1637">
            <v>44102463</v>
          </cell>
          <cell r="V1637">
            <v>20099915</v>
          </cell>
          <cell r="AD1637">
            <v>0</v>
          </cell>
          <cell r="AE1637">
            <v>0</v>
          </cell>
          <cell r="AG1637">
            <v>44102463</v>
          </cell>
          <cell r="AH1637">
            <v>20099915</v>
          </cell>
          <cell r="AM1637">
            <v>0</v>
          </cell>
          <cell r="AN1637">
            <v>0</v>
          </cell>
          <cell r="AP1637">
            <v>44102463</v>
          </cell>
          <cell r="AQ1637">
            <v>20099915</v>
          </cell>
          <cell r="AV1637">
            <v>0</v>
          </cell>
          <cell r="AW1637">
            <v>0</v>
          </cell>
          <cell r="AY1637">
            <v>44102463</v>
          </cell>
          <cell r="AZ1637">
            <v>20099915</v>
          </cell>
        </row>
        <row r="1638">
          <cell r="A1638" t="str">
            <v>MTE_hLogt</v>
          </cell>
          <cell r="B1638" t="str">
            <v>NDP</v>
          </cell>
          <cell r="C1638" t="str">
            <v>B</v>
          </cell>
          <cell r="D1638" t="str">
            <v>HT2</v>
          </cell>
          <cell r="E1638" t="str">
            <v>Transition écologique</v>
          </cell>
          <cell r="F1638" t="str">
            <v>Écologie, développement et mobilité durables</v>
          </cell>
          <cell r="U1638">
            <v>28720834</v>
          </cell>
          <cell r="V1638">
            <v>27470834</v>
          </cell>
          <cell r="AD1638">
            <v>0</v>
          </cell>
          <cell r="AE1638">
            <v>0</v>
          </cell>
          <cell r="AG1638">
            <v>28720834</v>
          </cell>
          <cell r="AH1638">
            <v>27470834</v>
          </cell>
          <cell r="AM1638">
            <v>0</v>
          </cell>
          <cell r="AN1638">
            <v>0</v>
          </cell>
          <cell r="AP1638">
            <v>28720834</v>
          </cell>
          <cell r="AQ1638">
            <v>27470834</v>
          </cell>
          <cell r="AV1638">
            <v>0</v>
          </cell>
          <cell r="AW1638">
            <v>0</v>
          </cell>
          <cell r="AY1638">
            <v>28720834</v>
          </cell>
          <cell r="AZ1638">
            <v>27470834</v>
          </cell>
        </row>
        <row r="1639">
          <cell r="A1639" t="str">
            <v>MTE_hLogt</v>
          </cell>
          <cell r="B1639" t="str">
            <v>NDP</v>
          </cell>
          <cell r="C1639" t="str">
            <v>B</v>
          </cell>
          <cell r="D1639" t="str">
            <v>HT2</v>
          </cell>
          <cell r="E1639" t="str">
            <v>Transition écologique</v>
          </cell>
          <cell r="F1639" t="str">
            <v>Écologie, développement et mobilité durables</v>
          </cell>
          <cell r="U1639">
            <v>24600000</v>
          </cell>
          <cell r="V1639">
            <v>24600000</v>
          </cell>
          <cell r="AD1639">
            <v>0</v>
          </cell>
          <cell r="AE1639">
            <v>0</v>
          </cell>
          <cell r="AG1639">
            <v>24600000</v>
          </cell>
          <cell r="AH1639">
            <v>24600000</v>
          </cell>
          <cell r="AM1639">
            <v>0</v>
          </cell>
          <cell r="AN1639">
            <v>0</v>
          </cell>
          <cell r="AP1639">
            <v>24600000</v>
          </cell>
          <cell r="AQ1639">
            <v>24600000</v>
          </cell>
          <cell r="AV1639">
            <v>0</v>
          </cell>
          <cell r="AW1639">
            <v>0</v>
          </cell>
          <cell r="AY1639">
            <v>24600000</v>
          </cell>
          <cell r="AZ1639">
            <v>24600000</v>
          </cell>
        </row>
        <row r="1640">
          <cell r="A1640" t="str">
            <v>MTE_hLogt</v>
          </cell>
          <cell r="B1640" t="str">
            <v>NDP</v>
          </cell>
          <cell r="C1640" t="str">
            <v>B</v>
          </cell>
          <cell r="D1640" t="str">
            <v>HT2</v>
          </cell>
          <cell r="E1640" t="str">
            <v>Transition écologique</v>
          </cell>
          <cell r="F1640" t="str">
            <v>Écologie, développement et mobilité durables</v>
          </cell>
          <cell r="U1640">
            <v>420200000</v>
          </cell>
          <cell r="V1640">
            <v>220200000</v>
          </cell>
          <cell r="AD1640">
            <v>0</v>
          </cell>
          <cell r="AE1640">
            <v>0</v>
          </cell>
          <cell r="AG1640">
            <v>420200000</v>
          </cell>
          <cell r="AH1640">
            <v>220200000</v>
          </cell>
          <cell r="AM1640">
            <v>0</v>
          </cell>
          <cell r="AN1640">
            <v>0</v>
          </cell>
          <cell r="AP1640">
            <v>420200000</v>
          </cell>
          <cell r="AQ1640">
            <v>220200000</v>
          </cell>
          <cell r="AV1640">
            <v>0</v>
          </cell>
          <cell r="AW1640">
            <v>0</v>
          </cell>
          <cell r="AY1640">
            <v>420200000</v>
          </cell>
          <cell r="AZ1640">
            <v>220200000</v>
          </cell>
        </row>
        <row r="1641">
          <cell r="A1641" t="str">
            <v>MTE_hLogt</v>
          </cell>
          <cell r="B1641" t="str">
            <v>NDP</v>
          </cell>
          <cell r="C1641" t="str">
            <v>B</v>
          </cell>
          <cell r="D1641" t="str">
            <v>HT2</v>
          </cell>
          <cell r="E1641" t="str">
            <v>Transition écologique</v>
          </cell>
          <cell r="F1641" t="str">
            <v>Écologie, développement et mobilité durables</v>
          </cell>
          <cell r="U1641">
            <v>71800000</v>
          </cell>
          <cell r="V1641">
            <v>71800000</v>
          </cell>
          <cell r="AD1641">
            <v>0</v>
          </cell>
          <cell r="AE1641">
            <v>0</v>
          </cell>
          <cell r="AG1641">
            <v>71800000</v>
          </cell>
          <cell r="AH1641">
            <v>71800000</v>
          </cell>
          <cell r="AM1641">
            <v>0</v>
          </cell>
          <cell r="AN1641">
            <v>0</v>
          </cell>
          <cell r="AP1641">
            <v>71800000</v>
          </cell>
          <cell r="AQ1641">
            <v>71800000</v>
          </cell>
          <cell r="AV1641">
            <v>0</v>
          </cell>
          <cell r="AW1641">
            <v>0</v>
          </cell>
          <cell r="AY1641">
            <v>71800000</v>
          </cell>
          <cell r="AZ1641">
            <v>71800000</v>
          </cell>
        </row>
        <row r="1642">
          <cell r="A1642" t="str">
            <v>MTE_hLogt</v>
          </cell>
          <cell r="B1642" t="str">
            <v>NDP</v>
          </cell>
          <cell r="C1642" t="str">
            <v>B</v>
          </cell>
          <cell r="D1642" t="str">
            <v>HT2</v>
          </cell>
          <cell r="E1642" t="str">
            <v>Transition écologique</v>
          </cell>
          <cell r="F1642" t="str">
            <v>Écologie, développement et mobilité durables</v>
          </cell>
          <cell r="U1642">
            <v>1000000</v>
          </cell>
          <cell r="V1642">
            <v>1000000</v>
          </cell>
          <cell r="AD1642">
            <v>0</v>
          </cell>
          <cell r="AE1642">
            <v>0</v>
          </cell>
          <cell r="AG1642">
            <v>1000000</v>
          </cell>
          <cell r="AH1642">
            <v>1000000</v>
          </cell>
          <cell r="AM1642">
            <v>0</v>
          </cell>
          <cell r="AN1642">
            <v>0</v>
          </cell>
          <cell r="AP1642">
            <v>1000000</v>
          </cell>
          <cell r="AQ1642">
            <v>1000000</v>
          </cell>
          <cell r="AV1642">
            <v>0</v>
          </cell>
          <cell r="AW1642">
            <v>0</v>
          </cell>
          <cell r="AY1642">
            <v>1000000</v>
          </cell>
          <cell r="AZ1642">
            <v>1000000</v>
          </cell>
        </row>
        <row r="1643">
          <cell r="A1643" t="str">
            <v>MTE_hLogt</v>
          </cell>
          <cell r="B1643" t="str">
            <v>NDP</v>
          </cell>
          <cell r="C1643" t="str">
            <v>P</v>
          </cell>
          <cell r="D1643" t="str">
            <v>SO</v>
          </cell>
          <cell r="E1643" t="str">
            <v>Transition écologique</v>
          </cell>
          <cell r="F1643" t="str">
            <v>Écologie, développement et mobilité durables</v>
          </cell>
          <cell r="M1643">
            <v>2902285931</v>
          </cell>
          <cell r="O1643">
            <v>2897741696</v>
          </cell>
          <cell r="Q1643">
            <v>2876284561</v>
          </cell>
          <cell r="S1643">
            <v>2911681196</v>
          </cell>
          <cell r="U1643">
            <v>2847105592</v>
          </cell>
          <cell r="V1643">
            <v>2867367474</v>
          </cell>
          <cell r="AD1643">
            <v>0</v>
          </cell>
          <cell r="AE1643">
            <v>0</v>
          </cell>
          <cell r="AG1643">
            <v>2847105592</v>
          </cell>
          <cell r="AH1643">
            <v>2867367474</v>
          </cell>
          <cell r="AM1643">
            <v>0</v>
          </cell>
          <cell r="AN1643">
            <v>0</v>
          </cell>
          <cell r="AP1643">
            <v>2847105592</v>
          </cell>
          <cell r="AQ1643">
            <v>2867367474</v>
          </cell>
          <cell r="AV1643">
            <v>0</v>
          </cell>
          <cell r="AW1643">
            <v>0</v>
          </cell>
          <cell r="AY1643">
            <v>2847105592</v>
          </cell>
          <cell r="AZ1643">
            <v>2867367474</v>
          </cell>
        </row>
        <row r="1644">
          <cell r="A1644" t="str">
            <v>MTE_hLogt</v>
          </cell>
          <cell r="B1644" t="str">
            <v>SO</v>
          </cell>
          <cell r="C1644" t="str">
            <v>STP</v>
          </cell>
          <cell r="D1644" t="str">
            <v>T2</v>
          </cell>
          <cell r="E1644" t="str">
            <v>Transition écologique</v>
          </cell>
          <cell r="F1644" t="str">
            <v>Écologie, développement et mobilité durables</v>
          </cell>
          <cell r="M1644">
            <v>2681150250</v>
          </cell>
          <cell r="O1644">
            <v>2682312971</v>
          </cell>
          <cell r="Q1644">
            <v>2657675690</v>
          </cell>
          <cell r="S1644">
            <v>2700378607</v>
          </cell>
          <cell r="U1644">
            <v>2646003027</v>
          </cell>
          <cell r="V1644">
            <v>2646003027</v>
          </cell>
          <cell r="AD1644">
            <v>0</v>
          </cell>
          <cell r="AE1644">
            <v>0</v>
          </cell>
          <cell r="AG1644">
            <v>2646003027</v>
          </cell>
          <cell r="AH1644">
            <v>2646003027</v>
          </cell>
          <cell r="AM1644">
            <v>0</v>
          </cell>
          <cell r="AN1644">
            <v>0</v>
          </cell>
          <cell r="AP1644">
            <v>2646003027</v>
          </cell>
          <cell r="AQ1644">
            <v>2646003027</v>
          </cell>
          <cell r="AV1644">
            <v>0</v>
          </cell>
          <cell r="AW1644">
            <v>0</v>
          </cell>
          <cell r="AY1644">
            <v>2646003027</v>
          </cell>
          <cell r="AZ1644">
            <v>2646003027</v>
          </cell>
        </row>
        <row r="1645">
          <cell r="A1645" t="str">
            <v>MTE_hLogt</v>
          </cell>
          <cell r="B1645" t="str">
            <v>NDP</v>
          </cell>
          <cell r="C1645" t="str">
            <v>B</v>
          </cell>
          <cell r="D1645" t="str">
            <v>T2_HCAS</v>
          </cell>
          <cell r="E1645" t="str">
            <v>Transition écologique</v>
          </cell>
          <cell r="F1645" t="str">
            <v>Écologie, développement et mobilité durables</v>
          </cell>
          <cell r="M1645">
            <v>1821772213</v>
          </cell>
          <cell r="O1645">
            <v>1818190662</v>
          </cell>
          <cell r="Q1645">
            <v>1797752224</v>
          </cell>
          <cell r="S1645">
            <v>1830268112</v>
          </cell>
          <cell r="U1645">
            <v>1792289499</v>
          </cell>
          <cell r="V1645">
            <v>1792289499</v>
          </cell>
          <cell r="AD1645">
            <v>0</v>
          </cell>
          <cell r="AE1645">
            <v>0</v>
          </cell>
          <cell r="AG1645">
            <v>1792289499</v>
          </cell>
          <cell r="AH1645">
            <v>1792289499</v>
          </cell>
          <cell r="AM1645">
            <v>0</v>
          </cell>
          <cell r="AN1645">
            <v>0</v>
          </cell>
          <cell r="AP1645">
            <v>1792289499</v>
          </cell>
          <cell r="AQ1645">
            <v>1792289499</v>
          </cell>
          <cell r="AV1645">
            <v>0</v>
          </cell>
          <cell r="AW1645">
            <v>0</v>
          </cell>
          <cell r="AY1645">
            <v>1792289499</v>
          </cell>
          <cell r="AZ1645">
            <v>1792289499</v>
          </cell>
        </row>
        <row r="1646">
          <cell r="A1646" t="str">
            <v>MTE_hLogt</v>
          </cell>
          <cell r="B1646" t="str">
            <v>HN</v>
          </cell>
          <cell r="C1646" t="str">
            <v>B</v>
          </cell>
          <cell r="D1646" t="str">
            <v>T2_CAS</v>
          </cell>
          <cell r="E1646" t="str">
            <v>Transition écologique</v>
          </cell>
          <cell r="F1646" t="str">
            <v>Écologie, développement et mobilité durables</v>
          </cell>
          <cell r="M1646">
            <v>859378037</v>
          </cell>
          <cell r="O1646">
            <v>864122309</v>
          </cell>
          <cell r="Q1646">
            <v>859923466</v>
          </cell>
          <cell r="S1646">
            <v>870110495</v>
          </cell>
          <cell r="U1646">
            <v>853713528</v>
          </cell>
          <cell r="V1646">
            <v>853713528</v>
          </cell>
          <cell r="AD1646">
            <v>0</v>
          </cell>
          <cell r="AE1646">
            <v>0</v>
          </cell>
          <cell r="AG1646">
            <v>853713528</v>
          </cell>
          <cell r="AH1646">
            <v>853713528</v>
          </cell>
          <cell r="AM1646">
            <v>0</v>
          </cell>
          <cell r="AN1646">
            <v>0</v>
          </cell>
          <cell r="AP1646">
            <v>853713528</v>
          </cell>
          <cell r="AQ1646">
            <v>853713528</v>
          </cell>
          <cell r="AV1646">
            <v>0</v>
          </cell>
          <cell r="AW1646">
            <v>0</v>
          </cell>
          <cell r="AY1646">
            <v>853713528</v>
          </cell>
          <cell r="AZ1646">
            <v>853713528</v>
          </cell>
        </row>
        <row r="1647">
          <cell r="A1647" t="str">
            <v>MTE_hLogt</v>
          </cell>
          <cell r="B1647" t="str">
            <v>NDP</v>
          </cell>
          <cell r="C1647" t="str">
            <v>STP</v>
          </cell>
          <cell r="D1647" t="str">
            <v>HT2</v>
          </cell>
          <cell r="E1647" t="str">
            <v>Transition écologique</v>
          </cell>
          <cell r="F1647" t="str">
            <v>Écologie, développement et mobilité durables</v>
          </cell>
          <cell r="M1647">
            <v>221135681</v>
          </cell>
          <cell r="O1647">
            <v>215428725</v>
          </cell>
          <cell r="Q1647">
            <v>218608871</v>
          </cell>
          <cell r="S1647">
            <v>211302589</v>
          </cell>
          <cell r="U1647">
            <v>201102565</v>
          </cell>
          <cell r="V1647">
            <v>221364447</v>
          </cell>
          <cell r="AD1647">
            <v>0</v>
          </cell>
          <cell r="AE1647">
            <v>0</v>
          </cell>
          <cell r="AG1647">
            <v>201102565</v>
          </cell>
          <cell r="AH1647">
            <v>221364447</v>
          </cell>
          <cell r="AM1647">
            <v>0</v>
          </cell>
          <cell r="AN1647">
            <v>0</v>
          </cell>
          <cell r="AP1647">
            <v>201102565</v>
          </cell>
          <cell r="AQ1647">
            <v>221364447</v>
          </cell>
          <cell r="AV1647">
            <v>0</v>
          </cell>
          <cell r="AW1647">
            <v>0</v>
          </cell>
          <cell r="AY1647">
            <v>201102565</v>
          </cell>
          <cell r="AZ1647">
            <v>221364447</v>
          </cell>
        </row>
        <row r="1648">
          <cell r="A1648" t="str">
            <v>MTE_hLogt</v>
          </cell>
          <cell r="B1648" t="str">
            <v>NDP</v>
          </cell>
          <cell r="C1648" t="str">
            <v>B</v>
          </cell>
          <cell r="D1648" t="str">
            <v>HT2</v>
          </cell>
          <cell r="E1648" t="str">
            <v>Transition écologique</v>
          </cell>
          <cell r="F1648" t="str">
            <v>Écologie, développement et mobilité durables</v>
          </cell>
          <cell r="U1648">
            <v>68475612</v>
          </cell>
          <cell r="V1648">
            <v>69216479</v>
          </cell>
          <cell r="AD1648">
            <v>0</v>
          </cell>
          <cell r="AE1648">
            <v>0</v>
          </cell>
          <cell r="AG1648">
            <v>68475612</v>
          </cell>
          <cell r="AH1648">
            <v>69216479</v>
          </cell>
          <cell r="AM1648">
            <v>0</v>
          </cell>
          <cell r="AN1648">
            <v>0</v>
          </cell>
          <cell r="AP1648">
            <v>68475612</v>
          </cell>
          <cell r="AQ1648">
            <v>69216479</v>
          </cell>
          <cell r="AV1648">
            <v>0</v>
          </cell>
          <cell r="AW1648">
            <v>0</v>
          </cell>
          <cell r="AY1648">
            <v>68475612</v>
          </cell>
          <cell r="AZ1648">
            <v>69216479</v>
          </cell>
        </row>
        <row r="1649">
          <cell r="A1649" t="str">
            <v>MTE_hLogt</v>
          </cell>
          <cell r="B1649" t="str">
            <v>NDP</v>
          </cell>
          <cell r="C1649" t="str">
            <v>B</v>
          </cell>
          <cell r="D1649" t="str">
            <v>HT2</v>
          </cell>
          <cell r="E1649" t="str">
            <v>Transition écologique</v>
          </cell>
          <cell r="F1649" t="str">
            <v>Écologie, développement et mobilité durables</v>
          </cell>
          <cell r="U1649">
            <v>17647349</v>
          </cell>
          <cell r="V1649">
            <v>17647349</v>
          </cell>
          <cell r="AD1649">
            <v>0</v>
          </cell>
          <cell r="AE1649">
            <v>0</v>
          </cell>
          <cell r="AG1649">
            <v>17647349</v>
          </cell>
          <cell r="AH1649">
            <v>17647349</v>
          </cell>
          <cell r="AM1649">
            <v>0</v>
          </cell>
          <cell r="AN1649">
            <v>0</v>
          </cell>
          <cell r="AP1649">
            <v>17647349</v>
          </cell>
          <cell r="AQ1649">
            <v>17647349</v>
          </cell>
          <cell r="AV1649">
            <v>0</v>
          </cell>
          <cell r="AW1649">
            <v>0</v>
          </cell>
          <cell r="AY1649">
            <v>17647349</v>
          </cell>
          <cell r="AZ1649">
            <v>17647349</v>
          </cell>
        </row>
        <row r="1650">
          <cell r="A1650" t="str">
            <v>MTE_hLogt</v>
          </cell>
          <cell r="B1650" t="str">
            <v>NDP</v>
          </cell>
          <cell r="C1650" t="str">
            <v>B</v>
          </cell>
          <cell r="D1650" t="str">
            <v>HT2</v>
          </cell>
          <cell r="E1650" t="str">
            <v>Transition écologique</v>
          </cell>
          <cell r="F1650" t="str">
            <v>Écologie, développement et mobilité durables</v>
          </cell>
          <cell r="U1650">
            <v>46751073</v>
          </cell>
          <cell r="V1650">
            <v>46751073</v>
          </cell>
          <cell r="AD1650">
            <v>0</v>
          </cell>
          <cell r="AE1650">
            <v>0</v>
          </cell>
          <cell r="AG1650">
            <v>46751073</v>
          </cell>
          <cell r="AH1650">
            <v>46751073</v>
          </cell>
          <cell r="AM1650">
            <v>0</v>
          </cell>
          <cell r="AN1650">
            <v>0</v>
          </cell>
          <cell r="AP1650">
            <v>46751073</v>
          </cell>
          <cell r="AQ1650">
            <v>46751073</v>
          </cell>
          <cell r="AV1650">
            <v>0</v>
          </cell>
          <cell r="AW1650">
            <v>0</v>
          </cell>
          <cell r="AY1650">
            <v>46751073</v>
          </cell>
          <cell r="AZ1650">
            <v>46751073</v>
          </cell>
        </row>
        <row r="1651">
          <cell r="A1651" t="str">
            <v>MTE_hLogt</v>
          </cell>
          <cell r="B1651" t="str">
            <v>NDP</v>
          </cell>
          <cell r="C1651" t="str">
            <v>B</v>
          </cell>
          <cell r="D1651" t="str">
            <v>HT2</v>
          </cell>
          <cell r="E1651" t="str">
            <v>Transition écologique</v>
          </cell>
          <cell r="F1651" t="str">
            <v>Écologie, développement et mobilité durables</v>
          </cell>
          <cell r="U1651">
            <v>10444965</v>
          </cell>
          <cell r="V1651">
            <v>10444965</v>
          </cell>
          <cell r="AD1651">
            <v>0</v>
          </cell>
          <cell r="AE1651">
            <v>0</v>
          </cell>
          <cell r="AG1651">
            <v>10444965</v>
          </cell>
          <cell r="AH1651">
            <v>10444965</v>
          </cell>
          <cell r="AM1651">
            <v>0</v>
          </cell>
          <cell r="AN1651">
            <v>0</v>
          </cell>
          <cell r="AP1651">
            <v>10444965</v>
          </cell>
          <cell r="AQ1651">
            <v>10444965</v>
          </cell>
          <cell r="AV1651">
            <v>0</v>
          </cell>
          <cell r="AW1651">
            <v>0</v>
          </cell>
          <cell r="AY1651">
            <v>10444965</v>
          </cell>
          <cell r="AZ1651">
            <v>10444965</v>
          </cell>
        </row>
        <row r="1652">
          <cell r="A1652" t="str">
            <v>MTE_hLogt</v>
          </cell>
          <cell r="B1652" t="str">
            <v>NDP</v>
          </cell>
          <cell r="C1652" t="str">
            <v>B</v>
          </cell>
          <cell r="D1652" t="str">
            <v>HT2</v>
          </cell>
          <cell r="E1652" t="str">
            <v>Transition écologique</v>
          </cell>
          <cell r="F1652" t="str">
            <v>Écologie, développement et mobilité durables</v>
          </cell>
          <cell r="U1652">
            <v>25841734</v>
          </cell>
          <cell r="V1652">
            <v>17879196</v>
          </cell>
          <cell r="AD1652">
            <v>0</v>
          </cell>
          <cell r="AE1652">
            <v>0</v>
          </cell>
          <cell r="AG1652">
            <v>25841734</v>
          </cell>
          <cell r="AH1652">
            <v>17879196</v>
          </cell>
          <cell r="AM1652">
            <v>0</v>
          </cell>
          <cell r="AN1652">
            <v>0</v>
          </cell>
          <cell r="AP1652">
            <v>25841734</v>
          </cell>
          <cell r="AQ1652">
            <v>17879196</v>
          </cell>
          <cell r="AV1652">
            <v>0</v>
          </cell>
          <cell r="AW1652">
            <v>0</v>
          </cell>
          <cell r="AY1652">
            <v>25841734</v>
          </cell>
          <cell r="AZ1652">
            <v>17879196</v>
          </cell>
        </row>
        <row r="1653">
          <cell r="A1653" t="str">
            <v>MTE_hLogt</v>
          </cell>
          <cell r="B1653" t="str">
            <v>NDP</v>
          </cell>
          <cell r="C1653" t="str">
            <v>B</v>
          </cell>
          <cell r="D1653" t="str">
            <v>HT2</v>
          </cell>
          <cell r="E1653" t="str">
            <v>Transition écologique</v>
          </cell>
          <cell r="F1653" t="str">
            <v>Écologie, développement et mobilité durables</v>
          </cell>
          <cell r="U1653">
            <v>31941832</v>
          </cell>
          <cell r="V1653">
            <v>59425385</v>
          </cell>
          <cell r="AD1653">
            <v>0</v>
          </cell>
          <cell r="AE1653">
            <v>0</v>
          </cell>
          <cell r="AG1653">
            <v>31941832</v>
          </cell>
          <cell r="AH1653">
            <v>59425385</v>
          </cell>
          <cell r="AM1653">
            <v>0</v>
          </cell>
          <cell r="AN1653">
            <v>0</v>
          </cell>
          <cell r="AP1653">
            <v>31941832</v>
          </cell>
          <cell r="AQ1653">
            <v>59425385</v>
          </cell>
          <cell r="AV1653">
            <v>0</v>
          </cell>
          <cell r="AW1653">
            <v>0</v>
          </cell>
          <cell r="AY1653">
            <v>31941832</v>
          </cell>
          <cell r="AZ1653">
            <v>59425385</v>
          </cell>
        </row>
        <row r="1654">
          <cell r="A1654" t="str">
            <v>MTE_hLogt</v>
          </cell>
          <cell r="B1654" t="str">
            <v>NDP</v>
          </cell>
          <cell r="C1654" t="str">
            <v>P</v>
          </cell>
          <cell r="D1654" t="str">
            <v>SO</v>
          </cell>
          <cell r="E1654" t="str">
            <v>Transition écologique</v>
          </cell>
          <cell r="F1654" t="str">
            <v>Écologie, développement et mobilité durables</v>
          </cell>
          <cell r="M1654">
            <v>6701125971</v>
          </cell>
          <cell r="O1654">
            <v>7032052356</v>
          </cell>
          <cell r="Q1654">
            <v>7223399184</v>
          </cell>
          <cell r="S1654">
            <v>8743635389</v>
          </cell>
          <cell r="U1654">
            <v>9149375430</v>
          </cell>
          <cell r="V1654">
            <v>9149375430</v>
          </cell>
          <cell r="AD1654">
            <v>0</v>
          </cell>
          <cell r="AE1654">
            <v>0</v>
          </cell>
          <cell r="AG1654">
            <v>9149375430</v>
          </cell>
          <cell r="AH1654">
            <v>9149375430</v>
          </cell>
          <cell r="AM1654">
            <v>0</v>
          </cell>
          <cell r="AN1654">
            <v>0</v>
          </cell>
          <cell r="AP1654">
            <v>9149375430</v>
          </cell>
          <cell r="AQ1654">
            <v>9149375430</v>
          </cell>
          <cell r="AV1654">
            <v>0</v>
          </cell>
          <cell r="AW1654">
            <v>0</v>
          </cell>
          <cell r="AY1654">
            <v>9149375430</v>
          </cell>
          <cell r="AZ1654">
            <v>9149375430</v>
          </cell>
        </row>
        <row r="1655">
          <cell r="A1655" t="str">
            <v>MTE_hLogt</v>
          </cell>
          <cell r="B1655" t="str">
            <v>NDP</v>
          </cell>
          <cell r="C1655" t="str">
            <v>STP</v>
          </cell>
          <cell r="D1655" t="str">
            <v>HT2</v>
          </cell>
          <cell r="E1655" t="str">
            <v>Transition écologique</v>
          </cell>
          <cell r="F1655" t="str">
            <v>Écologie, développement et mobilité durables</v>
          </cell>
          <cell r="M1655">
            <v>6701125971</v>
          </cell>
          <cell r="O1655">
            <v>7032052356</v>
          </cell>
          <cell r="Q1655">
            <v>7223399184</v>
          </cell>
          <cell r="S1655">
            <v>8743635389</v>
          </cell>
          <cell r="U1655">
            <v>9149375430</v>
          </cell>
          <cell r="V1655">
            <v>9149375430</v>
          </cell>
          <cell r="AD1655">
            <v>0</v>
          </cell>
          <cell r="AE1655">
            <v>0</v>
          </cell>
          <cell r="AG1655">
            <v>9149375430</v>
          </cell>
          <cell r="AH1655">
            <v>9149375430</v>
          </cell>
          <cell r="AM1655">
            <v>0</v>
          </cell>
          <cell r="AN1655">
            <v>0</v>
          </cell>
          <cell r="AP1655">
            <v>9149375430</v>
          </cell>
          <cell r="AQ1655">
            <v>9149375430</v>
          </cell>
          <cell r="AV1655">
            <v>0</v>
          </cell>
          <cell r="AW1655">
            <v>0</v>
          </cell>
          <cell r="AY1655">
            <v>9149375430</v>
          </cell>
          <cell r="AZ1655">
            <v>9149375430</v>
          </cell>
        </row>
        <row r="1656">
          <cell r="A1656" t="str">
            <v>MTE_hLogt</v>
          </cell>
          <cell r="B1656" t="str">
            <v>NDP</v>
          </cell>
          <cell r="C1656" t="str">
            <v>B</v>
          </cell>
          <cell r="D1656" t="str">
            <v>HT2</v>
          </cell>
          <cell r="E1656" t="str">
            <v>Transition écologique</v>
          </cell>
          <cell r="F1656" t="str">
            <v>Écologie, développement et mobilité durables</v>
          </cell>
          <cell r="U1656">
            <v>1458178329</v>
          </cell>
          <cell r="V1656">
            <v>1458178329</v>
          </cell>
          <cell r="AD1656">
            <v>0</v>
          </cell>
          <cell r="AE1656">
            <v>0</v>
          </cell>
          <cell r="AG1656">
            <v>1458178329</v>
          </cell>
          <cell r="AH1656">
            <v>1458178329</v>
          </cell>
          <cell r="AM1656">
            <v>0</v>
          </cell>
          <cell r="AN1656">
            <v>0</v>
          </cell>
          <cell r="AP1656">
            <v>1458178329</v>
          </cell>
          <cell r="AQ1656">
            <v>1458178329</v>
          </cell>
          <cell r="AV1656">
            <v>0</v>
          </cell>
          <cell r="AW1656">
            <v>0</v>
          </cell>
          <cell r="AY1656">
            <v>1458178329</v>
          </cell>
          <cell r="AZ1656">
            <v>1458178329</v>
          </cell>
        </row>
        <row r="1657">
          <cell r="A1657" t="str">
            <v>MTE_hLogt</v>
          </cell>
          <cell r="B1657" t="str">
            <v>NDP</v>
          </cell>
          <cell r="C1657" t="str">
            <v>B</v>
          </cell>
          <cell r="D1657" t="str">
            <v>HT2</v>
          </cell>
          <cell r="E1657" t="str">
            <v>Transition écologique</v>
          </cell>
          <cell r="F1657" t="str">
            <v>Écologie, développement et mobilité durables</v>
          </cell>
          <cell r="U1657">
            <v>28335124</v>
          </cell>
          <cell r="V1657">
            <v>28335124</v>
          </cell>
          <cell r="AD1657">
            <v>0</v>
          </cell>
          <cell r="AE1657">
            <v>0</v>
          </cell>
          <cell r="AG1657">
            <v>28335124</v>
          </cell>
          <cell r="AH1657">
            <v>28335124</v>
          </cell>
          <cell r="AM1657">
            <v>0</v>
          </cell>
          <cell r="AN1657">
            <v>0</v>
          </cell>
          <cell r="AP1657">
            <v>28335124</v>
          </cell>
          <cell r="AQ1657">
            <v>28335124</v>
          </cell>
          <cell r="AV1657">
            <v>0</v>
          </cell>
          <cell r="AW1657">
            <v>0</v>
          </cell>
          <cell r="AY1657">
            <v>28335124</v>
          </cell>
          <cell r="AZ1657">
            <v>28335124</v>
          </cell>
        </row>
        <row r="1658">
          <cell r="A1658" t="str">
            <v>MTE_hLogt</v>
          </cell>
          <cell r="B1658" t="str">
            <v>NDP</v>
          </cell>
          <cell r="C1658" t="str">
            <v>B</v>
          </cell>
          <cell r="D1658" t="str">
            <v>HT2</v>
          </cell>
          <cell r="E1658" t="str">
            <v>Transition écologique</v>
          </cell>
          <cell r="F1658" t="str">
            <v>Écologie, développement et mobilité durables</v>
          </cell>
          <cell r="U1658">
            <v>677625077</v>
          </cell>
          <cell r="V1658">
            <v>677625077</v>
          </cell>
          <cell r="AD1658">
            <v>0</v>
          </cell>
          <cell r="AE1658">
            <v>0</v>
          </cell>
          <cell r="AG1658">
            <v>677625077</v>
          </cell>
          <cell r="AH1658">
            <v>677625077</v>
          </cell>
          <cell r="AM1658">
            <v>0</v>
          </cell>
          <cell r="AN1658">
            <v>0</v>
          </cell>
          <cell r="AP1658">
            <v>677625077</v>
          </cell>
          <cell r="AQ1658">
            <v>677625077</v>
          </cell>
          <cell r="AV1658">
            <v>0</v>
          </cell>
          <cell r="AW1658">
            <v>0</v>
          </cell>
          <cell r="AY1658">
            <v>677625077</v>
          </cell>
          <cell r="AZ1658">
            <v>677625077</v>
          </cell>
        </row>
        <row r="1659">
          <cell r="A1659" t="str">
            <v>MTE_hLogt</v>
          </cell>
          <cell r="B1659" t="str">
            <v>NDP</v>
          </cell>
          <cell r="C1659" t="str">
            <v>B</v>
          </cell>
          <cell r="D1659" t="str">
            <v>HT2</v>
          </cell>
          <cell r="E1659" t="str">
            <v>Transition écologique</v>
          </cell>
          <cell r="F1659" t="str">
            <v>Écologie, développement et mobilité durables</v>
          </cell>
          <cell r="U1659">
            <v>72419229</v>
          </cell>
          <cell r="V1659">
            <v>72419229</v>
          </cell>
          <cell r="AD1659">
            <v>0</v>
          </cell>
          <cell r="AE1659">
            <v>0</v>
          </cell>
          <cell r="AG1659">
            <v>72419229</v>
          </cell>
          <cell r="AH1659">
            <v>72419229</v>
          </cell>
          <cell r="AM1659">
            <v>0</v>
          </cell>
          <cell r="AN1659">
            <v>0</v>
          </cell>
          <cell r="AP1659">
            <v>72419229</v>
          </cell>
          <cell r="AQ1659">
            <v>72419229</v>
          </cell>
          <cell r="AV1659">
            <v>0</v>
          </cell>
          <cell r="AW1659">
            <v>0</v>
          </cell>
          <cell r="AY1659">
            <v>72419229</v>
          </cell>
          <cell r="AZ1659">
            <v>72419229</v>
          </cell>
        </row>
        <row r="1660">
          <cell r="A1660" t="str">
            <v>MTE_hLogt</v>
          </cell>
          <cell r="B1660" t="str">
            <v>NDP</v>
          </cell>
          <cell r="C1660" t="str">
            <v>B</v>
          </cell>
          <cell r="D1660" t="str">
            <v>HT2</v>
          </cell>
          <cell r="E1660" t="str">
            <v>Transition écologique</v>
          </cell>
          <cell r="F1660" t="str">
            <v>Écologie, développement et mobilité durables</v>
          </cell>
          <cell r="U1660">
            <v>678562304</v>
          </cell>
          <cell r="V1660">
            <v>678562304</v>
          </cell>
          <cell r="AD1660">
            <v>0</v>
          </cell>
          <cell r="AE1660">
            <v>0</v>
          </cell>
          <cell r="AG1660">
            <v>678562304</v>
          </cell>
          <cell r="AH1660">
            <v>678562304</v>
          </cell>
          <cell r="AM1660">
            <v>0</v>
          </cell>
          <cell r="AN1660">
            <v>0</v>
          </cell>
          <cell r="AP1660">
            <v>678562304</v>
          </cell>
          <cell r="AQ1660">
            <v>678562304</v>
          </cell>
          <cell r="AV1660">
            <v>0</v>
          </cell>
          <cell r="AW1660">
            <v>0</v>
          </cell>
          <cell r="AY1660">
            <v>678562304</v>
          </cell>
          <cell r="AZ1660">
            <v>678562304</v>
          </cell>
        </row>
        <row r="1661">
          <cell r="A1661" t="str">
            <v>MTE_hLogt</v>
          </cell>
          <cell r="B1661" t="str">
            <v>NDP</v>
          </cell>
          <cell r="C1661" t="str">
            <v>B</v>
          </cell>
          <cell r="D1661" t="str">
            <v>HT2</v>
          </cell>
          <cell r="E1661" t="str">
            <v>Transition écologique</v>
          </cell>
          <cell r="F1661" t="str">
            <v>Écologie, développement et mobilité durables</v>
          </cell>
          <cell r="U1661">
            <v>5684456767</v>
          </cell>
          <cell r="V1661">
            <v>5684456767</v>
          </cell>
          <cell r="AD1661">
            <v>0</v>
          </cell>
          <cell r="AE1661">
            <v>0</v>
          </cell>
          <cell r="AG1661">
            <v>5684456767</v>
          </cell>
          <cell r="AH1661">
            <v>5684456767</v>
          </cell>
          <cell r="AM1661">
            <v>0</v>
          </cell>
          <cell r="AN1661">
            <v>0</v>
          </cell>
          <cell r="AP1661">
            <v>5684456767</v>
          </cell>
          <cell r="AQ1661">
            <v>5684456767</v>
          </cell>
          <cell r="AV1661">
            <v>0</v>
          </cell>
          <cell r="AW1661">
            <v>0</v>
          </cell>
          <cell r="AY1661">
            <v>5684456767</v>
          </cell>
          <cell r="AZ1661">
            <v>5684456767</v>
          </cell>
        </row>
        <row r="1662">
          <cell r="A1662" t="str">
            <v>MTE_hLogt</v>
          </cell>
          <cell r="B1662" t="str">
            <v>NDP</v>
          </cell>
          <cell r="C1662" t="str">
            <v>B</v>
          </cell>
          <cell r="D1662" t="str">
            <v>HT2</v>
          </cell>
          <cell r="E1662" t="str">
            <v>Transition écologique</v>
          </cell>
          <cell r="F1662" t="str">
            <v>Écologie, développement et mobilité durables</v>
          </cell>
          <cell r="U1662">
            <v>6000000</v>
          </cell>
          <cell r="V1662">
            <v>6000000</v>
          </cell>
          <cell r="AD1662">
            <v>0</v>
          </cell>
          <cell r="AE1662">
            <v>0</v>
          </cell>
          <cell r="AG1662">
            <v>6000000</v>
          </cell>
          <cell r="AH1662">
            <v>6000000</v>
          </cell>
          <cell r="AM1662">
            <v>0</v>
          </cell>
          <cell r="AN1662">
            <v>0</v>
          </cell>
          <cell r="AP1662">
            <v>6000000</v>
          </cell>
          <cell r="AQ1662">
            <v>6000000</v>
          </cell>
          <cell r="AV1662">
            <v>0</v>
          </cell>
          <cell r="AW1662">
            <v>0</v>
          </cell>
          <cell r="AY1662">
            <v>6000000</v>
          </cell>
          <cell r="AZ1662">
            <v>6000000</v>
          </cell>
        </row>
        <row r="1663">
          <cell r="A1663" t="str">
            <v>MTE_hLogt</v>
          </cell>
          <cell r="B1663" t="str">
            <v>NDP</v>
          </cell>
          <cell r="C1663" t="str">
            <v>B</v>
          </cell>
          <cell r="D1663" t="str">
            <v>HT2</v>
          </cell>
          <cell r="E1663" t="str">
            <v>Transition écologique</v>
          </cell>
          <cell r="F1663" t="str">
            <v>Écologie, développement et mobilité durables</v>
          </cell>
          <cell r="U1663">
            <v>543798600</v>
          </cell>
          <cell r="V1663">
            <v>543798600</v>
          </cell>
          <cell r="AD1663">
            <v>0</v>
          </cell>
          <cell r="AE1663">
            <v>0</v>
          </cell>
          <cell r="AG1663">
            <v>543798600</v>
          </cell>
          <cell r="AH1663">
            <v>543798600</v>
          </cell>
          <cell r="AM1663">
            <v>0</v>
          </cell>
          <cell r="AN1663">
            <v>0</v>
          </cell>
          <cell r="AP1663">
            <v>543798600</v>
          </cell>
          <cell r="AQ1663">
            <v>543798600</v>
          </cell>
          <cell r="AV1663">
            <v>0</v>
          </cell>
          <cell r="AW1663">
            <v>0</v>
          </cell>
          <cell r="AY1663">
            <v>543798600</v>
          </cell>
          <cell r="AZ1663">
            <v>543798600</v>
          </cell>
        </row>
        <row r="1664">
          <cell r="A1664" t="str">
            <v>MTE_hLogt</v>
          </cell>
          <cell r="B1664" t="str">
            <v>SO</v>
          </cell>
          <cell r="C1664" t="str">
            <v>M</v>
          </cell>
          <cell r="D1664" t="str">
            <v>SO</v>
          </cell>
          <cell r="E1664" t="str">
            <v>Transition écologique</v>
          </cell>
          <cell r="F1664" t="str">
            <v>Recherche et enseignement supérieur</v>
          </cell>
          <cell r="M1664">
            <v>1632533221</v>
          </cell>
          <cell r="O1664">
            <v>1717515929</v>
          </cell>
          <cell r="Q1664">
            <v>1707996131</v>
          </cell>
          <cell r="S1664">
            <v>1826958638</v>
          </cell>
          <cell r="U1664">
            <v>28606736805</v>
          </cell>
          <cell r="V1664">
            <v>28475676950</v>
          </cell>
          <cell r="AD1664">
            <v>0</v>
          </cell>
          <cell r="AE1664">
            <v>0</v>
          </cell>
          <cell r="AG1664">
            <v>28606736805</v>
          </cell>
          <cell r="AH1664">
            <v>28475676950</v>
          </cell>
          <cell r="AM1664">
            <v>0</v>
          </cell>
          <cell r="AN1664">
            <v>0</v>
          </cell>
          <cell r="AP1664">
            <v>28606736805</v>
          </cell>
          <cell r="AQ1664">
            <v>28475676950</v>
          </cell>
          <cell r="AV1664">
            <v>0</v>
          </cell>
          <cell r="AW1664">
            <v>0</v>
          </cell>
          <cell r="AY1664">
            <v>28606736805</v>
          </cell>
          <cell r="AZ1664">
            <v>28475676950</v>
          </cell>
        </row>
        <row r="1665">
          <cell r="A1665" t="str">
            <v>MTE_hLogt</v>
          </cell>
          <cell r="B1665" t="str">
            <v>NDP</v>
          </cell>
          <cell r="C1665" t="str">
            <v>P</v>
          </cell>
          <cell r="D1665" t="str">
            <v>SO</v>
          </cell>
          <cell r="E1665" t="str">
            <v>Transition écologique</v>
          </cell>
          <cell r="F1665" t="str">
            <v>Recherche et enseignement supérieur</v>
          </cell>
          <cell r="M1665">
            <v>1632533221</v>
          </cell>
          <cell r="O1665">
            <v>1717515929</v>
          </cell>
          <cell r="Q1665">
            <v>1707996131</v>
          </cell>
          <cell r="S1665">
            <v>1826958638</v>
          </cell>
          <cell r="U1665">
            <v>1914122374</v>
          </cell>
          <cell r="V1665">
            <v>1755420951</v>
          </cell>
          <cell r="AD1665">
            <v>0</v>
          </cell>
          <cell r="AE1665">
            <v>0</v>
          </cell>
          <cell r="AG1665">
            <v>1914122374</v>
          </cell>
          <cell r="AH1665">
            <v>1755420951</v>
          </cell>
          <cell r="AM1665">
            <v>0</v>
          </cell>
          <cell r="AN1665">
            <v>0</v>
          </cell>
          <cell r="AP1665">
            <v>1914122374</v>
          </cell>
          <cell r="AQ1665">
            <v>1755420951</v>
          </cell>
          <cell r="AV1665">
            <v>0</v>
          </cell>
          <cell r="AW1665">
            <v>0</v>
          </cell>
          <cell r="AY1665">
            <v>1914122374</v>
          </cell>
          <cell r="AZ1665">
            <v>1755420951</v>
          </cell>
        </row>
        <row r="1666">
          <cell r="A1666" t="str">
            <v>MTE_hLogt</v>
          </cell>
          <cell r="B1666" t="str">
            <v>NDP</v>
          </cell>
          <cell r="C1666" t="str">
            <v>STP</v>
          </cell>
          <cell r="D1666" t="str">
            <v>HT2</v>
          </cell>
          <cell r="E1666" t="str">
            <v>Transition écologique</v>
          </cell>
          <cell r="F1666" t="str">
            <v>Recherche et enseignement supérieur</v>
          </cell>
          <cell r="M1666">
            <v>1632533221</v>
          </cell>
          <cell r="O1666">
            <v>1717515929</v>
          </cell>
          <cell r="Q1666">
            <v>1707996131</v>
          </cell>
          <cell r="S1666">
            <v>1826958638</v>
          </cell>
          <cell r="U1666">
            <v>1914122374</v>
          </cell>
          <cell r="V1666">
            <v>1755420951</v>
          </cell>
          <cell r="AD1666">
            <v>0</v>
          </cell>
          <cell r="AE1666">
            <v>0</v>
          </cell>
          <cell r="AG1666">
            <v>1914122374</v>
          </cell>
          <cell r="AH1666">
            <v>1755420951</v>
          </cell>
          <cell r="AM1666">
            <v>0</v>
          </cell>
          <cell r="AN1666">
            <v>0</v>
          </cell>
          <cell r="AP1666">
            <v>1914122374</v>
          </cell>
          <cell r="AQ1666">
            <v>1755420951</v>
          </cell>
          <cell r="AV1666">
            <v>0</v>
          </cell>
          <cell r="AW1666">
            <v>0</v>
          </cell>
          <cell r="AY1666">
            <v>1914122374</v>
          </cell>
          <cell r="AZ1666">
            <v>1755420951</v>
          </cell>
        </row>
        <row r="1667">
          <cell r="A1667" t="str">
            <v>MTE_hLogt</v>
          </cell>
          <cell r="B1667" t="str">
            <v>NDP</v>
          </cell>
          <cell r="C1667" t="str">
            <v>B</v>
          </cell>
          <cell r="D1667" t="str">
            <v>HT2</v>
          </cell>
          <cell r="E1667" t="str">
            <v>Transition écologique</v>
          </cell>
          <cell r="F1667" t="str">
            <v>Recherche et enseignement supérieur</v>
          </cell>
          <cell r="U1667">
            <v>740000000</v>
          </cell>
          <cell r="V1667">
            <v>740000000</v>
          </cell>
          <cell r="AD1667">
            <v>0</v>
          </cell>
          <cell r="AE1667">
            <v>0</v>
          </cell>
          <cell r="AG1667">
            <v>740000000</v>
          </cell>
          <cell r="AH1667">
            <v>740000000</v>
          </cell>
          <cell r="AM1667">
            <v>0</v>
          </cell>
          <cell r="AN1667">
            <v>0</v>
          </cell>
          <cell r="AP1667">
            <v>740000000</v>
          </cell>
          <cell r="AQ1667">
            <v>740000000</v>
          </cell>
          <cell r="AV1667">
            <v>0</v>
          </cell>
          <cell r="AW1667">
            <v>0</v>
          </cell>
          <cell r="AY1667">
            <v>740000000</v>
          </cell>
          <cell r="AZ1667">
            <v>740000000</v>
          </cell>
        </row>
        <row r="1668">
          <cell r="A1668" t="str">
            <v>MTE_hLogt</v>
          </cell>
          <cell r="B1668" t="str">
            <v>NDP</v>
          </cell>
          <cell r="C1668" t="str">
            <v>B</v>
          </cell>
          <cell r="D1668" t="str">
            <v>HT2</v>
          </cell>
          <cell r="E1668" t="str">
            <v>Transition écologique</v>
          </cell>
          <cell r="F1668" t="str">
            <v>Recherche et enseignement supérieur</v>
          </cell>
          <cell r="U1668">
            <v>449185791</v>
          </cell>
          <cell r="V1668">
            <v>449185791</v>
          </cell>
          <cell r="AD1668">
            <v>0</v>
          </cell>
          <cell r="AE1668">
            <v>0</v>
          </cell>
          <cell r="AG1668">
            <v>449185791</v>
          </cell>
          <cell r="AH1668">
            <v>449185791</v>
          </cell>
          <cell r="AM1668">
            <v>0</v>
          </cell>
          <cell r="AN1668">
            <v>0</v>
          </cell>
          <cell r="AP1668">
            <v>449185791</v>
          </cell>
          <cell r="AQ1668">
            <v>449185791</v>
          </cell>
          <cell r="AV1668">
            <v>0</v>
          </cell>
          <cell r="AW1668">
            <v>0</v>
          </cell>
          <cell r="AY1668">
            <v>449185791</v>
          </cell>
          <cell r="AZ1668">
            <v>449185791</v>
          </cell>
        </row>
        <row r="1669">
          <cell r="A1669" t="str">
            <v>MTE_hLogt</v>
          </cell>
          <cell r="B1669" t="str">
            <v>NDP</v>
          </cell>
          <cell r="C1669" t="str">
            <v>B</v>
          </cell>
          <cell r="D1669" t="str">
            <v>HT2</v>
          </cell>
          <cell r="E1669" t="str">
            <v>Transition écologique</v>
          </cell>
          <cell r="F1669" t="str">
            <v>Recherche et enseignement supérieur</v>
          </cell>
          <cell r="U1669">
            <v>51000000</v>
          </cell>
          <cell r="V1669">
            <v>51000000</v>
          </cell>
          <cell r="AD1669">
            <v>0</v>
          </cell>
          <cell r="AE1669">
            <v>0</v>
          </cell>
          <cell r="AG1669">
            <v>51000000</v>
          </cell>
          <cell r="AH1669">
            <v>51000000</v>
          </cell>
          <cell r="AM1669">
            <v>0</v>
          </cell>
          <cell r="AN1669">
            <v>0</v>
          </cell>
          <cell r="AP1669">
            <v>51000000</v>
          </cell>
          <cell r="AQ1669">
            <v>51000000</v>
          </cell>
          <cell r="AV1669">
            <v>0</v>
          </cell>
          <cell r="AW1669">
            <v>0</v>
          </cell>
          <cell r="AY1669">
            <v>51000000</v>
          </cell>
          <cell r="AZ1669">
            <v>51000000</v>
          </cell>
        </row>
        <row r="1670">
          <cell r="A1670" t="str">
            <v>MTE_hLogt</v>
          </cell>
          <cell r="B1670" t="str">
            <v>NDP</v>
          </cell>
          <cell r="C1670" t="str">
            <v>B</v>
          </cell>
          <cell r="D1670" t="str">
            <v>HT2</v>
          </cell>
          <cell r="E1670" t="str">
            <v>Transition écologique</v>
          </cell>
          <cell r="F1670" t="str">
            <v>Recherche et enseignement supérieur</v>
          </cell>
          <cell r="U1670">
            <v>122335096</v>
          </cell>
          <cell r="V1670">
            <v>122335096</v>
          </cell>
          <cell r="AD1670">
            <v>0</v>
          </cell>
          <cell r="AE1670">
            <v>0</v>
          </cell>
          <cell r="AG1670">
            <v>122335096</v>
          </cell>
          <cell r="AH1670">
            <v>122335096</v>
          </cell>
          <cell r="AM1670">
            <v>0</v>
          </cell>
          <cell r="AN1670">
            <v>0</v>
          </cell>
          <cell r="AP1670">
            <v>122335096</v>
          </cell>
          <cell r="AQ1670">
            <v>122335096</v>
          </cell>
          <cell r="AV1670">
            <v>0</v>
          </cell>
          <cell r="AW1670">
            <v>0</v>
          </cell>
          <cell r="AY1670">
            <v>122335096</v>
          </cell>
          <cell r="AZ1670">
            <v>122335096</v>
          </cell>
        </row>
        <row r="1671">
          <cell r="A1671" t="str">
            <v>MTE_hLogt</v>
          </cell>
          <cell r="B1671" t="str">
            <v>NDP</v>
          </cell>
          <cell r="C1671" t="str">
            <v>B</v>
          </cell>
          <cell r="D1671" t="str">
            <v>HT2</v>
          </cell>
          <cell r="E1671" t="str">
            <v>Transition écologique</v>
          </cell>
          <cell r="F1671" t="str">
            <v>Recherche et enseignement supérieur</v>
          </cell>
          <cell r="U1671">
            <v>6373110</v>
          </cell>
          <cell r="V1671">
            <v>6373110</v>
          </cell>
          <cell r="AD1671">
            <v>0</v>
          </cell>
          <cell r="AE1671">
            <v>0</v>
          </cell>
          <cell r="AG1671">
            <v>6373110</v>
          </cell>
          <cell r="AH1671">
            <v>6373110</v>
          </cell>
          <cell r="AM1671">
            <v>0</v>
          </cell>
          <cell r="AN1671">
            <v>0</v>
          </cell>
          <cell r="AP1671">
            <v>6373110</v>
          </cell>
          <cell r="AQ1671">
            <v>6373110</v>
          </cell>
          <cell r="AV1671">
            <v>0</v>
          </cell>
          <cell r="AW1671">
            <v>0</v>
          </cell>
          <cell r="AY1671">
            <v>6373110</v>
          </cell>
          <cell r="AZ1671">
            <v>6373110</v>
          </cell>
        </row>
        <row r="1672">
          <cell r="A1672" t="str">
            <v>MTE_hLogt</v>
          </cell>
          <cell r="B1672" t="str">
            <v>NDP</v>
          </cell>
          <cell r="C1672" t="str">
            <v>B</v>
          </cell>
          <cell r="D1672" t="str">
            <v>HT2</v>
          </cell>
          <cell r="E1672" t="str">
            <v>Transition écologique</v>
          </cell>
          <cell r="F1672" t="str">
            <v>Recherche et enseignement supérieur</v>
          </cell>
          <cell r="U1672">
            <v>170540344</v>
          </cell>
          <cell r="V1672">
            <v>170540344</v>
          </cell>
          <cell r="AD1672">
            <v>0</v>
          </cell>
          <cell r="AE1672">
            <v>0</v>
          </cell>
          <cell r="AG1672">
            <v>170540344</v>
          </cell>
          <cell r="AH1672">
            <v>170540344</v>
          </cell>
          <cell r="AM1672">
            <v>0</v>
          </cell>
          <cell r="AN1672">
            <v>0</v>
          </cell>
          <cell r="AP1672">
            <v>170540344</v>
          </cell>
          <cell r="AQ1672">
            <v>170540344</v>
          </cell>
          <cell r="AV1672">
            <v>0</v>
          </cell>
          <cell r="AW1672">
            <v>0</v>
          </cell>
          <cell r="AY1672">
            <v>170540344</v>
          </cell>
          <cell r="AZ1672">
            <v>170540344</v>
          </cell>
        </row>
        <row r="1673">
          <cell r="A1673" t="str">
            <v>MTE_hLogt</v>
          </cell>
          <cell r="B1673" t="str">
            <v>NDP</v>
          </cell>
          <cell r="C1673" t="str">
            <v>B</v>
          </cell>
          <cell r="D1673" t="str">
            <v>HT2</v>
          </cell>
          <cell r="E1673" t="str">
            <v>Transition écologique</v>
          </cell>
          <cell r="F1673" t="str">
            <v>Recherche et enseignement supérieur</v>
          </cell>
          <cell r="U1673">
            <v>86913432</v>
          </cell>
          <cell r="V1673">
            <v>86913432</v>
          </cell>
          <cell r="AD1673">
            <v>0</v>
          </cell>
          <cell r="AE1673">
            <v>0</v>
          </cell>
          <cell r="AG1673">
            <v>86913432</v>
          </cell>
          <cell r="AH1673">
            <v>86913432</v>
          </cell>
          <cell r="AM1673">
            <v>0</v>
          </cell>
          <cell r="AN1673">
            <v>0</v>
          </cell>
          <cell r="AP1673">
            <v>86913432</v>
          </cell>
          <cell r="AQ1673">
            <v>86913432</v>
          </cell>
          <cell r="AV1673">
            <v>0</v>
          </cell>
          <cell r="AW1673">
            <v>0</v>
          </cell>
          <cell r="AY1673">
            <v>86913432</v>
          </cell>
          <cell r="AZ1673">
            <v>86913432</v>
          </cell>
        </row>
        <row r="1674">
          <cell r="A1674" t="str">
            <v>MTE_hLogt</v>
          </cell>
          <cell r="B1674" t="str">
            <v>NDP</v>
          </cell>
          <cell r="C1674" t="str">
            <v>B</v>
          </cell>
          <cell r="D1674" t="str">
            <v>HT2</v>
          </cell>
          <cell r="E1674" t="str">
            <v>Transition écologique</v>
          </cell>
          <cell r="F1674" t="str">
            <v>Recherche et enseignement supérieur</v>
          </cell>
          <cell r="U1674">
            <v>16223403</v>
          </cell>
          <cell r="V1674">
            <v>16223403</v>
          </cell>
          <cell r="AD1674">
            <v>0</v>
          </cell>
          <cell r="AE1674">
            <v>0</v>
          </cell>
          <cell r="AG1674">
            <v>16223403</v>
          </cell>
          <cell r="AH1674">
            <v>16223403</v>
          </cell>
          <cell r="AM1674">
            <v>0</v>
          </cell>
          <cell r="AN1674">
            <v>0</v>
          </cell>
          <cell r="AP1674">
            <v>16223403</v>
          </cell>
          <cell r="AQ1674">
            <v>16223403</v>
          </cell>
          <cell r="AV1674">
            <v>0</v>
          </cell>
          <cell r="AW1674">
            <v>0</v>
          </cell>
          <cell r="AY1674">
            <v>16223403</v>
          </cell>
          <cell r="AZ1674">
            <v>16223403</v>
          </cell>
        </row>
        <row r="1675">
          <cell r="A1675" t="str">
            <v>MTE_hLogt</v>
          </cell>
          <cell r="B1675" t="str">
            <v>NDP</v>
          </cell>
          <cell r="C1675" t="str">
            <v>B</v>
          </cell>
          <cell r="D1675" t="str">
            <v>HT2</v>
          </cell>
          <cell r="E1675" t="str">
            <v>Transition écologique</v>
          </cell>
          <cell r="F1675" t="str">
            <v>Recherche et enseignement supérieur</v>
          </cell>
          <cell r="U1675">
            <v>1551198</v>
          </cell>
          <cell r="V1675">
            <v>1551198</v>
          </cell>
          <cell r="AD1675">
            <v>0</v>
          </cell>
          <cell r="AE1675">
            <v>0</v>
          </cell>
          <cell r="AG1675">
            <v>1551198</v>
          </cell>
          <cell r="AH1675">
            <v>1551198</v>
          </cell>
          <cell r="AM1675">
            <v>0</v>
          </cell>
          <cell r="AN1675">
            <v>0</v>
          </cell>
          <cell r="AP1675">
            <v>1551198</v>
          </cell>
          <cell r="AQ1675">
            <v>1551198</v>
          </cell>
          <cell r="AV1675">
            <v>0</v>
          </cell>
          <cell r="AW1675">
            <v>0</v>
          </cell>
          <cell r="AY1675">
            <v>1551198</v>
          </cell>
          <cell r="AZ1675">
            <v>1551198</v>
          </cell>
        </row>
        <row r="1676">
          <cell r="A1676" t="str">
            <v>MTE_hLogt</v>
          </cell>
          <cell r="B1676" t="str">
            <v>NDP</v>
          </cell>
          <cell r="C1676" t="str">
            <v>B</v>
          </cell>
          <cell r="D1676" t="str">
            <v>HT2</v>
          </cell>
          <cell r="E1676" t="str">
            <v>Transition écologique</v>
          </cell>
          <cell r="F1676" t="str">
            <v>Recherche et enseignement supérieur</v>
          </cell>
          <cell r="U1676">
            <v>0</v>
          </cell>
          <cell r="V1676">
            <v>0</v>
          </cell>
          <cell r="AD1676">
            <v>0</v>
          </cell>
          <cell r="AE1676">
            <v>0</v>
          </cell>
          <cell r="AG1676">
            <v>0</v>
          </cell>
          <cell r="AH1676">
            <v>0</v>
          </cell>
          <cell r="AM1676">
            <v>0</v>
          </cell>
          <cell r="AN1676">
            <v>0</v>
          </cell>
          <cell r="AP1676">
            <v>0</v>
          </cell>
          <cell r="AQ1676">
            <v>0</v>
          </cell>
          <cell r="AV1676">
            <v>0</v>
          </cell>
          <cell r="AW1676">
            <v>0</v>
          </cell>
          <cell r="AY1676">
            <v>0</v>
          </cell>
          <cell r="AZ1676">
            <v>0</v>
          </cell>
        </row>
        <row r="1677">
          <cell r="A1677" t="str">
            <v>MTE_hLogt</v>
          </cell>
          <cell r="B1677" t="str">
            <v>NDP</v>
          </cell>
          <cell r="C1677" t="str">
            <v>B</v>
          </cell>
          <cell r="D1677" t="str">
            <v>HT2</v>
          </cell>
          <cell r="E1677" t="str">
            <v>Transition écologique</v>
          </cell>
          <cell r="F1677" t="str">
            <v>Recherche et enseignement supérieur</v>
          </cell>
          <cell r="U1677">
            <v>0</v>
          </cell>
          <cell r="V1677">
            <v>0</v>
          </cell>
          <cell r="AD1677">
            <v>0</v>
          </cell>
          <cell r="AE1677">
            <v>0</v>
          </cell>
          <cell r="AG1677">
            <v>0</v>
          </cell>
          <cell r="AH1677">
            <v>0</v>
          </cell>
          <cell r="AM1677">
            <v>0</v>
          </cell>
          <cell r="AN1677">
            <v>0</v>
          </cell>
          <cell r="AP1677">
            <v>0</v>
          </cell>
          <cell r="AQ1677">
            <v>0</v>
          </cell>
          <cell r="AV1677">
            <v>0</v>
          </cell>
          <cell r="AW1677">
            <v>0</v>
          </cell>
          <cell r="AY1677">
            <v>0</v>
          </cell>
          <cell r="AZ1677">
            <v>0</v>
          </cell>
        </row>
        <row r="1678">
          <cell r="A1678" t="str">
            <v>MTE_hLogt</v>
          </cell>
          <cell r="B1678" t="str">
            <v>NDP</v>
          </cell>
          <cell r="C1678" t="str">
            <v>B</v>
          </cell>
          <cell r="D1678" t="str">
            <v>HT2</v>
          </cell>
          <cell r="E1678" t="str">
            <v>Transition écologique</v>
          </cell>
          <cell r="F1678" t="str">
            <v>Recherche et enseignement supérieur</v>
          </cell>
          <cell r="U1678">
            <v>240000000</v>
          </cell>
          <cell r="V1678">
            <v>96771660</v>
          </cell>
          <cell r="AD1678">
            <v>0</v>
          </cell>
          <cell r="AE1678">
            <v>0</v>
          </cell>
          <cell r="AG1678">
            <v>240000000</v>
          </cell>
          <cell r="AH1678">
            <v>96771660</v>
          </cell>
          <cell r="AM1678">
            <v>0</v>
          </cell>
          <cell r="AN1678">
            <v>0</v>
          </cell>
          <cell r="AP1678">
            <v>240000000</v>
          </cell>
          <cell r="AQ1678">
            <v>96771660</v>
          </cell>
          <cell r="AV1678">
            <v>0</v>
          </cell>
          <cell r="AW1678">
            <v>0</v>
          </cell>
          <cell r="AY1678">
            <v>240000000</v>
          </cell>
          <cell r="AZ1678">
            <v>96771660</v>
          </cell>
        </row>
        <row r="1679">
          <cell r="A1679" t="str">
            <v>MTE_hLogt</v>
          </cell>
          <cell r="B1679" t="str">
            <v>NDP</v>
          </cell>
          <cell r="C1679" t="str">
            <v>B</v>
          </cell>
          <cell r="D1679" t="str">
            <v>HT2</v>
          </cell>
          <cell r="E1679" t="str">
            <v>Transition écologique</v>
          </cell>
          <cell r="F1679" t="str">
            <v>Recherche et enseignement supérieur</v>
          </cell>
          <cell r="U1679">
            <v>0</v>
          </cell>
          <cell r="V1679">
            <v>0</v>
          </cell>
          <cell r="AD1679">
            <v>0</v>
          </cell>
          <cell r="AE1679">
            <v>0</v>
          </cell>
          <cell r="AG1679">
            <v>0</v>
          </cell>
          <cell r="AH1679">
            <v>0</v>
          </cell>
          <cell r="AM1679">
            <v>0</v>
          </cell>
          <cell r="AN1679">
            <v>0</v>
          </cell>
          <cell r="AP1679">
            <v>0</v>
          </cell>
          <cell r="AQ1679">
            <v>0</v>
          </cell>
          <cell r="AV1679">
            <v>0</v>
          </cell>
          <cell r="AW1679">
            <v>0</v>
          </cell>
          <cell r="AY1679">
            <v>0</v>
          </cell>
          <cell r="AZ1679">
            <v>0</v>
          </cell>
        </row>
        <row r="1680">
          <cell r="A1680" t="str">
            <v>MTE_hLogt</v>
          </cell>
          <cell r="B1680" t="str">
            <v>NDP</v>
          </cell>
          <cell r="C1680" t="str">
            <v>B</v>
          </cell>
          <cell r="D1680" t="str">
            <v>HT2</v>
          </cell>
          <cell r="E1680" t="str">
            <v>Transition écologique</v>
          </cell>
          <cell r="F1680" t="str">
            <v>Recherche et enseignement supérieur</v>
          </cell>
          <cell r="U1680">
            <v>30000000</v>
          </cell>
          <cell r="V1680">
            <v>14526917</v>
          </cell>
          <cell r="AD1680">
            <v>0</v>
          </cell>
          <cell r="AE1680">
            <v>0</v>
          </cell>
          <cell r="AG1680">
            <v>30000000</v>
          </cell>
          <cell r="AH1680">
            <v>14526917</v>
          </cell>
          <cell r="AM1680">
            <v>0</v>
          </cell>
          <cell r="AN1680">
            <v>0</v>
          </cell>
          <cell r="AP1680">
            <v>30000000</v>
          </cell>
          <cell r="AQ1680">
            <v>14526917</v>
          </cell>
          <cell r="AV1680">
            <v>0</v>
          </cell>
          <cell r="AW1680">
            <v>0</v>
          </cell>
          <cell r="AY1680">
            <v>30000000</v>
          </cell>
          <cell r="AZ1680">
            <v>14526917</v>
          </cell>
        </row>
        <row r="1681">
          <cell r="A1681" t="str">
            <v>MTE_hLogt</v>
          </cell>
          <cell r="B1681" t="str">
            <v>NDP</v>
          </cell>
          <cell r="C1681" t="str">
            <v>B</v>
          </cell>
          <cell r="D1681" t="str">
            <v>HT2</v>
          </cell>
          <cell r="E1681" t="str">
            <v>Transition écologique</v>
          </cell>
          <cell r="F1681" t="str">
            <v>Recherche et enseignement supérieur</v>
          </cell>
          <cell r="U1681">
            <v>0</v>
          </cell>
          <cell r="V1681">
            <v>0</v>
          </cell>
          <cell r="AD1681">
            <v>0</v>
          </cell>
          <cell r="AE1681">
            <v>0</v>
          </cell>
          <cell r="AG1681">
            <v>0</v>
          </cell>
          <cell r="AH1681">
            <v>0</v>
          </cell>
          <cell r="AM1681">
            <v>0</v>
          </cell>
          <cell r="AN1681">
            <v>0</v>
          </cell>
          <cell r="AP1681">
            <v>0</v>
          </cell>
          <cell r="AQ1681">
            <v>0</v>
          </cell>
          <cell r="AV1681">
            <v>0</v>
          </cell>
          <cell r="AW1681">
            <v>0</v>
          </cell>
          <cell r="AY1681">
            <v>0</v>
          </cell>
          <cell r="AZ1681">
            <v>0</v>
          </cell>
        </row>
        <row r="1682">
          <cell r="A1682" t="str">
            <v>MTE_hLogt</v>
          </cell>
          <cell r="B1682" t="str">
            <v>SO</v>
          </cell>
          <cell r="C1682" t="str">
            <v>M</v>
          </cell>
          <cell r="D1682" t="str">
            <v>SO</v>
          </cell>
          <cell r="E1682" t="str">
            <v>Transition écologique</v>
          </cell>
          <cell r="F1682" t="str">
            <v>Régimes sociaux et de retraite</v>
          </cell>
          <cell r="M1682">
            <v>4074859160</v>
          </cell>
          <cell r="O1682">
            <v>4246823343</v>
          </cell>
          <cell r="Q1682">
            <v>4055408554</v>
          </cell>
          <cell r="S1682">
            <v>4221627512</v>
          </cell>
          <cell r="U1682">
            <v>6153300766</v>
          </cell>
          <cell r="V1682">
            <v>6153300766</v>
          </cell>
          <cell r="AD1682">
            <v>0</v>
          </cell>
          <cell r="AE1682">
            <v>0</v>
          </cell>
          <cell r="AG1682">
            <v>6153300766</v>
          </cell>
          <cell r="AH1682">
            <v>6153300766</v>
          </cell>
          <cell r="AM1682">
            <v>0</v>
          </cell>
          <cell r="AN1682">
            <v>0</v>
          </cell>
          <cell r="AP1682">
            <v>6153300766</v>
          </cell>
          <cell r="AQ1682">
            <v>6153300766</v>
          </cell>
          <cell r="AV1682">
            <v>0</v>
          </cell>
          <cell r="AW1682">
            <v>0</v>
          </cell>
          <cell r="AY1682">
            <v>6153300766</v>
          </cell>
          <cell r="AZ1682">
            <v>6153300766</v>
          </cell>
        </row>
        <row r="1683">
          <cell r="A1683" t="str">
            <v>MTE_hLogt</v>
          </cell>
          <cell r="B1683" t="str">
            <v>NDP</v>
          </cell>
          <cell r="C1683" t="str">
            <v>P</v>
          </cell>
          <cell r="D1683" t="str">
            <v>SO</v>
          </cell>
          <cell r="E1683" t="str">
            <v>Transition écologique</v>
          </cell>
          <cell r="F1683" t="str">
            <v>Régimes sociaux et de retraite</v>
          </cell>
          <cell r="M1683">
            <v>4074859160</v>
          </cell>
          <cell r="O1683">
            <v>4246823343</v>
          </cell>
          <cell r="Q1683">
            <v>4055408554</v>
          </cell>
          <cell r="S1683">
            <v>4221627512</v>
          </cell>
          <cell r="U1683">
            <v>4195016143</v>
          </cell>
          <cell r="V1683">
            <v>4195016143</v>
          </cell>
          <cell r="AD1683">
            <v>0</v>
          </cell>
          <cell r="AE1683">
            <v>0</v>
          </cell>
          <cell r="AG1683">
            <v>4195016143</v>
          </cell>
          <cell r="AH1683">
            <v>4195016143</v>
          </cell>
          <cell r="AM1683">
            <v>0</v>
          </cell>
          <cell r="AN1683">
            <v>0</v>
          </cell>
          <cell r="AP1683">
            <v>4195016143</v>
          </cell>
          <cell r="AQ1683">
            <v>4195016143</v>
          </cell>
          <cell r="AV1683">
            <v>0</v>
          </cell>
          <cell r="AW1683">
            <v>0</v>
          </cell>
          <cell r="AY1683">
            <v>4195016143</v>
          </cell>
          <cell r="AZ1683">
            <v>4195016143</v>
          </cell>
        </row>
        <row r="1684">
          <cell r="A1684" t="str">
            <v>MTE_hLogt</v>
          </cell>
          <cell r="B1684" t="str">
            <v>NDP</v>
          </cell>
          <cell r="C1684" t="str">
            <v>STP</v>
          </cell>
          <cell r="D1684" t="str">
            <v>HT2</v>
          </cell>
          <cell r="E1684" t="str">
            <v>Transition écologique</v>
          </cell>
          <cell r="F1684" t="str">
            <v>Régimes sociaux et de retraite</v>
          </cell>
          <cell r="M1684">
            <v>4074859160</v>
          </cell>
          <cell r="O1684">
            <v>4246823343</v>
          </cell>
          <cell r="Q1684">
            <v>4055408554</v>
          </cell>
          <cell r="S1684">
            <v>4221627512</v>
          </cell>
          <cell r="U1684">
            <v>4195016143</v>
          </cell>
          <cell r="V1684">
            <v>4195016143</v>
          </cell>
          <cell r="AD1684">
            <v>0</v>
          </cell>
          <cell r="AE1684">
            <v>0</v>
          </cell>
          <cell r="AG1684">
            <v>4195016143</v>
          </cell>
          <cell r="AH1684">
            <v>4195016143</v>
          </cell>
          <cell r="AM1684">
            <v>0</v>
          </cell>
          <cell r="AN1684">
            <v>0</v>
          </cell>
          <cell r="AP1684">
            <v>4195016143</v>
          </cell>
          <cell r="AQ1684">
            <v>4195016143</v>
          </cell>
          <cell r="AV1684">
            <v>0</v>
          </cell>
          <cell r="AW1684">
            <v>0</v>
          </cell>
          <cell r="AY1684">
            <v>4195016143</v>
          </cell>
          <cell r="AZ1684">
            <v>4195016143</v>
          </cell>
        </row>
        <row r="1685">
          <cell r="A1685" t="str">
            <v>MTE_hLogt</v>
          </cell>
          <cell r="B1685" t="str">
            <v>NDP</v>
          </cell>
          <cell r="C1685" t="str">
            <v>B</v>
          </cell>
          <cell r="D1685" t="str">
            <v>HT2</v>
          </cell>
          <cell r="E1685" t="str">
            <v>Transition écologique</v>
          </cell>
          <cell r="F1685" t="str">
            <v>Régimes sociaux et de retraite</v>
          </cell>
          <cell r="U1685">
            <v>3290378055</v>
          </cell>
          <cell r="V1685">
            <v>3290378055</v>
          </cell>
          <cell r="AD1685">
            <v>0</v>
          </cell>
          <cell r="AE1685">
            <v>0</v>
          </cell>
          <cell r="AG1685">
            <v>3290378055</v>
          </cell>
          <cell r="AH1685">
            <v>3290378055</v>
          </cell>
          <cell r="AM1685">
            <v>0</v>
          </cell>
          <cell r="AN1685">
            <v>0</v>
          </cell>
          <cell r="AP1685">
            <v>3290378055</v>
          </cell>
          <cell r="AQ1685">
            <v>3290378055</v>
          </cell>
          <cell r="AV1685">
            <v>0</v>
          </cell>
          <cell r="AW1685">
            <v>0</v>
          </cell>
          <cell r="AY1685">
            <v>3290378055</v>
          </cell>
          <cell r="AZ1685">
            <v>3290378055</v>
          </cell>
        </row>
        <row r="1686">
          <cell r="A1686" t="str">
            <v>MTE_hLogt</v>
          </cell>
          <cell r="B1686" t="str">
            <v>NDP</v>
          </cell>
          <cell r="C1686" t="str">
            <v>B</v>
          </cell>
          <cell r="D1686" t="str">
            <v>HT2</v>
          </cell>
          <cell r="E1686" t="str">
            <v>Transition écologique</v>
          </cell>
          <cell r="F1686" t="str">
            <v>Régimes sociaux et de retraite</v>
          </cell>
          <cell r="U1686">
            <v>737000000</v>
          </cell>
          <cell r="V1686">
            <v>737000000</v>
          </cell>
          <cell r="AD1686">
            <v>0</v>
          </cell>
          <cell r="AE1686">
            <v>0</v>
          </cell>
          <cell r="AG1686">
            <v>737000000</v>
          </cell>
          <cell r="AH1686">
            <v>737000000</v>
          </cell>
          <cell r="AM1686">
            <v>0</v>
          </cell>
          <cell r="AN1686">
            <v>0</v>
          </cell>
          <cell r="AP1686">
            <v>737000000</v>
          </cell>
          <cell r="AQ1686">
            <v>737000000</v>
          </cell>
          <cell r="AV1686">
            <v>0</v>
          </cell>
          <cell r="AW1686">
            <v>0</v>
          </cell>
          <cell r="AY1686">
            <v>737000000</v>
          </cell>
          <cell r="AZ1686">
            <v>737000000</v>
          </cell>
        </row>
        <row r="1687">
          <cell r="A1687" t="str">
            <v>MTE_hLogt</v>
          </cell>
          <cell r="B1687" t="str">
            <v>NDP</v>
          </cell>
          <cell r="C1687" t="str">
            <v>B</v>
          </cell>
          <cell r="D1687" t="str">
            <v>HT2</v>
          </cell>
          <cell r="E1687" t="str">
            <v>Transition écologique</v>
          </cell>
          <cell r="F1687" t="str">
            <v>Régimes sociaux et de retraite</v>
          </cell>
          <cell r="U1687">
            <v>21868857</v>
          </cell>
          <cell r="V1687">
            <v>21868857</v>
          </cell>
          <cell r="AD1687">
            <v>0</v>
          </cell>
          <cell r="AE1687">
            <v>0</v>
          </cell>
          <cell r="AG1687">
            <v>21868857</v>
          </cell>
          <cell r="AH1687">
            <v>21868857</v>
          </cell>
          <cell r="AM1687">
            <v>0</v>
          </cell>
          <cell r="AN1687">
            <v>0</v>
          </cell>
          <cell r="AP1687">
            <v>21868857</v>
          </cell>
          <cell r="AQ1687">
            <v>21868857</v>
          </cell>
          <cell r="AV1687">
            <v>0</v>
          </cell>
          <cell r="AW1687">
            <v>0</v>
          </cell>
          <cell r="AY1687">
            <v>21868857</v>
          </cell>
          <cell r="AZ1687">
            <v>21868857</v>
          </cell>
        </row>
        <row r="1688">
          <cell r="A1688" t="str">
            <v>MTE_hLogt</v>
          </cell>
          <cell r="B1688" t="str">
            <v>NDP</v>
          </cell>
          <cell r="C1688" t="str">
            <v>B</v>
          </cell>
          <cell r="D1688" t="str">
            <v>HT2</v>
          </cell>
          <cell r="E1688" t="str">
            <v>Transition écologique</v>
          </cell>
          <cell r="F1688" t="str">
            <v>Régimes sociaux et de retraite</v>
          </cell>
          <cell r="U1688">
            <v>145769231</v>
          </cell>
          <cell r="V1688">
            <v>145769231</v>
          </cell>
          <cell r="AD1688">
            <v>0</v>
          </cell>
          <cell r="AE1688">
            <v>0</v>
          </cell>
          <cell r="AG1688">
            <v>145769231</v>
          </cell>
          <cell r="AH1688">
            <v>145769231</v>
          </cell>
          <cell r="AM1688">
            <v>0</v>
          </cell>
          <cell r="AN1688">
            <v>0</v>
          </cell>
          <cell r="AP1688">
            <v>145769231</v>
          </cell>
          <cell r="AQ1688">
            <v>145769231</v>
          </cell>
          <cell r="AV1688">
            <v>0</v>
          </cell>
          <cell r="AW1688">
            <v>0</v>
          </cell>
          <cell r="AY1688">
            <v>145769231</v>
          </cell>
          <cell r="AZ1688">
            <v>145769231</v>
          </cell>
        </row>
        <row r="1689">
          <cell r="A1689" t="str">
            <v>Urgence</v>
          </cell>
          <cell r="B1689" t="str">
            <v>SO</v>
          </cell>
          <cell r="C1689" t="str">
            <v>M</v>
          </cell>
          <cell r="D1689" t="str">
            <v>SO</v>
          </cell>
          <cell r="E1689" t="str">
            <v>Travail, emploi et insertion</v>
          </cell>
          <cell r="F1689" t="str">
            <v>Plan d'urgence face à la crise sanitaire</v>
          </cell>
          <cell r="M1689">
            <v>0</v>
          </cell>
          <cell r="O1689">
            <v>0</v>
          </cell>
          <cell r="Q1689">
            <v>0</v>
          </cell>
          <cell r="S1689">
            <v>17806210861</v>
          </cell>
          <cell r="U1689">
            <v>6030000000</v>
          </cell>
          <cell r="V1689">
            <v>6030000000</v>
          </cell>
          <cell r="AD1689">
            <v>0</v>
          </cell>
          <cell r="AE1689">
            <v>0</v>
          </cell>
          <cell r="AG1689">
            <v>6030000000</v>
          </cell>
          <cell r="AH1689">
            <v>6030000000</v>
          </cell>
          <cell r="AM1689">
            <v>0</v>
          </cell>
          <cell r="AN1689">
            <v>0</v>
          </cell>
          <cell r="AP1689">
            <v>6030000000</v>
          </cell>
          <cell r="AQ1689">
            <v>6030000000</v>
          </cell>
          <cell r="AV1689">
            <v>0</v>
          </cell>
          <cell r="AW1689">
            <v>0</v>
          </cell>
          <cell r="AY1689">
            <v>6030000000</v>
          </cell>
          <cell r="AZ1689">
            <v>6030000000</v>
          </cell>
        </row>
        <row r="1690">
          <cell r="A1690" t="str">
            <v>Urgence</v>
          </cell>
          <cell r="B1690" t="str">
            <v>ODETE</v>
          </cell>
          <cell r="C1690" t="str">
            <v>P</v>
          </cell>
          <cell r="D1690" t="str">
            <v>SO</v>
          </cell>
          <cell r="E1690" t="str">
            <v>Travail, emploi et insertion</v>
          </cell>
          <cell r="F1690" t="str">
            <v>Plan d'urgence face à la crise sanitaire</v>
          </cell>
          <cell r="M1690">
            <v>0</v>
          </cell>
          <cell r="O1690">
            <v>0</v>
          </cell>
          <cell r="Q1690">
            <v>0</v>
          </cell>
          <cell r="S1690">
            <v>17806210861</v>
          </cell>
          <cell r="U1690">
            <v>0</v>
          </cell>
          <cell r="V1690">
            <v>0</v>
          </cell>
          <cell r="AD1690">
            <v>0</v>
          </cell>
          <cell r="AE1690">
            <v>0</v>
          </cell>
          <cell r="AG1690">
            <v>0</v>
          </cell>
          <cell r="AH1690">
            <v>0</v>
          </cell>
          <cell r="AM1690">
            <v>0</v>
          </cell>
          <cell r="AN1690">
            <v>0</v>
          </cell>
          <cell r="AP1690">
            <v>0</v>
          </cell>
          <cell r="AQ1690">
            <v>0</v>
          </cell>
          <cell r="AV1690">
            <v>0</v>
          </cell>
          <cell r="AW1690">
            <v>0</v>
          </cell>
          <cell r="AY1690">
            <v>0</v>
          </cell>
          <cell r="AZ1690">
            <v>0</v>
          </cell>
        </row>
        <row r="1691">
          <cell r="A1691" t="str">
            <v>Urgence</v>
          </cell>
          <cell r="B1691" t="str">
            <v>ODETE</v>
          </cell>
          <cell r="C1691" t="str">
            <v>STP</v>
          </cell>
          <cell r="D1691" t="str">
            <v>HT2</v>
          </cell>
          <cell r="E1691" t="str">
            <v>Travail, emploi et insertion</v>
          </cell>
          <cell r="F1691" t="str">
            <v>Plan d'urgence face à la crise sanitaire</v>
          </cell>
          <cell r="M1691">
            <v>0</v>
          </cell>
          <cell r="O1691">
            <v>0</v>
          </cell>
          <cell r="Q1691">
            <v>0</v>
          </cell>
          <cell r="S1691">
            <v>17806210861</v>
          </cell>
          <cell r="U1691">
            <v>0</v>
          </cell>
          <cell r="V1691">
            <v>0</v>
          </cell>
          <cell r="AD1691">
            <v>0</v>
          </cell>
          <cell r="AE1691">
            <v>0</v>
          </cell>
          <cell r="AG1691">
            <v>0</v>
          </cell>
          <cell r="AH1691">
            <v>0</v>
          </cell>
          <cell r="AM1691">
            <v>0</v>
          </cell>
          <cell r="AN1691">
            <v>0</v>
          </cell>
          <cell r="AP1691">
            <v>0</v>
          </cell>
          <cell r="AQ1691">
            <v>0</v>
          </cell>
          <cell r="AV1691">
            <v>0</v>
          </cell>
          <cell r="AW1691">
            <v>0</v>
          </cell>
          <cell r="AY1691">
            <v>0</v>
          </cell>
          <cell r="AZ1691">
            <v>0</v>
          </cell>
        </row>
        <row r="1692">
          <cell r="A1692" t="str">
            <v>Urgence</v>
          </cell>
          <cell r="B1692" t="str">
            <v>ODETE</v>
          </cell>
          <cell r="C1692" t="str">
            <v>B</v>
          </cell>
          <cell r="D1692" t="str">
            <v>HT2</v>
          </cell>
          <cell r="E1692" t="str">
            <v>Travail, emploi et insertion</v>
          </cell>
          <cell r="F1692" t="str">
            <v>Plan d'urgence face à la crise sanitaire</v>
          </cell>
          <cell r="U1692">
            <v>0</v>
          </cell>
          <cell r="V1692">
            <v>0</v>
          </cell>
          <cell r="AD1692">
            <v>0</v>
          </cell>
          <cell r="AE1692">
            <v>0</v>
          </cell>
          <cell r="AG1692">
            <v>0</v>
          </cell>
          <cell r="AH1692">
            <v>0</v>
          </cell>
          <cell r="AM1692">
            <v>0</v>
          </cell>
          <cell r="AN1692">
            <v>0</v>
          </cell>
          <cell r="AP1692">
            <v>0</v>
          </cell>
          <cell r="AQ1692">
            <v>0</v>
          </cell>
          <cell r="AV1692">
            <v>0</v>
          </cell>
          <cell r="AW1692">
            <v>0</v>
          </cell>
          <cell r="AY1692">
            <v>0</v>
          </cell>
          <cell r="AZ1692">
            <v>0</v>
          </cell>
        </row>
        <row r="1693">
          <cell r="A1693" t="str">
            <v>Urgence</v>
          </cell>
          <cell r="B1693" t="str">
            <v>ODETE</v>
          </cell>
          <cell r="C1693" t="str">
            <v>B</v>
          </cell>
          <cell r="D1693" t="str">
            <v>HT2</v>
          </cell>
          <cell r="E1693" t="str">
            <v>Travail, emploi et insertion</v>
          </cell>
          <cell r="F1693" t="str">
            <v>Plan d'urgence face à la crise sanitaire</v>
          </cell>
          <cell r="U1693">
            <v>0</v>
          </cell>
          <cell r="V1693">
            <v>0</v>
          </cell>
          <cell r="AD1693">
            <v>0</v>
          </cell>
          <cell r="AE1693">
            <v>0</v>
          </cell>
          <cell r="AG1693">
            <v>0</v>
          </cell>
          <cell r="AH1693">
            <v>0</v>
          </cell>
          <cell r="AM1693">
            <v>0</v>
          </cell>
          <cell r="AN1693">
            <v>0</v>
          </cell>
          <cell r="AP1693">
            <v>0</v>
          </cell>
          <cell r="AQ1693">
            <v>0</v>
          </cell>
          <cell r="AV1693">
            <v>0</v>
          </cell>
          <cell r="AW1693">
            <v>0</v>
          </cell>
          <cell r="AY1693">
            <v>0</v>
          </cell>
          <cell r="AZ1693">
            <v>0</v>
          </cell>
        </row>
        <row r="1694">
          <cell r="A1694" t="str">
            <v>Urgence</v>
          </cell>
          <cell r="B1694" t="str">
            <v>ODETE</v>
          </cell>
          <cell r="C1694" t="str">
            <v>B</v>
          </cell>
          <cell r="D1694" t="str">
            <v>HT2</v>
          </cell>
          <cell r="E1694" t="str">
            <v>Travail, emploi et insertion</v>
          </cell>
          <cell r="F1694" t="str">
            <v>Plan d'urgence face à la crise sanitaire</v>
          </cell>
          <cell r="U1694">
            <v>0</v>
          </cell>
          <cell r="V1694">
            <v>0</v>
          </cell>
          <cell r="AD1694">
            <v>0</v>
          </cell>
          <cell r="AE1694">
            <v>0</v>
          </cell>
          <cell r="AG1694">
            <v>0</v>
          </cell>
          <cell r="AH1694">
            <v>0</v>
          </cell>
          <cell r="AM1694">
            <v>0</v>
          </cell>
          <cell r="AN1694">
            <v>0</v>
          </cell>
          <cell r="AP1694">
            <v>0</v>
          </cell>
          <cell r="AQ1694">
            <v>0</v>
          </cell>
          <cell r="AV1694">
            <v>0</v>
          </cell>
          <cell r="AW1694">
            <v>0</v>
          </cell>
          <cell r="AY1694">
            <v>0</v>
          </cell>
          <cell r="AZ1694">
            <v>0</v>
          </cell>
        </row>
        <row r="1695">
          <cell r="A1695" t="str">
            <v>MTEI</v>
          </cell>
          <cell r="B1695" t="str">
            <v>SO</v>
          </cell>
          <cell r="C1695" t="str">
            <v>M</v>
          </cell>
          <cell r="D1695" t="str">
            <v>SO</v>
          </cell>
          <cell r="E1695" t="str">
            <v>Travail, emploi et insertion</v>
          </cell>
          <cell r="F1695" t="str">
            <v>Travail et emploi</v>
          </cell>
          <cell r="M1695">
            <v>16399113529</v>
          </cell>
          <cell r="O1695">
            <v>14071529156</v>
          </cell>
          <cell r="Q1695">
            <v>12861810906</v>
          </cell>
          <cell r="S1695">
            <v>13042047200</v>
          </cell>
          <cell r="U1695">
            <v>14302096471</v>
          </cell>
          <cell r="V1695">
            <v>13542589919</v>
          </cell>
          <cell r="AD1695">
            <v>0</v>
          </cell>
          <cell r="AE1695">
            <v>0</v>
          </cell>
          <cell r="AG1695">
            <v>14302096471</v>
          </cell>
          <cell r="AH1695">
            <v>13542589919</v>
          </cell>
          <cell r="AM1695">
            <v>0</v>
          </cell>
          <cell r="AN1695">
            <v>0</v>
          </cell>
          <cell r="AP1695">
            <v>14302096471</v>
          </cell>
          <cell r="AQ1695">
            <v>13542589919</v>
          </cell>
          <cell r="AV1695">
            <v>0</v>
          </cell>
          <cell r="AW1695">
            <v>0</v>
          </cell>
          <cell r="AY1695">
            <v>14302096471</v>
          </cell>
          <cell r="AZ1695">
            <v>13542589919</v>
          </cell>
        </row>
        <row r="1696">
          <cell r="A1696" t="str">
            <v>MTEI</v>
          </cell>
          <cell r="B1696" t="str">
            <v>NDP</v>
          </cell>
          <cell r="C1696" t="str">
            <v>P</v>
          </cell>
          <cell r="D1696" t="str">
            <v>SO</v>
          </cell>
          <cell r="E1696" t="str">
            <v>Travail, emploi et insertion</v>
          </cell>
          <cell r="F1696" t="str">
            <v>Travail et emploi</v>
          </cell>
          <cell r="M1696">
            <v>8831964268</v>
          </cell>
          <cell r="O1696">
            <v>7153497416</v>
          </cell>
          <cell r="Q1696">
            <v>6334264355</v>
          </cell>
          <cell r="S1696">
            <v>6245772841</v>
          </cell>
          <cell r="U1696">
            <v>6819265608</v>
          </cell>
          <cell r="V1696">
            <v>6734865608</v>
          </cell>
          <cell r="AD1696">
            <v>0</v>
          </cell>
          <cell r="AE1696">
            <v>0</v>
          </cell>
          <cell r="AG1696">
            <v>6819265608</v>
          </cell>
          <cell r="AH1696">
            <v>6734865608</v>
          </cell>
          <cell r="AM1696">
            <v>0</v>
          </cell>
          <cell r="AN1696">
            <v>0</v>
          </cell>
          <cell r="AP1696">
            <v>6819265608</v>
          </cell>
          <cell r="AQ1696">
            <v>6734865608</v>
          </cell>
          <cell r="AV1696">
            <v>0</v>
          </cell>
          <cell r="AW1696">
            <v>0</v>
          </cell>
          <cell r="AY1696">
            <v>6819265608</v>
          </cell>
          <cell r="AZ1696">
            <v>6734865608</v>
          </cell>
        </row>
        <row r="1697">
          <cell r="A1697" t="str">
            <v>MTEI</v>
          </cell>
          <cell r="B1697" t="str">
            <v>NDP</v>
          </cell>
          <cell r="C1697" t="str">
            <v>STP</v>
          </cell>
          <cell r="D1697" t="str">
            <v>HT2</v>
          </cell>
          <cell r="E1697" t="str">
            <v>Travail, emploi et insertion</v>
          </cell>
          <cell r="F1697" t="str">
            <v>Travail et emploi</v>
          </cell>
          <cell r="M1697">
            <v>8831964268</v>
          </cell>
          <cell r="O1697">
            <v>7153497416</v>
          </cell>
          <cell r="Q1697">
            <v>6334264355</v>
          </cell>
          <cell r="S1697">
            <v>6245772841</v>
          </cell>
          <cell r="U1697">
            <v>6819265608</v>
          </cell>
          <cell r="V1697">
            <v>6734865608</v>
          </cell>
          <cell r="AD1697">
            <v>0</v>
          </cell>
          <cell r="AE1697">
            <v>0</v>
          </cell>
          <cell r="AG1697">
            <v>6819265608</v>
          </cell>
          <cell r="AH1697">
            <v>6734865608</v>
          </cell>
          <cell r="AM1697">
            <v>0</v>
          </cell>
          <cell r="AN1697">
            <v>0</v>
          </cell>
          <cell r="AP1697">
            <v>6819265608</v>
          </cell>
          <cell r="AQ1697">
            <v>6734865608</v>
          </cell>
          <cell r="AV1697">
            <v>0</v>
          </cell>
          <cell r="AW1697">
            <v>0</v>
          </cell>
          <cell r="AY1697">
            <v>6819265608</v>
          </cell>
          <cell r="AZ1697">
            <v>6734865608</v>
          </cell>
        </row>
        <row r="1698">
          <cell r="A1698" t="str">
            <v>MTEI</v>
          </cell>
          <cell r="B1698" t="str">
            <v>NDP</v>
          </cell>
          <cell r="C1698" t="str">
            <v>B</v>
          </cell>
          <cell r="D1698" t="str">
            <v>HT2</v>
          </cell>
          <cell r="E1698" t="str">
            <v>Travail, emploi et insertion</v>
          </cell>
          <cell r="F1698" t="str">
            <v>Travail et emploi</v>
          </cell>
          <cell r="U1698">
            <v>2307084686</v>
          </cell>
          <cell r="V1698">
            <v>2307084686</v>
          </cell>
          <cell r="AD1698">
            <v>0</v>
          </cell>
          <cell r="AE1698">
            <v>0</v>
          </cell>
          <cell r="AG1698">
            <v>2307084686</v>
          </cell>
          <cell r="AH1698">
            <v>2307084686</v>
          </cell>
          <cell r="AM1698">
            <v>0</v>
          </cell>
          <cell r="AN1698">
            <v>0</v>
          </cell>
          <cell r="AP1698">
            <v>2307084686</v>
          </cell>
          <cell r="AQ1698">
            <v>2307084686</v>
          </cell>
          <cell r="AV1698">
            <v>0</v>
          </cell>
          <cell r="AW1698">
            <v>0</v>
          </cell>
          <cell r="AY1698">
            <v>2307084686</v>
          </cell>
          <cell r="AZ1698">
            <v>2307084686</v>
          </cell>
        </row>
        <row r="1699">
          <cell r="A1699" t="str">
            <v>MTEI</v>
          </cell>
          <cell r="B1699" t="str">
            <v>NDP</v>
          </cell>
          <cell r="C1699" t="str">
            <v>B</v>
          </cell>
          <cell r="D1699" t="str">
            <v>HT2</v>
          </cell>
          <cell r="E1699" t="str">
            <v>Travail, emploi et insertion</v>
          </cell>
          <cell r="F1699" t="str">
            <v>Travail et emploi</v>
          </cell>
          <cell r="U1699">
            <v>1149874718</v>
          </cell>
          <cell r="V1699">
            <v>1149874718</v>
          </cell>
          <cell r="AD1699">
            <v>0</v>
          </cell>
          <cell r="AE1699">
            <v>0</v>
          </cell>
          <cell r="AG1699">
            <v>1149874718</v>
          </cell>
          <cell r="AH1699">
            <v>1149874718</v>
          </cell>
          <cell r="AM1699">
            <v>0</v>
          </cell>
          <cell r="AN1699">
            <v>0</v>
          </cell>
          <cell r="AP1699">
            <v>1149874718</v>
          </cell>
          <cell r="AQ1699">
            <v>1149874718</v>
          </cell>
          <cell r="AV1699">
            <v>0</v>
          </cell>
          <cell r="AW1699">
            <v>0</v>
          </cell>
          <cell r="AY1699">
            <v>1149874718</v>
          </cell>
          <cell r="AZ1699">
            <v>1149874718</v>
          </cell>
        </row>
        <row r="1700">
          <cell r="A1700" t="str">
            <v>MTEI</v>
          </cell>
          <cell r="B1700" t="str">
            <v>NDP</v>
          </cell>
          <cell r="C1700" t="str">
            <v>B</v>
          </cell>
          <cell r="D1700" t="str">
            <v>HT2</v>
          </cell>
          <cell r="E1700" t="str">
            <v>Travail, emploi et insertion</v>
          </cell>
          <cell r="F1700" t="str">
            <v>Travail et emploi</v>
          </cell>
          <cell r="U1700">
            <v>517925509</v>
          </cell>
          <cell r="V1700">
            <v>517925509</v>
          </cell>
          <cell r="AD1700">
            <v>0</v>
          </cell>
          <cell r="AE1700">
            <v>0</v>
          </cell>
          <cell r="AG1700">
            <v>517925509</v>
          </cell>
          <cell r="AH1700">
            <v>517925509</v>
          </cell>
          <cell r="AM1700">
            <v>0</v>
          </cell>
          <cell r="AN1700">
            <v>0</v>
          </cell>
          <cell r="AP1700">
            <v>517925509</v>
          </cell>
          <cell r="AQ1700">
            <v>517925509</v>
          </cell>
          <cell r="AV1700">
            <v>0</v>
          </cell>
          <cell r="AW1700">
            <v>0</v>
          </cell>
          <cell r="AY1700">
            <v>517925509</v>
          </cell>
          <cell r="AZ1700">
            <v>517925509</v>
          </cell>
        </row>
        <row r="1701">
          <cell r="A1701" t="str">
            <v>MTEI</v>
          </cell>
          <cell r="B1701" t="str">
            <v>NDP</v>
          </cell>
          <cell r="C1701" t="str">
            <v>B</v>
          </cell>
          <cell r="D1701" t="str">
            <v>HT2</v>
          </cell>
          <cell r="E1701" t="str">
            <v>Travail, emploi et insertion</v>
          </cell>
          <cell r="F1701" t="str">
            <v>Travail et emploi</v>
          </cell>
          <cell r="U1701">
            <v>1580149079</v>
          </cell>
          <cell r="V1701">
            <v>1522180718</v>
          </cell>
          <cell r="AD1701">
            <v>0</v>
          </cell>
          <cell r="AE1701">
            <v>0</v>
          </cell>
          <cell r="AG1701">
            <v>1580149079</v>
          </cell>
          <cell r="AH1701">
            <v>1522180718</v>
          </cell>
          <cell r="AM1701">
            <v>0</v>
          </cell>
          <cell r="AN1701">
            <v>0</v>
          </cell>
          <cell r="AP1701">
            <v>1580149079</v>
          </cell>
          <cell r="AQ1701">
            <v>1522180718</v>
          </cell>
          <cell r="AV1701">
            <v>0</v>
          </cell>
          <cell r="AW1701">
            <v>0</v>
          </cell>
          <cell r="AY1701">
            <v>1580149079</v>
          </cell>
          <cell r="AZ1701">
            <v>1522180718</v>
          </cell>
        </row>
        <row r="1702">
          <cell r="A1702" t="str">
            <v>MTEI</v>
          </cell>
          <cell r="B1702" t="str">
            <v>NDP</v>
          </cell>
          <cell r="C1702" t="str">
            <v>B</v>
          </cell>
          <cell r="D1702" t="str">
            <v>HT2</v>
          </cell>
          <cell r="E1702" t="str">
            <v>Travail, emploi et insertion</v>
          </cell>
          <cell r="F1702" t="str">
            <v>Travail et emploi</v>
          </cell>
          <cell r="U1702">
            <v>22441616</v>
          </cell>
          <cell r="V1702">
            <v>22441616</v>
          </cell>
          <cell r="AD1702">
            <v>0</v>
          </cell>
          <cell r="AE1702">
            <v>0</v>
          </cell>
          <cell r="AG1702">
            <v>22441616</v>
          </cell>
          <cell r="AH1702">
            <v>22441616</v>
          </cell>
          <cell r="AM1702">
            <v>0</v>
          </cell>
          <cell r="AN1702">
            <v>0</v>
          </cell>
          <cell r="AP1702">
            <v>22441616</v>
          </cell>
          <cell r="AQ1702">
            <v>22441616</v>
          </cell>
          <cell r="AV1702">
            <v>0</v>
          </cell>
          <cell r="AW1702">
            <v>0</v>
          </cell>
          <cell r="AY1702">
            <v>22441616</v>
          </cell>
          <cell r="AZ1702">
            <v>22441616</v>
          </cell>
        </row>
        <row r="1703">
          <cell r="A1703" t="str">
            <v>MTEI</v>
          </cell>
          <cell r="B1703" t="str">
            <v>NDP</v>
          </cell>
          <cell r="C1703" t="str">
            <v>B</v>
          </cell>
          <cell r="D1703" t="str">
            <v>HT2</v>
          </cell>
          <cell r="E1703" t="str">
            <v>Travail, emploi et insertion</v>
          </cell>
          <cell r="F1703" t="str">
            <v>Travail et emploi</v>
          </cell>
          <cell r="U1703">
            <v>430042500</v>
          </cell>
          <cell r="V1703">
            <v>430042500</v>
          </cell>
          <cell r="AD1703">
            <v>0</v>
          </cell>
          <cell r="AE1703">
            <v>0</v>
          </cell>
          <cell r="AG1703">
            <v>430042500</v>
          </cell>
          <cell r="AH1703">
            <v>430042500</v>
          </cell>
          <cell r="AM1703">
            <v>0</v>
          </cell>
          <cell r="AN1703">
            <v>0</v>
          </cell>
          <cell r="AP1703">
            <v>430042500</v>
          </cell>
          <cell r="AQ1703">
            <v>430042500</v>
          </cell>
          <cell r="AV1703">
            <v>0</v>
          </cell>
          <cell r="AW1703">
            <v>0</v>
          </cell>
          <cell r="AY1703">
            <v>430042500</v>
          </cell>
          <cell r="AZ1703">
            <v>430042500</v>
          </cell>
        </row>
        <row r="1704">
          <cell r="A1704" t="str">
            <v>MTEI</v>
          </cell>
          <cell r="B1704" t="str">
            <v>NDP</v>
          </cell>
          <cell r="C1704" t="str">
            <v>B</v>
          </cell>
          <cell r="D1704" t="str">
            <v>HT2</v>
          </cell>
          <cell r="E1704" t="str">
            <v>Travail, emploi et insertion</v>
          </cell>
          <cell r="F1704" t="str">
            <v>Travail et emploi</v>
          </cell>
          <cell r="U1704">
            <v>811747500</v>
          </cell>
          <cell r="V1704">
            <v>785315861</v>
          </cell>
          <cell r="AD1704">
            <v>0</v>
          </cell>
          <cell r="AE1704">
            <v>0</v>
          </cell>
          <cell r="AG1704">
            <v>811747500</v>
          </cell>
          <cell r="AH1704">
            <v>785315861</v>
          </cell>
          <cell r="AM1704">
            <v>0</v>
          </cell>
          <cell r="AN1704">
            <v>0</v>
          </cell>
          <cell r="AP1704">
            <v>811747500</v>
          </cell>
          <cell r="AQ1704">
            <v>785315861</v>
          </cell>
          <cell r="AV1704">
            <v>0</v>
          </cell>
          <cell r="AW1704">
            <v>0</v>
          </cell>
          <cell r="AY1704">
            <v>811747500</v>
          </cell>
          <cell r="AZ1704">
            <v>785315861</v>
          </cell>
        </row>
        <row r="1705">
          <cell r="A1705" t="str">
            <v>MTEI</v>
          </cell>
          <cell r="B1705" t="str">
            <v>NDP</v>
          </cell>
          <cell r="C1705" t="str">
            <v>B</v>
          </cell>
          <cell r="D1705" t="str">
            <v>HT2</v>
          </cell>
          <cell r="E1705" t="str">
            <v>Travail, emploi et insertion</v>
          </cell>
          <cell r="F1705" t="str">
            <v>Travail et emploi</v>
          </cell>
          <cell r="U1705">
            <v>0</v>
          </cell>
          <cell r="V1705">
            <v>0</v>
          </cell>
          <cell r="AD1705">
            <v>0</v>
          </cell>
          <cell r="AE1705">
            <v>0</v>
          </cell>
          <cell r="AG1705">
            <v>0</v>
          </cell>
          <cell r="AH1705">
            <v>0</v>
          </cell>
          <cell r="AM1705">
            <v>0</v>
          </cell>
          <cell r="AN1705">
            <v>0</v>
          </cell>
          <cell r="AP1705">
            <v>0</v>
          </cell>
          <cell r="AQ1705">
            <v>0</v>
          </cell>
          <cell r="AV1705">
            <v>0</v>
          </cell>
          <cell r="AW1705">
            <v>0</v>
          </cell>
          <cell r="AY1705">
            <v>0</v>
          </cell>
          <cell r="AZ1705">
            <v>0</v>
          </cell>
        </row>
        <row r="1706">
          <cell r="A1706" t="str">
            <v>MTEI</v>
          </cell>
          <cell r="B1706" t="str">
            <v>NDP</v>
          </cell>
          <cell r="C1706" t="str">
            <v>B</v>
          </cell>
          <cell r="D1706" t="str">
            <v>HT2</v>
          </cell>
          <cell r="E1706" t="str">
            <v>Travail, emploi et insertion</v>
          </cell>
          <cell r="F1706" t="str">
            <v>Travail et emploi</v>
          </cell>
          <cell r="U1706">
            <v>0</v>
          </cell>
          <cell r="V1706">
            <v>0</v>
          </cell>
          <cell r="AD1706">
            <v>0</v>
          </cell>
          <cell r="AE1706">
            <v>0</v>
          </cell>
          <cell r="AG1706">
            <v>0</v>
          </cell>
          <cell r="AH1706">
            <v>0</v>
          </cell>
          <cell r="AM1706">
            <v>0</v>
          </cell>
          <cell r="AN1706">
            <v>0</v>
          </cell>
          <cell r="AP1706">
            <v>0</v>
          </cell>
          <cell r="AQ1706">
            <v>0</v>
          </cell>
          <cell r="AV1706">
            <v>0</v>
          </cell>
          <cell r="AW1706">
            <v>0</v>
          </cell>
          <cell r="AY1706">
            <v>0</v>
          </cell>
          <cell r="AZ1706">
            <v>0</v>
          </cell>
        </row>
        <row r="1707">
          <cell r="A1707" t="str">
            <v>MTEI</v>
          </cell>
          <cell r="B1707" t="str">
            <v>NDP</v>
          </cell>
          <cell r="C1707" t="str">
            <v>P</v>
          </cell>
          <cell r="D1707" t="str">
            <v>SO</v>
          </cell>
          <cell r="E1707" t="str">
            <v>Travail, emploi et insertion</v>
          </cell>
          <cell r="F1707" t="str">
            <v>Travail et emploi</v>
          </cell>
          <cell r="M1707">
            <v>6873632649</v>
          </cell>
          <cell r="O1707">
            <v>6222730500</v>
          </cell>
          <cell r="Q1707">
            <v>5829980290</v>
          </cell>
          <cell r="S1707">
            <v>6088737139</v>
          </cell>
          <cell r="U1707">
            <v>6699447756</v>
          </cell>
          <cell r="V1707">
            <v>6090319682</v>
          </cell>
          <cell r="AD1707">
            <v>0</v>
          </cell>
          <cell r="AE1707">
            <v>0</v>
          </cell>
          <cell r="AG1707">
            <v>6699447756</v>
          </cell>
          <cell r="AH1707">
            <v>6090319682</v>
          </cell>
          <cell r="AM1707">
            <v>0</v>
          </cell>
          <cell r="AN1707">
            <v>0</v>
          </cell>
          <cell r="AP1707">
            <v>6699447756</v>
          </cell>
          <cell r="AQ1707">
            <v>6090319682</v>
          </cell>
          <cell r="AV1707">
            <v>0</v>
          </cell>
          <cell r="AW1707">
            <v>0</v>
          </cell>
          <cell r="AY1707">
            <v>6699447756</v>
          </cell>
          <cell r="AZ1707">
            <v>6090319682</v>
          </cell>
        </row>
        <row r="1708">
          <cell r="A1708" t="str">
            <v>MTEI</v>
          </cell>
          <cell r="B1708" t="str">
            <v>NDP</v>
          </cell>
          <cell r="C1708" t="str">
            <v>STP</v>
          </cell>
          <cell r="D1708" t="str">
            <v>HT2</v>
          </cell>
          <cell r="E1708" t="str">
            <v>Travail, emploi et insertion</v>
          </cell>
          <cell r="F1708" t="str">
            <v>Travail et emploi</v>
          </cell>
          <cell r="M1708">
            <v>6873632649</v>
          </cell>
          <cell r="O1708">
            <v>6222730500</v>
          </cell>
          <cell r="Q1708">
            <v>5829980290</v>
          </cell>
          <cell r="S1708">
            <v>6088737139</v>
          </cell>
          <cell r="U1708">
            <v>6699447756</v>
          </cell>
          <cell r="V1708">
            <v>6090319682</v>
          </cell>
          <cell r="AD1708">
            <v>0</v>
          </cell>
          <cell r="AE1708">
            <v>0</v>
          </cell>
          <cell r="AG1708">
            <v>6699447756</v>
          </cell>
          <cell r="AH1708">
            <v>6090319682</v>
          </cell>
          <cell r="AM1708">
            <v>0</v>
          </cell>
          <cell r="AN1708">
            <v>0</v>
          </cell>
          <cell r="AP1708">
            <v>6699447756</v>
          </cell>
          <cell r="AQ1708">
            <v>6090319682</v>
          </cell>
          <cell r="AV1708">
            <v>0</v>
          </cell>
          <cell r="AW1708">
            <v>0</v>
          </cell>
          <cell r="AY1708">
            <v>6699447756</v>
          </cell>
          <cell r="AZ1708">
            <v>6090319682</v>
          </cell>
        </row>
        <row r="1709">
          <cell r="A1709" t="str">
            <v>MTEI</v>
          </cell>
          <cell r="B1709" t="str">
            <v>NDP</v>
          </cell>
          <cell r="C1709" t="str">
            <v>B</v>
          </cell>
          <cell r="D1709" t="str">
            <v>HT2</v>
          </cell>
          <cell r="E1709" t="str">
            <v>Travail, emploi et insertion</v>
          </cell>
          <cell r="F1709" t="str">
            <v>Travail et emploi</v>
          </cell>
          <cell r="U1709">
            <v>4218907322</v>
          </cell>
          <cell r="V1709">
            <v>4218907322</v>
          </cell>
          <cell r="AD1709">
            <v>0</v>
          </cell>
          <cell r="AE1709">
            <v>0</v>
          </cell>
          <cell r="AG1709">
            <v>4218907322</v>
          </cell>
          <cell r="AH1709">
            <v>4218907322</v>
          </cell>
          <cell r="AM1709">
            <v>0</v>
          </cell>
          <cell r="AN1709">
            <v>0</v>
          </cell>
          <cell r="AP1709">
            <v>4218907322</v>
          </cell>
          <cell r="AQ1709">
            <v>4218907322</v>
          </cell>
          <cell r="AV1709">
            <v>0</v>
          </cell>
          <cell r="AW1709">
            <v>0</v>
          </cell>
          <cell r="AY1709">
            <v>4218907322</v>
          </cell>
          <cell r="AZ1709">
            <v>4218907322</v>
          </cell>
        </row>
        <row r="1710">
          <cell r="A1710" t="str">
            <v>MTEI</v>
          </cell>
          <cell r="B1710" t="str">
            <v>NDP</v>
          </cell>
          <cell r="C1710" t="str">
            <v>B</v>
          </cell>
          <cell r="D1710" t="str">
            <v>HT2</v>
          </cell>
          <cell r="E1710" t="str">
            <v>Travail, emploi et insertion</v>
          </cell>
          <cell r="F1710" t="str">
            <v>Travail et emploi</v>
          </cell>
          <cell r="U1710">
            <v>1329516120</v>
          </cell>
          <cell r="V1710">
            <v>919999543</v>
          </cell>
          <cell r="AD1710">
            <v>0</v>
          </cell>
          <cell r="AE1710">
            <v>0</v>
          </cell>
          <cell r="AG1710">
            <v>1329516120</v>
          </cell>
          <cell r="AH1710">
            <v>919999543</v>
          </cell>
          <cell r="AM1710">
            <v>0</v>
          </cell>
          <cell r="AN1710">
            <v>0</v>
          </cell>
          <cell r="AP1710">
            <v>1329516120</v>
          </cell>
          <cell r="AQ1710">
            <v>919999543</v>
          </cell>
          <cell r="AV1710">
            <v>0</v>
          </cell>
          <cell r="AW1710">
            <v>0</v>
          </cell>
          <cell r="AY1710">
            <v>1329516120</v>
          </cell>
          <cell r="AZ1710">
            <v>919999543</v>
          </cell>
        </row>
        <row r="1711">
          <cell r="A1711" t="str">
            <v>MTEI</v>
          </cell>
          <cell r="B1711" t="str">
            <v>NDP</v>
          </cell>
          <cell r="C1711" t="str">
            <v>B</v>
          </cell>
          <cell r="D1711" t="str">
            <v>HT2</v>
          </cell>
          <cell r="E1711" t="str">
            <v>Travail, emploi et insertion</v>
          </cell>
          <cell r="F1711" t="str">
            <v>Travail et emploi</v>
          </cell>
          <cell r="U1711">
            <v>911167863</v>
          </cell>
          <cell r="V1711">
            <v>706124092</v>
          </cell>
          <cell r="AD1711">
            <v>0</v>
          </cell>
          <cell r="AE1711">
            <v>0</v>
          </cell>
          <cell r="AG1711">
            <v>911167863</v>
          </cell>
          <cell r="AH1711">
            <v>706124092</v>
          </cell>
          <cell r="AM1711">
            <v>0</v>
          </cell>
          <cell r="AN1711">
            <v>0</v>
          </cell>
          <cell r="AP1711">
            <v>911167863</v>
          </cell>
          <cell r="AQ1711">
            <v>706124092</v>
          </cell>
          <cell r="AV1711">
            <v>0</v>
          </cell>
          <cell r="AW1711">
            <v>0</v>
          </cell>
          <cell r="AY1711">
            <v>911167863</v>
          </cell>
          <cell r="AZ1711">
            <v>706124092</v>
          </cell>
        </row>
        <row r="1712">
          <cell r="A1712" t="str">
            <v>MTEI</v>
          </cell>
          <cell r="B1712" t="str">
            <v>NDP</v>
          </cell>
          <cell r="C1712" t="str">
            <v>B</v>
          </cell>
          <cell r="D1712" t="str">
            <v>HT2</v>
          </cell>
          <cell r="E1712" t="str">
            <v>Travail, emploi et insertion</v>
          </cell>
          <cell r="F1712" t="str">
            <v>Travail et emploi</v>
          </cell>
          <cell r="U1712">
            <v>7837999</v>
          </cell>
          <cell r="V1712">
            <v>7837999</v>
          </cell>
          <cell r="AD1712">
            <v>0</v>
          </cell>
          <cell r="AE1712">
            <v>0</v>
          </cell>
          <cell r="AG1712">
            <v>7837999</v>
          </cell>
          <cell r="AH1712">
            <v>7837999</v>
          </cell>
          <cell r="AM1712">
            <v>0</v>
          </cell>
          <cell r="AN1712">
            <v>0</v>
          </cell>
          <cell r="AP1712">
            <v>7837999</v>
          </cell>
          <cell r="AQ1712">
            <v>7837999</v>
          </cell>
          <cell r="AV1712">
            <v>0</v>
          </cell>
          <cell r="AW1712">
            <v>0</v>
          </cell>
          <cell r="AY1712">
            <v>7837999</v>
          </cell>
          <cell r="AZ1712">
            <v>7837999</v>
          </cell>
        </row>
        <row r="1713">
          <cell r="A1713" t="str">
            <v>MTEI</v>
          </cell>
          <cell r="B1713" t="str">
            <v>NDP</v>
          </cell>
          <cell r="C1713" t="str">
            <v>B</v>
          </cell>
          <cell r="D1713" t="str">
            <v>HT2</v>
          </cell>
          <cell r="E1713" t="str">
            <v>Travail, emploi et insertion</v>
          </cell>
          <cell r="F1713" t="str">
            <v>Travail et emploi</v>
          </cell>
          <cell r="U1713">
            <v>19848627</v>
          </cell>
          <cell r="V1713">
            <v>18329093</v>
          </cell>
          <cell r="AD1713">
            <v>0</v>
          </cell>
          <cell r="AE1713">
            <v>0</v>
          </cell>
          <cell r="AG1713">
            <v>19848627</v>
          </cell>
          <cell r="AH1713">
            <v>18329093</v>
          </cell>
          <cell r="AM1713">
            <v>0</v>
          </cell>
          <cell r="AN1713">
            <v>0</v>
          </cell>
          <cell r="AP1713">
            <v>19848627</v>
          </cell>
          <cell r="AQ1713">
            <v>18329093</v>
          </cell>
          <cell r="AV1713">
            <v>0</v>
          </cell>
          <cell r="AW1713">
            <v>0</v>
          </cell>
          <cell r="AY1713">
            <v>19848627</v>
          </cell>
          <cell r="AZ1713">
            <v>18329093</v>
          </cell>
        </row>
        <row r="1714">
          <cell r="A1714" t="str">
            <v>MTEI</v>
          </cell>
          <cell r="B1714" t="str">
            <v>NDP</v>
          </cell>
          <cell r="C1714" t="str">
            <v>B</v>
          </cell>
          <cell r="D1714" t="str">
            <v>HT2</v>
          </cell>
          <cell r="E1714" t="str">
            <v>Travail, emploi et insertion</v>
          </cell>
          <cell r="F1714" t="str">
            <v>Travail et emploi</v>
          </cell>
          <cell r="U1714">
            <v>113898468</v>
          </cell>
          <cell r="V1714">
            <v>113898468</v>
          </cell>
          <cell r="AD1714">
            <v>0</v>
          </cell>
          <cell r="AE1714">
            <v>0</v>
          </cell>
          <cell r="AG1714">
            <v>113898468</v>
          </cell>
          <cell r="AH1714">
            <v>113898468</v>
          </cell>
          <cell r="AM1714">
            <v>0</v>
          </cell>
          <cell r="AN1714">
            <v>0</v>
          </cell>
          <cell r="AP1714">
            <v>113898468</v>
          </cell>
          <cell r="AQ1714">
            <v>113898468</v>
          </cell>
          <cell r="AV1714">
            <v>0</v>
          </cell>
          <cell r="AW1714">
            <v>0</v>
          </cell>
          <cell r="AY1714">
            <v>113898468</v>
          </cell>
          <cell r="AZ1714">
            <v>113898468</v>
          </cell>
        </row>
        <row r="1715">
          <cell r="A1715" t="str">
            <v>MTEI</v>
          </cell>
          <cell r="B1715" t="str">
            <v>NDP</v>
          </cell>
          <cell r="C1715" t="str">
            <v>B</v>
          </cell>
          <cell r="D1715" t="str">
            <v>HT2</v>
          </cell>
          <cell r="E1715" t="str">
            <v>Travail, emploi et insertion</v>
          </cell>
          <cell r="F1715" t="str">
            <v>Travail et emploi</v>
          </cell>
          <cell r="U1715">
            <v>98271357</v>
          </cell>
          <cell r="V1715">
            <v>105223165</v>
          </cell>
          <cell r="AD1715">
            <v>0</v>
          </cell>
          <cell r="AE1715">
            <v>0</v>
          </cell>
          <cell r="AG1715">
            <v>98271357</v>
          </cell>
          <cell r="AH1715">
            <v>105223165</v>
          </cell>
          <cell r="AM1715">
            <v>0</v>
          </cell>
          <cell r="AN1715">
            <v>0</v>
          </cell>
          <cell r="AP1715">
            <v>98271357</v>
          </cell>
          <cell r="AQ1715">
            <v>105223165</v>
          </cell>
          <cell r="AV1715">
            <v>0</v>
          </cell>
          <cell r="AW1715">
            <v>0</v>
          </cell>
          <cell r="AY1715">
            <v>98271357</v>
          </cell>
          <cell r="AZ1715">
            <v>105223165</v>
          </cell>
        </row>
        <row r="1716">
          <cell r="A1716" t="str">
            <v>MTEI</v>
          </cell>
          <cell r="B1716" t="str">
            <v>NDP</v>
          </cell>
          <cell r="C1716" t="str">
            <v>B</v>
          </cell>
          <cell r="D1716" t="str">
            <v>HT2</v>
          </cell>
          <cell r="E1716" t="str">
            <v>Travail, emploi et insertion</v>
          </cell>
          <cell r="F1716" t="str">
            <v>Travail et emploi</v>
          </cell>
          <cell r="U1716">
            <v>0</v>
          </cell>
          <cell r="V1716">
            <v>0</v>
          </cell>
          <cell r="AD1716">
            <v>0</v>
          </cell>
          <cell r="AE1716">
            <v>0</v>
          </cell>
          <cell r="AG1716">
            <v>0</v>
          </cell>
          <cell r="AH1716">
            <v>0</v>
          </cell>
          <cell r="AM1716">
            <v>0</v>
          </cell>
          <cell r="AN1716">
            <v>0</v>
          </cell>
          <cell r="AP1716">
            <v>0</v>
          </cell>
          <cell r="AQ1716">
            <v>0</v>
          </cell>
          <cell r="AV1716">
            <v>0</v>
          </cell>
          <cell r="AW1716">
            <v>0</v>
          </cell>
          <cell r="AY1716">
            <v>0</v>
          </cell>
          <cell r="AZ1716">
            <v>0</v>
          </cell>
        </row>
        <row r="1717">
          <cell r="A1717" t="str">
            <v>MTEI</v>
          </cell>
          <cell r="B1717" t="str">
            <v>NDP</v>
          </cell>
          <cell r="C1717" t="str">
            <v>B</v>
          </cell>
          <cell r="D1717" t="str">
            <v>HT2</v>
          </cell>
          <cell r="E1717" t="str">
            <v>Travail, emploi et insertion</v>
          </cell>
          <cell r="F1717" t="str">
            <v>Travail et emploi</v>
          </cell>
          <cell r="U1717">
            <v>0</v>
          </cell>
          <cell r="V1717">
            <v>0</v>
          </cell>
          <cell r="AD1717">
            <v>0</v>
          </cell>
          <cell r="AE1717">
            <v>0</v>
          </cell>
          <cell r="AG1717">
            <v>0</v>
          </cell>
          <cell r="AH1717">
            <v>0</v>
          </cell>
          <cell r="AM1717">
            <v>0</v>
          </cell>
          <cell r="AN1717">
            <v>0</v>
          </cell>
          <cell r="AP1717">
            <v>0</v>
          </cell>
          <cell r="AQ1717">
            <v>0</v>
          </cell>
          <cell r="AV1717">
            <v>0</v>
          </cell>
          <cell r="AW1717">
            <v>0</v>
          </cell>
          <cell r="AY1717">
            <v>0</v>
          </cell>
          <cell r="AZ1717">
            <v>0</v>
          </cell>
        </row>
        <row r="1718">
          <cell r="A1718" t="str">
            <v>MTEI</v>
          </cell>
          <cell r="B1718" t="str">
            <v>NDP</v>
          </cell>
          <cell r="C1718" t="str">
            <v>P</v>
          </cell>
          <cell r="D1718" t="str">
            <v>SO</v>
          </cell>
          <cell r="E1718" t="str">
            <v>Travail, emploi et insertion</v>
          </cell>
          <cell r="F1718" t="str">
            <v>Travail et emploi</v>
          </cell>
          <cell r="M1718">
            <v>84372809</v>
          </cell>
          <cell r="O1718">
            <v>71576663</v>
          </cell>
          <cell r="Q1718">
            <v>74127159</v>
          </cell>
          <cell r="S1718">
            <v>82757565</v>
          </cell>
          <cell r="U1718">
            <v>149152815</v>
          </cell>
          <cell r="V1718">
            <v>88710549</v>
          </cell>
          <cell r="AD1718">
            <v>0</v>
          </cell>
          <cell r="AE1718">
            <v>0</v>
          </cell>
          <cell r="AG1718">
            <v>149152815</v>
          </cell>
          <cell r="AH1718">
            <v>88710549</v>
          </cell>
          <cell r="AM1718">
            <v>0</v>
          </cell>
          <cell r="AN1718">
            <v>0</v>
          </cell>
          <cell r="AP1718">
            <v>149152815</v>
          </cell>
          <cell r="AQ1718">
            <v>88710549</v>
          </cell>
          <cell r="AV1718">
            <v>0</v>
          </cell>
          <cell r="AW1718">
            <v>0</v>
          </cell>
          <cell r="AY1718">
            <v>149152815</v>
          </cell>
          <cell r="AZ1718">
            <v>88710549</v>
          </cell>
        </row>
        <row r="1719">
          <cell r="A1719" t="str">
            <v>MTEI</v>
          </cell>
          <cell r="B1719" t="str">
            <v>NDP</v>
          </cell>
          <cell r="C1719" t="str">
            <v>STP</v>
          </cell>
          <cell r="D1719" t="str">
            <v>HT2</v>
          </cell>
          <cell r="E1719" t="str">
            <v>Travail, emploi et insertion</v>
          </cell>
          <cell r="F1719" t="str">
            <v>Travail et emploi</v>
          </cell>
          <cell r="M1719">
            <v>84372809</v>
          </cell>
          <cell r="O1719">
            <v>71576663</v>
          </cell>
          <cell r="Q1719">
            <v>74127159</v>
          </cell>
          <cell r="S1719">
            <v>82757565</v>
          </cell>
          <cell r="U1719">
            <v>149152815</v>
          </cell>
          <cell r="V1719">
            <v>88710549</v>
          </cell>
          <cell r="AD1719">
            <v>0</v>
          </cell>
          <cell r="AE1719">
            <v>0</v>
          </cell>
          <cell r="AG1719">
            <v>149152815</v>
          </cell>
          <cell r="AH1719">
            <v>88710549</v>
          </cell>
          <cell r="AM1719">
            <v>0</v>
          </cell>
          <cell r="AN1719">
            <v>0</v>
          </cell>
          <cell r="AP1719">
            <v>149152815</v>
          </cell>
          <cell r="AQ1719">
            <v>88710549</v>
          </cell>
          <cell r="AV1719">
            <v>0</v>
          </cell>
          <cell r="AW1719">
            <v>0</v>
          </cell>
          <cell r="AY1719">
            <v>149152815</v>
          </cell>
          <cell r="AZ1719">
            <v>88710549</v>
          </cell>
        </row>
        <row r="1720">
          <cell r="A1720" t="str">
            <v>MTEI</v>
          </cell>
          <cell r="B1720" t="str">
            <v>NDP</v>
          </cell>
          <cell r="C1720" t="str">
            <v>B</v>
          </cell>
          <cell r="D1720" t="str">
            <v>HT2</v>
          </cell>
          <cell r="E1720" t="str">
            <v>Travail, emploi et insertion</v>
          </cell>
          <cell r="F1720" t="str">
            <v>Travail et emploi</v>
          </cell>
          <cell r="U1720">
            <v>3750000</v>
          </cell>
          <cell r="V1720">
            <v>4050000</v>
          </cell>
          <cell r="AD1720">
            <v>0</v>
          </cell>
          <cell r="AE1720">
            <v>0</v>
          </cell>
          <cell r="AG1720">
            <v>3750000</v>
          </cell>
          <cell r="AH1720">
            <v>4050000</v>
          </cell>
          <cell r="AM1720">
            <v>0</v>
          </cell>
          <cell r="AN1720">
            <v>0</v>
          </cell>
          <cell r="AP1720">
            <v>3750000</v>
          </cell>
          <cell r="AQ1720">
            <v>4050000</v>
          </cell>
          <cell r="AV1720">
            <v>0</v>
          </cell>
          <cell r="AW1720">
            <v>0</v>
          </cell>
          <cell r="AY1720">
            <v>3750000</v>
          </cell>
          <cell r="AZ1720">
            <v>4050000</v>
          </cell>
        </row>
        <row r="1721">
          <cell r="A1721" t="str">
            <v>MTEI</v>
          </cell>
          <cell r="B1721" t="str">
            <v>NDP</v>
          </cell>
          <cell r="C1721" t="str">
            <v>B</v>
          </cell>
          <cell r="D1721" t="str">
            <v>HT2</v>
          </cell>
          <cell r="E1721" t="str">
            <v>Travail, emploi et insertion</v>
          </cell>
          <cell r="F1721" t="str">
            <v>Travail et emploi</v>
          </cell>
          <cell r="U1721">
            <v>8265000</v>
          </cell>
          <cell r="V1721">
            <v>8265000</v>
          </cell>
          <cell r="AD1721">
            <v>0</v>
          </cell>
          <cell r="AE1721">
            <v>0</v>
          </cell>
          <cell r="AG1721">
            <v>8265000</v>
          </cell>
          <cell r="AH1721">
            <v>8265000</v>
          </cell>
          <cell r="AM1721">
            <v>0</v>
          </cell>
          <cell r="AN1721">
            <v>0</v>
          </cell>
          <cell r="AP1721">
            <v>8265000</v>
          </cell>
          <cell r="AQ1721">
            <v>8265000</v>
          </cell>
          <cell r="AV1721">
            <v>0</v>
          </cell>
          <cell r="AW1721">
            <v>0</v>
          </cell>
          <cell r="AY1721">
            <v>8265000</v>
          </cell>
          <cell r="AZ1721">
            <v>8265000</v>
          </cell>
        </row>
        <row r="1722">
          <cell r="A1722" t="str">
            <v>MTEI</v>
          </cell>
          <cell r="B1722" t="str">
            <v>NDP</v>
          </cell>
          <cell r="C1722" t="str">
            <v>B</v>
          </cell>
          <cell r="D1722" t="str">
            <v>HT2</v>
          </cell>
          <cell r="E1722" t="str">
            <v>Travail, emploi et insertion</v>
          </cell>
          <cell r="F1722" t="str">
            <v>Travail et emploi</v>
          </cell>
          <cell r="U1722">
            <v>9840000</v>
          </cell>
          <cell r="V1722">
            <v>9840000</v>
          </cell>
          <cell r="AD1722">
            <v>0</v>
          </cell>
          <cell r="AE1722">
            <v>0</v>
          </cell>
          <cell r="AG1722">
            <v>9840000</v>
          </cell>
          <cell r="AH1722">
            <v>9840000</v>
          </cell>
          <cell r="AM1722">
            <v>0</v>
          </cell>
          <cell r="AN1722">
            <v>0</v>
          </cell>
          <cell r="AP1722">
            <v>9840000</v>
          </cell>
          <cell r="AQ1722">
            <v>9840000</v>
          </cell>
          <cell r="AV1722">
            <v>0</v>
          </cell>
          <cell r="AW1722">
            <v>0</v>
          </cell>
          <cell r="AY1722">
            <v>9840000</v>
          </cell>
          <cell r="AZ1722">
            <v>9840000</v>
          </cell>
        </row>
        <row r="1723">
          <cell r="A1723" t="str">
            <v>MTEI</v>
          </cell>
          <cell r="B1723" t="str">
            <v>NDP</v>
          </cell>
          <cell r="C1723" t="str">
            <v>B</v>
          </cell>
          <cell r="D1723" t="str">
            <v>HT2</v>
          </cell>
          <cell r="E1723" t="str">
            <v>Travail, emploi et insertion</v>
          </cell>
          <cell r="F1723" t="str">
            <v>Travail et emploi</v>
          </cell>
          <cell r="U1723">
            <v>2000000</v>
          </cell>
          <cell r="V1723">
            <v>2000000</v>
          </cell>
          <cell r="AD1723">
            <v>0</v>
          </cell>
          <cell r="AE1723">
            <v>0</v>
          </cell>
          <cell r="AG1723">
            <v>2000000</v>
          </cell>
          <cell r="AH1723">
            <v>2000000</v>
          </cell>
          <cell r="AM1723">
            <v>0</v>
          </cell>
          <cell r="AN1723">
            <v>0</v>
          </cell>
          <cell r="AP1723">
            <v>2000000</v>
          </cell>
          <cell r="AQ1723">
            <v>2000000</v>
          </cell>
          <cell r="AV1723">
            <v>0</v>
          </cell>
          <cell r="AW1723">
            <v>0</v>
          </cell>
          <cell r="AY1723">
            <v>2000000</v>
          </cell>
          <cell r="AZ1723">
            <v>2000000</v>
          </cell>
        </row>
        <row r="1724">
          <cell r="A1724" t="str">
            <v>MTEI</v>
          </cell>
          <cell r="B1724" t="str">
            <v>NDP</v>
          </cell>
          <cell r="C1724" t="str">
            <v>B</v>
          </cell>
          <cell r="D1724" t="str">
            <v>HT2</v>
          </cell>
          <cell r="E1724" t="str">
            <v>Travail, emploi et insertion</v>
          </cell>
          <cell r="F1724" t="str">
            <v>Travail et emploi</v>
          </cell>
          <cell r="U1724">
            <v>11038142</v>
          </cell>
          <cell r="V1724">
            <v>11038142</v>
          </cell>
          <cell r="AD1724">
            <v>0</v>
          </cell>
          <cell r="AE1724">
            <v>0</v>
          </cell>
          <cell r="AG1724">
            <v>11038142</v>
          </cell>
          <cell r="AH1724">
            <v>11038142</v>
          </cell>
          <cell r="AM1724">
            <v>0</v>
          </cell>
          <cell r="AN1724">
            <v>0</v>
          </cell>
          <cell r="AP1724">
            <v>11038142</v>
          </cell>
          <cell r="AQ1724">
            <v>11038142</v>
          </cell>
          <cell r="AV1724">
            <v>0</v>
          </cell>
          <cell r="AW1724">
            <v>0</v>
          </cell>
          <cell r="AY1724">
            <v>11038142</v>
          </cell>
          <cell r="AZ1724">
            <v>11038142</v>
          </cell>
        </row>
        <row r="1725">
          <cell r="A1725" t="str">
            <v>MTEI</v>
          </cell>
          <cell r="B1725" t="str">
            <v>NDP</v>
          </cell>
          <cell r="C1725" t="str">
            <v>B</v>
          </cell>
          <cell r="D1725" t="str">
            <v>HT2</v>
          </cell>
          <cell r="E1725" t="str">
            <v>Travail, emploi et insertion</v>
          </cell>
          <cell r="F1725" t="str">
            <v>Travail et emploi</v>
          </cell>
          <cell r="U1725">
            <v>1794879</v>
          </cell>
          <cell r="V1725">
            <v>1794879</v>
          </cell>
          <cell r="AD1725">
            <v>0</v>
          </cell>
          <cell r="AE1725">
            <v>0</v>
          </cell>
          <cell r="AG1725">
            <v>1794879</v>
          </cell>
          <cell r="AH1725">
            <v>1794879</v>
          </cell>
          <cell r="AM1725">
            <v>0</v>
          </cell>
          <cell r="AN1725">
            <v>0</v>
          </cell>
          <cell r="AP1725">
            <v>1794879</v>
          </cell>
          <cell r="AQ1725">
            <v>1794879</v>
          </cell>
          <cell r="AV1725">
            <v>0</v>
          </cell>
          <cell r="AW1725">
            <v>0</v>
          </cell>
          <cell r="AY1725">
            <v>1794879</v>
          </cell>
          <cell r="AZ1725">
            <v>1794879</v>
          </cell>
        </row>
        <row r="1726">
          <cell r="A1726" t="str">
            <v>MTEI</v>
          </cell>
          <cell r="B1726" t="str">
            <v>NDP</v>
          </cell>
          <cell r="C1726" t="str">
            <v>B</v>
          </cell>
          <cell r="D1726" t="str">
            <v>HT2</v>
          </cell>
          <cell r="E1726" t="str">
            <v>Travail, emploi et insertion</v>
          </cell>
          <cell r="F1726" t="str">
            <v>Travail et emploi</v>
          </cell>
          <cell r="U1726">
            <v>1312000</v>
          </cell>
          <cell r="V1726">
            <v>1312000</v>
          </cell>
          <cell r="AD1726">
            <v>0</v>
          </cell>
          <cell r="AE1726">
            <v>0</v>
          </cell>
          <cell r="AG1726">
            <v>1312000</v>
          </cell>
          <cell r="AH1726">
            <v>1312000</v>
          </cell>
          <cell r="AM1726">
            <v>0</v>
          </cell>
          <cell r="AN1726">
            <v>0</v>
          </cell>
          <cell r="AP1726">
            <v>1312000</v>
          </cell>
          <cell r="AQ1726">
            <v>1312000</v>
          </cell>
          <cell r="AV1726">
            <v>0</v>
          </cell>
          <cell r="AW1726">
            <v>0</v>
          </cell>
          <cell r="AY1726">
            <v>1312000</v>
          </cell>
          <cell r="AZ1726">
            <v>1312000</v>
          </cell>
        </row>
        <row r="1727">
          <cell r="A1727" t="str">
            <v>MTEI</v>
          </cell>
          <cell r="B1727" t="str">
            <v>NDP</v>
          </cell>
          <cell r="C1727" t="str">
            <v>B</v>
          </cell>
          <cell r="D1727" t="str">
            <v>HT2</v>
          </cell>
          <cell r="E1727" t="str">
            <v>Travail, emploi et insertion</v>
          </cell>
          <cell r="F1727" t="str">
            <v>Travail et emploi</v>
          </cell>
          <cell r="U1727">
            <v>3440000</v>
          </cell>
          <cell r="V1727">
            <v>3440000</v>
          </cell>
          <cell r="AD1727">
            <v>0</v>
          </cell>
          <cell r="AE1727">
            <v>0</v>
          </cell>
          <cell r="AG1727">
            <v>3440000</v>
          </cell>
          <cell r="AH1727">
            <v>3440000</v>
          </cell>
          <cell r="AM1727">
            <v>0</v>
          </cell>
          <cell r="AN1727">
            <v>0</v>
          </cell>
          <cell r="AP1727">
            <v>3440000</v>
          </cell>
          <cell r="AQ1727">
            <v>3440000</v>
          </cell>
          <cell r="AV1727">
            <v>0</v>
          </cell>
          <cell r="AW1727">
            <v>0</v>
          </cell>
          <cell r="AY1727">
            <v>3440000</v>
          </cell>
          <cell r="AZ1727">
            <v>3440000</v>
          </cell>
        </row>
        <row r="1728">
          <cell r="A1728" t="str">
            <v>MTEI</v>
          </cell>
          <cell r="B1728" t="str">
            <v>NDP</v>
          </cell>
          <cell r="C1728" t="str">
            <v>B</v>
          </cell>
          <cell r="D1728" t="str">
            <v>HT2</v>
          </cell>
          <cell r="E1728" t="str">
            <v>Travail, emploi et insertion</v>
          </cell>
          <cell r="F1728" t="str">
            <v>Travail et emploi</v>
          </cell>
          <cell r="U1728">
            <v>102600000</v>
          </cell>
          <cell r="V1728">
            <v>34600000</v>
          </cell>
          <cell r="AD1728">
            <v>0</v>
          </cell>
          <cell r="AE1728">
            <v>0</v>
          </cell>
          <cell r="AG1728">
            <v>102600000</v>
          </cell>
          <cell r="AH1728">
            <v>34600000</v>
          </cell>
          <cell r="AM1728">
            <v>0</v>
          </cell>
          <cell r="AN1728">
            <v>0</v>
          </cell>
          <cell r="AP1728">
            <v>102600000</v>
          </cell>
          <cell r="AQ1728">
            <v>34600000</v>
          </cell>
          <cell r="AV1728">
            <v>0</v>
          </cell>
          <cell r="AW1728">
            <v>0</v>
          </cell>
          <cell r="AY1728">
            <v>102600000</v>
          </cell>
          <cell r="AZ1728">
            <v>34600000</v>
          </cell>
        </row>
        <row r="1729">
          <cell r="A1729" t="str">
            <v>MTEI</v>
          </cell>
          <cell r="B1729" t="str">
            <v>NDP</v>
          </cell>
          <cell r="C1729" t="str">
            <v>B</v>
          </cell>
          <cell r="D1729" t="str">
            <v>HT2</v>
          </cell>
          <cell r="E1729" t="str">
            <v>Travail, emploi et insertion</v>
          </cell>
          <cell r="F1729" t="str">
            <v>Travail et emploi</v>
          </cell>
          <cell r="U1729">
            <v>1998800</v>
          </cell>
          <cell r="V1729">
            <v>1998800</v>
          </cell>
          <cell r="AD1729">
            <v>0</v>
          </cell>
          <cell r="AE1729">
            <v>0</v>
          </cell>
          <cell r="AG1729">
            <v>1998800</v>
          </cell>
          <cell r="AH1729">
            <v>1998800</v>
          </cell>
          <cell r="AM1729">
            <v>0</v>
          </cell>
          <cell r="AN1729">
            <v>0</v>
          </cell>
          <cell r="AP1729">
            <v>1998800</v>
          </cell>
          <cell r="AQ1729">
            <v>1998800</v>
          </cell>
          <cell r="AV1729">
            <v>0</v>
          </cell>
          <cell r="AW1729">
            <v>0</v>
          </cell>
          <cell r="AY1729">
            <v>1998800</v>
          </cell>
          <cell r="AZ1729">
            <v>1998800</v>
          </cell>
        </row>
        <row r="1730">
          <cell r="A1730" t="str">
            <v>MTEI</v>
          </cell>
          <cell r="B1730" t="str">
            <v>NDP</v>
          </cell>
          <cell r="C1730" t="str">
            <v>B</v>
          </cell>
          <cell r="D1730" t="str">
            <v>HT2</v>
          </cell>
          <cell r="E1730" t="str">
            <v>Travail, emploi et insertion</v>
          </cell>
          <cell r="F1730" t="str">
            <v>Travail et emploi</v>
          </cell>
          <cell r="U1730">
            <v>3113994</v>
          </cell>
          <cell r="V1730">
            <v>10371728</v>
          </cell>
          <cell r="AD1730">
            <v>0</v>
          </cell>
          <cell r="AE1730">
            <v>0</v>
          </cell>
          <cell r="AG1730">
            <v>3113994</v>
          </cell>
          <cell r="AH1730">
            <v>10371728</v>
          </cell>
          <cell r="AM1730">
            <v>0</v>
          </cell>
          <cell r="AN1730">
            <v>0</v>
          </cell>
          <cell r="AP1730">
            <v>3113994</v>
          </cell>
          <cell r="AQ1730">
            <v>10371728</v>
          </cell>
          <cell r="AV1730">
            <v>0</v>
          </cell>
          <cell r="AW1730">
            <v>0</v>
          </cell>
          <cell r="AY1730">
            <v>3113994</v>
          </cell>
          <cell r="AZ1730">
            <v>10371728</v>
          </cell>
        </row>
        <row r="1731">
          <cell r="A1731" t="str">
            <v>MTEI</v>
          </cell>
          <cell r="B1731" t="str">
            <v>NDP</v>
          </cell>
          <cell r="C1731" t="str">
            <v>B</v>
          </cell>
          <cell r="D1731" t="str">
            <v>HT2</v>
          </cell>
          <cell r="E1731" t="str">
            <v>Travail, emploi et insertion</v>
          </cell>
          <cell r="F1731" t="str">
            <v>Travail et emploi</v>
          </cell>
          <cell r="U1731">
            <v>0</v>
          </cell>
          <cell r="V1731">
            <v>0</v>
          </cell>
          <cell r="AD1731">
            <v>0</v>
          </cell>
          <cell r="AE1731">
            <v>0</v>
          </cell>
          <cell r="AG1731">
            <v>0</v>
          </cell>
          <cell r="AH1731">
            <v>0</v>
          </cell>
          <cell r="AM1731">
            <v>0</v>
          </cell>
          <cell r="AN1731">
            <v>0</v>
          </cell>
          <cell r="AP1731">
            <v>0</v>
          </cell>
          <cell r="AQ1731">
            <v>0</v>
          </cell>
          <cell r="AV1731">
            <v>0</v>
          </cell>
          <cell r="AW1731">
            <v>0</v>
          </cell>
          <cell r="AY1731">
            <v>0</v>
          </cell>
          <cell r="AZ1731">
            <v>0</v>
          </cell>
        </row>
        <row r="1732">
          <cell r="A1732" t="str">
            <v>MTEI</v>
          </cell>
          <cell r="B1732" t="str">
            <v>NDP</v>
          </cell>
          <cell r="C1732" t="str">
            <v>P</v>
          </cell>
          <cell r="D1732" t="str">
            <v>SO</v>
          </cell>
          <cell r="E1732" t="str">
            <v>Travail, emploi et insertion</v>
          </cell>
          <cell r="F1732" t="str">
            <v>Travail et emploi</v>
          </cell>
          <cell r="M1732">
            <v>609143803</v>
          </cell>
          <cell r="O1732">
            <v>623724577</v>
          </cell>
          <cell r="Q1732">
            <v>623439102</v>
          </cell>
          <cell r="S1732">
            <v>624779655</v>
          </cell>
          <cell r="U1732">
            <v>634230292</v>
          </cell>
          <cell r="V1732">
            <v>628694080</v>
          </cell>
          <cell r="AD1732">
            <v>0</v>
          </cell>
          <cell r="AE1732">
            <v>0</v>
          </cell>
          <cell r="AG1732">
            <v>634230292</v>
          </cell>
          <cell r="AH1732">
            <v>628694080</v>
          </cell>
          <cell r="AM1732">
            <v>0</v>
          </cell>
          <cell r="AN1732">
            <v>0</v>
          </cell>
          <cell r="AP1732">
            <v>634230292</v>
          </cell>
          <cell r="AQ1732">
            <v>628694080</v>
          </cell>
          <cell r="AV1732">
            <v>0</v>
          </cell>
          <cell r="AW1732">
            <v>0</v>
          </cell>
          <cell r="AY1732">
            <v>634230292</v>
          </cell>
          <cell r="AZ1732">
            <v>628694080</v>
          </cell>
        </row>
        <row r="1733">
          <cell r="A1733" t="str">
            <v>MTEI</v>
          </cell>
          <cell r="B1733" t="str">
            <v>SO</v>
          </cell>
          <cell r="C1733" t="str">
            <v>STP</v>
          </cell>
          <cell r="D1733" t="str">
            <v>T2</v>
          </cell>
          <cell r="E1733" t="str">
            <v>Travail, emploi et insertion</v>
          </cell>
          <cell r="F1733" t="str">
            <v>Travail et emploi</v>
          </cell>
          <cell r="M1733">
            <v>579436801</v>
          </cell>
          <cell r="O1733">
            <v>569962198</v>
          </cell>
          <cell r="Q1733">
            <v>561103506</v>
          </cell>
          <cell r="S1733">
            <v>561010446</v>
          </cell>
          <cell r="U1733">
            <v>558636812</v>
          </cell>
          <cell r="V1733">
            <v>558636812</v>
          </cell>
          <cell r="AD1733">
            <v>0</v>
          </cell>
          <cell r="AE1733">
            <v>0</v>
          </cell>
          <cell r="AG1733">
            <v>558636812</v>
          </cell>
          <cell r="AH1733">
            <v>558636812</v>
          </cell>
          <cell r="AM1733">
            <v>0</v>
          </cell>
          <cell r="AN1733">
            <v>0</v>
          </cell>
          <cell r="AP1733">
            <v>558636812</v>
          </cell>
          <cell r="AQ1733">
            <v>558636812</v>
          </cell>
          <cell r="AV1733">
            <v>0</v>
          </cell>
          <cell r="AW1733">
            <v>0</v>
          </cell>
          <cell r="AY1733">
            <v>558636812</v>
          </cell>
          <cell r="AZ1733">
            <v>558636812</v>
          </cell>
        </row>
        <row r="1734">
          <cell r="A1734" t="str">
            <v>MTEI</v>
          </cell>
          <cell r="B1734" t="str">
            <v>NDP</v>
          </cell>
          <cell r="C1734" t="str">
            <v>B</v>
          </cell>
          <cell r="D1734" t="str">
            <v>T2_HCAS</v>
          </cell>
          <cell r="E1734" t="str">
            <v>Travail, emploi et insertion</v>
          </cell>
          <cell r="F1734" t="str">
            <v>Travail et emploi</v>
          </cell>
          <cell r="M1734">
            <v>405758689</v>
          </cell>
          <cell r="O1734">
            <v>401626342</v>
          </cell>
          <cell r="Q1734">
            <v>395699690</v>
          </cell>
          <cell r="S1734">
            <v>399724293</v>
          </cell>
          <cell r="U1734">
            <v>394401462</v>
          </cell>
          <cell r="V1734">
            <v>394401462</v>
          </cell>
          <cell r="AD1734">
            <v>0</v>
          </cell>
          <cell r="AE1734">
            <v>0</v>
          </cell>
          <cell r="AG1734">
            <v>394401462</v>
          </cell>
          <cell r="AH1734">
            <v>394401462</v>
          </cell>
          <cell r="AM1734">
            <v>0</v>
          </cell>
          <cell r="AN1734">
            <v>0</v>
          </cell>
          <cell r="AP1734">
            <v>394401462</v>
          </cell>
          <cell r="AQ1734">
            <v>394401462</v>
          </cell>
          <cell r="AV1734">
            <v>0</v>
          </cell>
          <cell r="AW1734">
            <v>0</v>
          </cell>
          <cell r="AY1734">
            <v>394401462</v>
          </cell>
          <cell r="AZ1734">
            <v>394401462</v>
          </cell>
        </row>
        <row r="1735">
          <cell r="A1735" t="str">
            <v>MTEI</v>
          </cell>
          <cell r="B1735" t="str">
            <v>HN</v>
          </cell>
          <cell r="C1735" t="str">
            <v>B</v>
          </cell>
          <cell r="D1735" t="str">
            <v>T2_CAS</v>
          </cell>
          <cell r="E1735" t="str">
            <v>Travail, emploi et insertion</v>
          </cell>
          <cell r="F1735" t="str">
            <v>Travail et emploi</v>
          </cell>
          <cell r="M1735">
            <v>173678112</v>
          </cell>
          <cell r="O1735">
            <v>168335856</v>
          </cell>
          <cell r="Q1735">
            <v>165403816</v>
          </cell>
          <cell r="S1735">
            <v>161286153</v>
          </cell>
          <cell r="U1735">
            <v>164235350</v>
          </cell>
          <cell r="V1735">
            <v>164235350</v>
          </cell>
          <cell r="AD1735">
            <v>0</v>
          </cell>
          <cell r="AE1735">
            <v>0</v>
          </cell>
          <cell r="AG1735">
            <v>164235350</v>
          </cell>
          <cell r="AH1735">
            <v>164235350</v>
          </cell>
          <cell r="AM1735">
            <v>0</v>
          </cell>
          <cell r="AN1735">
            <v>0</v>
          </cell>
          <cell r="AP1735">
            <v>164235350</v>
          </cell>
          <cell r="AQ1735">
            <v>164235350</v>
          </cell>
          <cell r="AV1735">
            <v>0</v>
          </cell>
          <cell r="AW1735">
            <v>0</v>
          </cell>
          <cell r="AY1735">
            <v>164235350</v>
          </cell>
          <cell r="AZ1735">
            <v>164235350</v>
          </cell>
        </row>
        <row r="1736">
          <cell r="A1736" t="str">
            <v>MTEI</v>
          </cell>
          <cell r="B1736" t="str">
            <v>NDP</v>
          </cell>
          <cell r="C1736" t="str">
            <v>STP</v>
          </cell>
          <cell r="D1736" t="str">
            <v>HT2</v>
          </cell>
          <cell r="E1736" t="str">
            <v>Travail, emploi et insertion</v>
          </cell>
          <cell r="F1736" t="str">
            <v>Travail et emploi</v>
          </cell>
          <cell r="M1736">
            <v>29707002</v>
          </cell>
          <cell r="O1736">
            <v>53762379</v>
          </cell>
          <cell r="Q1736">
            <v>62335596</v>
          </cell>
          <cell r="S1736">
            <v>63769209</v>
          </cell>
          <cell r="U1736">
            <v>75593480</v>
          </cell>
          <cell r="V1736">
            <v>70057268</v>
          </cell>
          <cell r="AD1736">
            <v>0</v>
          </cell>
          <cell r="AE1736">
            <v>0</v>
          </cell>
          <cell r="AG1736">
            <v>75593480</v>
          </cell>
          <cell r="AH1736">
            <v>70057268</v>
          </cell>
          <cell r="AM1736">
            <v>0</v>
          </cell>
          <cell r="AN1736">
            <v>0</v>
          </cell>
          <cell r="AP1736">
            <v>75593480</v>
          </cell>
          <cell r="AQ1736">
            <v>70057268</v>
          </cell>
          <cell r="AV1736">
            <v>0</v>
          </cell>
          <cell r="AW1736">
            <v>0</v>
          </cell>
          <cell r="AY1736">
            <v>75593480</v>
          </cell>
          <cell r="AZ1736">
            <v>70057268</v>
          </cell>
        </row>
        <row r="1737">
          <cell r="A1737" t="str">
            <v>MTEI</v>
          </cell>
          <cell r="B1737" t="str">
            <v>NDP</v>
          </cell>
          <cell r="C1737" t="str">
            <v>B</v>
          </cell>
          <cell r="D1737" t="str">
            <v>HT2</v>
          </cell>
          <cell r="E1737" t="str">
            <v>Travail, emploi et insertion</v>
          </cell>
          <cell r="F1737" t="str">
            <v>Travail et emploi</v>
          </cell>
          <cell r="U1737">
            <v>34267838</v>
          </cell>
          <cell r="V1737">
            <v>28733660</v>
          </cell>
          <cell r="AD1737">
            <v>0</v>
          </cell>
          <cell r="AE1737">
            <v>0</v>
          </cell>
          <cell r="AG1737">
            <v>34267838</v>
          </cell>
          <cell r="AH1737">
            <v>28733660</v>
          </cell>
          <cell r="AM1737">
            <v>0</v>
          </cell>
          <cell r="AN1737">
            <v>0</v>
          </cell>
          <cell r="AP1737">
            <v>34267838</v>
          </cell>
          <cell r="AQ1737">
            <v>28733660</v>
          </cell>
          <cell r="AV1737">
            <v>0</v>
          </cell>
          <cell r="AW1737">
            <v>0</v>
          </cell>
          <cell r="AY1737">
            <v>34267838</v>
          </cell>
          <cell r="AZ1737">
            <v>28733660</v>
          </cell>
        </row>
        <row r="1738">
          <cell r="A1738" t="str">
            <v>MTEI</v>
          </cell>
          <cell r="B1738" t="str">
            <v>NDP</v>
          </cell>
          <cell r="C1738" t="str">
            <v>B</v>
          </cell>
          <cell r="D1738" t="str">
            <v>HT2</v>
          </cell>
          <cell r="E1738" t="str">
            <v>Travail, emploi et insertion</v>
          </cell>
          <cell r="F1738" t="str">
            <v>Travail et emploi</v>
          </cell>
          <cell r="U1738">
            <v>15862887</v>
          </cell>
          <cell r="V1738">
            <v>15860853</v>
          </cell>
          <cell r="AD1738">
            <v>0</v>
          </cell>
          <cell r="AE1738">
            <v>0</v>
          </cell>
          <cell r="AG1738">
            <v>15862887</v>
          </cell>
          <cell r="AH1738">
            <v>15860853</v>
          </cell>
          <cell r="AM1738">
            <v>0</v>
          </cell>
          <cell r="AN1738">
            <v>0</v>
          </cell>
          <cell r="AP1738">
            <v>15862887</v>
          </cell>
          <cell r="AQ1738">
            <v>15860853</v>
          </cell>
          <cell r="AV1738">
            <v>0</v>
          </cell>
          <cell r="AW1738">
            <v>0</v>
          </cell>
          <cell r="AY1738">
            <v>15862887</v>
          </cell>
          <cell r="AZ1738">
            <v>15860853</v>
          </cell>
        </row>
        <row r="1739">
          <cell r="A1739" t="str">
            <v>MTEI</v>
          </cell>
          <cell r="B1739" t="str">
            <v>NDP</v>
          </cell>
          <cell r="C1739" t="str">
            <v>B</v>
          </cell>
          <cell r="D1739" t="str">
            <v>HT2</v>
          </cell>
          <cell r="E1739" t="str">
            <v>Travail, emploi et insertion</v>
          </cell>
          <cell r="F1739" t="str">
            <v>Travail et emploi</v>
          </cell>
          <cell r="U1739">
            <v>0</v>
          </cell>
          <cell r="V1739">
            <v>0</v>
          </cell>
          <cell r="AD1739">
            <v>0</v>
          </cell>
          <cell r="AE1739">
            <v>0</v>
          </cell>
          <cell r="AG1739">
            <v>0</v>
          </cell>
          <cell r="AH1739">
            <v>0</v>
          </cell>
          <cell r="AM1739">
            <v>0</v>
          </cell>
          <cell r="AN1739">
            <v>0</v>
          </cell>
          <cell r="AP1739">
            <v>0</v>
          </cell>
          <cell r="AQ1739">
            <v>0</v>
          </cell>
          <cell r="AV1739">
            <v>0</v>
          </cell>
          <cell r="AW1739">
            <v>0</v>
          </cell>
          <cell r="AY1739">
            <v>0</v>
          </cell>
          <cell r="AZ1739">
            <v>0</v>
          </cell>
        </row>
        <row r="1740">
          <cell r="A1740" t="str">
            <v>MTEI</v>
          </cell>
          <cell r="B1740" t="str">
            <v>NDP</v>
          </cell>
          <cell r="C1740" t="str">
            <v>B</v>
          </cell>
          <cell r="D1740" t="str">
            <v>HT2</v>
          </cell>
          <cell r="E1740" t="str">
            <v>Travail, emploi et insertion</v>
          </cell>
          <cell r="F1740" t="str">
            <v>Travail et emploi</v>
          </cell>
          <cell r="U1740">
            <v>14822755</v>
          </cell>
          <cell r="V1740">
            <v>14822755</v>
          </cell>
          <cell r="AD1740">
            <v>0</v>
          </cell>
          <cell r="AE1740">
            <v>0</v>
          </cell>
          <cell r="AG1740">
            <v>14822755</v>
          </cell>
          <cell r="AH1740">
            <v>14822755</v>
          </cell>
          <cell r="AM1740">
            <v>0</v>
          </cell>
          <cell r="AN1740">
            <v>0</v>
          </cell>
          <cell r="AP1740">
            <v>14822755</v>
          </cell>
          <cell r="AQ1740">
            <v>14822755</v>
          </cell>
          <cell r="AV1740">
            <v>0</v>
          </cell>
          <cell r="AW1740">
            <v>0</v>
          </cell>
          <cell r="AY1740">
            <v>14822755</v>
          </cell>
          <cell r="AZ1740">
            <v>14822755</v>
          </cell>
        </row>
        <row r="1741">
          <cell r="A1741" t="str">
            <v>MTEI</v>
          </cell>
          <cell r="B1741" t="str">
            <v>NDP</v>
          </cell>
          <cell r="C1741" t="str">
            <v>B</v>
          </cell>
          <cell r="D1741" t="str">
            <v>HT2</v>
          </cell>
          <cell r="E1741" t="str">
            <v>Travail, emploi et insertion</v>
          </cell>
          <cell r="F1741" t="str">
            <v>Travail et emploi</v>
          </cell>
          <cell r="U1741">
            <v>10640000</v>
          </cell>
          <cell r="V1741">
            <v>10640000</v>
          </cell>
          <cell r="AD1741">
            <v>0</v>
          </cell>
          <cell r="AE1741">
            <v>0</v>
          </cell>
          <cell r="AG1741">
            <v>10640000</v>
          </cell>
          <cell r="AH1741">
            <v>10640000</v>
          </cell>
          <cell r="AM1741">
            <v>0</v>
          </cell>
          <cell r="AN1741">
            <v>0</v>
          </cell>
          <cell r="AP1741">
            <v>10640000</v>
          </cell>
          <cell r="AQ1741">
            <v>10640000</v>
          </cell>
          <cell r="AV1741">
            <v>0</v>
          </cell>
          <cell r="AW1741">
            <v>0</v>
          </cell>
          <cell r="AY1741">
            <v>10640000</v>
          </cell>
          <cell r="AZ1741">
            <v>10640000</v>
          </cell>
        </row>
        <row r="1742">
          <cell r="A1742" t="str">
            <v>MTEI</v>
          </cell>
          <cell r="B1742" t="str">
            <v>NDP</v>
          </cell>
          <cell r="C1742" t="str">
            <v>B</v>
          </cell>
          <cell r="D1742" t="str">
            <v>HT2</v>
          </cell>
          <cell r="E1742" t="str">
            <v>Travail, emploi et insertion</v>
          </cell>
          <cell r="F1742" t="str">
            <v>Travail et emploi</v>
          </cell>
          <cell r="U1742">
            <v>0</v>
          </cell>
          <cell r="V1742">
            <v>0</v>
          </cell>
          <cell r="AD1742">
            <v>0</v>
          </cell>
          <cell r="AE1742">
            <v>0</v>
          </cell>
          <cell r="AG1742">
            <v>0</v>
          </cell>
          <cell r="AH1742">
            <v>0</v>
          </cell>
          <cell r="AM1742">
            <v>0</v>
          </cell>
          <cell r="AN1742">
            <v>0</v>
          </cell>
          <cell r="AP1742">
            <v>0</v>
          </cell>
          <cell r="AQ1742">
            <v>0</v>
          </cell>
          <cell r="AV1742">
            <v>0</v>
          </cell>
          <cell r="AW1742">
            <v>0</v>
          </cell>
          <cell r="AY1742">
            <v>0</v>
          </cell>
          <cell r="AZ1742">
            <v>0</v>
          </cell>
        </row>
        <row r="1743">
          <cell r="A1743" t="str">
            <v>MEAE</v>
          </cell>
          <cell r="B1743" t="str">
            <v>ODETE</v>
          </cell>
          <cell r="C1743" t="str">
            <v>P</v>
          </cell>
          <cell r="D1743" t="str">
            <v>SO</v>
          </cell>
          <cell r="E1743" t="str">
            <v>Europe et affaires étrangères</v>
          </cell>
          <cell r="F1743" t="str">
            <v>PSRUE</v>
          </cell>
          <cell r="M1743">
            <v>16379909318</v>
          </cell>
          <cell r="O1743">
            <v>20645062166</v>
          </cell>
          <cell r="Q1743">
            <v>21024622700</v>
          </cell>
          <cell r="S1743">
            <v>23691447514</v>
          </cell>
          <cell r="U1743">
            <v>27200000000</v>
          </cell>
          <cell r="V1743">
            <v>27200000000</v>
          </cell>
          <cell r="AD1743">
            <v>0</v>
          </cell>
          <cell r="AE1743">
            <v>0</v>
          </cell>
          <cell r="AG1743">
            <v>27200000000</v>
          </cell>
          <cell r="AH1743">
            <v>27200000000</v>
          </cell>
          <cell r="AM1743">
            <v>0</v>
          </cell>
          <cell r="AN1743">
            <v>0</v>
          </cell>
          <cell r="AP1743">
            <v>27200000000</v>
          </cell>
          <cell r="AQ1743">
            <v>27200000000</v>
          </cell>
          <cell r="AV1743">
            <v>0</v>
          </cell>
          <cell r="AW1743">
            <v>0</v>
          </cell>
          <cell r="AY1743">
            <v>27200000000</v>
          </cell>
          <cell r="AZ1743">
            <v>27200000000</v>
          </cell>
        </row>
        <row r="1744">
          <cell r="A1744" t="str">
            <v>MEAE</v>
          </cell>
          <cell r="B1744" t="str">
            <v>ODETE</v>
          </cell>
          <cell r="C1744" t="str">
            <v>STP</v>
          </cell>
          <cell r="D1744" t="str">
            <v>HT2</v>
          </cell>
          <cell r="E1744" t="str">
            <v>Europe et affaires étrangères</v>
          </cell>
          <cell r="M1744">
            <v>16379909318</v>
          </cell>
          <cell r="O1744">
            <v>20645062166</v>
          </cell>
          <cell r="Q1744">
            <v>21024622700</v>
          </cell>
          <cell r="S1744">
            <v>23691447514</v>
          </cell>
          <cell r="U1744">
            <v>27200000000</v>
          </cell>
          <cell r="V1744">
            <v>27200000000</v>
          </cell>
        </row>
        <row r="1745">
          <cell r="A1745" t="str">
            <v>MEAE</v>
          </cell>
          <cell r="B1745" t="str">
            <v>ODETE</v>
          </cell>
          <cell r="C1745" t="str">
            <v>B</v>
          </cell>
          <cell r="D1745" t="str">
            <v>HT2</v>
          </cell>
          <cell r="E1745" t="str">
            <v>Europe et affaires étrangères</v>
          </cell>
          <cell r="F1745" t="str">
            <v>PSRUE</v>
          </cell>
          <cell r="U1745">
            <v>27200000000</v>
          </cell>
          <cell r="V1745">
            <v>27200000000</v>
          </cell>
          <cell r="AD1745">
            <v>0</v>
          </cell>
          <cell r="AE1745">
            <v>0</v>
          </cell>
          <cell r="AG1745">
            <v>27200000000</v>
          </cell>
          <cell r="AH1745">
            <v>27200000000</v>
          </cell>
          <cell r="AM1745">
            <v>0</v>
          </cell>
          <cell r="AN1745">
            <v>0</v>
          </cell>
          <cell r="AP1745">
            <v>27200000000</v>
          </cell>
          <cell r="AQ1745">
            <v>27200000000</v>
          </cell>
          <cell r="AV1745">
            <v>0</v>
          </cell>
          <cell r="AW1745">
            <v>0</v>
          </cell>
          <cell r="AY1745">
            <v>27200000000</v>
          </cell>
          <cell r="AZ1745">
            <v>27200000000</v>
          </cell>
        </row>
        <row r="1746">
          <cell r="A1746" t="str">
            <v>MCT_RCT</v>
          </cell>
          <cell r="B1746" t="str">
            <v>ODETE</v>
          </cell>
          <cell r="C1746" t="str">
            <v>P</v>
          </cell>
          <cell r="D1746" t="str">
            <v>SO</v>
          </cell>
          <cell r="E1746" t="str">
            <v>Cohésion des territoires et relations avec les collectivités territoriales</v>
          </cell>
          <cell r="F1746" t="str">
            <v>PSRCT</v>
          </cell>
          <cell r="M1746">
            <v>41494156878</v>
          </cell>
          <cell r="O1746">
            <v>38039822477</v>
          </cell>
          <cell r="Q1746">
            <v>38619667990</v>
          </cell>
          <cell r="S1746">
            <v>39770958718</v>
          </cell>
          <cell r="U1746">
            <v>43400026109</v>
          </cell>
          <cell r="V1746">
            <v>43400026109</v>
          </cell>
          <cell r="AD1746">
            <v>0</v>
          </cell>
          <cell r="AE1746">
            <v>0</v>
          </cell>
          <cell r="AG1746">
            <v>43400026109</v>
          </cell>
          <cell r="AH1746">
            <v>43400026109</v>
          </cell>
          <cell r="AM1746">
            <v>0</v>
          </cell>
          <cell r="AN1746">
            <v>0</v>
          </cell>
          <cell r="AP1746">
            <v>43400026109</v>
          </cell>
          <cell r="AQ1746">
            <v>43400026109</v>
          </cell>
          <cell r="AV1746">
            <v>0</v>
          </cell>
          <cell r="AW1746">
            <v>0</v>
          </cell>
          <cell r="AY1746">
            <v>43400026109</v>
          </cell>
          <cell r="AZ1746">
            <v>43400026109</v>
          </cell>
        </row>
        <row r="1747">
          <cell r="A1747" t="str">
            <v>MCT_RCT</v>
          </cell>
          <cell r="B1747" t="str">
            <v>ODETE</v>
          </cell>
          <cell r="C1747" t="str">
            <v>STP</v>
          </cell>
          <cell r="D1747" t="str">
            <v>HT2</v>
          </cell>
          <cell r="E1747" t="str">
            <v>Cohésion des territoires et relations avec les collectivités territoriales</v>
          </cell>
          <cell r="M1747">
            <v>41494156878</v>
          </cell>
          <cell r="O1747">
            <v>38039822477</v>
          </cell>
          <cell r="Q1747">
            <v>38619667990</v>
          </cell>
          <cell r="S1747">
            <v>39770958718</v>
          </cell>
          <cell r="U1747">
            <v>43400026109</v>
          </cell>
          <cell r="V1747">
            <v>43400026109</v>
          </cell>
          <cell r="AD1747">
            <v>0</v>
          </cell>
          <cell r="AE1747">
            <v>0</v>
          </cell>
          <cell r="AG1747">
            <v>43400026109</v>
          </cell>
          <cell r="AH1747">
            <v>43400026109</v>
          </cell>
          <cell r="AM1747">
            <v>0</v>
          </cell>
          <cell r="AN1747">
            <v>0</v>
          </cell>
          <cell r="AP1747">
            <v>43400026109</v>
          </cell>
          <cell r="AQ1747">
            <v>43400026109</v>
          </cell>
          <cell r="AV1747">
            <v>0</v>
          </cell>
          <cell r="AW1747">
            <v>0</v>
          </cell>
          <cell r="AY1747">
            <v>43400026109</v>
          </cell>
          <cell r="AZ1747">
            <v>43400026109</v>
          </cell>
        </row>
        <row r="1748">
          <cell r="A1748" t="str">
            <v>MCT_RCT</v>
          </cell>
          <cell r="B1748" t="str">
            <v>ODETE</v>
          </cell>
          <cell r="C1748" t="str">
            <v>B</v>
          </cell>
          <cell r="D1748" t="str">
            <v>HT2</v>
          </cell>
          <cell r="E1748" t="str">
            <v>Cohésion des territoires et relations avec les collectivités territoriales</v>
          </cell>
          <cell r="F1748" t="str">
            <v>PSRCT</v>
          </cell>
          <cell r="U1748">
            <v>26758368435</v>
          </cell>
          <cell r="V1748">
            <v>26758368435</v>
          </cell>
          <cell r="AD1748">
            <v>0</v>
          </cell>
          <cell r="AE1748">
            <v>0</v>
          </cell>
          <cell r="AG1748">
            <v>26758368435</v>
          </cell>
          <cell r="AH1748">
            <v>26758368435</v>
          </cell>
          <cell r="AM1748">
            <v>0</v>
          </cell>
          <cell r="AN1748">
            <v>0</v>
          </cell>
          <cell r="AP1748">
            <v>26758368435</v>
          </cell>
          <cell r="AQ1748">
            <v>26758368435</v>
          </cell>
          <cell r="AV1748">
            <v>0</v>
          </cell>
          <cell r="AW1748">
            <v>0</v>
          </cell>
          <cell r="AY1748">
            <v>26758368435</v>
          </cell>
          <cell r="AZ1748">
            <v>26758368435</v>
          </cell>
        </row>
        <row r="1749">
          <cell r="A1749" t="str">
            <v>MCT_RCT</v>
          </cell>
          <cell r="B1749" t="str">
            <v>ODETE</v>
          </cell>
          <cell r="C1749" t="str">
            <v>B</v>
          </cell>
          <cell r="D1749" t="str">
            <v>HT2</v>
          </cell>
          <cell r="E1749" t="str">
            <v>Cohésion des territoires et relations avec les collectivités territoriales</v>
          </cell>
          <cell r="F1749" t="str">
            <v>PSRCT</v>
          </cell>
          <cell r="U1749">
            <v>6693795</v>
          </cell>
          <cell r="V1749">
            <v>6693795</v>
          </cell>
          <cell r="AD1749">
            <v>0</v>
          </cell>
          <cell r="AE1749">
            <v>0</v>
          </cell>
          <cell r="AG1749">
            <v>6693795</v>
          </cell>
          <cell r="AH1749">
            <v>6693795</v>
          </cell>
          <cell r="AM1749">
            <v>0</v>
          </cell>
          <cell r="AN1749">
            <v>0</v>
          </cell>
          <cell r="AP1749">
            <v>6693795</v>
          </cell>
          <cell r="AQ1749">
            <v>6693795</v>
          </cell>
          <cell r="AV1749">
            <v>0</v>
          </cell>
          <cell r="AW1749">
            <v>0</v>
          </cell>
          <cell r="AY1749">
            <v>6693795</v>
          </cell>
          <cell r="AZ1749">
            <v>6693795</v>
          </cell>
        </row>
        <row r="1750">
          <cell r="A1750" t="str">
            <v>MCT_RCT</v>
          </cell>
          <cell r="B1750" t="str">
            <v>ODETE</v>
          </cell>
          <cell r="C1750" t="str">
            <v>B</v>
          </cell>
          <cell r="D1750" t="str">
            <v>HT2</v>
          </cell>
          <cell r="E1750" t="str">
            <v>Cohésion des territoires et relations avec les collectivités territoriales</v>
          </cell>
          <cell r="F1750" t="str">
            <v>PSRCT</v>
          </cell>
          <cell r="U1750">
            <v>50000000</v>
          </cell>
          <cell r="V1750">
            <v>50000000</v>
          </cell>
          <cell r="AD1750">
            <v>0</v>
          </cell>
          <cell r="AE1750">
            <v>0</v>
          </cell>
          <cell r="AG1750">
            <v>50000000</v>
          </cell>
          <cell r="AH1750">
            <v>50000000</v>
          </cell>
          <cell r="AM1750">
            <v>0</v>
          </cell>
          <cell r="AN1750">
            <v>0</v>
          </cell>
          <cell r="AP1750">
            <v>50000000</v>
          </cell>
          <cell r="AQ1750">
            <v>50000000</v>
          </cell>
          <cell r="AV1750">
            <v>0</v>
          </cell>
          <cell r="AW1750">
            <v>0</v>
          </cell>
          <cell r="AY1750">
            <v>50000000</v>
          </cell>
          <cell r="AZ1750">
            <v>50000000</v>
          </cell>
        </row>
        <row r="1751">
          <cell r="A1751" t="str">
            <v>MCT_RCT</v>
          </cell>
          <cell r="B1751" t="str">
            <v>ODETE</v>
          </cell>
          <cell r="C1751" t="str">
            <v>B</v>
          </cell>
          <cell r="D1751" t="str">
            <v>HT2</v>
          </cell>
          <cell r="E1751" t="str">
            <v>Cohésion des territoires et relations avec les collectivités territoriales</v>
          </cell>
          <cell r="F1751" t="str">
            <v>PSRCT</v>
          </cell>
          <cell r="U1751">
            <v>6546000000</v>
          </cell>
          <cell r="V1751">
            <v>6546000000</v>
          </cell>
          <cell r="AD1751">
            <v>0</v>
          </cell>
          <cell r="AE1751">
            <v>0</v>
          </cell>
          <cell r="AG1751">
            <v>6546000000</v>
          </cell>
          <cell r="AH1751">
            <v>6546000000</v>
          </cell>
          <cell r="AM1751">
            <v>0</v>
          </cell>
          <cell r="AN1751">
            <v>0</v>
          </cell>
          <cell r="AP1751">
            <v>6546000000</v>
          </cell>
          <cell r="AQ1751">
            <v>6546000000</v>
          </cell>
          <cell r="AV1751">
            <v>0</v>
          </cell>
          <cell r="AW1751">
            <v>0</v>
          </cell>
          <cell r="AY1751">
            <v>6546000000</v>
          </cell>
          <cell r="AZ1751">
            <v>6546000000</v>
          </cell>
        </row>
        <row r="1752">
          <cell r="A1752" t="str">
            <v>MCT_RCT</v>
          </cell>
          <cell r="B1752" t="str">
            <v>ODETE</v>
          </cell>
          <cell r="C1752" t="str">
            <v>B</v>
          </cell>
          <cell r="D1752" t="str">
            <v>HT2</v>
          </cell>
          <cell r="E1752" t="str">
            <v>Cohésion des territoires et relations avec les collectivités territoriales</v>
          </cell>
          <cell r="F1752" t="str">
            <v>PSRCT</v>
          </cell>
          <cell r="U1752">
            <v>539632796</v>
          </cell>
          <cell r="V1752">
            <v>539632796</v>
          </cell>
          <cell r="AD1752">
            <v>0</v>
          </cell>
          <cell r="AE1752">
            <v>0</v>
          </cell>
          <cell r="AG1752">
            <v>539632796</v>
          </cell>
          <cell r="AH1752">
            <v>539632796</v>
          </cell>
          <cell r="AM1752">
            <v>0</v>
          </cell>
          <cell r="AN1752">
            <v>0</v>
          </cell>
          <cell r="AP1752">
            <v>539632796</v>
          </cell>
          <cell r="AQ1752">
            <v>539632796</v>
          </cell>
          <cell r="AV1752">
            <v>0</v>
          </cell>
          <cell r="AW1752">
            <v>0</v>
          </cell>
          <cell r="AY1752">
            <v>539632796</v>
          </cell>
          <cell r="AZ1752">
            <v>539632796</v>
          </cell>
        </row>
        <row r="1753">
          <cell r="A1753" t="str">
            <v>MCT_RCT</v>
          </cell>
          <cell r="B1753" t="str">
            <v>ODETE</v>
          </cell>
          <cell r="C1753" t="str">
            <v>B</v>
          </cell>
          <cell r="D1753" t="str">
            <v>HT2</v>
          </cell>
          <cell r="E1753" t="str">
            <v>Cohésion des territoires et relations avec les collectivités territoriales</v>
          </cell>
          <cell r="F1753" t="str">
            <v>PSRCT</v>
          </cell>
          <cell r="U1753">
            <v>413003970</v>
          </cell>
          <cell r="V1753">
            <v>413003970</v>
          </cell>
          <cell r="AD1753">
            <v>0</v>
          </cell>
          <cell r="AE1753">
            <v>0</v>
          </cell>
          <cell r="AG1753">
            <v>413003970</v>
          </cell>
          <cell r="AH1753">
            <v>413003970</v>
          </cell>
          <cell r="AM1753">
            <v>0</v>
          </cell>
          <cell r="AN1753">
            <v>0</v>
          </cell>
          <cell r="AP1753">
            <v>413003970</v>
          </cell>
          <cell r="AQ1753">
            <v>413003970</v>
          </cell>
          <cell r="AV1753">
            <v>0</v>
          </cell>
          <cell r="AW1753">
            <v>0</v>
          </cell>
          <cell r="AY1753">
            <v>413003970</v>
          </cell>
          <cell r="AZ1753">
            <v>413003970</v>
          </cell>
        </row>
        <row r="1754">
          <cell r="A1754" t="str">
            <v>MCT_RCT</v>
          </cell>
          <cell r="B1754" t="str">
            <v>ODETE</v>
          </cell>
          <cell r="C1754" t="str">
            <v>B</v>
          </cell>
          <cell r="D1754" t="str">
            <v>HT2</v>
          </cell>
          <cell r="E1754" t="str">
            <v>Cohésion des territoires et relations avec les collectivités territoriales</v>
          </cell>
          <cell r="F1754" t="str">
            <v>PSRCT</v>
          </cell>
          <cell r="U1754">
            <v>0</v>
          </cell>
          <cell r="V1754">
            <v>0</v>
          </cell>
          <cell r="AD1754">
            <v>0</v>
          </cell>
          <cell r="AE1754">
            <v>0</v>
          </cell>
          <cell r="AG1754">
            <v>0</v>
          </cell>
          <cell r="AH1754">
            <v>0</v>
          </cell>
          <cell r="AM1754">
            <v>0</v>
          </cell>
          <cell r="AN1754">
            <v>0</v>
          </cell>
          <cell r="AP1754">
            <v>0</v>
          </cell>
          <cell r="AQ1754">
            <v>0</v>
          </cell>
          <cell r="AV1754">
            <v>0</v>
          </cell>
          <cell r="AW1754">
            <v>0</v>
          </cell>
          <cell r="AY1754">
            <v>0</v>
          </cell>
          <cell r="AZ1754">
            <v>0</v>
          </cell>
        </row>
        <row r="1755">
          <cell r="A1755" t="str">
            <v>MCT_RCT</v>
          </cell>
          <cell r="B1755" t="str">
            <v>ODETE</v>
          </cell>
          <cell r="C1755" t="str">
            <v>B</v>
          </cell>
          <cell r="D1755" t="str">
            <v>HT2</v>
          </cell>
          <cell r="E1755" t="str">
            <v>Cohésion des territoires et relations avec les collectivités territoriales</v>
          </cell>
          <cell r="F1755" t="str">
            <v>PSRCT</v>
          </cell>
          <cell r="U1755">
            <v>101006000</v>
          </cell>
          <cell r="V1755">
            <v>101006000</v>
          </cell>
          <cell r="AD1755">
            <v>0</v>
          </cell>
          <cell r="AE1755">
            <v>0</v>
          </cell>
          <cell r="AG1755">
            <v>101006000</v>
          </cell>
          <cell r="AH1755">
            <v>101006000</v>
          </cell>
          <cell r="AM1755">
            <v>0</v>
          </cell>
          <cell r="AN1755">
            <v>0</v>
          </cell>
          <cell r="AP1755">
            <v>101006000</v>
          </cell>
          <cell r="AQ1755">
            <v>101006000</v>
          </cell>
          <cell r="AV1755">
            <v>0</v>
          </cell>
          <cell r="AW1755">
            <v>0</v>
          </cell>
          <cell r="AY1755">
            <v>101006000</v>
          </cell>
          <cell r="AZ1755">
            <v>101006000</v>
          </cell>
        </row>
        <row r="1756">
          <cell r="A1756" t="str">
            <v>MCT_RCT</v>
          </cell>
          <cell r="B1756" t="str">
            <v>ODETE</v>
          </cell>
          <cell r="C1756" t="str">
            <v>B</v>
          </cell>
          <cell r="D1756" t="str">
            <v>HT2</v>
          </cell>
          <cell r="E1756" t="str">
            <v>Cohésion des territoires et relations avec les collectivités territoriales</v>
          </cell>
          <cell r="F1756" t="str">
            <v>PSRCT</v>
          </cell>
          <cell r="U1756">
            <v>62897000</v>
          </cell>
          <cell r="V1756">
            <v>62897000</v>
          </cell>
          <cell r="AD1756">
            <v>0</v>
          </cell>
          <cell r="AE1756">
            <v>0</v>
          </cell>
          <cell r="AG1756">
            <v>62897000</v>
          </cell>
          <cell r="AH1756">
            <v>62897000</v>
          </cell>
          <cell r="AM1756">
            <v>0</v>
          </cell>
          <cell r="AN1756">
            <v>0</v>
          </cell>
          <cell r="AP1756">
            <v>62897000</v>
          </cell>
          <cell r="AQ1756">
            <v>62897000</v>
          </cell>
          <cell r="AV1756">
            <v>0</v>
          </cell>
          <cell r="AW1756">
            <v>0</v>
          </cell>
          <cell r="AY1756">
            <v>62897000</v>
          </cell>
          <cell r="AZ1756">
            <v>62897000</v>
          </cell>
        </row>
        <row r="1757">
          <cell r="A1757" t="str">
            <v>MCT_RCT</v>
          </cell>
          <cell r="B1757" t="str">
            <v>ODETE</v>
          </cell>
          <cell r="C1757" t="str">
            <v>B</v>
          </cell>
          <cell r="D1757" t="str">
            <v>HT2</v>
          </cell>
          <cell r="E1757" t="str">
            <v>Cohésion des territoires et relations avec les collectivités territoriales</v>
          </cell>
          <cell r="F1757" t="str">
            <v>PSRCT</v>
          </cell>
          <cell r="U1757">
            <v>465889643</v>
          </cell>
          <cell r="V1757">
            <v>465889643</v>
          </cell>
          <cell r="AD1757">
            <v>0</v>
          </cell>
          <cell r="AE1757">
            <v>0</v>
          </cell>
          <cell r="AG1757">
            <v>465889643</v>
          </cell>
          <cell r="AH1757">
            <v>465889643</v>
          </cell>
          <cell r="AM1757">
            <v>0</v>
          </cell>
          <cell r="AN1757">
            <v>0</v>
          </cell>
          <cell r="AP1757">
            <v>465889643</v>
          </cell>
          <cell r="AQ1757">
            <v>465889643</v>
          </cell>
          <cell r="AV1757">
            <v>0</v>
          </cell>
          <cell r="AW1757">
            <v>0</v>
          </cell>
          <cell r="AY1757">
            <v>465889643</v>
          </cell>
          <cell r="AZ1757">
            <v>465889643</v>
          </cell>
        </row>
        <row r="1758">
          <cell r="A1758" t="str">
            <v>MCT_RCT</v>
          </cell>
          <cell r="B1758" t="str">
            <v>ODETE</v>
          </cell>
          <cell r="C1758" t="str">
            <v>B</v>
          </cell>
          <cell r="D1758" t="str">
            <v>HT2</v>
          </cell>
          <cell r="E1758" t="str">
            <v>Cohésion des territoires et relations avec les collectivités territoriales</v>
          </cell>
          <cell r="F1758" t="str">
            <v>PSRCT</v>
          </cell>
          <cell r="U1758">
            <v>326317000</v>
          </cell>
          <cell r="V1758">
            <v>326317000</v>
          </cell>
          <cell r="AD1758">
            <v>0</v>
          </cell>
          <cell r="AE1758">
            <v>0</v>
          </cell>
          <cell r="AG1758">
            <v>326317000</v>
          </cell>
          <cell r="AH1758">
            <v>326317000</v>
          </cell>
          <cell r="AM1758">
            <v>0</v>
          </cell>
          <cell r="AN1758">
            <v>0</v>
          </cell>
          <cell r="AP1758">
            <v>326317000</v>
          </cell>
          <cell r="AQ1758">
            <v>326317000</v>
          </cell>
          <cell r="AV1758">
            <v>0</v>
          </cell>
          <cell r="AW1758">
            <v>0</v>
          </cell>
          <cell r="AY1758">
            <v>326317000</v>
          </cell>
          <cell r="AZ1758">
            <v>326317000</v>
          </cell>
        </row>
        <row r="1759">
          <cell r="A1759" t="str">
            <v>MCT_RCT</v>
          </cell>
          <cell r="B1759" t="str">
            <v>ODETE</v>
          </cell>
          <cell r="C1759" t="str">
            <v>B</v>
          </cell>
          <cell r="D1759" t="str">
            <v>HT2</v>
          </cell>
          <cell r="E1759" t="str">
            <v>Cohésion des territoires et relations avec les collectivités territoriales</v>
          </cell>
          <cell r="F1759" t="str">
            <v>PSRCT</v>
          </cell>
          <cell r="U1759">
            <v>661186000</v>
          </cell>
          <cell r="V1759">
            <v>661186000</v>
          </cell>
          <cell r="AD1759">
            <v>0</v>
          </cell>
          <cell r="AE1759">
            <v>0</v>
          </cell>
          <cell r="AG1759">
            <v>661186000</v>
          </cell>
          <cell r="AH1759">
            <v>661186000</v>
          </cell>
          <cell r="AM1759">
            <v>0</v>
          </cell>
          <cell r="AN1759">
            <v>0</v>
          </cell>
          <cell r="AP1759">
            <v>661186000</v>
          </cell>
          <cell r="AQ1759">
            <v>661186000</v>
          </cell>
          <cell r="AV1759">
            <v>0</v>
          </cell>
          <cell r="AW1759">
            <v>0</v>
          </cell>
          <cell r="AY1759">
            <v>661186000</v>
          </cell>
          <cell r="AZ1759">
            <v>661186000</v>
          </cell>
        </row>
        <row r="1760">
          <cell r="A1760" t="str">
            <v>MCT_RCT</v>
          </cell>
          <cell r="B1760" t="str">
            <v>ODETE</v>
          </cell>
          <cell r="C1760" t="str">
            <v>B</v>
          </cell>
          <cell r="D1760" t="str">
            <v>HT2</v>
          </cell>
          <cell r="E1760" t="str">
            <v>Cohésion des territoires et relations avec les collectivités territoriales</v>
          </cell>
          <cell r="F1760" t="str">
            <v>PSRCT</v>
          </cell>
          <cell r="U1760">
            <v>2686000</v>
          </cell>
          <cell r="V1760">
            <v>2686000</v>
          </cell>
          <cell r="AD1760">
            <v>0</v>
          </cell>
          <cell r="AE1760">
            <v>0</v>
          </cell>
          <cell r="AG1760">
            <v>2686000</v>
          </cell>
          <cell r="AH1760">
            <v>2686000</v>
          </cell>
          <cell r="AM1760">
            <v>0</v>
          </cell>
          <cell r="AN1760">
            <v>0</v>
          </cell>
          <cell r="AP1760">
            <v>2686000</v>
          </cell>
          <cell r="AQ1760">
            <v>2686000</v>
          </cell>
          <cell r="AV1760">
            <v>0</v>
          </cell>
          <cell r="AW1760">
            <v>0</v>
          </cell>
          <cell r="AY1760">
            <v>2686000</v>
          </cell>
          <cell r="AZ1760">
            <v>2686000</v>
          </cell>
        </row>
        <row r="1761">
          <cell r="A1761" t="str">
            <v>MCT_RCT</v>
          </cell>
          <cell r="B1761" t="str">
            <v>ODETE</v>
          </cell>
          <cell r="C1761" t="str">
            <v>B</v>
          </cell>
          <cell r="D1761" t="str">
            <v>HT2</v>
          </cell>
          <cell r="E1761" t="str">
            <v>Cohésion des territoires et relations avec les collectivités territoriales</v>
          </cell>
          <cell r="F1761" t="str">
            <v>PSRCT</v>
          </cell>
          <cell r="U1761">
            <v>4000000</v>
          </cell>
          <cell r="V1761">
            <v>4000000</v>
          </cell>
          <cell r="AD1761">
            <v>0</v>
          </cell>
          <cell r="AE1761">
            <v>0</v>
          </cell>
          <cell r="AG1761">
            <v>4000000</v>
          </cell>
          <cell r="AH1761">
            <v>4000000</v>
          </cell>
          <cell r="AM1761">
            <v>0</v>
          </cell>
          <cell r="AN1761">
            <v>0</v>
          </cell>
          <cell r="AP1761">
            <v>4000000</v>
          </cell>
          <cell r="AQ1761">
            <v>4000000</v>
          </cell>
          <cell r="AV1761">
            <v>0</v>
          </cell>
          <cell r="AW1761">
            <v>0</v>
          </cell>
          <cell r="AY1761">
            <v>4000000</v>
          </cell>
          <cell r="AZ1761">
            <v>4000000</v>
          </cell>
        </row>
        <row r="1762">
          <cell r="A1762" t="str">
            <v>MCT_RCT</v>
          </cell>
          <cell r="B1762" t="str">
            <v>ODETE</v>
          </cell>
          <cell r="C1762" t="str">
            <v>B</v>
          </cell>
          <cell r="D1762" t="str">
            <v>HT2</v>
          </cell>
          <cell r="E1762" t="str">
            <v>Cohésion des territoires et relations avec les collectivités territoriales</v>
          </cell>
          <cell r="F1762" t="str">
            <v>PSRCT</v>
          </cell>
          <cell r="U1762">
            <v>107000000</v>
          </cell>
          <cell r="V1762">
            <v>107000000</v>
          </cell>
          <cell r="AD1762">
            <v>0</v>
          </cell>
          <cell r="AE1762">
            <v>0</v>
          </cell>
          <cell r="AG1762">
            <v>107000000</v>
          </cell>
          <cell r="AH1762">
            <v>107000000</v>
          </cell>
          <cell r="AM1762">
            <v>0</v>
          </cell>
          <cell r="AN1762">
            <v>0</v>
          </cell>
          <cell r="AP1762">
            <v>107000000</v>
          </cell>
          <cell r="AQ1762">
            <v>107000000</v>
          </cell>
          <cell r="AV1762">
            <v>0</v>
          </cell>
          <cell r="AW1762">
            <v>0</v>
          </cell>
          <cell r="AY1762">
            <v>107000000</v>
          </cell>
          <cell r="AZ1762">
            <v>107000000</v>
          </cell>
        </row>
        <row r="1763">
          <cell r="A1763" t="str">
            <v>MCT_RCT</v>
          </cell>
          <cell r="B1763" t="str">
            <v>ODETE</v>
          </cell>
          <cell r="C1763" t="str">
            <v>B</v>
          </cell>
          <cell r="D1763" t="str">
            <v>HT2</v>
          </cell>
          <cell r="E1763" t="str">
            <v>Cohésion des territoires et relations avec les collectivités territoriales</v>
          </cell>
          <cell r="F1763" t="str">
            <v>PSRCT</v>
          </cell>
          <cell r="U1763">
            <v>242658133</v>
          </cell>
          <cell r="V1763">
            <v>242658133</v>
          </cell>
          <cell r="AD1763">
            <v>0</v>
          </cell>
          <cell r="AE1763">
            <v>0</v>
          </cell>
          <cell r="AG1763">
            <v>242658133</v>
          </cell>
          <cell r="AH1763">
            <v>242658133</v>
          </cell>
          <cell r="AM1763">
            <v>0</v>
          </cell>
          <cell r="AN1763">
            <v>0</v>
          </cell>
          <cell r="AP1763">
            <v>242658133</v>
          </cell>
          <cell r="AQ1763">
            <v>242658133</v>
          </cell>
          <cell r="AV1763">
            <v>0</v>
          </cell>
          <cell r="AW1763">
            <v>0</v>
          </cell>
          <cell r="AY1763">
            <v>242658133</v>
          </cell>
          <cell r="AZ1763">
            <v>242658133</v>
          </cell>
        </row>
        <row r="1764">
          <cell r="A1764" t="str">
            <v>MCT_RCT</v>
          </cell>
          <cell r="B1764" t="str">
            <v>ODETE</v>
          </cell>
          <cell r="C1764" t="str">
            <v>B</v>
          </cell>
          <cell r="D1764" t="str">
            <v>HT2</v>
          </cell>
          <cell r="E1764" t="str">
            <v>Cohésion des territoires et relations avec les collectivités territoriales</v>
          </cell>
          <cell r="F1764" t="str">
            <v>PSRCT</v>
          </cell>
          <cell r="U1764">
            <v>902110332</v>
          </cell>
          <cell r="V1764">
            <v>902110332</v>
          </cell>
          <cell r="AD1764">
            <v>0</v>
          </cell>
          <cell r="AE1764">
            <v>0</v>
          </cell>
          <cell r="AG1764">
            <v>902110332</v>
          </cell>
          <cell r="AH1764">
            <v>902110332</v>
          </cell>
          <cell r="AM1764">
            <v>0</v>
          </cell>
          <cell r="AN1764">
            <v>0</v>
          </cell>
          <cell r="AP1764">
            <v>902110332</v>
          </cell>
          <cell r="AQ1764">
            <v>902110332</v>
          </cell>
          <cell r="AV1764">
            <v>0</v>
          </cell>
          <cell r="AW1764">
            <v>0</v>
          </cell>
          <cell r="AY1764">
            <v>902110332</v>
          </cell>
          <cell r="AZ1764">
            <v>902110332</v>
          </cell>
        </row>
        <row r="1765">
          <cell r="A1765" t="str">
            <v>MCT_RCT</v>
          </cell>
          <cell r="B1765" t="str">
            <v>ODETE</v>
          </cell>
          <cell r="C1765" t="str">
            <v>B</v>
          </cell>
          <cell r="D1765" t="str">
            <v>HT2</v>
          </cell>
          <cell r="E1765" t="str">
            <v>Cohésion des territoires et relations avec les collectivités territoriales</v>
          </cell>
          <cell r="F1765" t="str">
            <v>PSRCT</v>
          </cell>
          <cell r="U1765">
            <v>1268315500</v>
          </cell>
          <cell r="V1765">
            <v>1268315500</v>
          </cell>
          <cell r="AD1765">
            <v>0</v>
          </cell>
          <cell r="AE1765">
            <v>0</v>
          </cell>
          <cell r="AG1765">
            <v>1268315500</v>
          </cell>
          <cell r="AH1765">
            <v>1268315500</v>
          </cell>
          <cell r="AM1765">
            <v>0</v>
          </cell>
          <cell r="AN1765">
            <v>0</v>
          </cell>
          <cell r="AP1765">
            <v>1268315500</v>
          </cell>
          <cell r="AQ1765">
            <v>1268315500</v>
          </cell>
          <cell r="AV1765">
            <v>0</v>
          </cell>
          <cell r="AW1765">
            <v>0</v>
          </cell>
          <cell r="AY1765">
            <v>1268315500</v>
          </cell>
          <cell r="AZ1765">
            <v>1268315500</v>
          </cell>
        </row>
        <row r="1766">
          <cell r="A1766" t="str">
            <v>MCT_RCT</v>
          </cell>
          <cell r="B1766" t="str">
            <v>ODETE</v>
          </cell>
          <cell r="C1766" t="str">
            <v>B</v>
          </cell>
          <cell r="D1766" t="str">
            <v>HT2</v>
          </cell>
          <cell r="E1766" t="str">
            <v>Cohésion des territoires et relations avec les collectivités territoriales</v>
          </cell>
          <cell r="F1766" t="str">
            <v>PSRCT</v>
          </cell>
          <cell r="U1766">
            <v>492129770</v>
          </cell>
          <cell r="V1766">
            <v>492129770</v>
          </cell>
          <cell r="AD1766">
            <v>0</v>
          </cell>
          <cell r="AE1766">
            <v>0</v>
          </cell>
          <cell r="AG1766">
            <v>492129770</v>
          </cell>
          <cell r="AH1766">
            <v>492129770</v>
          </cell>
          <cell r="AM1766">
            <v>0</v>
          </cell>
          <cell r="AN1766">
            <v>0</v>
          </cell>
          <cell r="AP1766">
            <v>492129770</v>
          </cell>
          <cell r="AQ1766">
            <v>492129770</v>
          </cell>
          <cell r="AV1766">
            <v>0</v>
          </cell>
          <cell r="AW1766">
            <v>0</v>
          </cell>
          <cell r="AY1766">
            <v>492129770</v>
          </cell>
          <cell r="AZ1766">
            <v>492129770</v>
          </cell>
        </row>
        <row r="1767">
          <cell r="A1767" t="str">
            <v>MCT_RCT</v>
          </cell>
          <cell r="B1767" t="str">
            <v>ODETE</v>
          </cell>
          <cell r="C1767" t="str">
            <v>B</v>
          </cell>
          <cell r="D1767" t="str">
            <v>HT2</v>
          </cell>
          <cell r="E1767" t="str">
            <v>Cohésion des territoires et relations avec les collectivités territoriales</v>
          </cell>
          <cell r="F1767" t="str">
            <v>PSRCT</v>
          </cell>
          <cell r="U1767">
            <v>284278000</v>
          </cell>
          <cell r="V1767">
            <v>284278000</v>
          </cell>
          <cell r="AD1767">
            <v>0</v>
          </cell>
          <cell r="AE1767">
            <v>0</v>
          </cell>
          <cell r="AG1767">
            <v>284278000</v>
          </cell>
          <cell r="AH1767">
            <v>284278000</v>
          </cell>
          <cell r="AM1767">
            <v>0</v>
          </cell>
          <cell r="AN1767">
            <v>0</v>
          </cell>
          <cell r="AP1767">
            <v>284278000</v>
          </cell>
          <cell r="AQ1767">
            <v>284278000</v>
          </cell>
          <cell r="AV1767">
            <v>0</v>
          </cell>
          <cell r="AW1767">
            <v>0</v>
          </cell>
          <cell r="AY1767">
            <v>284278000</v>
          </cell>
          <cell r="AZ1767">
            <v>284278000</v>
          </cell>
        </row>
        <row r="1768">
          <cell r="A1768" t="str">
            <v>MCT_RCT</v>
          </cell>
          <cell r="B1768" t="str">
            <v>ODETE</v>
          </cell>
          <cell r="C1768" t="str">
            <v>B</v>
          </cell>
          <cell r="D1768" t="str">
            <v>HT2</v>
          </cell>
          <cell r="E1768" t="str">
            <v>Cohésion des territoires et relations avec les collectivités territoriales</v>
          </cell>
          <cell r="F1768" t="str">
            <v>PSRCT</v>
          </cell>
          <cell r="U1768">
            <v>6822000</v>
          </cell>
          <cell r="V1768">
            <v>6822000</v>
          </cell>
          <cell r="AD1768">
            <v>0</v>
          </cell>
          <cell r="AE1768">
            <v>0</v>
          </cell>
          <cell r="AG1768">
            <v>6822000</v>
          </cell>
          <cell r="AH1768">
            <v>6822000</v>
          </cell>
          <cell r="AM1768">
            <v>0</v>
          </cell>
          <cell r="AN1768">
            <v>0</v>
          </cell>
          <cell r="AP1768">
            <v>6822000</v>
          </cell>
          <cell r="AQ1768">
            <v>6822000</v>
          </cell>
          <cell r="AV1768">
            <v>0</v>
          </cell>
          <cell r="AW1768">
            <v>0</v>
          </cell>
          <cell r="AY1768">
            <v>6822000</v>
          </cell>
          <cell r="AZ1768">
            <v>6822000</v>
          </cell>
        </row>
        <row r="1769">
          <cell r="A1769" t="str">
            <v>MCT_RCT</v>
          </cell>
          <cell r="B1769" t="str">
            <v>ODETE</v>
          </cell>
          <cell r="C1769" t="str">
            <v>B</v>
          </cell>
          <cell r="D1769" t="str">
            <v>HT2</v>
          </cell>
          <cell r="E1769" t="str">
            <v>Cohésion des territoires et relations avec les collectivités territoriales</v>
          </cell>
          <cell r="F1769" t="str">
            <v>PSRCT</v>
          </cell>
          <cell r="U1769">
            <v>48020650</v>
          </cell>
          <cell r="V1769">
            <v>48020650</v>
          </cell>
          <cell r="AD1769">
            <v>0</v>
          </cell>
          <cell r="AE1769">
            <v>0</v>
          </cell>
          <cell r="AG1769">
            <v>48020650</v>
          </cell>
          <cell r="AH1769">
            <v>48020650</v>
          </cell>
          <cell r="AM1769">
            <v>0</v>
          </cell>
          <cell r="AN1769">
            <v>0</v>
          </cell>
          <cell r="AP1769">
            <v>48020650</v>
          </cell>
          <cell r="AQ1769">
            <v>48020650</v>
          </cell>
          <cell r="AV1769">
            <v>0</v>
          </cell>
          <cell r="AW1769">
            <v>0</v>
          </cell>
          <cell r="AY1769">
            <v>48020650</v>
          </cell>
          <cell r="AZ1769">
            <v>48020650</v>
          </cell>
        </row>
        <row r="1770">
          <cell r="A1770" t="str">
            <v>MCT_RCT</v>
          </cell>
          <cell r="B1770" t="str">
            <v>ODETE</v>
          </cell>
          <cell r="C1770" t="str">
            <v>B</v>
          </cell>
          <cell r="D1770" t="str">
            <v>HT2</v>
          </cell>
          <cell r="E1770" t="str">
            <v>Cohésion des territoires et relations avec les collectivités territoriales</v>
          </cell>
          <cell r="F1770" t="str">
            <v>PSRCT</v>
          </cell>
          <cell r="U1770">
            <v>27000000</v>
          </cell>
          <cell r="V1770">
            <v>27000000</v>
          </cell>
          <cell r="AD1770">
            <v>0</v>
          </cell>
          <cell r="AE1770">
            <v>0</v>
          </cell>
          <cell r="AG1770">
            <v>27000000</v>
          </cell>
          <cell r="AH1770">
            <v>27000000</v>
          </cell>
          <cell r="AM1770">
            <v>0</v>
          </cell>
          <cell r="AN1770">
            <v>0</v>
          </cell>
          <cell r="AP1770">
            <v>27000000</v>
          </cell>
          <cell r="AQ1770">
            <v>27000000</v>
          </cell>
          <cell r="AV1770">
            <v>0</v>
          </cell>
          <cell r="AW1770">
            <v>0</v>
          </cell>
          <cell r="AY1770">
            <v>27000000</v>
          </cell>
          <cell r="AZ1770">
            <v>27000000</v>
          </cell>
        </row>
        <row r="1771">
          <cell r="A1771" t="str">
            <v>MCT_RCT</v>
          </cell>
          <cell r="B1771" t="str">
            <v>ODETE</v>
          </cell>
          <cell r="C1771" t="str">
            <v>B</v>
          </cell>
          <cell r="D1771" t="str">
            <v>HT2</v>
          </cell>
          <cell r="E1771" t="str">
            <v>Cohésion des territoires et relations avec les collectivités territoriales</v>
          </cell>
          <cell r="F1771" t="str">
            <v>PSRCT</v>
          </cell>
          <cell r="U1771">
            <v>122559085</v>
          </cell>
          <cell r="V1771">
            <v>122559085</v>
          </cell>
          <cell r="AD1771">
            <v>0</v>
          </cell>
          <cell r="AE1771">
            <v>0</v>
          </cell>
          <cell r="AG1771">
            <v>122559085</v>
          </cell>
          <cell r="AH1771">
            <v>122559085</v>
          </cell>
          <cell r="AM1771">
            <v>0</v>
          </cell>
          <cell r="AN1771">
            <v>0</v>
          </cell>
          <cell r="AP1771">
            <v>122559085</v>
          </cell>
          <cell r="AQ1771">
            <v>122559085</v>
          </cell>
          <cell r="AV1771">
            <v>0</v>
          </cell>
          <cell r="AW1771">
            <v>0</v>
          </cell>
          <cell r="AY1771">
            <v>122559085</v>
          </cell>
          <cell r="AZ1771">
            <v>122559085</v>
          </cell>
        </row>
        <row r="1772">
          <cell r="A1772" t="str">
            <v>MCT_RCT</v>
          </cell>
          <cell r="B1772" t="str">
            <v>ODETE</v>
          </cell>
          <cell r="C1772" t="str">
            <v>B</v>
          </cell>
          <cell r="D1772" t="str">
            <v>HT2</v>
          </cell>
          <cell r="E1772" t="str">
            <v>Cohésion des territoires et relations avec les collectivités territoriales</v>
          </cell>
          <cell r="F1772" t="str">
            <v>PSRCT</v>
          </cell>
          <cell r="U1772">
            <v>90552000</v>
          </cell>
          <cell r="V1772">
            <v>90552000</v>
          </cell>
          <cell r="AD1772">
            <v>0</v>
          </cell>
          <cell r="AE1772">
            <v>0</v>
          </cell>
          <cell r="AG1772">
            <v>90552000</v>
          </cell>
          <cell r="AH1772">
            <v>90552000</v>
          </cell>
          <cell r="AM1772">
            <v>0</v>
          </cell>
          <cell r="AN1772">
            <v>0</v>
          </cell>
          <cell r="AP1772">
            <v>90552000</v>
          </cell>
          <cell r="AQ1772">
            <v>90552000</v>
          </cell>
          <cell r="AV1772">
            <v>0</v>
          </cell>
          <cell r="AW1772">
            <v>0</v>
          </cell>
          <cell r="AY1772">
            <v>90552000</v>
          </cell>
          <cell r="AZ1772">
            <v>90552000</v>
          </cell>
        </row>
        <row r="1773">
          <cell r="A1773" t="str">
            <v>MCT_RCT</v>
          </cell>
          <cell r="B1773" t="str">
            <v>ODETE</v>
          </cell>
          <cell r="C1773" t="str">
            <v>B</v>
          </cell>
          <cell r="D1773" t="str">
            <v>HT2</v>
          </cell>
          <cell r="E1773" t="str">
            <v>Cohésion des territoires et relations avec les collectivités territoriales</v>
          </cell>
          <cell r="F1773" t="str">
            <v>PSRCT</v>
          </cell>
          <cell r="U1773">
            <v>510000000</v>
          </cell>
          <cell r="V1773">
            <v>510000000</v>
          </cell>
          <cell r="AD1773">
            <v>0</v>
          </cell>
          <cell r="AE1773">
            <v>0</v>
          </cell>
          <cell r="AG1773">
            <v>510000000</v>
          </cell>
          <cell r="AH1773">
            <v>510000000</v>
          </cell>
          <cell r="AM1773">
            <v>0</v>
          </cell>
          <cell r="AN1773">
            <v>0</v>
          </cell>
          <cell r="AP1773">
            <v>510000000</v>
          </cell>
          <cell r="AQ1773">
            <v>510000000</v>
          </cell>
          <cell r="AV1773">
            <v>0</v>
          </cell>
          <cell r="AW1773">
            <v>0</v>
          </cell>
          <cell r="AY1773">
            <v>510000000</v>
          </cell>
          <cell r="AZ1773">
            <v>510000000</v>
          </cell>
        </row>
        <row r="1774">
          <cell r="A1774" t="str">
            <v>MCT_RCT</v>
          </cell>
          <cell r="B1774" t="str">
            <v>ODETE</v>
          </cell>
          <cell r="C1774" t="str">
            <v>B</v>
          </cell>
          <cell r="D1774" t="str">
            <v>HT2</v>
          </cell>
          <cell r="E1774" t="str">
            <v>Cohésion des territoires et relations avec les collectivités territoriales</v>
          </cell>
          <cell r="F1774" t="str">
            <v>PSRCT</v>
          </cell>
          <cell r="U1774">
            <v>0</v>
          </cell>
          <cell r="V1774">
            <v>0</v>
          </cell>
          <cell r="AD1774">
            <v>0</v>
          </cell>
          <cell r="AE1774">
            <v>0</v>
          </cell>
          <cell r="AG1774">
            <v>0</v>
          </cell>
          <cell r="AH1774">
            <v>0</v>
          </cell>
          <cell r="AM1774">
            <v>0</v>
          </cell>
          <cell r="AN1774">
            <v>0</v>
          </cell>
          <cell r="AP1774">
            <v>0</v>
          </cell>
          <cell r="AQ1774">
            <v>0</v>
          </cell>
          <cell r="AV1774">
            <v>0</v>
          </cell>
          <cell r="AW1774">
            <v>0</v>
          </cell>
          <cell r="AY1774">
            <v>0</v>
          </cell>
          <cell r="AZ1774">
            <v>0</v>
          </cell>
        </row>
        <row r="1775">
          <cell r="A1775" t="str">
            <v>MCT_RCT</v>
          </cell>
          <cell r="B1775" t="str">
            <v>ODETE</v>
          </cell>
          <cell r="C1775" t="str">
            <v>B</v>
          </cell>
          <cell r="D1775" t="str">
            <v>HT2</v>
          </cell>
          <cell r="E1775" t="str">
            <v>Cohésion des territoires et relations avec les collectivités territoriales</v>
          </cell>
          <cell r="F1775" t="str">
            <v>PSRCT</v>
          </cell>
          <cell r="U1775">
            <v>0</v>
          </cell>
          <cell r="V1775">
            <v>0</v>
          </cell>
          <cell r="AD1775">
            <v>0</v>
          </cell>
          <cell r="AE1775">
            <v>0</v>
          </cell>
          <cell r="AG1775">
            <v>0</v>
          </cell>
          <cell r="AH1775">
            <v>0</v>
          </cell>
          <cell r="AM1775">
            <v>0</v>
          </cell>
          <cell r="AN1775">
            <v>0</v>
          </cell>
          <cell r="AP1775">
            <v>0</v>
          </cell>
          <cell r="AQ1775">
            <v>0</v>
          </cell>
          <cell r="AV1775">
            <v>0</v>
          </cell>
          <cell r="AW1775">
            <v>0</v>
          </cell>
          <cell r="AY1775">
            <v>0</v>
          </cell>
          <cell r="AZ1775">
            <v>0</v>
          </cell>
        </row>
        <row r="1776">
          <cell r="A1776" t="str">
            <v>MCT_RCT</v>
          </cell>
          <cell r="B1776" t="str">
            <v>ODETE</v>
          </cell>
          <cell r="C1776" t="str">
            <v>B</v>
          </cell>
          <cell r="D1776" t="str">
            <v>HT2</v>
          </cell>
          <cell r="E1776" t="str">
            <v>Cohésion des territoires et relations avec les collectivités territoriales</v>
          </cell>
          <cell r="F1776" t="str">
            <v>PSRCT</v>
          </cell>
          <cell r="U1776">
            <v>0</v>
          </cell>
          <cell r="V1776">
            <v>0</v>
          </cell>
          <cell r="AD1776">
            <v>0</v>
          </cell>
          <cell r="AE1776">
            <v>0</v>
          </cell>
          <cell r="AG1776">
            <v>0</v>
          </cell>
          <cell r="AH1776">
            <v>0</v>
          </cell>
          <cell r="AM1776">
            <v>0</v>
          </cell>
          <cell r="AN1776">
            <v>0</v>
          </cell>
          <cell r="AP1776">
            <v>0</v>
          </cell>
          <cell r="AQ1776">
            <v>0</v>
          </cell>
          <cell r="AV1776">
            <v>0</v>
          </cell>
          <cell r="AW1776">
            <v>0</v>
          </cell>
          <cell r="AY1776">
            <v>0</v>
          </cell>
          <cell r="AZ1776">
            <v>0</v>
          </cell>
        </row>
        <row r="1777">
          <cell r="A1777" t="str">
            <v>MCT_RCT</v>
          </cell>
          <cell r="B1777" t="str">
            <v>ODETE</v>
          </cell>
          <cell r="C1777" t="str">
            <v>B</v>
          </cell>
          <cell r="D1777" t="str">
            <v>HT2</v>
          </cell>
          <cell r="E1777" t="str">
            <v>Cohésion des territoires et relations avec les collectivités territoriales</v>
          </cell>
          <cell r="F1777" t="str">
            <v>PSRCT</v>
          </cell>
          <cell r="U1777">
            <v>3290000000</v>
          </cell>
          <cell r="V1777">
            <v>3290000000</v>
          </cell>
          <cell r="AD1777">
            <v>0</v>
          </cell>
          <cell r="AE1777">
            <v>0</v>
          </cell>
          <cell r="AG1777">
            <v>3290000000</v>
          </cell>
          <cell r="AH1777">
            <v>3290000000</v>
          </cell>
          <cell r="AM1777">
            <v>0</v>
          </cell>
          <cell r="AN1777">
            <v>0</v>
          </cell>
          <cell r="AP1777">
            <v>3290000000</v>
          </cell>
          <cell r="AQ1777">
            <v>3290000000</v>
          </cell>
          <cell r="AV1777">
            <v>0</v>
          </cell>
          <cell r="AW1777">
            <v>0</v>
          </cell>
          <cell r="AY1777">
            <v>3290000000</v>
          </cell>
          <cell r="AZ1777">
            <v>3290000000</v>
          </cell>
        </row>
        <row r="1778">
          <cell r="A1778" t="str">
            <v>MCT_RCT</v>
          </cell>
          <cell r="B1778" t="str">
            <v>ODETE</v>
          </cell>
          <cell r="C1778" t="str">
            <v>B</v>
          </cell>
          <cell r="D1778" t="str">
            <v>HT2</v>
          </cell>
          <cell r="E1778" t="str">
            <v>Cohésion des territoires et relations avec les collectivités territoriales</v>
          </cell>
          <cell r="F1778" t="str">
            <v>PSRCT</v>
          </cell>
          <cell r="U1778">
            <v>900000</v>
          </cell>
          <cell r="V1778">
            <v>900000</v>
          </cell>
          <cell r="AD1778">
            <v>0</v>
          </cell>
          <cell r="AE1778">
            <v>0</v>
          </cell>
          <cell r="AG1778">
            <v>900000</v>
          </cell>
          <cell r="AH1778">
            <v>900000</v>
          </cell>
          <cell r="AM1778">
            <v>0</v>
          </cell>
          <cell r="AN1778">
            <v>0</v>
          </cell>
          <cell r="AP1778">
            <v>900000</v>
          </cell>
          <cell r="AQ1778">
            <v>900000</v>
          </cell>
          <cell r="AV1778">
            <v>0</v>
          </cell>
          <cell r="AW1778">
            <v>0</v>
          </cell>
          <cell r="AY1778">
            <v>900000</v>
          </cell>
          <cell r="AZ1778">
            <v>900000</v>
          </cell>
        </row>
        <row r="1779">
          <cell r="A1779" t="str">
            <v>MCT_RCT</v>
          </cell>
          <cell r="B1779" t="str">
            <v>ODETE</v>
          </cell>
          <cell r="C1779" t="str">
            <v>B</v>
          </cell>
          <cell r="D1779" t="str">
            <v>HT2</v>
          </cell>
          <cell r="E1779" t="str">
            <v>Cohésion des territoires et relations avec les collectivités territoriales</v>
          </cell>
          <cell r="F1779" t="str">
            <v>PSRCT</v>
          </cell>
          <cell r="U1779">
            <v>60000000</v>
          </cell>
          <cell r="V1779">
            <v>60000000</v>
          </cell>
          <cell r="AD1779">
            <v>0</v>
          </cell>
          <cell r="AE1779">
            <v>0</v>
          </cell>
          <cell r="AG1779">
            <v>60000000</v>
          </cell>
          <cell r="AH1779">
            <v>60000000</v>
          </cell>
          <cell r="AM1779">
            <v>0</v>
          </cell>
          <cell r="AN1779">
            <v>0</v>
          </cell>
          <cell r="AP1779">
            <v>60000000</v>
          </cell>
          <cell r="AQ1779">
            <v>60000000</v>
          </cell>
          <cell r="AV1779">
            <v>0</v>
          </cell>
          <cell r="AW1779">
            <v>0</v>
          </cell>
          <cell r="AY1779">
            <v>60000000</v>
          </cell>
          <cell r="AZ1779">
            <v>60000000</v>
          </cell>
        </row>
        <row r="1780">
          <cell r="A1780" t="str">
            <v>MCT_RCT</v>
          </cell>
          <cell r="B1780" t="str">
            <v>ODETE</v>
          </cell>
          <cell r="C1780" t="str">
            <v>B</v>
          </cell>
          <cell r="D1780" t="str">
            <v>HT2</v>
          </cell>
          <cell r="E1780" t="str">
            <v>Cohésion des territoires et relations avec les collectivités territoriales</v>
          </cell>
          <cell r="F1780" t="str">
            <v>PSRCT</v>
          </cell>
          <cell r="U1780">
            <v>10000000</v>
          </cell>
          <cell r="V1780">
            <v>10000000</v>
          </cell>
          <cell r="AD1780">
            <v>0</v>
          </cell>
          <cell r="AE1780">
            <v>0</v>
          </cell>
          <cell r="AG1780">
            <v>10000000</v>
          </cell>
          <cell r="AH1780">
            <v>10000000</v>
          </cell>
          <cell r="AM1780">
            <v>0</v>
          </cell>
          <cell r="AN1780">
            <v>0</v>
          </cell>
          <cell r="AP1780">
            <v>10000000</v>
          </cell>
          <cell r="AQ1780">
            <v>10000000</v>
          </cell>
          <cell r="AV1780">
            <v>0</v>
          </cell>
          <cell r="AW1780">
            <v>0</v>
          </cell>
          <cell r="AY1780">
            <v>10000000</v>
          </cell>
          <cell r="AZ1780">
            <v>10000000</v>
          </cell>
        </row>
        <row r="1781">
          <cell r="A1781" t="str">
            <v>MCT_RCT</v>
          </cell>
          <cell r="B1781" t="str">
            <v>ODETE</v>
          </cell>
          <cell r="C1781" t="str">
            <v>P</v>
          </cell>
          <cell r="D1781" t="str">
            <v>SO</v>
          </cell>
          <cell r="E1781" t="str">
            <v>Cohésion des territoires et relations avec les collectivités territoriales</v>
          </cell>
          <cell r="M1781">
            <v>90096200</v>
          </cell>
          <cell r="O1781">
            <v>4200166849</v>
          </cell>
          <cell r="Q1781">
            <v>4291680856</v>
          </cell>
          <cell r="S1781">
            <v>4025029024</v>
          </cell>
          <cell r="U1781">
            <v>4293501340</v>
          </cell>
          <cell r="V1781">
            <v>4293501340</v>
          </cell>
          <cell r="AD1781">
            <v>0</v>
          </cell>
          <cell r="AE1781">
            <v>0</v>
          </cell>
          <cell r="AG1781">
            <v>4293501340</v>
          </cell>
          <cell r="AH1781">
            <v>4293501340</v>
          </cell>
          <cell r="AM1781">
            <v>0</v>
          </cell>
          <cell r="AN1781">
            <v>0</v>
          </cell>
          <cell r="AP1781">
            <v>4293501340</v>
          </cell>
          <cell r="AQ1781">
            <v>4293501340</v>
          </cell>
          <cell r="AV1781">
            <v>0</v>
          </cell>
          <cell r="AW1781">
            <v>0</v>
          </cell>
          <cell r="AY1781">
            <v>4293501340</v>
          </cell>
          <cell r="AZ1781">
            <v>4293501340</v>
          </cell>
        </row>
        <row r="1782">
          <cell r="A1782" t="str">
            <v>MCT_RCT</v>
          </cell>
          <cell r="B1782" t="str">
            <v>ODETE</v>
          </cell>
          <cell r="C1782" t="str">
            <v>STP</v>
          </cell>
          <cell r="D1782" t="str">
            <v>HT2</v>
          </cell>
          <cell r="E1782" t="str">
            <v>Cohésion des territoires et relations avec les collectivités territoriales</v>
          </cell>
          <cell r="M1782">
            <v>90096200</v>
          </cell>
          <cell r="O1782">
            <v>4200166849</v>
          </cell>
          <cell r="Q1782">
            <v>4291680856</v>
          </cell>
          <cell r="S1782">
            <v>4025029024</v>
          </cell>
          <cell r="U1782">
            <v>4293501340</v>
          </cell>
          <cell r="V1782">
            <v>4293501340</v>
          </cell>
          <cell r="AD1782">
            <v>0</v>
          </cell>
          <cell r="AE1782">
            <v>0</v>
          </cell>
          <cell r="AG1782">
            <v>4293501340</v>
          </cell>
          <cell r="AH1782">
            <v>4293501340</v>
          </cell>
          <cell r="AM1782">
            <v>0</v>
          </cell>
          <cell r="AN1782">
            <v>0</v>
          </cell>
          <cell r="AP1782">
            <v>4293501340</v>
          </cell>
          <cell r="AQ1782">
            <v>4293501340</v>
          </cell>
          <cell r="AV1782">
            <v>0</v>
          </cell>
          <cell r="AW1782">
            <v>0</v>
          </cell>
          <cell r="AY1782">
            <v>4293501340</v>
          </cell>
          <cell r="AZ1782">
            <v>4293501340</v>
          </cell>
        </row>
        <row r="1783">
          <cell r="A1783" t="str">
            <v>MCT_RCT</v>
          </cell>
          <cell r="B1783" t="str">
            <v>ODETE</v>
          </cell>
          <cell r="C1783" t="str">
            <v>B</v>
          </cell>
          <cell r="D1783" t="str">
            <v>HT2</v>
          </cell>
          <cell r="E1783" t="str">
            <v>Cohésion des territoires et relations avec les collectivités territoriales</v>
          </cell>
          <cell r="U1783">
            <v>4293501340</v>
          </cell>
          <cell r="V1783">
            <v>4293501340</v>
          </cell>
          <cell r="AD1783">
            <v>0</v>
          </cell>
          <cell r="AE1783">
            <v>0</v>
          </cell>
          <cell r="AG1783">
            <v>4293501340</v>
          </cell>
          <cell r="AH1783">
            <v>4293501340</v>
          </cell>
          <cell r="AM1783">
            <v>0</v>
          </cell>
          <cell r="AN1783">
            <v>0</v>
          </cell>
          <cell r="AP1783">
            <v>4293501340</v>
          </cell>
          <cell r="AQ1783">
            <v>4293501340</v>
          </cell>
          <cell r="AV1783">
            <v>0</v>
          </cell>
          <cell r="AW1783">
            <v>0</v>
          </cell>
          <cell r="AY1783">
            <v>4293501340</v>
          </cell>
          <cell r="AZ1783">
            <v>4293501340</v>
          </cell>
        </row>
        <row r="1785">
          <cell r="F1785" t="str">
            <v>Total des crédits du ministère</v>
          </cell>
          <cell r="M1785">
            <v>499513186665</v>
          </cell>
          <cell r="O1785">
            <v>520748329245</v>
          </cell>
          <cell r="Q1785">
            <v>541437296192</v>
          </cell>
          <cell r="S1785">
            <v>602621599193.33008</v>
          </cell>
          <cell r="U1785">
            <v>637730918278</v>
          </cell>
          <cell r="V1785">
            <v>589163145029</v>
          </cell>
          <cell r="AD1785">
            <v>0</v>
          </cell>
          <cell r="AE1785">
            <v>0</v>
          </cell>
          <cell r="AG1785">
            <v>610530918278</v>
          </cell>
          <cell r="AH1785">
            <v>561963145029</v>
          </cell>
          <cell r="AM1785">
            <v>0</v>
          </cell>
          <cell r="AN1785">
            <v>0</v>
          </cell>
          <cell r="AP1785">
            <v>610530918278</v>
          </cell>
          <cell r="AQ1785">
            <v>561963145029</v>
          </cell>
          <cell r="AV1785">
            <v>0</v>
          </cell>
          <cell r="AW1785">
            <v>0</v>
          </cell>
          <cell r="AY1785">
            <v>610530918278</v>
          </cell>
          <cell r="AZ1785">
            <v>561963145029</v>
          </cell>
        </row>
        <row r="1786">
          <cell r="M1786">
            <v>41878511519</v>
          </cell>
          <cell r="O1786">
            <v>42230066806</v>
          </cell>
          <cell r="Q1786">
            <v>42865719118</v>
          </cell>
          <cell r="S1786">
            <v>43316596876</v>
          </cell>
          <cell r="U1786">
            <v>44029900939</v>
          </cell>
          <cell r="V1786">
            <v>44029900939</v>
          </cell>
          <cell r="AD1786">
            <v>0</v>
          </cell>
          <cell r="AE1786">
            <v>0</v>
          </cell>
          <cell r="AG1786">
            <v>44029900939</v>
          </cell>
          <cell r="AH1786">
            <v>44029900939</v>
          </cell>
          <cell r="AM1786">
            <v>0</v>
          </cell>
          <cell r="AN1786">
            <v>0</v>
          </cell>
          <cell r="AP1786">
            <v>44029900939</v>
          </cell>
          <cell r="AQ1786">
            <v>44029900939</v>
          </cell>
          <cell r="AV1786">
            <v>0</v>
          </cell>
          <cell r="AW1786">
            <v>0</v>
          </cell>
          <cell r="AY1786">
            <v>44029900939</v>
          </cell>
          <cell r="AZ1786">
            <v>44029900939</v>
          </cell>
        </row>
        <row r="1787">
          <cell r="M1787">
            <v>85076048962</v>
          </cell>
          <cell r="O1787">
            <v>86748853694</v>
          </cell>
          <cell r="Q1787">
            <v>88200988326</v>
          </cell>
          <cell r="S1787">
            <v>89204634921</v>
          </cell>
          <cell r="U1787">
            <v>91436130264</v>
          </cell>
          <cell r="V1787">
            <v>91436130264</v>
          </cell>
          <cell r="AD1787">
            <v>0</v>
          </cell>
          <cell r="AE1787">
            <v>0</v>
          </cell>
          <cell r="AG1787">
            <v>91436130264</v>
          </cell>
          <cell r="AH1787">
            <v>91436130264</v>
          </cell>
          <cell r="AM1787">
            <v>0</v>
          </cell>
          <cell r="AN1787">
            <v>0</v>
          </cell>
          <cell r="AP1787">
            <v>91436130264</v>
          </cell>
          <cell r="AQ1787">
            <v>91436130264</v>
          </cell>
          <cell r="AV1787">
            <v>0</v>
          </cell>
          <cell r="AW1787">
            <v>0</v>
          </cell>
          <cell r="AY1787">
            <v>91436130264</v>
          </cell>
          <cell r="AZ1787">
            <v>91436130264</v>
          </cell>
        </row>
        <row r="1788">
          <cell r="M1788">
            <v>372558626184</v>
          </cell>
          <cell r="O1788">
            <v>391769408745</v>
          </cell>
          <cell r="Q1788">
            <v>410370588748</v>
          </cell>
          <cell r="S1788">
            <v>470100367396.33002</v>
          </cell>
          <cell r="U1788">
            <v>502264887075</v>
          </cell>
          <cell r="V1788">
            <v>453697113826</v>
          </cell>
          <cell r="AD1788">
            <v>0</v>
          </cell>
          <cell r="AE1788">
            <v>0</v>
          </cell>
          <cell r="AG1788">
            <v>502264887075</v>
          </cell>
          <cell r="AH1788">
            <v>453697113826</v>
          </cell>
          <cell r="AM1788">
            <v>0</v>
          </cell>
          <cell r="AN1788">
            <v>0</v>
          </cell>
          <cell r="AP1788">
            <v>502264887075</v>
          </cell>
          <cell r="AQ1788">
            <v>453697113826</v>
          </cell>
          <cell r="AV1788">
            <v>0</v>
          </cell>
          <cell r="AW1788">
            <v>0</v>
          </cell>
          <cell r="AY1788">
            <v>502264887075</v>
          </cell>
          <cell r="AZ1788">
            <v>453697113826</v>
          </cell>
        </row>
        <row r="1789">
          <cell r="F1789" t="str">
            <v>Total des crédits du ministère sous norme de dépenses pilotables</v>
          </cell>
          <cell r="M1789">
            <v>245387456964</v>
          </cell>
          <cell r="O1789">
            <v>247239246436</v>
          </cell>
          <cell r="Q1789">
            <v>253265325720</v>
          </cell>
          <cell r="S1789">
            <v>265745990635</v>
          </cell>
          <cell r="U1789">
            <v>292476458352</v>
          </cell>
          <cell r="V1789">
            <v>270841574062</v>
          </cell>
          <cell r="AD1789">
            <v>0</v>
          </cell>
          <cell r="AE1789">
            <v>0</v>
          </cell>
          <cell r="AG1789">
            <v>292476458352</v>
          </cell>
          <cell r="AH1789">
            <v>270841574062</v>
          </cell>
          <cell r="AM1789">
            <v>0</v>
          </cell>
          <cell r="AN1789">
            <v>0</v>
          </cell>
          <cell r="AP1789">
            <v>292476458352</v>
          </cell>
          <cell r="AQ1789">
            <v>270841574062</v>
          </cell>
          <cell r="AV1789">
            <v>0</v>
          </cell>
          <cell r="AW1789">
            <v>0</v>
          </cell>
          <cell r="AY1789">
            <v>292476458352</v>
          </cell>
          <cell r="AZ1789">
            <v>270841574062</v>
          </cell>
        </row>
        <row r="1791">
          <cell r="F1791" t="str">
            <v>Total des crédits du ministère sous ODETE</v>
          </cell>
          <cell r="M1791">
            <v>99674262691</v>
          </cell>
          <cell r="O1791">
            <v>105551963380</v>
          </cell>
          <cell r="Q1791">
            <v>105242271893</v>
          </cell>
          <cell r="S1791">
            <v>142721680826</v>
          </cell>
          <cell r="U1791">
            <v>171890867698</v>
          </cell>
          <cell r="V1791">
            <v>144957978739</v>
          </cell>
          <cell r="AD1791">
            <v>0</v>
          </cell>
          <cell r="AE1791">
            <v>0</v>
          </cell>
          <cell r="AG1791">
            <v>171890867698</v>
          </cell>
          <cell r="AH1791">
            <v>144957978739</v>
          </cell>
          <cell r="AM1791">
            <v>0</v>
          </cell>
          <cell r="AN1791">
            <v>0</v>
          </cell>
          <cell r="AP1791">
            <v>171890867698</v>
          </cell>
          <cell r="AQ1791">
            <v>144957978739</v>
          </cell>
          <cell r="AV1791">
            <v>0</v>
          </cell>
          <cell r="AW1791">
            <v>0</v>
          </cell>
          <cell r="AY1791">
            <v>171890867698</v>
          </cell>
          <cell r="AZ1791">
            <v>144957978739</v>
          </cell>
        </row>
      </sheetData>
      <sheetData sheetId="6">
        <row r="2">
          <cell r="D2" t="str">
            <v>Agriculture et alimentation</v>
          </cell>
        </row>
        <row r="3">
          <cell r="D3" t="str">
            <v xml:space="preserve"> Taxes et recettes affectées plafonnées</v>
          </cell>
        </row>
        <row r="4">
          <cell r="D4" t="str">
            <v>(Cf. charte de budgétisation, annexe 4 de la LPFP 2018-2022)</v>
          </cell>
        </row>
        <row r="6">
          <cell r="D6" t="str">
            <v>1. Modification du plafond de taxes ou autres recettes existantes et déjà plafonnées (article 46 modifié de la LFI 2012) (en K€)</v>
          </cell>
          <cell r="M6">
            <v>2017</v>
          </cell>
          <cell r="N6">
            <v>2018</v>
          </cell>
          <cell r="O6">
            <v>2019</v>
          </cell>
          <cell r="P6">
            <v>2020</v>
          </cell>
        </row>
        <row r="7">
          <cell r="M7" t="str">
            <v xml:space="preserve">PLAFOND </v>
          </cell>
          <cell r="N7" t="str">
            <v xml:space="preserve">PLAFOND </v>
          </cell>
          <cell r="O7" t="str">
            <v xml:space="preserve">PLAFOND </v>
          </cell>
          <cell r="P7" t="str">
            <v xml:space="preserve">PLAFOND </v>
          </cell>
          <cell r="R7" t="str">
            <v xml:space="preserve">PLAFOND </v>
          </cell>
        </row>
        <row r="8">
          <cell r="A8" t="str">
            <v xml:space="preserve">CLASSEUR
</v>
          </cell>
          <cell r="B8" t="str">
            <v xml:space="preserve">PERIMETRE
</v>
          </cell>
          <cell r="C8" t="str">
            <v xml:space="preserve">MINISTERE
</v>
          </cell>
          <cell r="D8" t="str">
            <v xml:space="preserve">Mission </v>
          </cell>
          <cell r="M8" t="str">
            <v>Exécuté, format LFI 2021</v>
          </cell>
          <cell r="N8" t="str">
            <v>Format LFI 2021</v>
          </cell>
          <cell r="O8" t="str">
            <v>Format LFI 2021</v>
          </cell>
          <cell r="P8" t="str">
            <v>Format LFI 2021</v>
          </cell>
          <cell r="R8" t="str">
            <v>LFI 2021</v>
          </cell>
          <cell r="U8" t="str">
            <v>MESURES
nouvelle/d'économie</v>
          </cell>
          <cell r="AA8" t="str">
            <v>MESURES
nouvelle/d'économie</v>
          </cell>
          <cell r="AG8" t="str">
            <v>MESURES
nouvelle/d'économie</v>
          </cell>
        </row>
        <row r="9">
          <cell r="A9" t="str">
            <v>SO</v>
          </cell>
        </row>
        <row r="10">
          <cell r="A10" t="str">
            <v>MAA</v>
          </cell>
          <cell r="B10" t="str">
            <v>NDP</v>
          </cell>
          <cell r="C10" t="str">
            <v>Agriculture et alimentation</v>
          </cell>
          <cell r="D10" t="str">
            <v>Agriculture, alimentation, forêt et affaires rurales</v>
          </cell>
          <cell r="M10">
            <v>12000000</v>
          </cell>
          <cell r="N10">
            <v>12000000</v>
          </cell>
          <cell r="O10">
            <v>12000000</v>
          </cell>
          <cell r="P10">
            <v>12000000</v>
          </cell>
          <cell r="R10">
            <v>12000000</v>
          </cell>
          <cell r="U10">
            <v>0</v>
          </cell>
          <cell r="AA10">
            <v>0</v>
          </cell>
          <cell r="AG10">
            <v>0</v>
          </cell>
        </row>
        <row r="11">
          <cell r="A11" t="str">
            <v>MAA</v>
          </cell>
          <cell r="B11" t="str">
            <v>NDP</v>
          </cell>
          <cell r="C11" t="str">
            <v>Agriculture et alimentation</v>
          </cell>
          <cell r="D11" t="str">
            <v>Agriculture, alimentation, forêt et affaires rurales</v>
          </cell>
          <cell r="M11">
            <v>2000000</v>
          </cell>
          <cell r="N11">
            <v>2000000</v>
          </cell>
          <cell r="O11">
            <v>2000000</v>
          </cell>
          <cell r="P11">
            <v>2000000</v>
          </cell>
          <cell r="R11">
            <v>2000000</v>
          </cell>
          <cell r="U11">
            <v>0</v>
          </cell>
          <cell r="AA11">
            <v>0</v>
          </cell>
          <cell r="AG11">
            <v>0</v>
          </cell>
        </row>
        <row r="12">
          <cell r="A12" t="str">
            <v>MAA</v>
          </cell>
          <cell r="B12" t="str">
            <v>NDP</v>
          </cell>
          <cell r="C12" t="str">
            <v>Agriculture et alimentation</v>
          </cell>
          <cell r="D12" t="str">
            <v>Agriculture, alimentation, forêt et affaires rurales</v>
          </cell>
          <cell r="M12">
            <v>2900000</v>
          </cell>
          <cell r="N12">
            <v>2900000</v>
          </cell>
          <cell r="O12">
            <v>2900000</v>
          </cell>
          <cell r="P12">
            <v>2900000</v>
          </cell>
          <cell r="R12">
            <v>2900000</v>
          </cell>
          <cell r="U12">
            <v>0</v>
          </cell>
          <cell r="AA12">
            <v>0</v>
          </cell>
          <cell r="AG12">
            <v>0</v>
          </cell>
        </row>
        <row r="13">
          <cell r="A13" t="str">
            <v>MAA</v>
          </cell>
          <cell r="B13" t="str">
            <v>NDP</v>
          </cell>
          <cell r="C13" t="str">
            <v>Agriculture et alimentation</v>
          </cell>
          <cell r="D13" t="str">
            <v>Agriculture, alimentation, forêt et affaires rurales</v>
          </cell>
          <cell r="M13">
            <v>292000000</v>
          </cell>
          <cell r="N13">
            <v>292000000</v>
          </cell>
          <cell r="O13">
            <v>292000000</v>
          </cell>
          <cell r="P13">
            <v>292000000</v>
          </cell>
          <cell r="R13">
            <v>292000000</v>
          </cell>
          <cell r="U13">
            <v>0</v>
          </cell>
          <cell r="AA13">
            <v>0</v>
          </cell>
          <cell r="AG13">
            <v>0</v>
          </cell>
        </row>
        <row r="14">
          <cell r="A14" t="str">
            <v>MAA</v>
          </cell>
          <cell r="B14" t="str">
            <v>NDP</v>
          </cell>
          <cell r="C14" t="str">
            <v>Agriculture et alimentation</v>
          </cell>
          <cell r="D14" t="str">
            <v>Agriculture, alimentation, forêt et affaires rurales</v>
          </cell>
          <cell r="M14">
            <v>60000000</v>
          </cell>
          <cell r="N14">
            <v>60000000</v>
          </cell>
          <cell r="O14">
            <v>60000000</v>
          </cell>
          <cell r="P14">
            <v>60000000</v>
          </cell>
          <cell r="R14">
            <v>60000000</v>
          </cell>
          <cell r="U14">
            <v>0</v>
          </cell>
          <cell r="AA14">
            <v>0</v>
          </cell>
          <cell r="AG14">
            <v>0</v>
          </cell>
        </row>
        <row r="15">
          <cell r="A15" t="str">
            <v>MAA</v>
          </cell>
          <cell r="B15" t="str">
            <v>NDP</v>
          </cell>
          <cell r="C15" t="str">
            <v>Agriculture et alimentation</v>
          </cell>
          <cell r="D15" t="str">
            <v>Agriculture, alimentation, forêt et affaires rurales</v>
          </cell>
          <cell r="M15">
            <v>2000000</v>
          </cell>
          <cell r="N15">
            <v>2000000</v>
          </cell>
          <cell r="O15">
            <v>2000000</v>
          </cell>
          <cell r="P15">
            <v>2000000</v>
          </cell>
          <cell r="R15">
            <v>2000000</v>
          </cell>
          <cell r="U15">
            <v>0</v>
          </cell>
          <cell r="AA15">
            <v>0</v>
          </cell>
          <cell r="AG15">
            <v>0</v>
          </cell>
        </row>
        <row r="16">
          <cell r="A16" t="str">
            <v>MAA</v>
          </cell>
          <cell r="B16" t="str">
            <v>NDP</v>
          </cell>
          <cell r="C16" t="str">
            <v>Agriculture et alimentation</v>
          </cell>
          <cell r="D16" t="str">
            <v>Agriculture, alimentation, forêt et affaires rurales</v>
          </cell>
          <cell r="M16">
            <v>7500000</v>
          </cell>
          <cell r="N16">
            <v>7500000</v>
          </cell>
          <cell r="O16">
            <v>7500000</v>
          </cell>
          <cell r="P16">
            <v>7500000</v>
          </cell>
          <cell r="R16">
            <v>7500000</v>
          </cell>
          <cell r="U16">
            <v>0</v>
          </cell>
          <cell r="AA16">
            <v>0</v>
          </cell>
          <cell r="AG16">
            <v>0</v>
          </cell>
        </row>
        <row r="17">
          <cell r="A17" t="str">
            <v>MAA</v>
          </cell>
          <cell r="B17" t="str">
            <v>NDP</v>
          </cell>
          <cell r="C17" t="str">
            <v>Agriculture et alimentation</v>
          </cell>
          <cell r="D17" t="str">
            <v>Agriculture, alimentation, forêt et affaires rurales</v>
          </cell>
          <cell r="M17">
            <v>15000000</v>
          </cell>
          <cell r="N17">
            <v>15000000</v>
          </cell>
          <cell r="O17">
            <v>15000000</v>
          </cell>
          <cell r="P17">
            <v>15000000</v>
          </cell>
          <cell r="R17">
            <v>15000000</v>
          </cell>
          <cell r="U17">
            <v>0</v>
          </cell>
          <cell r="AA17">
            <v>0</v>
          </cell>
          <cell r="AG17">
            <v>0</v>
          </cell>
        </row>
        <row r="18">
          <cell r="A18" t="str">
            <v>MAA</v>
          </cell>
          <cell r="B18" t="str">
            <v>NDP</v>
          </cell>
          <cell r="C18" t="str">
            <v>Agriculture et alimentation</v>
          </cell>
          <cell r="D18" t="str">
            <v>Agriculture, alimentation, forêt et affaires rurales</v>
          </cell>
          <cell r="M18">
            <v>6300000</v>
          </cell>
          <cell r="N18">
            <v>6300000</v>
          </cell>
          <cell r="O18">
            <v>6300000</v>
          </cell>
          <cell r="P18">
            <v>4200000</v>
          </cell>
          <cell r="R18">
            <v>4200000</v>
          </cell>
          <cell r="U18">
            <v>0</v>
          </cell>
          <cell r="AA18">
            <v>0</v>
          </cell>
          <cell r="AG18">
            <v>0</v>
          </cell>
        </row>
        <row r="19">
          <cell r="A19" t="str">
            <v>MAA</v>
          </cell>
          <cell r="B19" t="str">
            <v>NDP</v>
          </cell>
          <cell r="C19" t="str">
            <v>Agriculture et alimentation</v>
          </cell>
          <cell r="D19" t="str">
            <v>Agriculture, alimentation, forêt et affaires rurales</v>
          </cell>
          <cell r="M19">
            <v>4000000</v>
          </cell>
          <cell r="N19">
            <v>4000000</v>
          </cell>
          <cell r="O19">
            <v>4000000</v>
          </cell>
          <cell r="P19">
            <v>4000000</v>
          </cell>
          <cell r="R19">
            <v>4000000</v>
          </cell>
          <cell r="U19">
            <v>0</v>
          </cell>
          <cell r="AA19">
            <v>0</v>
          </cell>
          <cell r="AG19">
            <v>0</v>
          </cell>
        </row>
        <row r="20">
          <cell r="A20" t="str">
            <v>MAA</v>
          </cell>
          <cell r="B20" t="str">
            <v>NDP</v>
          </cell>
          <cell r="C20" t="str">
            <v>Agriculture et alimentation</v>
          </cell>
          <cell r="D20" t="str">
            <v>Agriculture, alimentation, forêt et affaires rurales</v>
          </cell>
          <cell r="M20">
            <v>4500000</v>
          </cell>
          <cell r="N20">
            <v>4500000</v>
          </cell>
          <cell r="O20">
            <v>4500000</v>
          </cell>
          <cell r="P20">
            <v>4500000</v>
          </cell>
          <cell r="R20">
            <v>4500000</v>
          </cell>
          <cell r="U20">
            <v>0</v>
          </cell>
          <cell r="AA20">
            <v>0</v>
          </cell>
          <cell r="AG20">
            <v>0</v>
          </cell>
        </row>
        <row r="21">
          <cell r="A21" t="str">
            <v>MC</v>
          </cell>
          <cell r="B21" t="str">
            <v>NDP</v>
          </cell>
          <cell r="C21" t="str">
            <v>Culture</v>
          </cell>
          <cell r="D21" t="str">
            <v>Culture</v>
          </cell>
          <cell r="M21">
            <v>8000000</v>
          </cell>
          <cell r="N21">
            <v>8000000</v>
          </cell>
          <cell r="O21">
            <v>8000000</v>
          </cell>
          <cell r="P21">
            <v>8000000</v>
          </cell>
          <cell r="R21">
            <v>8000000</v>
          </cell>
          <cell r="U21">
            <v>0</v>
          </cell>
          <cell r="AA21">
            <v>0</v>
          </cell>
          <cell r="AG21">
            <v>0</v>
          </cell>
        </row>
        <row r="22">
          <cell r="A22" t="str">
            <v>MC</v>
          </cell>
          <cell r="B22" t="str">
            <v>NDP</v>
          </cell>
          <cell r="C22" t="str">
            <v>Culture</v>
          </cell>
          <cell r="D22" t="str">
            <v>Médias, livre et industries culturelles</v>
          </cell>
          <cell r="M22">
            <v>50000000</v>
          </cell>
          <cell r="N22">
            <v>50000000</v>
          </cell>
          <cell r="O22">
            <v>50000000</v>
          </cell>
          <cell r="P22">
            <v>50000000</v>
          </cell>
          <cell r="R22">
            <v>50000000</v>
          </cell>
          <cell r="U22">
            <v>0</v>
          </cell>
          <cell r="AA22">
            <v>0</v>
          </cell>
          <cell r="AG22">
            <v>0</v>
          </cell>
        </row>
        <row r="23">
          <cell r="A23" t="str">
            <v>MC</v>
          </cell>
          <cell r="B23" t="str">
            <v>HN</v>
          </cell>
          <cell r="C23" t="str">
            <v>Culture</v>
          </cell>
          <cell r="D23" t="str">
            <v>Médias, livre et industries culturelles</v>
          </cell>
          <cell r="M23">
            <v>166066000</v>
          </cell>
          <cell r="N23">
            <v>86400000</v>
          </cell>
          <cell r="O23">
            <v>0</v>
          </cell>
          <cell r="P23">
            <v>0</v>
          </cell>
          <cell r="R23">
            <v>0</v>
          </cell>
          <cell r="U23">
            <v>0</v>
          </cell>
          <cell r="AA23">
            <v>0</v>
          </cell>
          <cell r="AG23">
            <v>0</v>
          </cell>
        </row>
        <row r="24">
          <cell r="A24" t="str">
            <v>MEFR_hMI</v>
          </cell>
          <cell r="B24" t="str">
            <v>NDP</v>
          </cell>
          <cell r="C24" t="str">
            <v>Économie, finances et relance</v>
          </cell>
          <cell r="D24" t="str">
            <v>Aide publique au développement</v>
          </cell>
          <cell r="M24">
            <v>120000000</v>
          </cell>
          <cell r="N24">
            <v>241000000</v>
          </cell>
          <cell r="O24">
            <v>241000000</v>
          </cell>
          <cell r="P24">
            <v>251000000</v>
          </cell>
          <cell r="R24">
            <v>251000000</v>
          </cell>
          <cell r="U24">
            <v>0</v>
          </cell>
          <cell r="AA24">
            <v>0</v>
          </cell>
          <cell r="AG24">
            <v>0</v>
          </cell>
        </row>
        <row r="25">
          <cell r="A25" t="str">
            <v>MEFR_hMI</v>
          </cell>
          <cell r="B25" t="str">
            <v>NDP</v>
          </cell>
          <cell r="C25" t="str">
            <v>Économie, finances et relance</v>
          </cell>
          <cell r="D25" t="str">
            <v>Économie</v>
          </cell>
          <cell r="M25">
            <v>1880000</v>
          </cell>
          <cell r="N25">
            <v>1880000</v>
          </cell>
          <cell r="O25">
            <v>0</v>
          </cell>
          <cell r="P25">
            <v>0</v>
          </cell>
          <cell r="R25">
            <v>0</v>
          </cell>
          <cell r="U25">
            <v>0</v>
          </cell>
          <cell r="AA25">
            <v>0</v>
          </cell>
          <cell r="AG25">
            <v>0</v>
          </cell>
        </row>
        <row r="26">
          <cell r="A26" t="str">
            <v>MEFR_hMI</v>
          </cell>
          <cell r="B26" t="str">
            <v>NDP</v>
          </cell>
          <cell r="C26" t="str">
            <v>Économie, finances et relance</v>
          </cell>
          <cell r="D26" t="str">
            <v>Économie</v>
          </cell>
          <cell r="M26">
            <v>-2607000</v>
          </cell>
          <cell r="N26">
            <v>493000</v>
          </cell>
          <cell r="O26">
            <v>0</v>
          </cell>
          <cell r="P26">
            <v>0</v>
          </cell>
          <cell r="R26">
            <v>0</v>
          </cell>
          <cell r="U26">
            <v>0</v>
          </cell>
          <cell r="AA26">
            <v>0</v>
          </cell>
          <cell r="AG26">
            <v>0</v>
          </cell>
        </row>
        <row r="27">
          <cell r="A27" t="str">
            <v>MEFR_hMI</v>
          </cell>
          <cell r="B27" t="str">
            <v>NDP</v>
          </cell>
          <cell r="C27" t="str">
            <v>Économie, finances et relance</v>
          </cell>
          <cell r="D27" t="str">
            <v>Économie</v>
          </cell>
          <cell r="M27">
            <v>-1441000</v>
          </cell>
          <cell r="N27">
            <v>-441000</v>
          </cell>
          <cell r="O27">
            <v>0</v>
          </cell>
          <cell r="P27">
            <v>0</v>
          </cell>
          <cell r="R27">
            <v>0</v>
          </cell>
          <cell r="U27">
            <v>0</v>
          </cell>
          <cell r="AA27">
            <v>0</v>
          </cell>
          <cell r="AG27">
            <v>0</v>
          </cell>
        </row>
        <row r="28">
          <cell r="A28" t="str">
            <v>MEFR_hMI</v>
          </cell>
          <cell r="B28" t="str">
            <v>NDP</v>
          </cell>
          <cell r="C28" t="str">
            <v>Économie, finances et relance</v>
          </cell>
          <cell r="D28" t="str">
            <v>Économie</v>
          </cell>
          <cell r="M28">
            <v>4337235</v>
          </cell>
          <cell r="N28">
            <v>4337235</v>
          </cell>
          <cell r="O28">
            <v>0</v>
          </cell>
          <cell r="P28">
            <v>0</v>
          </cell>
          <cell r="R28">
            <v>0</v>
          </cell>
          <cell r="U28">
            <v>0</v>
          </cell>
          <cell r="AA28">
            <v>0</v>
          </cell>
          <cell r="AG28">
            <v>0</v>
          </cell>
        </row>
        <row r="29">
          <cell r="A29" t="str">
            <v>MEFR_hMI</v>
          </cell>
          <cell r="B29" t="str">
            <v>NDP</v>
          </cell>
          <cell r="C29" t="str">
            <v>Économie, finances et relance</v>
          </cell>
          <cell r="D29" t="str">
            <v>Économie</v>
          </cell>
          <cell r="M29">
            <v>402000</v>
          </cell>
          <cell r="N29">
            <v>402000</v>
          </cell>
          <cell r="O29">
            <v>0</v>
          </cell>
          <cell r="P29">
            <v>0</v>
          </cell>
          <cell r="R29">
            <v>0</v>
          </cell>
          <cell r="U29">
            <v>0</v>
          </cell>
          <cell r="AA29">
            <v>0</v>
          </cell>
          <cell r="AG29">
            <v>0</v>
          </cell>
        </row>
        <row r="30">
          <cell r="A30" t="str">
            <v>MEFR_hMI</v>
          </cell>
          <cell r="B30" t="str">
            <v>NDP</v>
          </cell>
          <cell r="C30" t="str">
            <v>Économie, finances et relance</v>
          </cell>
          <cell r="D30" t="str">
            <v>Économie</v>
          </cell>
          <cell r="M30">
            <v>376117000</v>
          </cell>
          <cell r="N30">
            <v>226117000</v>
          </cell>
          <cell r="O30">
            <v>226117000</v>
          </cell>
          <cell r="P30">
            <v>226117000</v>
          </cell>
          <cell r="R30">
            <v>226117000</v>
          </cell>
          <cell r="U30">
            <v>0</v>
          </cell>
          <cell r="AA30">
            <v>0</v>
          </cell>
          <cell r="AG30">
            <v>0</v>
          </cell>
        </row>
        <row r="31">
          <cell r="A31" t="str">
            <v>MEFR_hMI</v>
          </cell>
          <cell r="B31" t="str">
            <v>NDP</v>
          </cell>
          <cell r="C31" t="str">
            <v>Économie, finances et relance</v>
          </cell>
          <cell r="D31" t="str">
            <v>Économie</v>
          </cell>
          <cell r="M31">
            <v>549000000</v>
          </cell>
          <cell r="N31">
            <v>549000000</v>
          </cell>
          <cell r="O31">
            <v>449000000</v>
          </cell>
          <cell r="P31">
            <v>449000000</v>
          </cell>
          <cell r="R31">
            <v>349000000</v>
          </cell>
          <cell r="U31">
            <v>0</v>
          </cell>
          <cell r="AA31">
            <v>0</v>
          </cell>
          <cell r="AG31">
            <v>0</v>
          </cell>
        </row>
        <row r="32">
          <cell r="A32" t="str">
            <v>MEFR_hMI</v>
          </cell>
          <cell r="B32" t="str">
            <v>NDP</v>
          </cell>
          <cell r="C32" t="str">
            <v>Économie, finances et relance</v>
          </cell>
          <cell r="D32" t="str">
            <v>Économie</v>
          </cell>
          <cell r="M32">
            <v>243018000</v>
          </cell>
          <cell r="N32">
            <v>203149000</v>
          </cell>
          <cell r="O32">
            <v>203149000</v>
          </cell>
          <cell r="P32">
            <v>203149000</v>
          </cell>
          <cell r="R32">
            <v>203149000</v>
          </cell>
          <cell r="U32">
            <v>0</v>
          </cell>
          <cell r="AA32">
            <v>0</v>
          </cell>
          <cell r="AG32">
            <v>0</v>
          </cell>
        </row>
        <row r="33">
          <cell r="A33" t="str">
            <v>MEFR_hMI</v>
          </cell>
          <cell r="B33" t="str">
            <v>NDP</v>
          </cell>
          <cell r="C33" t="str">
            <v>Économie, finances et relance</v>
          </cell>
          <cell r="D33" t="str">
            <v>Économie</v>
          </cell>
          <cell r="M33">
            <v>0</v>
          </cell>
          <cell r="N33">
            <v>39869000</v>
          </cell>
          <cell r="O33">
            <v>39869000</v>
          </cell>
          <cell r="P33">
            <v>39869000</v>
          </cell>
          <cell r="R33">
            <v>39869000</v>
          </cell>
          <cell r="U33">
            <v>0</v>
          </cell>
          <cell r="AA33">
            <v>0</v>
          </cell>
          <cell r="AG33">
            <v>0</v>
          </cell>
        </row>
        <row r="34">
          <cell r="A34" t="str">
            <v>MEFR_hMI</v>
          </cell>
          <cell r="B34" t="str">
            <v>NDP</v>
          </cell>
          <cell r="C34" t="str">
            <v>Économie, finances et relance</v>
          </cell>
          <cell r="D34" t="str">
            <v>Économie</v>
          </cell>
          <cell r="M34">
            <v>619000</v>
          </cell>
          <cell r="N34">
            <v>619000</v>
          </cell>
          <cell r="O34">
            <v>0</v>
          </cell>
          <cell r="P34">
            <v>0</v>
          </cell>
          <cell r="R34">
            <v>0</v>
          </cell>
          <cell r="U34">
            <v>0</v>
          </cell>
          <cell r="AA34">
            <v>0</v>
          </cell>
          <cell r="AG34">
            <v>0</v>
          </cell>
        </row>
        <row r="35">
          <cell r="A35" t="str">
            <v>MEFR_hMI</v>
          </cell>
          <cell r="B35" t="str">
            <v>NDP</v>
          </cell>
          <cell r="C35" t="str">
            <v>Économie, finances et relance</v>
          </cell>
          <cell r="D35" t="str">
            <v>Économie</v>
          </cell>
          <cell r="M35">
            <v>820000</v>
          </cell>
          <cell r="N35">
            <v>820000</v>
          </cell>
          <cell r="O35">
            <v>0</v>
          </cell>
          <cell r="P35">
            <v>0</v>
          </cell>
          <cell r="R35">
            <v>0</v>
          </cell>
          <cell r="U35">
            <v>0</v>
          </cell>
          <cell r="AA35">
            <v>0</v>
          </cell>
          <cell r="AG35">
            <v>0</v>
          </cell>
        </row>
        <row r="36">
          <cell r="A36" t="str">
            <v>MEFR_hMI</v>
          </cell>
          <cell r="B36" t="str">
            <v>NDP</v>
          </cell>
          <cell r="C36" t="str">
            <v>Économie, finances et relance</v>
          </cell>
          <cell r="D36" t="str">
            <v>Économie</v>
          </cell>
          <cell r="M36">
            <v>1023000</v>
          </cell>
          <cell r="N36">
            <v>1023000</v>
          </cell>
          <cell r="O36">
            <v>0</v>
          </cell>
          <cell r="P36">
            <v>0</v>
          </cell>
          <cell r="R36">
            <v>0</v>
          </cell>
          <cell r="U36">
            <v>0</v>
          </cell>
          <cell r="AA36">
            <v>0</v>
          </cell>
          <cell r="AG36">
            <v>0</v>
          </cell>
        </row>
        <row r="37">
          <cell r="A37" t="str">
            <v>MEFR_hMI</v>
          </cell>
          <cell r="B37" t="str">
            <v>NDP</v>
          </cell>
          <cell r="C37" t="str">
            <v>Économie, finances et relance</v>
          </cell>
          <cell r="D37" t="str">
            <v>Économie</v>
          </cell>
          <cell r="M37">
            <v>823000</v>
          </cell>
          <cell r="N37">
            <v>823000</v>
          </cell>
          <cell r="O37">
            <v>0</v>
          </cell>
          <cell r="P37">
            <v>0</v>
          </cell>
          <cell r="R37">
            <v>0</v>
          </cell>
          <cell r="U37">
            <v>0</v>
          </cell>
          <cell r="AA37">
            <v>0</v>
          </cell>
          <cell r="AG37">
            <v>0</v>
          </cell>
        </row>
        <row r="38">
          <cell r="A38" t="str">
            <v>MEFR_hMI</v>
          </cell>
          <cell r="B38" t="str">
            <v>NDP</v>
          </cell>
          <cell r="C38" t="str">
            <v>Économie, finances et relance</v>
          </cell>
          <cell r="D38" t="str">
            <v>Économie</v>
          </cell>
          <cell r="M38">
            <v>9910000</v>
          </cell>
          <cell r="N38">
            <v>0</v>
          </cell>
          <cell r="O38">
            <v>0</v>
          </cell>
          <cell r="P38">
            <v>0</v>
          </cell>
          <cell r="R38">
            <v>0</v>
          </cell>
          <cell r="U38">
            <v>0</v>
          </cell>
          <cell r="AA38">
            <v>0</v>
          </cell>
          <cell r="AG38">
            <v>0</v>
          </cell>
        </row>
        <row r="39">
          <cell r="A39" t="str">
            <v>MEFR_hMI</v>
          </cell>
          <cell r="B39" t="str">
            <v>NDP</v>
          </cell>
          <cell r="C39" t="str">
            <v>Économie, finances et relance</v>
          </cell>
          <cell r="D39" t="str">
            <v>Économie</v>
          </cell>
          <cell r="M39">
            <v>-107000</v>
          </cell>
          <cell r="N39">
            <v>42550</v>
          </cell>
          <cell r="O39">
            <v>0</v>
          </cell>
          <cell r="P39">
            <v>0</v>
          </cell>
          <cell r="R39">
            <v>0</v>
          </cell>
          <cell r="U39">
            <v>0</v>
          </cell>
          <cell r="AA39">
            <v>0</v>
          </cell>
          <cell r="AG39">
            <v>0</v>
          </cell>
        </row>
        <row r="40">
          <cell r="A40" t="str">
            <v>MEFR_hMI</v>
          </cell>
          <cell r="B40" t="str">
            <v>NDP</v>
          </cell>
          <cell r="C40" t="str">
            <v>Économie, finances et relance</v>
          </cell>
          <cell r="D40" t="str">
            <v>Économie</v>
          </cell>
          <cell r="M40">
            <v>160000000</v>
          </cell>
          <cell r="N40">
            <v>160000000</v>
          </cell>
          <cell r="O40">
            <v>160000000</v>
          </cell>
          <cell r="P40">
            <v>160000000</v>
          </cell>
          <cell r="R40">
            <v>124000000</v>
          </cell>
          <cell r="U40">
            <v>0</v>
          </cell>
          <cell r="AA40">
            <v>0</v>
          </cell>
          <cell r="AG40">
            <v>0</v>
          </cell>
        </row>
        <row r="41">
          <cell r="A41" t="str">
            <v>MEFR_hMI</v>
          </cell>
          <cell r="B41" t="str">
            <v>NDP</v>
          </cell>
          <cell r="C41" t="str">
            <v>Économie, finances et relance</v>
          </cell>
          <cell r="D41" t="str">
            <v>Économie</v>
          </cell>
          <cell r="M41">
            <v>190000000</v>
          </cell>
          <cell r="N41">
            <v>195000000</v>
          </cell>
          <cell r="O41">
            <v>195000000</v>
          </cell>
          <cell r="P41">
            <v>195000000</v>
          </cell>
          <cell r="R41">
            <v>195000000</v>
          </cell>
          <cell r="U41">
            <v>0</v>
          </cell>
          <cell r="AA41">
            <v>0</v>
          </cell>
          <cell r="AG41">
            <v>0</v>
          </cell>
        </row>
        <row r="42">
          <cell r="A42" t="str">
            <v>MEFR_hMI</v>
          </cell>
          <cell r="B42" t="str">
            <v>NDP</v>
          </cell>
          <cell r="C42" t="str">
            <v>Économie, finances et relance</v>
          </cell>
          <cell r="D42" t="str">
            <v>Économie</v>
          </cell>
          <cell r="M42">
            <v>94000000</v>
          </cell>
          <cell r="N42">
            <v>94000000</v>
          </cell>
          <cell r="O42">
            <v>96500000</v>
          </cell>
          <cell r="P42">
            <v>99000000</v>
          </cell>
          <cell r="R42">
            <v>101500000</v>
          </cell>
          <cell r="U42">
            <v>0</v>
          </cell>
          <cell r="AA42">
            <v>0</v>
          </cell>
          <cell r="AG42">
            <v>0</v>
          </cell>
        </row>
        <row r="43">
          <cell r="A43" t="str">
            <v>Sport</v>
          </cell>
          <cell r="B43" t="str">
            <v>NDP</v>
          </cell>
          <cell r="C43" t="str">
            <v>Éducation nationale, jeunesse et sports</v>
          </cell>
          <cell r="D43" t="str">
            <v>Sport, jeunesse et vie associative</v>
          </cell>
          <cell r="M43">
            <v>18626315</v>
          </cell>
          <cell r="N43">
            <v>0</v>
          </cell>
          <cell r="O43">
            <v>0</v>
          </cell>
          <cell r="P43">
            <v>0</v>
          </cell>
          <cell r="R43">
            <v>0</v>
          </cell>
          <cell r="U43">
            <v>0</v>
          </cell>
          <cell r="AA43">
            <v>0</v>
          </cell>
          <cell r="AG43">
            <v>0</v>
          </cell>
        </row>
        <row r="44">
          <cell r="A44" t="str">
            <v>Sport</v>
          </cell>
          <cell r="B44" t="str">
            <v>NDP</v>
          </cell>
          <cell r="C44" t="str">
            <v>Éducation nationale, jeunesse et sports</v>
          </cell>
          <cell r="D44" t="str">
            <v>Sport, jeunesse et vie associative</v>
          </cell>
          <cell r="M44">
            <v>32577789</v>
          </cell>
          <cell r="N44">
            <v>34600000</v>
          </cell>
          <cell r="O44">
            <v>34600000</v>
          </cell>
          <cell r="P44">
            <v>34600000</v>
          </cell>
          <cell r="R44">
            <v>34600000</v>
          </cell>
          <cell r="U44">
            <v>0</v>
          </cell>
          <cell r="AA44">
            <v>0</v>
          </cell>
          <cell r="AG44">
            <v>0</v>
          </cell>
        </row>
        <row r="45">
          <cell r="A45" t="str">
            <v>Sport</v>
          </cell>
          <cell r="B45" t="str">
            <v>NDP</v>
          </cell>
          <cell r="C45" t="str">
            <v>Éducation nationale, jeunesse et sports</v>
          </cell>
          <cell r="D45" t="str">
            <v>Sport, jeunesse et vie associative</v>
          </cell>
          <cell r="M45">
            <v>29875147</v>
          </cell>
          <cell r="N45">
            <v>25000000</v>
          </cell>
          <cell r="O45">
            <v>40000000</v>
          </cell>
          <cell r="P45">
            <v>40000000</v>
          </cell>
          <cell r="R45">
            <v>74100000</v>
          </cell>
          <cell r="U45">
            <v>0</v>
          </cell>
          <cell r="AA45">
            <v>0</v>
          </cell>
          <cell r="AG45">
            <v>0</v>
          </cell>
        </row>
        <row r="46">
          <cell r="A46" t="str">
            <v>Sport</v>
          </cell>
          <cell r="B46" t="str">
            <v>NDP</v>
          </cell>
          <cell r="C46" t="str">
            <v>Éducation nationale, jeunesse et sports</v>
          </cell>
          <cell r="D46" t="str">
            <v>Sport, jeunesse et vie associative</v>
          </cell>
          <cell r="M46">
            <v>143140549</v>
          </cell>
          <cell r="N46">
            <v>73844012</v>
          </cell>
          <cell r="O46">
            <v>71844012</v>
          </cell>
          <cell r="P46">
            <v>71844000</v>
          </cell>
          <cell r="R46">
            <v>71844000</v>
          </cell>
          <cell r="U46">
            <v>0</v>
          </cell>
          <cell r="AA46">
            <v>0</v>
          </cell>
          <cell r="AG46">
            <v>0</v>
          </cell>
        </row>
        <row r="47">
          <cell r="A47" t="str">
            <v>MESRI</v>
          </cell>
          <cell r="B47" t="str">
            <v>NDP</v>
          </cell>
          <cell r="C47" t="str">
            <v>Enseignement supérieur, recherche et innovation</v>
          </cell>
          <cell r="D47" t="str">
            <v>Recherche et enseignement supérieur</v>
          </cell>
          <cell r="M47">
            <v>56000000</v>
          </cell>
          <cell r="N47">
            <v>56000000</v>
          </cell>
          <cell r="O47">
            <v>140000000</v>
          </cell>
          <cell r="P47">
            <v>140000000</v>
          </cell>
          <cell r="R47">
            <v>150000000</v>
          </cell>
          <cell r="U47">
            <v>0</v>
          </cell>
          <cell r="AA47">
            <v>0</v>
          </cell>
          <cell r="AG47">
            <v>0</v>
          </cell>
        </row>
        <row r="48">
          <cell r="A48" t="str">
            <v>MEAE</v>
          </cell>
          <cell r="B48" t="str">
            <v>NDP</v>
          </cell>
          <cell r="C48" t="str">
            <v>Europe et affaires étrangères</v>
          </cell>
          <cell r="D48" t="str">
            <v>Aide publique au développement</v>
          </cell>
          <cell r="M48">
            <v>0</v>
          </cell>
          <cell r="N48">
            <v>0</v>
          </cell>
          <cell r="O48">
            <v>0</v>
          </cell>
          <cell r="P48">
            <v>0</v>
          </cell>
          <cell r="R48">
            <v>0</v>
          </cell>
          <cell r="U48">
            <v>0</v>
          </cell>
          <cell r="AA48">
            <v>0</v>
          </cell>
          <cell r="AG48">
            <v>0</v>
          </cell>
        </row>
        <row r="49">
          <cell r="A49" t="str">
            <v>MEAE</v>
          </cell>
          <cell r="B49" t="str">
            <v>NDP</v>
          </cell>
          <cell r="C49" t="str">
            <v>Europe et affaires étrangères</v>
          </cell>
          <cell r="D49" t="str">
            <v>Aide publique au développement</v>
          </cell>
          <cell r="M49">
            <v>408000000</v>
          </cell>
          <cell r="N49">
            <v>287000000</v>
          </cell>
          <cell r="O49">
            <v>287000000</v>
          </cell>
          <cell r="P49">
            <v>277000000</v>
          </cell>
          <cell r="R49">
            <v>277000000</v>
          </cell>
          <cell r="U49">
            <v>0</v>
          </cell>
          <cell r="AA49">
            <v>0</v>
          </cell>
          <cell r="AG49">
            <v>0</v>
          </cell>
        </row>
        <row r="50">
          <cell r="A50" t="str">
            <v>MEAE</v>
          </cell>
          <cell r="B50" t="str">
            <v>NDP</v>
          </cell>
          <cell r="C50" t="str">
            <v>Europe et affaires étrangères</v>
          </cell>
          <cell r="D50" t="str">
            <v>Aide publique au développement</v>
          </cell>
          <cell r="M50">
            <v>210000000</v>
          </cell>
          <cell r="N50">
            <v>210000000</v>
          </cell>
          <cell r="O50">
            <v>210000000</v>
          </cell>
          <cell r="P50">
            <v>210000000</v>
          </cell>
          <cell r="R50">
            <v>210000000</v>
          </cell>
          <cell r="U50">
            <v>0</v>
          </cell>
          <cell r="AA50">
            <v>0</v>
          </cell>
          <cell r="AG50">
            <v>0</v>
          </cell>
        </row>
        <row r="51">
          <cell r="A51" t="str">
            <v>MI</v>
          </cell>
          <cell r="B51" t="str">
            <v>NDP</v>
          </cell>
          <cell r="C51" t="str">
            <v>Intérieur</v>
          </cell>
          <cell r="D51" t="str">
            <v>Administration générale et territoriale de l'État</v>
          </cell>
          <cell r="M51">
            <v>7000000</v>
          </cell>
          <cell r="N51">
            <v>7000000</v>
          </cell>
          <cell r="O51">
            <v>7000000</v>
          </cell>
          <cell r="P51">
            <v>7000000</v>
          </cell>
          <cell r="R51">
            <v>7000000</v>
          </cell>
          <cell r="U51">
            <v>0</v>
          </cell>
          <cell r="AA51">
            <v>0</v>
          </cell>
          <cell r="AG51">
            <v>0</v>
          </cell>
        </row>
        <row r="52">
          <cell r="A52" t="str">
            <v>MI</v>
          </cell>
          <cell r="B52" t="str">
            <v>NDP</v>
          </cell>
          <cell r="C52" t="str">
            <v>Intérieur</v>
          </cell>
          <cell r="D52" t="str">
            <v>Administration générale et territoriale de l'État</v>
          </cell>
          <cell r="M52">
            <v>126060000</v>
          </cell>
          <cell r="N52">
            <v>126060000</v>
          </cell>
          <cell r="O52">
            <v>126060000</v>
          </cell>
          <cell r="P52">
            <v>137060000</v>
          </cell>
          <cell r="R52">
            <v>137060000</v>
          </cell>
          <cell r="U52">
            <v>0</v>
          </cell>
          <cell r="AA52">
            <v>0</v>
          </cell>
          <cell r="AG52">
            <v>0</v>
          </cell>
        </row>
        <row r="53">
          <cell r="A53" t="str">
            <v>MI</v>
          </cell>
          <cell r="B53" t="str">
            <v>NDP</v>
          </cell>
          <cell r="C53" t="str">
            <v>Intérieur</v>
          </cell>
          <cell r="D53" t="str">
            <v>Administration générale et territoriale de l'État</v>
          </cell>
          <cell r="M53">
            <v>14490000</v>
          </cell>
          <cell r="N53">
            <v>14490000</v>
          </cell>
          <cell r="O53">
            <v>14490000</v>
          </cell>
          <cell r="P53">
            <v>14490000</v>
          </cell>
          <cell r="R53">
            <v>14490000</v>
          </cell>
          <cell r="U53">
            <v>0</v>
          </cell>
          <cell r="AA53">
            <v>0</v>
          </cell>
          <cell r="AG53">
            <v>0</v>
          </cell>
        </row>
        <row r="54">
          <cell r="A54" t="str">
            <v>MI</v>
          </cell>
          <cell r="B54" t="str">
            <v>NDP</v>
          </cell>
          <cell r="C54" t="str">
            <v>Intérieur</v>
          </cell>
          <cell r="D54" t="str">
            <v>Administration générale et territoriale de l'État</v>
          </cell>
          <cell r="M54">
            <v>11250000</v>
          </cell>
          <cell r="N54">
            <v>11250000</v>
          </cell>
          <cell r="O54">
            <v>11250000</v>
          </cell>
          <cell r="P54">
            <v>11250000</v>
          </cell>
          <cell r="R54">
            <v>11250000</v>
          </cell>
          <cell r="U54">
            <v>0</v>
          </cell>
          <cell r="AA54">
            <v>0</v>
          </cell>
          <cell r="AG54">
            <v>0</v>
          </cell>
        </row>
        <row r="55">
          <cell r="A55" t="str">
            <v>MI</v>
          </cell>
          <cell r="B55" t="str">
            <v>NDP</v>
          </cell>
          <cell r="C55" t="str">
            <v>Intérieur</v>
          </cell>
          <cell r="D55" t="str">
            <v>Administration générale et territoriale de l'État</v>
          </cell>
          <cell r="M55">
            <v>36200000</v>
          </cell>
          <cell r="N55">
            <v>36200000</v>
          </cell>
          <cell r="O55">
            <v>36200000</v>
          </cell>
          <cell r="P55">
            <v>36200000</v>
          </cell>
          <cell r="R55">
            <v>36200000</v>
          </cell>
          <cell r="U55">
            <v>0</v>
          </cell>
          <cell r="AA55">
            <v>0</v>
          </cell>
          <cell r="AG55">
            <v>0</v>
          </cell>
        </row>
        <row r="56">
          <cell r="A56" t="str">
            <v>MJ</v>
          </cell>
          <cell r="B56" t="str">
            <v>NDP</v>
          </cell>
          <cell r="C56" t="str">
            <v>Justice</v>
          </cell>
          <cell r="D56" t="str">
            <v>Justice</v>
          </cell>
          <cell r="M56">
            <v>6306000</v>
          </cell>
          <cell r="N56">
            <v>6306000</v>
          </cell>
          <cell r="O56">
            <v>6306000</v>
          </cell>
          <cell r="P56">
            <v>1306000</v>
          </cell>
          <cell r="R56">
            <v>1306000</v>
          </cell>
          <cell r="U56">
            <v>0</v>
          </cell>
          <cell r="AA56">
            <v>0</v>
          </cell>
          <cell r="AG56">
            <v>0</v>
          </cell>
        </row>
        <row r="57">
          <cell r="A57" t="str">
            <v>MJ</v>
          </cell>
          <cell r="B57" t="str">
            <v>NDP</v>
          </cell>
          <cell r="C57" t="str">
            <v>Justice</v>
          </cell>
          <cell r="D57" t="str">
            <v>Justice</v>
          </cell>
          <cell r="M57">
            <v>19400000</v>
          </cell>
          <cell r="N57">
            <v>19400000</v>
          </cell>
          <cell r="O57">
            <v>19400000</v>
          </cell>
          <cell r="P57">
            <v>19400000</v>
          </cell>
          <cell r="R57">
            <v>19400000</v>
          </cell>
          <cell r="U57">
            <v>0</v>
          </cell>
          <cell r="AA57">
            <v>0</v>
          </cell>
          <cell r="AG57">
            <v>0</v>
          </cell>
        </row>
        <row r="58">
          <cell r="A58" t="str">
            <v>Mer</v>
          </cell>
          <cell r="B58" t="str">
            <v>NDP</v>
          </cell>
          <cell r="C58" t="str">
            <v>Mer</v>
          </cell>
          <cell r="D58" t="str">
            <v>Écologie, développement et mobilité durables</v>
          </cell>
          <cell r="M58">
            <v>0</v>
          </cell>
          <cell r="N58">
            <v>4000000</v>
          </cell>
          <cell r="O58">
            <v>4000000</v>
          </cell>
          <cell r="P58">
            <v>4000000</v>
          </cell>
          <cell r="R58">
            <v>4000000</v>
          </cell>
          <cell r="U58">
            <v>0</v>
          </cell>
          <cell r="AA58">
            <v>0</v>
          </cell>
          <cell r="AG58">
            <v>0</v>
          </cell>
        </row>
        <row r="59">
          <cell r="A59" t="str">
            <v>Mer</v>
          </cell>
          <cell r="B59" t="str">
            <v>NDP</v>
          </cell>
          <cell r="C59" t="str">
            <v>Mer</v>
          </cell>
          <cell r="D59" t="str">
            <v>Écologie, développement et mobilité durables</v>
          </cell>
          <cell r="M59">
            <v>0</v>
          </cell>
          <cell r="N59">
            <v>4000000</v>
          </cell>
          <cell r="O59">
            <v>4000000</v>
          </cell>
          <cell r="P59">
            <v>4000000</v>
          </cell>
          <cell r="R59">
            <v>4000000</v>
          </cell>
          <cell r="U59">
            <v>0</v>
          </cell>
          <cell r="AA59">
            <v>0</v>
          </cell>
          <cell r="AG59">
            <v>0</v>
          </cell>
        </row>
        <row r="60">
          <cell r="A60" t="str">
            <v>MOM</v>
          </cell>
          <cell r="B60" t="str">
            <v>NDP</v>
          </cell>
          <cell r="C60" t="str">
            <v>Outre-mer</v>
          </cell>
          <cell r="D60" t="str">
            <v>Outre-mer</v>
          </cell>
          <cell r="M60">
            <v>1615000</v>
          </cell>
          <cell r="N60">
            <v>1515000</v>
          </cell>
          <cell r="O60">
            <v>1415000</v>
          </cell>
          <cell r="P60">
            <v>1315000</v>
          </cell>
          <cell r="R60">
            <v>807000</v>
          </cell>
          <cell r="U60">
            <v>0</v>
          </cell>
          <cell r="AA60">
            <v>0</v>
          </cell>
          <cell r="AG60">
            <v>0</v>
          </cell>
        </row>
        <row r="61">
          <cell r="A61" t="str">
            <v>MOM</v>
          </cell>
          <cell r="B61" t="str">
            <v>NDP</v>
          </cell>
          <cell r="C61" t="str">
            <v>Outre-mer</v>
          </cell>
          <cell r="D61" t="str">
            <v>Outre-mer</v>
          </cell>
          <cell r="M61">
            <v>1615000</v>
          </cell>
          <cell r="N61">
            <v>1515000</v>
          </cell>
          <cell r="O61">
            <v>1415000</v>
          </cell>
          <cell r="P61">
            <v>1315000</v>
          </cell>
          <cell r="R61">
            <v>752000</v>
          </cell>
          <cell r="U61">
            <v>0</v>
          </cell>
          <cell r="AA61">
            <v>0</v>
          </cell>
          <cell r="AG61">
            <v>0</v>
          </cell>
        </row>
        <row r="62">
          <cell r="A62" t="str">
            <v>MSS</v>
          </cell>
          <cell r="B62" t="str">
            <v>NDP</v>
          </cell>
          <cell r="C62" t="str">
            <v>Solidarités et santé</v>
          </cell>
          <cell r="D62" t="str">
            <v>Santé</v>
          </cell>
          <cell r="M62">
            <v>5000000</v>
          </cell>
          <cell r="N62">
            <v>5000000</v>
          </cell>
          <cell r="O62">
            <v>5000000</v>
          </cell>
          <cell r="P62">
            <v>5000000</v>
          </cell>
          <cell r="R62">
            <v>5000000</v>
          </cell>
          <cell r="U62">
            <v>0</v>
          </cell>
          <cell r="AA62">
            <v>0</v>
          </cell>
          <cell r="AG62">
            <v>0</v>
          </cell>
        </row>
        <row r="63">
          <cell r="A63" t="str">
            <v>MTE_Logt</v>
          </cell>
          <cell r="B63" t="str">
            <v>NDP</v>
          </cell>
          <cell r="C63" t="str">
            <v>Transition écologique</v>
          </cell>
          <cell r="D63" t="str">
            <v>Cohésion des territoires</v>
          </cell>
          <cell r="M63">
            <v>116100126</v>
          </cell>
          <cell r="N63">
            <v>116100000</v>
          </cell>
          <cell r="O63">
            <v>116100000</v>
          </cell>
          <cell r="P63">
            <v>116100000</v>
          </cell>
          <cell r="R63">
            <v>66200000</v>
          </cell>
          <cell r="U63">
            <v>0</v>
          </cell>
          <cell r="AA63">
            <v>0</v>
          </cell>
          <cell r="AG63">
            <v>0</v>
          </cell>
        </row>
        <row r="64">
          <cell r="A64" t="str">
            <v>MTE_Logt</v>
          </cell>
          <cell r="B64" t="str">
            <v>NDP</v>
          </cell>
          <cell r="C64" t="str">
            <v>Transition écologique</v>
          </cell>
          <cell r="D64" t="str">
            <v>Cohésion des territoires</v>
          </cell>
          <cell r="M64">
            <v>45000000</v>
          </cell>
          <cell r="N64">
            <v>45000000</v>
          </cell>
          <cell r="O64">
            <v>45000000</v>
          </cell>
          <cell r="P64">
            <v>45000000</v>
          </cell>
          <cell r="R64">
            <v>45000000</v>
          </cell>
          <cell r="U64">
            <v>0</v>
          </cell>
          <cell r="AA64">
            <v>0</v>
          </cell>
          <cell r="AG64">
            <v>0</v>
          </cell>
        </row>
        <row r="65">
          <cell r="A65" t="str">
            <v>MTE_Logt</v>
          </cell>
          <cell r="B65" t="str">
            <v>NDP</v>
          </cell>
          <cell r="C65" t="str">
            <v>Transition écologique</v>
          </cell>
          <cell r="D65" t="str">
            <v>Cohésion des territoires</v>
          </cell>
          <cell r="M65">
            <v>0</v>
          </cell>
          <cell r="N65">
            <v>0</v>
          </cell>
          <cell r="O65">
            <v>0</v>
          </cell>
          <cell r="P65">
            <v>238000000</v>
          </cell>
          <cell r="R65">
            <v>0</v>
          </cell>
          <cell r="U65">
            <v>0</v>
          </cell>
          <cell r="AA65">
            <v>0</v>
          </cell>
          <cell r="AG65">
            <v>0</v>
          </cell>
        </row>
        <row r="66">
          <cell r="A66" t="str">
            <v>MTE_Logt</v>
          </cell>
          <cell r="B66" t="str">
            <v>NDP</v>
          </cell>
          <cell r="C66" t="str">
            <v>Transition écologique</v>
          </cell>
          <cell r="D66" t="str">
            <v>Cohésion des territoires</v>
          </cell>
          <cell r="M66">
            <v>21000000</v>
          </cell>
          <cell r="N66">
            <v>21000000</v>
          </cell>
          <cell r="O66">
            <v>61000000</v>
          </cell>
          <cell r="P66">
            <v>61000000</v>
          </cell>
          <cell r="R66">
            <v>61000000</v>
          </cell>
          <cell r="U66">
            <v>0</v>
          </cell>
          <cell r="AA66">
            <v>0</v>
          </cell>
          <cell r="AG66">
            <v>0</v>
          </cell>
        </row>
        <row r="67">
          <cell r="A67" t="str">
            <v>MTE_Logt</v>
          </cell>
          <cell r="B67" t="str">
            <v>NDP</v>
          </cell>
          <cell r="C67" t="str">
            <v>Transition écologique</v>
          </cell>
          <cell r="D67" t="str">
            <v>Cohésion des territoires</v>
          </cell>
          <cell r="M67">
            <v>420000000</v>
          </cell>
          <cell r="N67">
            <v>420000000</v>
          </cell>
          <cell r="O67">
            <v>420000000</v>
          </cell>
          <cell r="P67">
            <v>420000000</v>
          </cell>
          <cell r="R67">
            <v>420000000</v>
          </cell>
          <cell r="U67">
            <v>0</v>
          </cell>
          <cell r="AA67">
            <v>0</v>
          </cell>
          <cell r="AG67">
            <v>0</v>
          </cell>
        </row>
        <row r="68">
          <cell r="A68" t="str">
            <v>MTE_Logt</v>
          </cell>
          <cell r="B68" t="str">
            <v>NDP</v>
          </cell>
          <cell r="C68" t="str">
            <v>Transition écologique</v>
          </cell>
          <cell r="D68" t="str">
            <v>Cohésion des territoires</v>
          </cell>
          <cell r="M68">
            <v>6450100</v>
          </cell>
          <cell r="N68">
            <v>6450100</v>
          </cell>
          <cell r="O68">
            <v>6450100</v>
          </cell>
          <cell r="P68">
            <v>6450000</v>
          </cell>
          <cell r="R68">
            <v>6450000</v>
          </cell>
          <cell r="U68">
            <v>0</v>
          </cell>
          <cell r="AA68">
            <v>0</v>
          </cell>
          <cell r="AG68">
            <v>0</v>
          </cell>
        </row>
        <row r="69">
          <cell r="A69" t="str">
            <v>MTE_Logt</v>
          </cell>
          <cell r="B69" t="str">
            <v>NDP</v>
          </cell>
          <cell r="C69" t="str">
            <v>Transition écologique</v>
          </cell>
          <cell r="D69" t="str">
            <v>Cohésion des territoires</v>
          </cell>
          <cell r="M69">
            <v>11334000</v>
          </cell>
          <cell r="N69">
            <v>11334000</v>
          </cell>
          <cell r="O69">
            <v>11334000</v>
          </cell>
          <cell r="P69">
            <v>11334000</v>
          </cell>
          <cell r="R69">
            <v>11334000</v>
          </cell>
          <cell r="U69">
            <v>0</v>
          </cell>
          <cell r="AA69">
            <v>0</v>
          </cell>
          <cell r="AG69">
            <v>0</v>
          </cell>
        </row>
        <row r="70">
          <cell r="A70" t="str">
            <v>MTE_Logt</v>
          </cell>
          <cell r="B70" t="str">
            <v>NDP</v>
          </cell>
          <cell r="C70" t="str">
            <v>Transition écologique</v>
          </cell>
          <cell r="D70" t="str">
            <v>Cohésion des territoires</v>
          </cell>
          <cell r="M70">
            <v>0</v>
          </cell>
          <cell r="N70">
            <v>0</v>
          </cell>
          <cell r="O70">
            <v>0</v>
          </cell>
          <cell r="P70">
            <v>0</v>
          </cell>
          <cell r="U70">
            <v>0</v>
          </cell>
          <cell r="AA70">
            <v>0</v>
          </cell>
          <cell r="AG70">
            <v>0</v>
          </cell>
        </row>
        <row r="71">
          <cell r="A71" t="str">
            <v>MTE_Logt</v>
          </cell>
          <cell r="B71" t="str">
            <v>NDP</v>
          </cell>
          <cell r="C71" t="str">
            <v>Transition écologique</v>
          </cell>
          <cell r="D71" t="str">
            <v>Cohésion des territoires</v>
          </cell>
          <cell r="M71">
            <v>0</v>
          </cell>
          <cell r="N71">
            <v>0</v>
          </cell>
          <cell r="O71">
            <v>0</v>
          </cell>
          <cell r="P71">
            <v>0</v>
          </cell>
          <cell r="U71">
            <v>0</v>
          </cell>
          <cell r="AA71">
            <v>0</v>
          </cell>
          <cell r="AG71">
            <v>0</v>
          </cell>
        </row>
        <row r="72">
          <cell r="A72" t="str">
            <v>MTE_Logt</v>
          </cell>
          <cell r="B72" t="str">
            <v>NDP</v>
          </cell>
          <cell r="C72" t="str">
            <v>Transition écologique</v>
          </cell>
          <cell r="D72" t="str">
            <v>Cohésion des territoires</v>
          </cell>
          <cell r="M72">
            <v>488924000</v>
          </cell>
          <cell r="N72">
            <v>488924000</v>
          </cell>
          <cell r="O72">
            <v>488924000</v>
          </cell>
          <cell r="P72">
            <v>453898000</v>
          </cell>
          <cell r="R72">
            <v>312843000</v>
          </cell>
          <cell r="U72">
            <v>0</v>
          </cell>
          <cell r="AA72">
            <v>0</v>
          </cell>
          <cell r="AG72">
            <v>0</v>
          </cell>
        </row>
        <row r="73">
          <cell r="A73" t="str">
            <v>MTE_hLogt</v>
          </cell>
          <cell r="B73" t="str">
            <v>NDP</v>
          </cell>
          <cell r="C73" t="str">
            <v>Transition écologique</v>
          </cell>
          <cell r="D73" t="str">
            <v>Écologie, développement et mobilité durables</v>
          </cell>
          <cell r="M73">
            <v>2326500000</v>
          </cell>
          <cell r="N73">
            <v>2326500000</v>
          </cell>
          <cell r="O73">
            <v>2151500000</v>
          </cell>
          <cell r="P73">
            <v>2197620000</v>
          </cell>
          <cell r="R73">
            <v>2197620000</v>
          </cell>
          <cell r="U73">
            <v>0</v>
          </cell>
          <cell r="AA73">
            <v>0</v>
          </cell>
          <cell r="AG73">
            <v>0</v>
          </cell>
        </row>
        <row r="74">
          <cell r="A74" t="str">
            <v>MTE_hLogt</v>
          </cell>
          <cell r="B74" t="str">
            <v>NDP</v>
          </cell>
          <cell r="C74" t="str">
            <v>Transition écologique</v>
          </cell>
          <cell r="D74" t="str">
            <v>Écologie, développement et mobilité durables</v>
          </cell>
          <cell r="M74">
            <v>38500000</v>
          </cell>
          <cell r="N74">
            <v>38500000</v>
          </cell>
          <cell r="O74">
            <v>38500000</v>
          </cell>
          <cell r="P74">
            <v>38500000</v>
          </cell>
          <cell r="R74">
            <v>38500000</v>
          </cell>
          <cell r="U74">
            <v>0</v>
          </cell>
          <cell r="AA74">
            <v>0</v>
          </cell>
          <cell r="AG74">
            <v>0</v>
          </cell>
        </row>
        <row r="75">
          <cell r="A75" t="str">
            <v>MTE_hLogt</v>
          </cell>
          <cell r="B75" t="str">
            <v>NDP</v>
          </cell>
          <cell r="C75" t="str">
            <v>Transition écologique</v>
          </cell>
          <cell r="D75" t="str">
            <v>Écologie, développement et mobilité durables</v>
          </cell>
          <cell r="M75">
            <v>67620000</v>
          </cell>
          <cell r="N75">
            <v>67620000</v>
          </cell>
          <cell r="O75">
            <v>67620000</v>
          </cell>
          <cell r="P75">
            <v>0</v>
          </cell>
          <cell r="R75">
            <v>0</v>
          </cell>
          <cell r="U75">
            <v>0</v>
          </cell>
          <cell r="AA75">
            <v>0</v>
          </cell>
          <cell r="AG75">
            <v>0</v>
          </cell>
        </row>
        <row r="76">
          <cell r="A76" t="str">
            <v>MTE_hLogt</v>
          </cell>
          <cell r="B76" t="str">
            <v>NDP</v>
          </cell>
          <cell r="C76" t="str">
            <v>Transition écologique</v>
          </cell>
          <cell r="D76" t="str">
            <v>Écologie, développement et mobilité durables</v>
          </cell>
          <cell r="M76">
            <v>70000000</v>
          </cell>
          <cell r="N76">
            <v>65000000</v>
          </cell>
          <cell r="O76">
            <v>65000000</v>
          </cell>
          <cell r="P76">
            <v>55000000</v>
          </cell>
          <cell r="R76">
            <v>55000000</v>
          </cell>
          <cell r="U76">
            <v>0</v>
          </cell>
          <cell r="AA76">
            <v>0</v>
          </cell>
          <cell r="AG76">
            <v>0</v>
          </cell>
        </row>
        <row r="77">
          <cell r="A77" t="str">
            <v>MTE_hLogt</v>
          </cell>
          <cell r="B77" t="str">
            <v>NDP</v>
          </cell>
          <cell r="C77" t="str">
            <v>Transition écologique</v>
          </cell>
          <cell r="D77" t="str">
            <v>Écologie, développement et mobilité durables</v>
          </cell>
          <cell r="M77">
            <v>71000000</v>
          </cell>
          <cell r="N77">
            <v>0</v>
          </cell>
          <cell r="O77">
            <v>0</v>
          </cell>
          <cell r="P77">
            <v>0</v>
          </cell>
          <cell r="R77">
            <v>0</v>
          </cell>
          <cell r="U77">
            <v>0</v>
          </cell>
          <cell r="AA77">
            <v>0</v>
          </cell>
          <cell r="AG77">
            <v>0</v>
          </cell>
        </row>
        <row r="78">
          <cell r="A78" t="str">
            <v>MTE_hLogt</v>
          </cell>
          <cell r="B78" t="str">
            <v>NDP</v>
          </cell>
          <cell r="C78" t="str">
            <v>Transition écologique</v>
          </cell>
          <cell r="D78" t="str">
            <v>Écologie, développement et mobilité durables</v>
          </cell>
          <cell r="M78">
            <v>521000000</v>
          </cell>
          <cell r="N78">
            <v>476800000</v>
          </cell>
          <cell r="O78">
            <v>528300000</v>
          </cell>
          <cell r="P78">
            <v>557300000</v>
          </cell>
          <cell r="R78">
            <v>566667000</v>
          </cell>
          <cell r="U78">
            <v>0</v>
          </cell>
          <cell r="AA78">
            <v>0</v>
          </cell>
          <cell r="AG78">
            <v>0</v>
          </cell>
        </row>
        <row r="79">
          <cell r="A79" t="str">
            <v>MTE_hLogt</v>
          </cell>
          <cell r="B79" t="str">
            <v>NDP</v>
          </cell>
          <cell r="C79" t="str">
            <v>Transition écologique</v>
          </cell>
          <cell r="D79" t="str">
            <v>Écologie, développement et mobilité durables</v>
          </cell>
          <cell r="M79">
            <v>1124000000</v>
          </cell>
          <cell r="N79">
            <v>1028164133</v>
          </cell>
          <cell r="O79">
            <v>1205814996</v>
          </cell>
          <cell r="P79">
            <v>1586700000</v>
          </cell>
          <cell r="R79">
            <v>1285000000</v>
          </cell>
          <cell r="U79">
            <v>0</v>
          </cell>
          <cell r="AA79">
            <v>0</v>
          </cell>
          <cell r="AG79">
            <v>0</v>
          </cell>
        </row>
        <row r="80">
          <cell r="A80" t="str">
            <v>MTE_hLogt</v>
          </cell>
          <cell r="B80" t="str">
            <v>NDP</v>
          </cell>
          <cell r="C80" t="str">
            <v>Transition écologique</v>
          </cell>
          <cell r="D80" t="str">
            <v>Écologie, développement et mobilité durables</v>
          </cell>
          <cell r="M80">
            <v>0</v>
          </cell>
          <cell r="N80">
            <v>0</v>
          </cell>
          <cell r="O80">
            <v>0</v>
          </cell>
          <cell r="P80">
            <v>230000000</v>
          </cell>
          <cell r="R80">
            <v>230000000</v>
          </cell>
          <cell r="U80">
            <v>0</v>
          </cell>
          <cell r="AA80">
            <v>0</v>
          </cell>
          <cell r="AG80">
            <v>0</v>
          </cell>
        </row>
        <row r="81">
          <cell r="A81" t="str">
            <v>MTE_hLogt</v>
          </cell>
          <cell r="B81" t="str">
            <v>NDP</v>
          </cell>
          <cell r="C81" t="str">
            <v>Transition écologique</v>
          </cell>
          <cell r="D81" t="str">
            <v>Écologie, développement et mobilité durables</v>
          </cell>
          <cell r="M81">
            <v>-300000</v>
          </cell>
          <cell r="N81">
            <v>-300000</v>
          </cell>
          <cell r="O81">
            <v>0</v>
          </cell>
          <cell r="P81">
            <v>0</v>
          </cell>
          <cell r="R81">
            <v>0</v>
          </cell>
          <cell r="U81">
            <v>0</v>
          </cell>
          <cell r="AA81">
            <v>0</v>
          </cell>
          <cell r="AG81">
            <v>0</v>
          </cell>
        </row>
        <row r="82">
          <cell r="A82" t="str">
            <v>MTE_hLogt</v>
          </cell>
          <cell r="B82" t="str">
            <v>NDP</v>
          </cell>
          <cell r="C82" t="str">
            <v>Transition écologique</v>
          </cell>
          <cell r="D82" t="str">
            <v>Écologie, développement et mobilité durables</v>
          </cell>
          <cell r="M82">
            <v>-3000000</v>
          </cell>
          <cell r="N82">
            <v>-3000000</v>
          </cell>
          <cell r="O82">
            <v>-3000000</v>
          </cell>
          <cell r="P82">
            <v>0</v>
          </cell>
          <cell r="R82">
            <v>0</v>
          </cell>
          <cell r="U82">
            <v>0</v>
          </cell>
          <cell r="AA82">
            <v>0</v>
          </cell>
          <cell r="AG82">
            <v>0</v>
          </cell>
        </row>
        <row r="83">
          <cell r="A83" t="str">
            <v>MTE_hLogt</v>
          </cell>
          <cell r="B83" t="str">
            <v>NDP</v>
          </cell>
          <cell r="C83" t="str">
            <v>Transition écologique</v>
          </cell>
          <cell r="D83" t="str">
            <v>Écologie, développement et mobilité durables</v>
          </cell>
          <cell r="M83">
            <v>55000000</v>
          </cell>
          <cell r="N83">
            <v>55000000</v>
          </cell>
          <cell r="O83">
            <v>55000000</v>
          </cell>
          <cell r="P83">
            <v>55000000</v>
          </cell>
          <cell r="R83">
            <v>55000000</v>
          </cell>
          <cell r="U83">
            <v>0</v>
          </cell>
          <cell r="AA83">
            <v>0</v>
          </cell>
          <cell r="AG83">
            <v>0</v>
          </cell>
        </row>
        <row r="84">
          <cell r="A84" t="str">
            <v>MTE_hLogt</v>
          </cell>
          <cell r="B84" t="str">
            <v>NDP</v>
          </cell>
          <cell r="C84" t="str">
            <v>Transition écologique</v>
          </cell>
          <cell r="D84" t="str">
            <v>Écologie, développement et mobilité durables</v>
          </cell>
          <cell r="M84">
            <v>385000000</v>
          </cell>
          <cell r="N84">
            <v>395000000</v>
          </cell>
          <cell r="O84">
            <v>500000000</v>
          </cell>
          <cell r="P84">
            <v>544000000</v>
          </cell>
          <cell r="R84">
            <v>593900000</v>
          </cell>
          <cell r="U84">
            <v>0</v>
          </cell>
          <cell r="AA84">
            <v>0</v>
          </cell>
          <cell r="AG84">
            <v>0</v>
          </cell>
        </row>
        <row r="85">
          <cell r="A85" t="str">
            <v>MTE_hLogt</v>
          </cell>
          <cell r="B85" t="str">
            <v>NDP</v>
          </cell>
          <cell r="C85" t="str">
            <v>Transition écologique</v>
          </cell>
          <cell r="D85" t="str">
            <v>Écologie, développement et mobilité durables</v>
          </cell>
          <cell r="M85">
            <v>66000000</v>
          </cell>
          <cell r="N85">
            <v>67000000</v>
          </cell>
          <cell r="O85">
            <v>75000000</v>
          </cell>
          <cell r="P85">
            <v>75000000</v>
          </cell>
          <cell r="R85">
            <v>75000000</v>
          </cell>
          <cell r="U85">
            <v>0</v>
          </cell>
          <cell r="AA85">
            <v>0</v>
          </cell>
          <cell r="AG85">
            <v>0</v>
          </cell>
        </row>
        <row r="86">
          <cell r="A86" t="str">
            <v>MTE_hLogt</v>
          </cell>
          <cell r="B86" t="str">
            <v>NDP</v>
          </cell>
          <cell r="C86" t="str">
            <v>Transition écologique</v>
          </cell>
          <cell r="D86" t="str">
            <v>Écologie, développement et mobilité durables</v>
          </cell>
          <cell r="M86">
            <v>117000000</v>
          </cell>
          <cell r="N86">
            <v>117000000</v>
          </cell>
          <cell r="O86">
            <v>117000000</v>
          </cell>
          <cell r="P86">
            <v>117000000</v>
          </cell>
          <cell r="R86">
            <v>67100000</v>
          </cell>
          <cell r="U86">
            <v>0</v>
          </cell>
          <cell r="AA86">
            <v>0</v>
          </cell>
          <cell r="AG86">
            <v>0</v>
          </cell>
        </row>
        <row r="87">
          <cell r="A87" t="str">
            <v>MTE_hLogt</v>
          </cell>
          <cell r="B87" t="str">
            <v>NDP</v>
          </cell>
          <cell r="C87" t="str">
            <v>Transition écologique</v>
          </cell>
          <cell r="D87" t="str">
            <v>Écologie, développement et mobilité durables</v>
          </cell>
          <cell r="M87">
            <v>0</v>
          </cell>
          <cell r="N87">
            <v>0</v>
          </cell>
          <cell r="O87">
            <v>20000000</v>
          </cell>
          <cell r="P87">
            <v>30000000</v>
          </cell>
          <cell r="R87">
            <v>30000000</v>
          </cell>
          <cell r="U87">
            <v>0</v>
          </cell>
          <cell r="AA87">
            <v>0</v>
          </cell>
          <cell r="AG87">
            <v>0</v>
          </cell>
        </row>
        <row r="88">
          <cell r="A88" t="str">
            <v>MTE_hLogt</v>
          </cell>
          <cell r="B88" t="str">
            <v>NDP</v>
          </cell>
          <cell r="C88" t="str">
            <v>Transition écologique</v>
          </cell>
          <cell r="D88" t="str">
            <v>Écologie, développement et mobilité durables</v>
          </cell>
          <cell r="M88">
            <v>0</v>
          </cell>
          <cell r="N88">
            <v>0</v>
          </cell>
          <cell r="O88">
            <v>4000000</v>
          </cell>
          <cell r="P88">
            <v>10000000</v>
          </cell>
          <cell r="R88">
            <v>16000000</v>
          </cell>
          <cell r="U88">
            <v>0</v>
          </cell>
          <cell r="AA88">
            <v>0</v>
          </cell>
          <cell r="AG88">
            <v>0</v>
          </cell>
        </row>
        <row r="89">
          <cell r="A89" t="str">
            <v>MTE_hLogt</v>
          </cell>
          <cell r="B89" t="str">
            <v>NDP</v>
          </cell>
          <cell r="C89" t="str">
            <v>Transition écologique</v>
          </cell>
          <cell r="D89" t="str">
            <v>Écologie, développement et mobilité durables</v>
          </cell>
          <cell r="M89">
            <v>132844000</v>
          </cell>
          <cell r="N89">
            <v>127800000</v>
          </cell>
          <cell r="O89">
            <v>127500000</v>
          </cell>
          <cell r="P89">
            <v>127500000</v>
          </cell>
          <cell r="R89">
            <v>127500000</v>
          </cell>
          <cell r="U89">
            <v>0</v>
          </cell>
          <cell r="AA89">
            <v>0</v>
          </cell>
          <cell r="AG89">
            <v>0</v>
          </cell>
        </row>
        <row r="90">
          <cell r="A90" t="str">
            <v>MTE_hLogt</v>
          </cell>
          <cell r="B90" t="str">
            <v>NDP</v>
          </cell>
          <cell r="C90" t="str">
            <v>Transition écologique</v>
          </cell>
          <cell r="D90" t="str">
            <v>Recherche et enseignement supérieur</v>
          </cell>
          <cell r="M90">
            <v>61450000</v>
          </cell>
          <cell r="N90">
            <v>61450000</v>
          </cell>
          <cell r="O90">
            <v>61450000</v>
          </cell>
          <cell r="P90">
            <v>61450000</v>
          </cell>
          <cell r="R90">
            <v>61300000</v>
          </cell>
          <cell r="U90">
            <v>0</v>
          </cell>
          <cell r="AA90">
            <v>0</v>
          </cell>
          <cell r="AG90">
            <v>0</v>
          </cell>
        </row>
        <row r="91">
          <cell r="A91" t="str">
            <v>MTEI</v>
          </cell>
          <cell r="B91" t="str">
            <v>NDP</v>
          </cell>
          <cell r="C91" t="str">
            <v>Travail, emploi et insertion</v>
          </cell>
          <cell r="D91" t="str">
            <v>Travail et emploi</v>
          </cell>
          <cell r="M91">
            <v>9475409000</v>
          </cell>
          <cell r="N91">
            <v>9475409000</v>
          </cell>
          <cell r="O91">
            <v>9475409000</v>
          </cell>
          <cell r="P91">
            <v>9475409000</v>
          </cell>
          <cell r="R91">
            <v>9475409000</v>
          </cell>
          <cell r="U91">
            <v>0</v>
          </cell>
          <cell r="AA91">
            <v>0</v>
          </cell>
          <cell r="AG91">
            <v>0</v>
          </cell>
        </row>
        <row r="92">
          <cell r="D92" t="str">
            <v>Total des taxes et recettes affectées plafonnées du ministère</v>
          </cell>
          <cell r="M92">
            <v>19124047261</v>
          </cell>
          <cell r="N92">
            <v>18600665030</v>
          </cell>
          <cell r="O92">
            <v>18734717108</v>
          </cell>
          <cell r="P92">
            <v>19615276000</v>
          </cell>
          <cell r="R92">
            <v>18809367000</v>
          </cell>
          <cell r="U92">
            <v>0</v>
          </cell>
          <cell r="AA92">
            <v>0</v>
          </cell>
          <cell r="AG92">
            <v>0</v>
          </cell>
        </row>
        <row r="96">
          <cell r="D96" t="str">
            <v>2. Ajout à l'article de plafonnement de taxes ou d'une recette déjà existante mais non plafonnée jusqu'alors (en K€)</v>
          </cell>
          <cell r="R96">
            <v>2021</v>
          </cell>
        </row>
        <row r="98">
          <cell r="R98" t="str">
            <v>RENDEMENT</v>
          </cell>
        </row>
        <row r="99">
          <cell r="B99" t="str">
            <v xml:space="preserve">PERIMETRE
</v>
          </cell>
          <cell r="C99" t="str">
            <v xml:space="preserve">MINISTERE
</v>
          </cell>
          <cell r="D99" t="str">
            <v xml:space="preserve">Mission </v>
          </cell>
          <cell r="R99" t="str">
            <v xml:space="preserve">Voies et moyens </v>
          </cell>
          <cell r="U99" t="str">
            <v>MESURES
nouvelle/d'économie</v>
          </cell>
          <cell r="AA99" t="str">
            <v>MESURES
nouvelle/d'économie</v>
          </cell>
          <cell r="AG99" t="str">
            <v>MESURES
nouvelle/d'économie</v>
          </cell>
        </row>
        <row r="101">
          <cell r="A101" t="str">
            <v>NLTAXE</v>
          </cell>
          <cell r="B101" t="str">
            <v>NDP</v>
          </cell>
          <cell r="C101" t="str">
            <v>Agriculture et alimentation</v>
          </cell>
          <cell r="D101" t="str">
            <v/>
          </cell>
          <cell r="U101">
            <v>0</v>
          </cell>
          <cell r="AA101">
            <v>0</v>
          </cell>
          <cell r="AG101">
            <v>0</v>
          </cell>
        </row>
        <row r="102">
          <cell r="A102" t="str">
            <v>NLTAXE</v>
          </cell>
          <cell r="B102" t="str">
            <v>NDP</v>
          </cell>
          <cell r="C102" t="str">
            <v>Agriculture et alimentation</v>
          </cell>
          <cell r="D102" t="str">
            <v/>
          </cell>
          <cell r="U102">
            <v>0</v>
          </cell>
          <cell r="AA102">
            <v>0</v>
          </cell>
          <cell r="AG102">
            <v>0</v>
          </cell>
        </row>
        <row r="103">
          <cell r="A103" t="str">
            <v>NLTAXE</v>
          </cell>
          <cell r="B103" t="str">
            <v>NDP</v>
          </cell>
          <cell r="C103" t="str">
            <v>Agriculture et alimentation</v>
          </cell>
          <cell r="D103" t="str">
            <v/>
          </cell>
          <cell r="U103">
            <v>0</v>
          </cell>
          <cell r="AA103">
            <v>0</v>
          </cell>
          <cell r="AG103">
            <v>0</v>
          </cell>
        </row>
        <row r="104">
          <cell r="A104" t="str">
            <v>NLTAXE</v>
          </cell>
          <cell r="B104" t="str">
            <v>NDP</v>
          </cell>
          <cell r="C104" t="str">
            <v>Agriculture et alimentation</v>
          </cell>
          <cell r="D104" t="str">
            <v/>
          </cell>
          <cell r="U104">
            <v>0</v>
          </cell>
          <cell r="AA104">
            <v>0</v>
          </cell>
          <cell r="AG104">
            <v>0</v>
          </cell>
        </row>
        <row r="105">
          <cell r="A105" t="str">
            <v>NLTAXE</v>
          </cell>
          <cell r="B105" t="str">
            <v>NDP</v>
          </cell>
          <cell r="C105" t="str">
            <v>Agriculture et alimentation</v>
          </cell>
          <cell r="D105" t="str">
            <v/>
          </cell>
          <cell r="U105">
            <v>0</v>
          </cell>
          <cell r="AA105">
            <v>0</v>
          </cell>
          <cell r="AG105">
            <v>0</v>
          </cell>
        </row>
        <row r="106">
          <cell r="A106" t="str">
            <v>NLTAXE</v>
          </cell>
          <cell r="B106" t="str">
            <v>NDP</v>
          </cell>
          <cell r="C106" t="str">
            <v>Agriculture et alimentation</v>
          </cell>
          <cell r="D106" t="str">
            <v/>
          </cell>
          <cell r="U106">
            <v>0</v>
          </cell>
          <cell r="AA106">
            <v>0</v>
          </cell>
          <cell r="AG106">
            <v>0</v>
          </cell>
        </row>
        <row r="107">
          <cell r="A107" t="str">
            <v>NLTAXE</v>
          </cell>
          <cell r="B107" t="str">
            <v>NDP</v>
          </cell>
          <cell r="C107" t="str">
            <v>Agriculture et alimentation</v>
          </cell>
          <cell r="D107" t="str">
            <v/>
          </cell>
          <cell r="U107">
            <v>0</v>
          </cell>
          <cell r="AA107">
            <v>0</v>
          </cell>
          <cell r="AG107">
            <v>0</v>
          </cell>
        </row>
        <row r="108">
          <cell r="A108" t="str">
            <v>NLTAXE</v>
          </cell>
          <cell r="B108" t="str">
            <v>NDP</v>
          </cell>
          <cell r="C108" t="str">
            <v>Agriculture et alimentation</v>
          </cell>
          <cell r="D108" t="str">
            <v/>
          </cell>
          <cell r="U108">
            <v>0</v>
          </cell>
          <cell r="AA108">
            <v>0</v>
          </cell>
          <cell r="AG108">
            <v>0</v>
          </cell>
        </row>
        <row r="109">
          <cell r="A109" t="str">
            <v>NLTAXE</v>
          </cell>
          <cell r="B109" t="str">
            <v>NDP</v>
          </cell>
          <cell r="C109" t="str">
            <v>Agriculture et alimentation</v>
          </cell>
          <cell r="D109" t="str">
            <v/>
          </cell>
          <cell r="U109">
            <v>0</v>
          </cell>
          <cell r="AA109">
            <v>0</v>
          </cell>
          <cell r="AG109">
            <v>0</v>
          </cell>
        </row>
        <row r="110">
          <cell r="A110" t="str">
            <v>NLTAXE</v>
          </cell>
          <cell r="B110" t="str">
            <v>NDP</v>
          </cell>
          <cell r="C110" t="str">
            <v>Agriculture et alimentation</v>
          </cell>
          <cell r="D110" t="str">
            <v/>
          </cell>
          <cell r="U110">
            <v>0</v>
          </cell>
          <cell r="AA110">
            <v>0</v>
          </cell>
          <cell r="AG110">
            <v>0</v>
          </cell>
        </row>
        <row r="112">
          <cell r="D112" t="str">
            <v>Total des nouveaux plafonnements du ministère</v>
          </cell>
          <cell r="R112">
            <v>0</v>
          </cell>
          <cell r="U112">
            <v>0</v>
          </cell>
          <cell r="AA112">
            <v>0</v>
          </cell>
          <cell r="AG112">
            <v>0</v>
          </cell>
        </row>
        <row r="116">
          <cell r="D116" t="str">
            <v>3. Nouvelle affectation de recettes (en K€)</v>
          </cell>
        </row>
        <row r="119">
          <cell r="B119" t="str">
            <v xml:space="preserve">PERIMETRE
</v>
          </cell>
          <cell r="C119" t="str">
            <v xml:space="preserve">MINISTERE
</v>
          </cell>
          <cell r="D119" t="str">
            <v xml:space="preserve">Mission </v>
          </cell>
          <cell r="U119" t="str">
            <v>MESURES
nouvelle/d'économie</v>
          </cell>
          <cell r="AA119" t="str">
            <v>MESURES
nouvelle/d'économie</v>
          </cell>
          <cell r="AG119" t="str">
            <v>MESURES
nouvelle/d'économie</v>
          </cell>
        </row>
        <row r="121">
          <cell r="A121" t="str">
            <v>NLTAXE</v>
          </cell>
          <cell r="B121" t="str">
            <v>NDP</v>
          </cell>
          <cell r="C121" t="str">
            <v>Agriculture et alimentation</v>
          </cell>
          <cell r="D121" t="str">
            <v/>
          </cell>
          <cell r="U121">
            <v>0</v>
          </cell>
          <cell r="AA121">
            <v>0</v>
          </cell>
          <cell r="AG121">
            <v>0</v>
          </cell>
        </row>
        <row r="122">
          <cell r="A122" t="str">
            <v>NLTAXE</v>
          </cell>
          <cell r="B122" t="str">
            <v>NDP</v>
          </cell>
          <cell r="C122" t="str">
            <v>Agriculture et alimentation</v>
          </cell>
          <cell r="D122" t="str">
            <v/>
          </cell>
          <cell r="U122">
            <v>0</v>
          </cell>
          <cell r="AA122">
            <v>0</v>
          </cell>
          <cell r="AG122">
            <v>0</v>
          </cell>
        </row>
        <row r="123">
          <cell r="A123" t="str">
            <v>NLTAXE</v>
          </cell>
          <cell r="B123" t="str">
            <v>NDP</v>
          </cell>
          <cell r="C123" t="str">
            <v>Agriculture et alimentation</v>
          </cell>
          <cell r="D123" t="str">
            <v/>
          </cell>
          <cell r="U123">
            <v>0</v>
          </cell>
          <cell r="AA123">
            <v>0</v>
          </cell>
          <cell r="AG123">
            <v>0</v>
          </cell>
        </row>
        <row r="124">
          <cell r="A124" t="str">
            <v>NLTAXE</v>
          </cell>
          <cell r="B124" t="str">
            <v>NDP</v>
          </cell>
          <cell r="C124" t="str">
            <v>Agriculture et alimentation</v>
          </cell>
          <cell r="D124" t="str">
            <v/>
          </cell>
          <cell r="U124">
            <v>0</v>
          </cell>
          <cell r="AA124">
            <v>0</v>
          </cell>
          <cell r="AG124">
            <v>0</v>
          </cell>
        </row>
        <row r="125">
          <cell r="A125" t="str">
            <v>NLTAXE</v>
          </cell>
          <cell r="B125" t="str">
            <v>NDP</v>
          </cell>
          <cell r="C125" t="str">
            <v>Agriculture et alimentation</v>
          </cell>
          <cell r="D125" t="str">
            <v/>
          </cell>
          <cell r="U125">
            <v>0</v>
          </cell>
          <cell r="AA125">
            <v>0</v>
          </cell>
          <cell r="AG125">
            <v>0</v>
          </cell>
        </row>
        <row r="126">
          <cell r="A126" t="str">
            <v>NLTAXE</v>
          </cell>
          <cell r="B126" t="str">
            <v>NDP</v>
          </cell>
          <cell r="C126" t="str">
            <v>Agriculture et alimentation</v>
          </cell>
          <cell r="D126" t="str">
            <v/>
          </cell>
          <cell r="U126">
            <v>0</v>
          </cell>
          <cell r="AA126">
            <v>0</v>
          </cell>
          <cell r="AG126">
            <v>0</v>
          </cell>
        </row>
        <row r="127">
          <cell r="A127" t="str">
            <v>NLTAXE</v>
          </cell>
          <cell r="B127" t="str">
            <v>NDP</v>
          </cell>
          <cell r="C127" t="str">
            <v>Agriculture et alimentation</v>
          </cell>
          <cell r="D127" t="str">
            <v/>
          </cell>
          <cell r="U127">
            <v>0</v>
          </cell>
          <cell r="AA127">
            <v>0</v>
          </cell>
          <cell r="AG127">
            <v>0</v>
          </cell>
        </row>
        <row r="128">
          <cell r="A128" t="str">
            <v>NLTAXE</v>
          </cell>
          <cell r="B128" t="str">
            <v>NDP</v>
          </cell>
          <cell r="C128" t="str">
            <v>Agriculture et alimentation</v>
          </cell>
          <cell r="D128" t="str">
            <v/>
          </cell>
          <cell r="U128">
            <v>0</v>
          </cell>
          <cell r="AA128">
            <v>0</v>
          </cell>
          <cell r="AG128">
            <v>0</v>
          </cell>
        </row>
        <row r="129">
          <cell r="A129" t="str">
            <v>NLTAXE</v>
          </cell>
          <cell r="B129" t="str">
            <v>NDP</v>
          </cell>
          <cell r="C129" t="str">
            <v>Agriculture et alimentation</v>
          </cell>
          <cell r="D129" t="str">
            <v/>
          </cell>
          <cell r="U129">
            <v>0</v>
          </cell>
          <cell r="AA129">
            <v>0</v>
          </cell>
          <cell r="AG129">
            <v>0</v>
          </cell>
        </row>
        <row r="130">
          <cell r="A130" t="str">
            <v>NLTAXE</v>
          </cell>
          <cell r="B130" t="str">
            <v>NDP</v>
          </cell>
          <cell r="C130" t="str">
            <v>Agriculture et alimentation</v>
          </cell>
          <cell r="D130" t="str">
            <v/>
          </cell>
          <cell r="U130">
            <v>0</v>
          </cell>
          <cell r="AA130">
            <v>0</v>
          </cell>
          <cell r="AG130">
            <v>0</v>
          </cell>
        </row>
        <row r="132">
          <cell r="D132" t="str">
            <v>Total des nouvelles affectations du ministère</v>
          </cell>
          <cell r="U132">
            <v>0</v>
          </cell>
          <cell r="AA132">
            <v>0</v>
          </cell>
          <cell r="AG132">
            <v>0</v>
          </cell>
        </row>
        <row r="136">
          <cell r="D136" t="str">
            <v>4. Rebudgétisation d'une taxe ou autre recette existante et déjà plafonnée en loi de finances (en K€)</v>
          </cell>
          <cell r="M136">
            <v>2017</v>
          </cell>
          <cell r="N136">
            <v>2018</v>
          </cell>
          <cell r="O136">
            <v>2019</v>
          </cell>
          <cell r="P136">
            <v>2020</v>
          </cell>
        </row>
        <row r="138">
          <cell r="M138" t="str">
            <v>PLAFOND LFI</v>
          </cell>
          <cell r="N138" t="str">
            <v>PLAFOND LFI</v>
          </cell>
          <cell r="O138" t="str">
            <v>PLAFOND LFI</v>
          </cell>
          <cell r="P138" t="str">
            <v>PLAFOND LFI</v>
          </cell>
          <cell r="R138" t="str">
            <v xml:space="preserve">PLAFOND </v>
          </cell>
        </row>
        <row r="139">
          <cell r="B139" t="str">
            <v xml:space="preserve">PERIMETRE
</v>
          </cell>
          <cell r="C139" t="str">
            <v xml:space="preserve">MINISTERE
</v>
          </cell>
          <cell r="D139" t="str">
            <v xml:space="preserve">Mission </v>
          </cell>
          <cell r="M139" t="str">
            <v>Format LFI 2020</v>
          </cell>
          <cell r="N139" t="str">
            <v>Format LFI 2020</v>
          </cell>
          <cell r="O139" t="str">
            <v>Format LFI 2020</v>
          </cell>
          <cell r="P139" t="str">
            <v>Format LFI 2020</v>
          </cell>
          <cell r="R139" t="str">
            <v>LFI 2021</v>
          </cell>
          <cell r="U139" t="str">
            <v>MESURES
nouvelle/d'économie</v>
          </cell>
          <cell r="AA139" t="str">
            <v>MESURES
nouvelle/d'économie</v>
          </cell>
          <cell r="AG139" t="str">
            <v>MESURES
nouvelle/d'économie</v>
          </cell>
        </row>
        <row r="141">
          <cell r="A141" t="str">
            <v>MAA</v>
          </cell>
          <cell r="B141" t="str">
            <v>NDP</v>
          </cell>
          <cell r="C141" t="str">
            <v>Agriculture et alimentation</v>
          </cell>
          <cell r="D141" t="str">
            <v>Agriculture, alimentation, forêt et affaires rurales</v>
          </cell>
          <cell r="M141">
            <v>12000000</v>
          </cell>
          <cell r="N141">
            <v>12000000</v>
          </cell>
          <cell r="O141">
            <v>12000000</v>
          </cell>
          <cell r="P141">
            <v>12000000</v>
          </cell>
          <cell r="R141">
            <v>12000000</v>
          </cell>
          <cell r="U141">
            <v>0</v>
          </cell>
          <cell r="AA141">
            <v>0</v>
          </cell>
          <cell r="AG141">
            <v>0</v>
          </cell>
        </row>
        <row r="142">
          <cell r="A142" t="str">
            <v>MAA</v>
          </cell>
          <cell r="B142" t="str">
            <v>NDP</v>
          </cell>
          <cell r="C142" t="str">
            <v>Agriculture et alimentation</v>
          </cell>
          <cell r="D142" t="str">
            <v>Agriculture, alimentation, forêt et affaires rurales</v>
          </cell>
          <cell r="M142">
            <v>2000000</v>
          </cell>
          <cell r="N142">
            <v>2000000</v>
          </cell>
          <cell r="O142">
            <v>2000000</v>
          </cell>
          <cell r="P142">
            <v>2000000</v>
          </cell>
          <cell r="R142">
            <v>2000000</v>
          </cell>
          <cell r="U142">
            <v>0</v>
          </cell>
          <cell r="AA142">
            <v>0</v>
          </cell>
          <cell r="AG142">
            <v>0</v>
          </cell>
        </row>
        <row r="143">
          <cell r="A143" t="str">
            <v>MAA</v>
          </cell>
          <cell r="B143" t="str">
            <v>NDP</v>
          </cell>
          <cell r="C143" t="str">
            <v>Agriculture et alimentation</v>
          </cell>
          <cell r="D143" t="str">
            <v>Agriculture, alimentation, forêt et affaires rurales</v>
          </cell>
          <cell r="M143">
            <v>2900000</v>
          </cell>
          <cell r="N143">
            <v>2900000</v>
          </cell>
          <cell r="O143">
            <v>2900000</v>
          </cell>
          <cell r="P143">
            <v>2900000</v>
          </cell>
          <cell r="R143">
            <v>2900000</v>
          </cell>
          <cell r="U143">
            <v>0</v>
          </cell>
          <cell r="AA143">
            <v>0</v>
          </cell>
          <cell r="AG143">
            <v>0</v>
          </cell>
        </row>
        <row r="144">
          <cell r="A144" t="str">
            <v>MAA</v>
          </cell>
          <cell r="B144" t="str">
            <v>NDP</v>
          </cell>
          <cell r="C144" t="str">
            <v>Agriculture et alimentation</v>
          </cell>
          <cell r="D144" t="str">
            <v>Agriculture, alimentation, forêt et affaires rurales</v>
          </cell>
          <cell r="M144">
            <v>292000000</v>
          </cell>
          <cell r="N144">
            <v>292000000</v>
          </cell>
          <cell r="O144">
            <v>292000000</v>
          </cell>
          <cell r="P144">
            <v>292000000</v>
          </cell>
          <cell r="R144">
            <v>292000000</v>
          </cell>
          <cell r="U144">
            <v>0</v>
          </cell>
          <cell r="AA144">
            <v>0</v>
          </cell>
          <cell r="AG144">
            <v>0</v>
          </cell>
        </row>
        <row r="145">
          <cell r="A145" t="str">
            <v>MAA</v>
          </cell>
          <cell r="B145" t="str">
            <v>NDP</v>
          </cell>
          <cell r="C145" t="str">
            <v>Agriculture et alimentation</v>
          </cell>
          <cell r="D145" t="str">
            <v>Agriculture, alimentation, forêt et affaires rurales</v>
          </cell>
          <cell r="M145">
            <v>60000000</v>
          </cell>
          <cell r="N145">
            <v>60000000</v>
          </cell>
          <cell r="O145">
            <v>60000000</v>
          </cell>
          <cell r="P145">
            <v>60000000</v>
          </cell>
          <cell r="R145">
            <v>60000000</v>
          </cell>
          <cell r="U145">
            <v>0</v>
          </cell>
          <cell r="AA145">
            <v>0</v>
          </cell>
          <cell r="AG145">
            <v>0</v>
          </cell>
        </row>
        <row r="146">
          <cell r="A146" t="str">
            <v>MAA</v>
          </cell>
          <cell r="B146" t="str">
            <v>NDP</v>
          </cell>
          <cell r="C146" t="str">
            <v>Agriculture et alimentation</v>
          </cell>
          <cell r="D146" t="str">
            <v>Agriculture, alimentation, forêt et affaires rurales</v>
          </cell>
          <cell r="M146">
            <v>2000000</v>
          </cell>
          <cell r="N146">
            <v>2000000</v>
          </cell>
          <cell r="O146">
            <v>2000000</v>
          </cell>
          <cell r="P146">
            <v>2000000</v>
          </cell>
          <cell r="R146">
            <v>2000000</v>
          </cell>
          <cell r="U146">
            <v>0</v>
          </cell>
          <cell r="AA146">
            <v>0</v>
          </cell>
          <cell r="AG146">
            <v>0</v>
          </cell>
        </row>
        <row r="147">
          <cell r="A147" t="str">
            <v>MAA</v>
          </cell>
          <cell r="B147" t="str">
            <v>NDP</v>
          </cell>
          <cell r="C147" t="str">
            <v>Agriculture et alimentation</v>
          </cell>
          <cell r="D147" t="str">
            <v>Agriculture, alimentation, forêt et affaires rurales</v>
          </cell>
          <cell r="M147">
            <v>7500000</v>
          </cell>
          <cell r="N147">
            <v>7500000</v>
          </cell>
          <cell r="O147">
            <v>7500000</v>
          </cell>
          <cell r="P147">
            <v>7500000</v>
          </cell>
          <cell r="R147">
            <v>7500000</v>
          </cell>
          <cell r="U147">
            <v>0</v>
          </cell>
          <cell r="AA147">
            <v>0</v>
          </cell>
          <cell r="AG147">
            <v>0</v>
          </cell>
        </row>
        <row r="148">
          <cell r="A148" t="str">
            <v>MAA</v>
          </cell>
          <cell r="B148" t="str">
            <v>NDP</v>
          </cell>
          <cell r="C148" t="str">
            <v>Agriculture et alimentation</v>
          </cell>
          <cell r="D148" t="str">
            <v>Agriculture, alimentation, forêt et affaires rurales</v>
          </cell>
          <cell r="M148">
            <v>15000000</v>
          </cell>
          <cell r="N148">
            <v>15000000</v>
          </cell>
          <cell r="O148">
            <v>15000000</v>
          </cell>
          <cell r="P148">
            <v>15000000</v>
          </cell>
          <cell r="R148">
            <v>15000000</v>
          </cell>
          <cell r="U148">
            <v>0</v>
          </cell>
          <cell r="AA148">
            <v>0</v>
          </cell>
          <cell r="AG148">
            <v>0</v>
          </cell>
        </row>
        <row r="149">
          <cell r="A149" t="str">
            <v>MAA</v>
          </cell>
          <cell r="B149" t="str">
            <v>NDP</v>
          </cell>
          <cell r="C149" t="str">
            <v>Agriculture et alimentation</v>
          </cell>
          <cell r="D149" t="str">
            <v>Agriculture, alimentation, forêt et affaires rurales</v>
          </cell>
          <cell r="M149">
            <v>6300000</v>
          </cell>
          <cell r="N149">
            <v>6300000</v>
          </cell>
          <cell r="O149">
            <v>6300000</v>
          </cell>
          <cell r="P149">
            <v>4200000</v>
          </cell>
          <cell r="R149">
            <v>4200000</v>
          </cell>
          <cell r="U149">
            <v>0</v>
          </cell>
          <cell r="AA149">
            <v>0</v>
          </cell>
          <cell r="AG149">
            <v>0</v>
          </cell>
        </row>
        <row r="150">
          <cell r="A150" t="str">
            <v>MAA</v>
          </cell>
          <cell r="B150" t="str">
            <v>NDP</v>
          </cell>
          <cell r="C150" t="str">
            <v>Agriculture et alimentation</v>
          </cell>
          <cell r="D150" t="str">
            <v>Agriculture, alimentation, forêt et affaires rurales</v>
          </cell>
          <cell r="M150">
            <v>4000000</v>
          </cell>
          <cell r="N150">
            <v>4000000</v>
          </cell>
          <cell r="O150">
            <v>4000000</v>
          </cell>
          <cell r="P150">
            <v>4000000</v>
          </cell>
          <cell r="R150">
            <v>4000000</v>
          </cell>
          <cell r="U150">
            <v>0</v>
          </cell>
          <cell r="AA150">
            <v>0</v>
          </cell>
          <cell r="AG150">
            <v>0</v>
          </cell>
        </row>
        <row r="151">
          <cell r="A151" t="str">
            <v>MAA</v>
          </cell>
          <cell r="B151" t="str">
            <v>NDP</v>
          </cell>
          <cell r="C151" t="str">
            <v>Agriculture et alimentation</v>
          </cell>
          <cell r="D151" t="str">
            <v>Agriculture, alimentation, forêt et affaires rurales</v>
          </cell>
          <cell r="M151">
            <v>4500000</v>
          </cell>
          <cell r="N151">
            <v>4500000</v>
          </cell>
          <cell r="O151">
            <v>4500000</v>
          </cell>
          <cell r="P151">
            <v>4500000</v>
          </cell>
          <cell r="R151">
            <v>4500000</v>
          </cell>
          <cell r="U151">
            <v>0</v>
          </cell>
          <cell r="AA151">
            <v>0</v>
          </cell>
          <cell r="AG151">
            <v>0</v>
          </cell>
        </row>
        <row r="152">
          <cell r="A152" t="str">
            <v>MC</v>
          </cell>
          <cell r="B152" t="str">
            <v>NDP</v>
          </cell>
          <cell r="C152" t="str">
            <v>Culture</v>
          </cell>
          <cell r="D152" t="str">
            <v>Culture</v>
          </cell>
          <cell r="M152">
            <v>8000000</v>
          </cell>
          <cell r="N152">
            <v>8000000</v>
          </cell>
          <cell r="O152">
            <v>8000000</v>
          </cell>
          <cell r="P152">
            <v>8000000</v>
          </cell>
          <cell r="R152">
            <v>8000000</v>
          </cell>
          <cell r="U152">
            <v>0</v>
          </cell>
          <cell r="AA152">
            <v>0</v>
          </cell>
          <cell r="AG152">
            <v>0</v>
          </cell>
        </row>
        <row r="153">
          <cell r="A153" t="str">
            <v>MC</v>
          </cell>
          <cell r="B153" t="str">
            <v>NDP</v>
          </cell>
          <cell r="C153" t="str">
            <v>Culture</v>
          </cell>
          <cell r="D153" t="str">
            <v>Médias, livre et industries culturelles</v>
          </cell>
          <cell r="M153">
            <v>50000000</v>
          </cell>
          <cell r="N153">
            <v>50000000</v>
          </cell>
          <cell r="O153">
            <v>50000000</v>
          </cell>
          <cell r="P153">
            <v>50000000</v>
          </cell>
          <cell r="R153">
            <v>50000000</v>
          </cell>
          <cell r="U153">
            <v>0</v>
          </cell>
          <cell r="AA153">
            <v>0</v>
          </cell>
          <cell r="AG153">
            <v>0</v>
          </cell>
        </row>
        <row r="154">
          <cell r="A154" t="str">
            <v>MC</v>
          </cell>
          <cell r="B154" t="str">
            <v>HN</v>
          </cell>
          <cell r="C154" t="str">
            <v>Culture</v>
          </cell>
          <cell r="D154" t="str">
            <v>Médias, livre et industries culturelles</v>
          </cell>
          <cell r="M154">
            <v>166066000</v>
          </cell>
          <cell r="N154">
            <v>86400000</v>
          </cell>
          <cell r="O154">
            <v>0</v>
          </cell>
          <cell r="P154">
            <v>0</v>
          </cell>
          <cell r="R154">
            <v>0</v>
          </cell>
          <cell r="U154">
            <v>0</v>
          </cell>
          <cell r="AA154">
            <v>0</v>
          </cell>
          <cell r="AG154">
            <v>0</v>
          </cell>
        </row>
        <row r="155">
          <cell r="A155" t="str">
            <v>MEFR_hMI</v>
          </cell>
          <cell r="B155" t="str">
            <v>NDP</v>
          </cell>
          <cell r="C155" t="str">
            <v>Économie, finances et relance</v>
          </cell>
          <cell r="D155" t="str">
            <v>Aide publique au développement</v>
          </cell>
          <cell r="M155">
            <v>120000000</v>
          </cell>
          <cell r="N155">
            <v>241000000</v>
          </cell>
          <cell r="O155">
            <v>241000000</v>
          </cell>
          <cell r="P155">
            <v>251000000</v>
          </cell>
          <cell r="R155">
            <v>251000000</v>
          </cell>
          <cell r="U155">
            <v>0</v>
          </cell>
          <cell r="AA155">
            <v>0</v>
          </cell>
          <cell r="AG155">
            <v>0</v>
          </cell>
        </row>
        <row r="156">
          <cell r="A156" t="str">
            <v>MEFR_hMI</v>
          </cell>
          <cell r="B156" t="str">
            <v>NDP</v>
          </cell>
          <cell r="C156" t="str">
            <v>Économie, finances et relance</v>
          </cell>
          <cell r="D156" t="str">
            <v>Économie</v>
          </cell>
          <cell r="M156">
            <v>1880000</v>
          </cell>
          <cell r="N156">
            <v>1880000</v>
          </cell>
          <cell r="O156">
            <v>0</v>
          </cell>
          <cell r="P156">
            <v>0</v>
          </cell>
          <cell r="R156">
            <v>0</v>
          </cell>
          <cell r="U156">
            <v>0</v>
          </cell>
          <cell r="AA156">
            <v>0</v>
          </cell>
          <cell r="AG156">
            <v>0</v>
          </cell>
        </row>
        <row r="157">
          <cell r="A157" t="str">
            <v>MEFR_hMI</v>
          </cell>
          <cell r="B157" t="str">
            <v>NDP</v>
          </cell>
          <cell r="C157" t="str">
            <v>Économie, finances et relance</v>
          </cell>
          <cell r="D157" t="str">
            <v>Économie</v>
          </cell>
          <cell r="M157">
            <v>-2607000</v>
          </cell>
          <cell r="N157">
            <v>493000</v>
          </cell>
          <cell r="O157">
            <v>0</v>
          </cell>
          <cell r="P157">
            <v>0</v>
          </cell>
          <cell r="R157">
            <v>0</v>
          </cell>
          <cell r="U157">
            <v>0</v>
          </cell>
          <cell r="AA157">
            <v>0</v>
          </cell>
          <cell r="AG157">
            <v>0</v>
          </cell>
        </row>
        <row r="158">
          <cell r="A158" t="str">
            <v>MEFR_hMI</v>
          </cell>
          <cell r="B158" t="str">
            <v>NDP</v>
          </cell>
          <cell r="C158" t="str">
            <v>Économie, finances et relance</v>
          </cell>
          <cell r="D158" t="str">
            <v>Économie</v>
          </cell>
          <cell r="M158">
            <v>-1441000</v>
          </cell>
          <cell r="N158">
            <v>-441000</v>
          </cell>
          <cell r="O158">
            <v>0</v>
          </cell>
          <cell r="P158">
            <v>0</v>
          </cell>
          <cell r="R158">
            <v>0</v>
          </cell>
          <cell r="U158">
            <v>0</v>
          </cell>
          <cell r="AA158">
            <v>0</v>
          </cell>
          <cell r="AG158">
            <v>0</v>
          </cell>
        </row>
        <row r="159">
          <cell r="A159" t="str">
            <v>MEFR_hMI</v>
          </cell>
          <cell r="B159" t="str">
            <v>NDP</v>
          </cell>
          <cell r="C159" t="str">
            <v>Économie, finances et relance</v>
          </cell>
          <cell r="D159" t="str">
            <v>Économie</v>
          </cell>
          <cell r="M159">
            <v>4337235</v>
          </cell>
          <cell r="N159">
            <v>4337235</v>
          </cell>
          <cell r="O159">
            <v>0</v>
          </cell>
          <cell r="P159">
            <v>0</v>
          </cell>
          <cell r="R159">
            <v>0</v>
          </cell>
          <cell r="U159">
            <v>0</v>
          </cell>
          <cell r="AA159">
            <v>0</v>
          </cell>
          <cell r="AG159">
            <v>0</v>
          </cell>
        </row>
        <row r="160">
          <cell r="A160" t="str">
            <v>MEFR_hMI</v>
          </cell>
          <cell r="B160" t="str">
            <v>NDP</v>
          </cell>
          <cell r="C160" t="str">
            <v>Économie, finances et relance</v>
          </cell>
          <cell r="D160" t="str">
            <v>Économie</v>
          </cell>
          <cell r="M160">
            <v>402000</v>
          </cell>
          <cell r="N160">
            <v>402000</v>
          </cell>
          <cell r="O160">
            <v>0</v>
          </cell>
          <cell r="P160">
            <v>0</v>
          </cell>
          <cell r="R160">
            <v>0</v>
          </cell>
          <cell r="U160">
            <v>0</v>
          </cell>
          <cell r="AA160">
            <v>0</v>
          </cell>
          <cell r="AG160">
            <v>0</v>
          </cell>
        </row>
        <row r="161">
          <cell r="A161" t="str">
            <v>MEFR_hMI</v>
          </cell>
          <cell r="B161" t="str">
            <v>NDP</v>
          </cell>
          <cell r="C161" t="str">
            <v>Économie, finances et relance</v>
          </cell>
          <cell r="D161" t="str">
            <v>Économie</v>
          </cell>
          <cell r="M161">
            <v>376117000</v>
          </cell>
          <cell r="N161">
            <v>226117000</v>
          </cell>
          <cell r="O161">
            <v>226117000</v>
          </cell>
          <cell r="P161">
            <v>226117000</v>
          </cell>
          <cell r="R161">
            <v>226117000</v>
          </cell>
          <cell r="U161">
            <v>0</v>
          </cell>
          <cell r="AA161">
            <v>0</v>
          </cell>
          <cell r="AG161">
            <v>0</v>
          </cell>
        </row>
        <row r="162">
          <cell r="A162" t="str">
            <v>MEFR_hMI</v>
          </cell>
          <cell r="B162" t="str">
            <v>NDP</v>
          </cell>
          <cell r="C162" t="str">
            <v>Économie, finances et relance</v>
          </cell>
          <cell r="D162" t="str">
            <v>Économie</v>
          </cell>
          <cell r="M162">
            <v>549000000</v>
          </cell>
          <cell r="N162">
            <v>549000000</v>
          </cell>
          <cell r="O162">
            <v>449000000</v>
          </cell>
          <cell r="P162">
            <v>449000000</v>
          </cell>
          <cell r="R162">
            <v>349000000</v>
          </cell>
          <cell r="U162">
            <v>0</v>
          </cell>
          <cell r="AA162">
            <v>0</v>
          </cell>
          <cell r="AG162">
            <v>0</v>
          </cell>
        </row>
        <row r="163">
          <cell r="A163" t="str">
            <v>MEFR_hMI</v>
          </cell>
          <cell r="B163" t="str">
            <v>NDP</v>
          </cell>
          <cell r="C163" t="str">
            <v>Économie, finances et relance</v>
          </cell>
          <cell r="D163" t="str">
            <v>Économie</v>
          </cell>
          <cell r="M163">
            <v>243018000</v>
          </cell>
          <cell r="N163">
            <v>203149000</v>
          </cell>
          <cell r="O163">
            <v>203149000</v>
          </cell>
          <cell r="P163">
            <v>203149000</v>
          </cell>
          <cell r="R163">
            <v>203149000</v>
          </cell>
          <cell r="U163">
            <v>0</v>
          </cell>
          <cell r="AA163">
            <v>0</v>
          </cell>
          <cell r="AG163">
            <v>0</v>
          </cell>
        </row>
        <row r="164">
          <cell r="A164" t="str">
            <v>MEFR_hMI</v>
          </cell>
          <cell r="B164" t="str">
            <v>NDP</v>
          </cell>
          <cell r="C164" t="str">
            <v>Économie, finances et relance</v>
          </cell>
          <cell r="D164" t="str">
            <v>Économie</v>
          </cell>
          <cell r="M164">
            <v>0</v>
          </cell>
          <cell r="N164">
            <v>39869000</v>
          </cell>
          <cell r="O164">
            <v>39869000</v>
          </cell>
          <cell r="P164">
            <v>39869000</v>
          </cell>
          <cell r="R164">
            <v>39869000</v>
          </cell>
          <cell r="U164">
            <v>0</v>
          </cell>
          <cell r="AA164">
            <v>0</v>
          </cell>
          <cell r="AG164">
            <v>0</v>
          </cell>
        </row>
        <row r="165">
          <cell r="A165" t="str">
            <v>MEFR_hMI</v>
          </cell>
          <cell r="B165" t="str">
            <v>NDP</v>
          </cell>
          <cell r="C165" t="str">
            <v>Économie, finances et relance</v>
          </cell>
          <cell r="D165" t="str">
            <v>Économie</v>
          </cell>
          <cell r="M165">
            <v>619000</v>
          </cell>
          <cell r="N165">
            <v>619000</v>
          </cell>
          <cell r="O165">
            <v>0</v>
          </cell>
          <cell r="P165">
            <v>0</v>
          </cell>
          <cell r="R165">
            <v>0</v>
          </cell>
          <cell r="U165">
            <v>0</v>
          </cell>
          <cell r="AA165">
            <v>0</v>
          </cell>
          <cell r="AG165">
            <v>0</v>
          </cell>
        </row>
        <row r="166">
          <cell r="A166" t="str">
            <v>MEFR_hMI</v>
          </cell>
          <cell r="B166" t="str">
            <v>NDP</v>
          </cell>
          <cell r="C166" t="str">
            <v>Économie, finances et relance</v>
          </cell>
          <cell r="D166" t="str">
            <v>Économie</v>
          </cell>
          <cell r="M166">
            <v>820000</v>
          </cell>
          <cell r="N166">
            <v>820000</v>
          </cell>
          <cell r="O166">
            <v>0</v>
          </cell>
          <cell r="P166">
            <v>0</v>
          </cell>
          <cell r="R166">
            <v>0</v>
          </cell>
          <cell r="U166">
            <v>0</v>
          </cell>
          <cell r="AA166">
            <v>0</v>
          </cell>
          <cell r="AG166">
            <v>0</v>
          </cell>
        </row>
        <row r="167">
          <cell r="A167" t="str">
            <v>MEFR_hMI</v>
          </cell>
          <cell r="B167" t="str">
            <v>NDP</v>
          </cell>
          <cell r="C167" t="str">
            <v>Économie, finances et relance</v>
          </cell>
          <cell r="D167" t="str">
            <v>Économie</v>
          </cell>
          <cell r="M167">
            <v>1023000</v>
          </cell>
          <cell r="N167">
            <v>1023000</v>
          </cell>
          <cell r="O167">
            <v>0</v>
          </cell>
          <cell r="P167">
            <v>0</v>
          </cell>
          <cell r="R167">
            <v>0</v>
          </cell>
          <cell r="U167">
            <v>0</v>
          </cell>
          <cell r="AA167">
            <v>0</v>
          </cell>
          <cell r="AG167">
            <v>0</v>
          </cell>
        </row>
        <row r="168">
          <cell r="A168" t="str">
            <v>MEFR_hMI</v>
          </cell>
          <cell r="B168" t="str">
            <v>NDP</v>
          </cell>
          <cell r="C168" t="str">
            <v>Économie, finances et relance</v>
          </cell>
          <cell r="D168" t="str">
            <v>Économie</v>
          </cell>
          <cell r="M168">
            <v>823000</v>
          </cell>
          <cell r="N168">
            <v>823000</v>
          </cell>
          <cell r="O168">
            <v>0</v>
          </cell>
          <cell r="P168">
            <v>0</v>
          </cell>
          <cell r="R168">
            <v>0</v>
          </cell>
          <cell r="U168">
            <v>0</v>
          </cell>
          <cell r="AA168">
            <v>0</v>
          </cell>
          <cell r="AG168">
            <v>0</v>
          </cell>
        </row>
        <row r="169">
          <cell r="A169" t="str">
            <v>MEFR_hMI</v>
          </cell>
          <cell r="B169" t="str">
            <v>NDP</v>
          </cell>
          <cell r="C169" t="str">
            <v>Économie, finances et relance</v>
          </cell>
          <cell r="D169" t="str">
            <v>Économie</v>
          </cell>
          <cell r="M169">
            <v>9910000</v>
          </cell>
          <cell r="N169">
            <v>0</v>
          </cell>
          <cell r="O169">
            <v>0</v>
          </cell>
          <cell r="P169">
            <v>0</v>
          </cell>
          <cell r="R169">
            <v>0</v>
          </cell>
          <cell r="U169">
            <v>0</v>
          </cell>
          <cell r="AA169">
            <v>0</v>
          </cell>
          <cell r="AG169">
            <v>0</v>
          </cell>
        </row>
        <row r="170">
          <cell r="A170" t="str">
            <v>MEFR_hMI</v>
          </cell>
          <cell r="B170" t="str">
            <v>NDP</v>
          </cell>
          <cell r="C170" t="str">
            <v>Économie, finances et relance</v>
          </cell>
          <cell r="D170" t="str">
            <v>Économie</v>
          </cell>
          <cell r="M170">
            <v>-107000</v>
          </cell>
          <cell r="N170">
            <v>42550</v>
          </cell>
          <cell r="O170">
            <v>0</v>
          </cell>
          <cell r="P170">
            <v>0</v>
          </cell>
          <cell r="R170">
            <v>0</v>
          </cell>
          <cell r="U170">
            <v>0</v>
          </cell>
          <cell r="AA170">
            <v>0</v>
          </cell>
          <cell r="AG170">
            <v>0</v>
          </cell>
        </row>
        <row r="171">
          <cell r="A171" t="str">
            <v>MEFR_hMI</v>
          </cell>
          <cell r="B171" t="str">
            <v>NDP</v>
          </cell>
          <cell r="C171" t="str">
            <v>Économie, finances et relance</v>
          </cell>
          <cell r="D171" t="str">
            <v>Économie</v>
          </cell>
          <cell r="M171">
            <v>160000000</v>
          </cell>
          <cell r="N171">
            <v>160000000</v>
          </cell>
          <cell r="O171">
            <v>160000000</v>
          </cell>
          <cell r="P171">
            <v>160000000</v>
          </cell>
          <cell r="R171">
            <v>124000000</v>
          </cell>
          <cell r="U171">
            <v>0</v>
          </cell>
          <cell r="AA171">
            <v>0</v>
          </cell>
          <cell r="AG171">
            <v>0</v>
          </cell>
        </row>
        <row r="172">
          <cell r="A172" t="str">
            <v>MEFR_hMI</v>
          </cell>
          <cell r="B172" t="str">
            <v>NDP</v>
          </cell>
          <cell r="C172" t="str">
            <v>Économie, finances et relance</v>
          </cell>
          <cell r="D172" t="str">
            <v>Économie</v>
          </cell>
          <cell r="M172">
            <v>190000000</v>
          </cell>
          <cell r="N172">
            <v>195000000</v>
          </cell>
          <cell r="O172">
            <v>195000000</v>
          </cell>
          <cell r="P172">
            <v>195000000</v>
          </cell>
          <cell r="R172">
            <v>195000000</v>
          </cell>
          <cell r="U172">
            <v>0</v>
          </cell>
          <cell r="AA172">
            <v>0</v>
          </cell>
          <cell r="AG172">
            <v>0</v>
          </cell>
        </row>
        <row r="173">
          <cell r="A173" t="str">
            <v>MEFR_hMI</v>
          </cell>
          <cell r="B173" t="str">
            <v>NDP</v>
          </cell>
          <cell r="C173" t="str">
            <v>Économie, finances et relance</v>
          </cell>
          <cell r="D173" t="str">
            <v>Économie</v>
          </cell>
          <cell r="M173">
            <v>94000000</v>
          </cell>
          <cell r="N173">
            <v>94000000</v>
          </cell>
          <cell r="O173">
            <v>96500000</v>
          </cell>
          <cell r="P173">
            <v>99000000</v>
          </cell>
          <cell r="R173">
            <v>101500000</v>
          </cell>
          <cell r="U173">
            <v>0</v>
          </cell>
          <cell r="AA173">
            <v>0</v>
          </cell>
          <cell r="AG173">
            <v>0</v>
          </cell>
        </row>
        <row r="174">
          <cell r="A174" t="str">
            <v>Sport</v>
          </cell>
          <cell r="B174" t="str">
            <v>NDP</v>
          </cell>
          <cell r="C174" t="str">
            <v>Éducation nationale, jeunesse et sports</v>
          </cell>
          <cell r="D174" t="str">
            <v>Sport, jeunesse et vie associative</v>
          </cell>
          <cell r="M174">
            <v>18626315</v>
          </cell>
          <cell r="N174">
            <v>0</v>
          </cell>
          <cell r="O174">
            <v>0</v>
          </cell>
          <cell r="P174">
            <v>0</v>
          </cell>
          <cell r="R174">
            <v>0</v>
          </cell>
          <cell r="U174">
            <v>0</v>
          </cell>
          <cell r="AA174">
            <v>0</v>
          </cell>
          <cell r="AG174">
            <v>0</v>
          </cell>
        </row>
        <row r="175">
          <cell r="A175" t="str">
            <v>Sport</v>
          </cell>
          <cell r="B175" t="str">
            <v>NDP</v>
          </cell>
          <cell r="C175" t="str">
            <v>Éducation nationale, jeunesse et sports</v>
          </cell>
          <cell r="D175" t="str">
            <v>Sport, jeunesse et vie associative</v>
          </cell>
          <cell r="M175">
            <v>32577789</v>
          </cell>
          <cell r="N175">
            <v>34600000</v>
          </cell>
          <cell r="O175">
            <v>34600000</v>
          </cell>
          <cell r="P175">
            <v>34600000</v>
          </cell>
          <cell r="R175">
            <v>34600000</v>
          </cell>
          <cell r="U175">
            <v>0</v>
          </cell>
          <cell r="AA175">
            <v>0</v>
          </cell>
          <cell r="AG175">
            <v>0</v>
          </cell>
        </row>
        <row r="176">
          <cell r="A176" t="str">
            <v>Sport</v>
          </cell>
          <cell r="B176" t="str">
            <v>NDP</v>
          </cell>
          <cell r="C176" t="str">
            <v>Éducation nationale, jeunesse et sports</v>
          </cell>
          <cell r="D176" t="str">
            <v>Sport, jeunesse et vie associative</v>
          </cell>
          <cell r="M176">
            <v>29875147</v>
          </cell>
          <cell r="N176">
            <v>25000000</v>
          </cell>
          <cell r="O176">
            <v>40000000</v>
          </cell>
          <cell r="P176">
            <v>40000000</v>
          </cell>
          <cell r="R176">
            <v>74100000</v>
          </cell>
          <cell r="U176">
            <v>0</v>
          </cell>
          <cell r="AA176">
            <v>0</v>
          </cell>
          <cell r="AG176">
            <v>0</v>
          </cell>
        </row>
        <row r="177">
          <cell r="A177" t="str">
            <v>Sport</v>
          </cell>
          <cell r="B177" t="str">
            <v>NDP</v>
          </cell>
          <cell r="C177" t="str">
            <v>Éducation nationale, jeunesse et sports</v>
          </cell>
          <cell r="D177" t="str">
            <v>Sport, jeunesse et vie associative</v>
          </cell>
          <cell r="M177">
            <v>143140549</v>
          </cell>
          <cell r="N177">
            <v>73844012</v>
          </cell>
          <cell r="O177">
            <v>71844012</v>
          </cell>
          <cell r="P177">
            <v>71844000</v>
          </cell>
          <cell r="R177">
            <v>71844000</v>
          </cell>
          <cell r="U177">
            <v>0</v>
          </cell>
          <cell r="AA177">
            <v>0</v>
          </cell>
          <cell r="AG177">
            <v>0</v>
          </cell>
        </row>
        <row r="178">
          <cell r="A178" t="str">
            <v>MESRI</v>
          </cell>
          <cell r="B178" t="str">
            <v>NDP</v>
          </cell>
          <cell r="C178" t="str">
            <v>Enseignement supérieur, recherche et innovation</v>
          </cell>
          <cell r="D178" t="str">
            <v>Recherche et enseignement supérieur</v>
          </cell>
          <cell r="M178">
            <v>56000000</v>
          </cell>
          <cell r="N178">
            <v>56000000</v>
          </cell>
          <cell r="O178">
            <v>140000000</v>
          </cell>
          <cell r="P178">
            <v>140000000</v>
          </cell>
          <cell r="R178">
            <v>150000000</v>
          </cell>
          <cell r="U178">
            <v>0</v>
          </cell>
          <cell r="AA178">
            <v>0</v>
          </cell>
          <cell r="AG178">
            <v>0</v>
          </cell>
        </row>
        <row r="179">
          <cell r="A179" t="str">
            <v>MEAE</v>
          </cell>
          <cell r="B179" t="str">
            <v>NDP</v>
          </cell>
          <cell r="C179" t="str">
            <v>Europe et affaires étrangères</v>
          </cell>
          <cell r="D179" t="str">
            <v>Aide publique au développement</v>
          </cell>
          <cell r="M179">
            <v>0</v>
          </cell>
          <cell r="N179">
            <v>0</v>
          </cell>
          <cell r="O179">
            <v>0</v>
          </cell>
          <cell r="P179">
            <v>0</v>
          </cell>
          <cell r="R179">
            <v>0</v>
          </cell>
          <cell r="U179">
            <v>0</v>
          </cell>
          <cell r="AA179">
            <v>0</v>
          </cell>
          <cell r="AG179">
            <v>0</v>
          </cell>
        </row>
        <row r="180">
          <cell r="A180" t="str">
            <v>MEAE</v>
          </cell>
          <cell r="B180" t="str">
            <v>NDP</v>
          </cell>
          <cell r="C180" t="str">
            <v>Europe et affaires étrangères</v>
          </cell>
          <cell r="D180" t="str">
            <v>Aide publique au développement</v>
          </cell>
          <cell r="M180">
            <v>408000000</v>
          </cell>
          <cell r="N180">
            <v>287000000</v>
          </cell>
          <cell r="O180">
            <v>287000000</v>
          </cell>
          <cell r="P180">
            <v>277000000</v>
          </cell>
          <cell r="R180">
            <v>277000000</v>
          </cell>
          <cell r="U180">
            <v>0</v>
          </cell>
          <cell r="AA180">
            <v>0</v>
          </cell>
          <cell r="AG180">
            <v>0</v>
          </cell>
        </row>
        <row r="181">
          <cell r="A181" t="str">
            <v>MEAE</v>
          </cell>
          <cell r="B181" t="str">
            <v>NDP</v>
          </cell>
          <cell r="C181" t="str">
            <v>Europe et affaires étrangères</v>
          </cell>
          <cell r="D181" t="str">
            <v>Aide publique au développement</v>
          </cell>
          <cell r="M181">
            <v>210000000</v>
          </cell>
          <cell r="N181">
            <v>210000000</v>
          </cell>
          <cell r="O181">
            <v>210000000</v>
          </cell>
          <cell r="P181">
            <v>210000000</v>
          </cell>
          <cell r="R181">
            <v>210000000</v>
          </cell>
          <cell r="U181">
            <v>0</v>
          </cell>
          <cell r="AA181">
            <v>0</v>
          </cell>
          <cell r="AG181">
            <v>0</v>
          </cell>
        </row>
        <row r="182">
          <cell r="A182" t="str">
            <v>MI</v>
          </cell>
          <cell r="B182" t="str">
            <v>NDP</v>
          </cell>
          <cell r="C182" t="str">
            <v>Intérieur</v>
          </cell>
          <cell r="D182" t="str">
            <v>Administration générale et territoriale de l'État</v>
          </cell>
          <cell r="M182">
            <v>7000000</v>
          </cell>
          <cell r="N182">
            <v>7000000</v>
          </cell>
          <cell r="O182">
            <v>7000000</v>
          </cell>
          <cell r="P182">
            <v>7000000</v>
          </cell>
          <cell r="R182">
            <v>7000000</v>
          </cell>
          <cell r="U182">
            <v>0</v>
          </cell>
          <cell r="AA182">
            <v>0</v>
          </cell>
          <cell r="AG182">
            <v>0</v>
          </cell>
        </row>
        <row r="183">
          <cell r="A183" t="str">
            <v>MI</v>
          </cell>
          <cell r="B183" t="str">
            <v>NDP</v>
          </cell>
          <cell r="C183" t="str">
            <v>Intérieur</v>
          </cell>
          <cell r="D183" t="str">
            <v>Administration générale et territoriale de l'État</v>
          </cell>
          <cell r="M183">
            <v>126060000</v>
          </cell>
          <cell r="N183">
            <v>126060000</v>
          </cell>
          <cell r="O183">
            <v>126060000</v>
          </cell>
          <cell r="P183">
            <v>137060000</v>
          </cell>
          <cell r="R183">
            <v>137060000</v>
          </cell>
          <cell r="U183">
            <v>0</v>
          </cell>
          <cell r="AA183">
            <v>0</v>
          </cell>
          <cell r="AG183">
            <v>0</v>
          </cell>
        </row>
        <row r="184">
          <cell r="A184" t="str">
            <v>MI</v>
          </cell>
          <cell r="B184" t="str">
            <v>NDP</v>
          </cell>
          <cell r="C184" t="str">
            <v>Intérieur</v>
          </cell>
          <cell r="D184" t="str">
            <v>Administration générale et territoriale de l'État</v>
          </cell>
          <cell r="M184">
            <v>14490000</v>
          </cell>
          <cell r="N184">
            <v>14490000</v>
          </cell>
          <cell r="O184">
            <v>14490000</v>
          </cell>
          <cell r="P184">
            <v>14490000</v>
          </cell>
          <cell r="R184">
            <v>14490000</v>
          </cell>
          <cell r="U184">
            <v>0</v>
          </cell>
          <cell r="AA184">
            <v>0</v>
          </cell>
          <cell r="AG184">
            <v>0</v>
          </cell>
        </row>
        <row r="185">
          <cell r="A185" t="str">
            <v>MI</v>
          </cell>
          <cell r="B185" t="str">
            <v>NDP</v>
          </cell>
          <cell r="C185" t="str">
            <v>Intérieur</v>
          </cell>
          <cell r="D185" t="str">
            <v>Administration générale et territoriale de l'État</v>
          </cell>
          <cell r="M185">
            <v>11250000</v>
          </cell>
          <cell r="N185">
            <v>11250000</v>
          </cell>
          <cell r="O185">
            <v>11250000</v>
          </cell>
          <cell r="P185">
            <v>11250000</v>
          </cell>
          <cell r="R185">
            <v>11250000</v>
          </cell>
          <cell r="U185">
            <v>0</v>
          </cell>
          <cell r="AA185">
            <v>0</v>
          </cell>
          <cell r="AG185">
            <v>0</v>
          </cell>
        </row>
        <row r="186">
          <cell r="A186" t="str">
            <v>MI</v>
          </cell>
          <cell r="B186" t="str">
            <v>NDP</v>
          </cell>
          <cell r="C186" t="str">
            <v>Intérieur</v>
          </cell>
          <cell r="D186" t="str">
            <v>Administration générale et territoriale de l'État</v>
          </cell>
          <cell r="M186">
            <v>36200000</v>
          </cell>
          <cell r="N186">
            <v>36200000</v>
          </cell>
          <cell r="O186">
            <v>36200000</v>
          </cell>
          <cell r="P186">
            <v>36200000</v>
          </cell>
          <cell r="R186">
            <v>36200000</v>
          </cell>
          <cell r="U186">
            <v>0</v>
          </cell>
          <cell r="AA186">
            <v>0</v>
          </cell>
          <cell r="AG186">
            <v>0</v>
          </cell>
        </row>
        <row r="187">
          <cell r="A187" t="str">
            <v>MJ</v>
          </cell>
          <cell r="B187" t="str">
            <v>NDP</v>
          </cell>
          <cell r="C187" t="str">
            <v>Justice</v>
          </cell>
          <cell r="D187" t="str">
            <v>Justice</v>
          </cell>
          <cell r="M187">
            <v>6306000</v>
          </cell>
          <cell r="N187">
            <v>6306000</v>
          </cell>
          <cell r="O187">
            <v>6306000</v>
          </cell>
          <cell r="P187">
            <v>1306000</v>
          </cell>
          <cell r="R187">
            <v>1306000</v>
          </cell>
          <cell r="U187">
            <v>0</v>
          </cell>
          <cell r="AA187">
            <v>0</v>
          </cell>
          <cell r="AG187">
            <v>0</v>
          </cell>
        </row>
        <row r="188">
          <cell r="A188" t="str">
            <v>MJ</v>
          </cell>
          <cell r="B188" t="str">
            <v>NDP</v>
          </cell>
          <cell r="C188" t="str">
            <v>Justice</v>
          </cell>
          <cell r="D188" t="str">
            <v>Justice</v>
          </cell>
          <cell r="M188">
            <v>19400000</v>
          </cell>
          <cell r="N188">
            <v>19400000</v>
          </cell>
          <cell r="O188">
            <v>19400000</v>
          </cell>
          <cell r="P188">
            <v>19400000</v>
          </cell>
          <cell r="R188">
            <v>19400000</v>
          </cell>
          <cell r="U188">
            <v>0</v>
          </cell>
          <cell r="AA188">
            <v>0</v>
          </cell>
          <cell r="AG188">
            <v>0</v>
          </cell>
        </row>
        <row r="189">
          <cell r="A189" t="str">
            <v>Mer</v>
          </cell>
          <cell r="B189" t="str">
            <v>NDP</v>
          </cell>
          <cell r="C189" t="str">
            <v>Mer</v>
          </cell>
          <cell r="D189" t="str">
            <v>Écologie, développement et mobilité durables</v>
          </cell>
          <cell r="M189">
            <v>0</v>
          </cell>
          <cell r="N189">
            <v>4000000</v>
          </cell>
          <cell r="O189">
            <v>4000000</v>
          </cell>
          <cell r="P189">
            <v>4000000</v>
          </cell>
          <cell r="R189">
            <v>4000000</v>
          </cell>
          <cell r="U189">
            <v>0</v>
          </cell>
          <cell r="AA189">
            <v>0</v>
          </cell>
          <cell r="AG189">
            <v>0</v>
          </cell>
        </row>
        <row r="190">
          <cell r="A190" t="str">
            <v>Mer</v>
          </cell>
          <cell r="B190" t="str">
            <v>NDP</v>
          </cell>
          <cell r="C190" t="str">
            <v>Mer</v>
          </cell>
          <cell r="D190" t="str">
            <v>Écologie, développement et mobilité durables</v>
          </cell>
          <cell r="M190">
            <v>0</v>
          </cell>
          <cell r="N190">
            <v>4000000</v>
          </cell>
          <cell r="O190">
            <v>4000000</v>
          </cell>
          <cell r="P190">
            <v>4000000</v>
          </cell>
          <cell r="R190">
            <v>4000000</v>
          </cell>
          <cell r="U190">
            <v>0</v>
          </cell>
          <cell r="AA190">
            <v>0</v>
          </cell>
          <cell r="AG190">
            <v>0</v>
          </cell>
        </row>
        <row r="191">
          <cell r="A191" t="str">
            <v>MOM</v>
          </cell>
          <cell r="B191" t="str">
            <v>NDP</v>
          </cell>
          <cell r="C191" t="str">
            <v>Outre-mer</v>
          </cell>
          <cell r="D191" t="str">
            <v>Outre-mer</v>
          </cell>
          <cell r="M191">
            <v>1615000</v>
          </cell>
          <cell r="N191">
            <v>1515000</v>
          </cell>
          <cell r="O191">
            <v>1415000</v>
          </cell>
          <cell r="P191">
            <v>1315000</v>
          </cell>
          <cell r="R191">
            <v>807000</v>
          </cell>
          <cell r="U191">
            <v>0</v>
          </cell>
          <cell r="AA191">
            <v>0</v>
          </cell>
          <cell r="AG191">
            <v>0</v>
          </cell>
        </row>
        <row r="192">
          <cell r="A192" t="str">
            <v>MOM</v>
          </cell>
          <cell r="B192" t="str">
            <v>NDP</v>
          </cell>
          <cell r="C192" t="str">
            <v>Outre-mer</v>
          </cell>
          <cell r="D192" t="str">
            <v>Outre-mer</v>
          </cell>
          <cell r="M192">
            <v>1615000</v>
          </cell>
          <cell r="N192">
            <v>1515000</v>
          </cell>
          <cell r="O192">
            <v>1415000</v>
          </cell>
          <cell r="P192">
            <v>1315000</v>
          </cell>
          <cell r="R192">
            <v>752000</v>
          </cell>
          <cell r="U192">
            <v>0</v>
          </cell>
          <cell r="AA192">
            <v>0</v>
          </cell>
          <cell r="AG192">
            <v>0</v>
          </cell>
        </row>
        <row r="193">
          <cell r="A193" t="str">
            <v>MSS</v>
          </cell>
          <cell r="B193" t="str">
            <v>NDP</v>
          </cell>
          <cell r="C193" t="str">
            <v>Solidarités et santé</v>
          </cell>
          <cell r="D193" t="str">
            <v>Santé</v>
          </cell>
          <cell r="M193">
            <v>5000000</v>
          </cell>
          <cell r="N193">
            <v>5000000</v>
          </cell>
          <cell r="O193">
            <v>5000000</v>
          </cell>
          <cell r="P193">
            <v>5000000</v>
          </cell>
          <cell r="R193">
            <v>5000000</v>
          </cell>
          <cell r="U193">
            <v>0</v>
          </cell>
          <cell r="AA193">
            <v>0</v>
          </cell>
          <cell r="AG193">
            <v>0</v>
          </cell>
        </row>
        <row r="194">
          <cell r="A194" t="str">
            <v>MTE_Logt</v>
          </cell>
          <cell r="B194" t="str">
            <v>NDP</v>
          </cell>
          <cell r="C194" t="str">
            <v>Transition écologique</v>
          </cell>
          <cell r="D194" t="str">
            <v>Cohésion des territoires</v>
          </cell>
          <cell r="M194">
            <v>116100126</v>
          </cell>
          <cell r="N194">
            <v>116100000</v>
          </cell>
          <cell r="O194">
            <v>116100000</v>
          </cell>
          <cell r="P194">
            <v>116100000</v>
          </cell>
          <cell r="R194">
            <v>66200000</v>
          </cell>
          <cell r="U194">
            <v>0</v>
          </cell>
          <cell r="AA194">
            <v>0</v>
          </cell>
          <cell r="AG194">
            <v>0</v>
          </cell>
        </row>
        <row r="195">
          <cell r="A195" t="str">
            <v>MTE_Logt</v>
          </cell>
          <cell r="B195" t="str">
            <v>NDP</v>
          </cell>
          <cell r="C195" t="str">
            <v>Transition écologique</v>
          </cell>
          <cell r="D195" t="str">
            <v>Cohésion des territoires</v>
          </cell>
          <cell r="M195">
            <v>45000000</v>
          </cell>
          <cell r="N195">
            <v>45000000</v>
          </cell>
          <cell r="O195">
            <v>45000000</v>
          </cell>
          <cell r="P195">
            <v>45000000</v>
          </cell>
          <cell r="R195">
            <v>45000000</v>
          </cell>
          <cell r="U195">
            <v>0</v>
          </cell>
          <cell r="AA195">
            <v>0</v>
          </cell>
          <cell r="AG195">
            <v>0</v>
          </cell>
        </row>
        <row r="196">
          <cell r="A196" t="str">
            <v>MTE_Logt</v>
          </cell>
          <cell r="B196" t="str">
            <v>NDP</v>
          </cell>
          <cell r="C196" t="str">
            <v>Transition écologique</v>
          </cell>
          <cell r="D196" t="str">
            <v>Cohésion des territoires</v>
          </cell>
          <cell r="M196">
            <v>0</v>
          </cell>
          <cell r="N196">
            <v>0</v>
          </cell>
          <cell r="O196">
            <v>0</v>
          </cell>
          <cell r="P196">
            <v>238000000</v>
          </cell>
          <cell r="R196">
            <v>0</v>
          </cell>
          <cell r="U196">
            <v>0</v>
          </cell>
          <cell r="AA196">
            <v>0</v>
          </cell>
          <cell r="AG196">
            <v>0</v>
          </cell>
        </row>
        <row r="197">
          <cell r="A197" t="str">
            <v>MTE_Logt</v>
          </cell>
          <cell r="B197" t="str">
            <v>NDP</v>
          </cell>
          <cell r="C197" t="str">
            <v>Transition écologique</v>
          </cell>
          <cell r="D197" t="str">
            <v>Cohésion des territoires</v>
          </cell>
          <cell r="M197">
            <v>21000000</v>
          </cell>
          <cell r="N197">
            <v>21000000</v>
          </cell>
          <cell r="O197">
            <v>61000000</v>
          </cell>
          <cell r="P197">
            <v>61000000</v>
          </cell>
          <cell r="R197">
            <v>61000000</v>
          </cell>
          <cell r="U197">
            <v>0</v>
          </cell>
          <cell r="AA197">
            <v>0</v>
          </cell>
          <cell r="AG197">
            <v>0</v>
          </cell>
        </row>
        <row r="198">
          <cell r="A198" t="str">
            <v>MTE_Logt</v>
          </cell>
          <cell r="B198" t="str">
            <v>NDP</v>
          </cell>
          <cell r="C198" t="str">
            <v>Transition écologique</v>
          </cell>
          <cell r="D198" t="str">
            <v>Cohésion des territoires</v>
          </cell>
          <cell r="M198">
            <v>420000000</v>
          </cell>
          <cell r="N198">
            <v>420000000</v>
          </cell>
          <cell r="O198">
            <v>420000000</v>
          </cell>
          <cell r="P198">
            <v>420000000</v>
          </cell>
          <cell r="R198">
            <v>420000000</v>
          </cell>
          <cell r="U198">
            <v>0</v>
          </cell>
          <cell r="AA198">
            <v>0</v>
          </cell>
          <cell r="AG198">
            <v>0</v>
          </cell>
        </row>
        <row r="199">
          <cell r="A199" t="str">
            <v>MTE_Logt</v>
          </cell>
          <cell r="B199" t="str">
            <v>NDP</v>
          </cell>
          <cell r="C199" t="str">
            <v>Transition écologique</v>
          </cell>
          <cell r="D199" t="str">
            <v>Cohésion des territoires</v>
          </cell>
          <cell r="M199">
            <v>6450100</v>
          </cell>
          <cell r="N199">
            <v>6450100</v>
          </cell>
          <cell r="O199">
            <v>6450100</v>
          </cell>
          <cell r="P199">
            <v>6450000</v>
          </cell>
          <cell r="R199">
            <v>6450000</v>
          </cell>
          <cell r="U199">
            <v>0</v>
          </cell>
          <cell r="AA199">
            <v>0</v>
          </cell>
          <cell r="AG199">
            <v>0</v>
          </cell>
        </row>
        <row r="200">
          <cell r="A200" t="str">
            <v>MTE_Logt</v>
          </cell>
          <cell r="B200" t="str">
            <v>NDP</v>
          </cell>
          <cell r="C200" t="str">
            <v>Transition écologique</v>
          </cell>
          <cell r="D200" t="str">
            <v>Cohésion des territoires</v>
          </cell>
          <cell r="M200">
            <v>11334000</v>
          </cell>
          <cell r="N200">
            <v>11334000</v>
          </cell>
          <cell r="O200">
            <v>11334000</v>
          </cell>
          <cell r="P200">
            <v>11334000</v>
          </cell>
          <cell r="R200">
            <v>11334000</v>
          </cell>
          <cell r="U200">
            <v>0</v>
          </cell>
          <cell r="AA200">
            <v>0</v>
          </cell>
          <cell r="AG200">
            <v>0</v>
          </cell>
        </row>
        <row r="201">
          <cell r="A201" t="str">
            <v>MTE_Logt</v>
          </cell>
          <cell r="B201" t="str">
            <v>NDP</v>
          </cell>
          <cell r="C201" t="str">
            <v>Transition écologique</v>
          </cell>
          <cell r="D201" t="str">
            <v>Cohésion des territoires</v>
          </cell>
          <cell r="M201">
            <v>0</v>
          </cell>
          <cell r="N201">
            <v>0</v>
          </cell>
          <cell r="O201">
            <v>0</v>
          </cell>
          <cell r="P201">
            <v>0</v>
          </cell>
          <cell r="U201">
            <v>0</v>
          </cell>
          <cell r="AA201">
            <v>0</v>
          </cell>
          <cell r="AG201">
            <v>0</v>
          </cell>
        </row>
        <row r="202">
          <cell r="A202" t="str">
            <v>MTE_Logt</v>
          </cell>
          <cell r="B202" t="str">
            <v>NDP</v>
          </cell>
          <cell r="C202" t="str">
            <v>Transition écologique</v>
          </cell>
          <cell r="D202" t="str">
            <v>Cohésion des territoires</v>
          </cell>
          <cell r="M202">
            <v>0</v>
          </cell>
          <cell r="N202">
            <v>0</v>
          </cell>
          <cell r="O202">
            <v>0</v>
          </cell>
          <cell r="P202">
            <v>0</v>
          </cell>
          <cell r="U202">
            <v>0</v>
          </cell>
          <cell r="AA202">
            <v>0</v>
          </cell>
          <cell r="AG202">
            <v>0</v>
          </cell>
        </row>
        <row r="203">
          <cell r="A203" t="str">
            <v>MTE_Logt</v>
          </cell>
          <cell r="B203" t="str">
            <v>NDP</v>
          </cell>
          <cell r="C203" t="str">
            <v>Transition écologique</v>
          </cell>
          <cell r="D203" t="str">
            <v>Cohésion des territoires</v>
          </cell>
          <cell r="M203">
            <v>488924000</v>
          </cell>
          <cell r="N203">
            <v>488924000</v>
          </cell>
          <cell r="O203">
            <v>488924000</v>
          </cell>
          <cell r="P203">
            <v>453898000</v>
          </cell>
          <cell r="R203">
            <v>312843000</v>
          </cell>
          <cell r="U203">
            <v>0</v>
          </cell>
          <cell r="AA203">
            <v>0</v>
          </cell>
          <cell r="AG203">
            <v>0</v>
          </cell>
        </row>
        <row r="204">
          <cell r="A204" t="str">
            <v>MTE_hLogt</v>
          </cell>
          <cell r="B204" t="str">
            <v>NDP</v>
          </cell>
          <cell r="C204" t="str">
            <v>Transition écologique</v>
          </cell>
          <cell r="D204" t="str">
            <v>Écologie, développement et mobilité durables</v>
          </cell>
          <cell r="M204">
            <v>2326500000</v>
          </cell>
          <cell r="N204">
            <v>2326500000</v>
          </cell>
          <cell r="O204">
            <v>2151500000</v>
          </cell>
          <cell r="P204">
            <v>2197620000</v>
          </cell>
          <cell r="R204">
            <v>2197620000</v>
          </cell>
          <cell r="U204">
            <v>0</v>
          </cell>
          <cell r="AA204">
            <v>0</v>
          </cell>
          <cell r="AG204">
            <v>0</v>
          </cell>
        </row>
        <row r="205">
          <cell r="A205" t="str">
            <v>MTE_hLogt</v>
          </cell>
          <cell r="B205" t="str">
            <v>NDP</v>
          </cell>
          <cell r="C205" t="str">
            <v>Transition écologique</v>
          </cell>
          <cell r="D205" t="str">
            <v>Écologie, développement et mobilité durables</v>
          </cell>
          <cell r="M205">
            <v>38500000</v>
          </cell>
          <cell r="N205">
            <v>38500000</v>
          </cell>
          <cell r="O205">
            <v>38500000</v>
          </cell>
          <cell r="P205">
            <v>38500000</v>
          </cell>
          <cell r="R205">
            <v>38500000</v>
          </cell>
          <cell r="U205">
            <v>0</v>
          </cell>
          <cell r="AA205">
            <v>0</v>
          </cell>
          <cell r="AG205">
            <v>0</v>
          </cell>
        </row>
        <row r="206">
          <cell r="A206" t="str">
            <v>MTE_hLogt</v>
          </cell>
          <cell r="B206" t="str">
            <v>NDP</v>
          </cell>
          <cell r="C206" t="str">
            <v>Transition écologique</v>
          </cell>
          <cell r="D206" t="str">
            <v>Écologie, développement et mobilité durables</v>
          </cell>
          <cell r="M206">
            <v>67620000</v>
          </cell>
          <cell r="N206">
            <v>67620000</v>
          </cell>
          <cell r="O206">
            <v>67620000</v>
          </cell>
          <cell r="P206">
            <v>0</v>
          </cell>
          <cell r="R206">
            <v>0</v>
          </cell>
          <cell r="U206">
            <v>0</v>
          </cell>
          <cell r="AA206">
            <v>0</v>
          </cell>
          <cell r="AG206">
            <v>0</v>
          </cell>
        </row>
        <row r="207">
          <cell r="A207" t="str">
            <v>MTE_hLogt</v>
          </cell>
          <cell r="B207" t="str">
            <v>NDP</v>
          </cell>
          <cell r="C207" t="str">
            <v>Transition écologique</v>
          </cell>
          <cell r="D207" t="str">
            <v>Écologie, développement et mobilité durables</v>
          </cell>
          <cell r="M207">
            <v>70000000</v>
          </cell>
          <cell r="N207">
            <v>65000000</v>
          </cell>
          <cell r="O207">
            <v>65000000</v>
          </cell>
          <cell r="P207">
            <v>55000000</v>
          </cell>
          <cell r="R207">
            <v>55000000</v>
          </cell>
          <cell r="U207">
            <v>0</v>
          </cell>
          <cell r="AA207">
            <v>0</v>
          </cell>
          <cell r="AG207">
            <v>0</v>
          </cell>
        </row>
        <row r="208">
          <cell r="A208" t="str">
            <v>MTE_hLogt</v>
          </cell>
          <cell r="B208" t="str">
            <v>NDP</v>
          </cell>
          <cell r="C208" t="str">
            <v>Transition écologique</v>
          </cell>
          <cell r="D208" t="str">
            <v>Écologie, développement et mobilité durables</v>
          </cell>
          <cell r="M208">
            <v>71000000</v>
          </cell>
          <cell r="N208">
            <v>0</v>
          </cell>
          <cell r="O208">
            <v>0</v>
          </cell>
          <cell r="P208">
            <v>0</v>
          </cell>
          <cell r="R208">
            <v>0</v>
          </cell>
          <cell r="U208">
            <v>0</v>
          </cell>
          <cell r="AA208">
            <v>0</v>
          </cell>
          <cell r="AG208">
            <v>0</v>
          </cell>
        </row>
        <row r="209">
          <cell r="A209" t="str">
            <v>MTE_hLogt</v>
          </cell>
          <cell r="B209" t="str">
            <v>NDP</v>
          </cell>
          <cell r="C209" t="str">
            <v>Transition écologique</v>
          </cell>
          <cell r="D209" t="str">
            <v>Écologie, développement et mobilité durables</v>
          </cell>
          <cell r="M209">
            <v>521000000</v>
          </cell>
          <cell r="N209">
            <v>476800000</v>
          </cell>
          <cell r="O209">
            <v>528300000</v>
          </cell>
          <cell r="P209">
            <v>557300000</v>
          </cell>
          <cell r="R209">
            <v>566667000</v>
          </cell>
          <cell r="U209">
            <v>0</v>
          </cell>
          <cell r="AA209">
            <v>0</v>
          </cell>
          <cell r="AG209">
            <v>0</v>
          </cell>
        </row>
        <row r="210">
          <cell r="A210" t="str">
            <v>MTE_hLogt</v>
          </cell>
          <cell r="B210" t="str">
            <v>NDP</v>
          </cell>
          <cell r="C210" t="str">
            <v>Transition écologique</v>
          </cell>
          <cell r="D210" t="str">
            <v>Écologie, développement et mobilité durables</v>
          </cell>
          <cell r="M210">
            <v>1124000000</v>
          </cell>
          <cell r="N210">
            <v>1028164133</v>
          </cell>
          <cell r="O210">
            <v>1205814996</v>
          </cell>
          <cell r="P210">
            <v>1586700000</v>
          </cell>
          <cell r="R210">
            <v>1285000000</v>
          </cell>
          <cell r="U210">
            <v>0</v>
          </cell>
          <cell r="AA210">
            <v>0</v>
          </cell>
          <cell r="AG210">
            <v>0</v>
          </cell>
        </row>
        <row r="211">
          <cell r="A211" t="str">
            <v>MTE_hLogt</v>
          </cell>
          <cell r="B211" t="str">
            <v>NDP</v>
          </cell>
          <cell r="C211" t="str">
            <v>Transition écologique</v>
          </cell>
          <cell r="D211" t="str">
            <v>Écologie, développement et mobilité durables</v>
          </cell>
          <cell r="M211">
            <v>0</v>
          </cell>
          <cell r="N211">
            <v>0</v>
          </cell>
          <cell r="O211">
            <v>0</v>
          </cell>
          <cell r="P211">
            <v>230000000</v>
          </cell>
          <cell r="R211">
            <v>230000000</v>
          </cell>
          <cell r="U211">
            <v>0</v>
          </cell>
          <cell r="AA211">
            <v>0</v>
          </cell>
          <cell r="AG211">
            <v>0</v>
          </cell>
        </row>
        <row r="212">
          <cell r="A212" t="str">
            <v>MTE_hLogt</v>
          </cell>
          <cell r="B212" t="str">
            <v>NDP</v>
          </cell>
          <cell r="C212" t="str">
            <v>Transition écologique</v>
          </cell>
          <cell r="D212" t="str">
            <v>Écologie, développement et mobilité durables</v>
          </cell>
          <cell r="M212">
            <v>-300000</v>
          </cell>
          <cell r="N212">
            <v>-300000</v>
          </cell>
          <cell r="O212">
            <v>0</v>
          </cell>
          <cell r="P212">
            <v>0</v>
          </cell>
          <cell r="R212">
            <v>0</v>
          </cell>
          <cell r="U212">
            <v>0</v>
          </cell>
          <cell r="AA212">
            <v>0</v>
          </cell>
          <cell r="AG212">
            <v>0</v>
          </cell>
        </row>
        <row r="213">
          <cell r="A213" t="str">
            <v>MTE_hLogt</v>
          </cell>
          <cell r="B213" t="str">
            <v>NDP</v>
          </cell>
          <cell r="C213" t="str">
            <v>Transition écologique</v>
          </cell>
          <cell r="D213" t="str">
            <v>Écologie, développement et mobilité durables</v>
          </cell>
          <cell r="M213">
            <v>-3000000</v>
          </cell>
          <cell r="N213">
            <v>-3000000</v>
          </cell>
          <cell r="O213">
            <v>-3000000</v>
          </cell>
          <cell r="P213">
            <v>0</v>
          </cell>
          <cell r="R213">
            <v>0</v>
          </cell>
          <cell r="U213">
            <v>0</v>
          </cell>
          <cell r="AA213">
            <v>0</v>
          </cell>
          <cell r="AG213">
            <v>0</v>
          </cell>
        </row>
        <row r="214">
          <cell r="A214" t="str">
            <v>MTE_hLogt</v>
          </cell>
          <cell r="B214" t="str">
            <v>NDP</v>
          </cell>
          <cell r="C214" t="str">
            <v>Transition écologique</v>
          </cell>
          <cell r="D214" t="str">
            <v>Écologie, développement et mobilité durables</v>
          </cell>
          <cell r="M214">
            <v>55000000</v>
          </cell>
          <cell r="N214">
            <v>55000000</v>
          </cell>
          <cell r="O214">
            <v>55000000</v>
          </cell>
          <cell r="P214">
            <v>55000000</v>
          </cell>
          <cell r="R214">
            <v>55000000</v>
          </cell>
          <cell r="U214">
            <v>0</v>
          </cell>
          <cell r="AA214">
            <v>0</v>
          </cell>
          <cell r="AG214">
            <v>0</v>
          </cell>
        </row>
        <row r="215">
          <cell r="A215" t="str">
            <v>MTE_hLogt</v>
          </cell>
          <cell r="B215" t="str">
            <v>NDP</v>
          </cell>
          <cell r="C215" t="str">
            <v>Transition écologique</v>
          </cell>
          <cell r="D215" t="str">
            <v>Écologie, développement et mobilité durables</v>
          </cell>
          <cell r="M215">
            <v>385000000</v>
          </cell>
          <cell r="N215">
            <v>395000000</v>
          </cell>
          <cell r="O215">
            <v>500000000</v>
          </cell>
          <cell r="P215">
            <v>544000000</v>
          </cell>
          <cell r="R215">
            <v>593900000</v>
          </cell>
          <cell r="U215">
            <v>0</v>
          </cell>
          <cell r="AA215">
            <v>0</v>
          </cell>
          <cell r="AG215">
            <v>0</v>
          </cell>
        </row>
        <row r="216">
          <cell r="A216" t="str">
            <v>MTE_hLogt</v>
          </cell>
          <cell r="B216" t="str">
            <v>NDP</v>
          </cell>
          <cell r="C216" t="str">
            <v>Transition écologique</v>
          </cell>
          <cell r="D216" t="str">
            <v>Écologie, développement et mobilité durables</v>
          </cell>
          <cell r="M216">
            <v>66000000</v>
          </cell>
          <cell r="N216">
            <v>67000000</v>
          </cell>
          <cell r="O216">
            <v>75000000</v>
          </cell>
          <cell r="P216">
            <v>75000000</v>
          </cell>
          <cell r="R216">
            <v>75000000</v>
          </cell>
          <cell r="U216">
            <v>0</v>
          </cell>
          <cell r="AA216">
            <v>0</v>
          </cell>
          <cell r="AG216">
            <v>0</v>
          </cell>
        </row>
        <row r="217">
          <cell r="A217" t="str">
            <v>MTE_hLogt</v>
          </cell>
          <cell r="B217" t="str">
            <v>NDP</v>
          </cell>
          <cell r="C217" t="str">
            <v>Transition écologique</v>
          </cell>
          <cell r="D217" t="str">
            <v>Écologie, développement et mobilité durables</v>
          </cell>
          <cell r="M217">
            <v>117000000</v>
          </cell>
          <cell r="N217">
            <v>117000000</v>
          </cell>
          <cell r="O217">
            <v>117000000</v>
          </cell>
          <cell r="P217">
            <v>117000000</v>
          </cell>
          <cell r="R217">
            <v>67100000</v>
          </cell>
          <cell r="U217">
            <v>0</v>
          </cell>
          <cell r="AA217">
            <v>0</v>
          </cell>
          <cell r="AG217">
            <v>0</v>
          </cell>
        </row>
        <row r="218">
          <cell r="A218" t="str">
            <v>MTE_hLogt</v>
          </cell>
          <cell r="B218" t="str">
            <v>NDP</v>
          </cell>
          <cell r="C218" t="str">
            <v>Transition écologique</v>
          </cell>
          <cell r="D218" t="str">
            <v>Écologie, développement et mobilité durables</v>
          </cell>
          <cell r="M218">
            <v>0</v>
          </cell>
          <cell r="N218">
            <v>0</v>
          </cell>
          <cell r="O218">
            <v>20000000</v>
          </cell>
          <cell r="P218">
            <v>30000000</v>
          </cell>
          <cell r="R218">
            <v>30000000</v>
          </cell>
          <cell r="U218">
            <v>0</v>
          </cell>
          <cell r="AA218">
            <v>0</v>
          </cell>
          <cell r="AG218">
            <v>0</v>
          </cell>
        </row>
        <row r="219">
          <cell r="A219" t="str">
            <v>MTE_hLogt</v>
          </cell>
          <cell r="B219" t="str">
            <v>NDP</v>
          </cell>
          <cell r="C219" t="str">
            <v>Transition écologique</v>
          </cell>
          <cell r="D219" t="str">
            <v>Écologie, développement et mobilité durables</v>
          </cell>
          <cell r="M219">
            <v>0</v>
          </cell>
          <cell r="N219">
            <v>0</v>
          </cell>
          <cell r="O219">
            <v>4000000</v>
          </cell>
          <cell r="P219">
            <v>10000000</v>
          </cell>
          <cell r="R219">
            <v>16000000</v>
          </cell>
          <cell r="U219">
            <v>0</v>
          </cell>
          <cell r="AA219">
            <v>0</v>
          </cell>
          <cell r="AG219">
            <v>0</v>
          </cell>
        </row>
        <row r="220">
          <cell r="A220" t="str">
            <v>MTE_hLogt</v>
          </cell>
          <cell r="B220" t="str">
            <v>NDP</v>
          </cell>
          <cell r="C220" t="str">
            <v>Transition écologique</v>
          </cell>
          <cell r="D220" t="str">
            <v>Écologie, développement et mobilité durables</v>
          </cell>
          <cell r="M220">
            <v>132844000</v>
          </cell>
          <cell r="N220">
            <v>127800000</v>
          </cell>
          <cell r="O220">
            <v>127500000</v>
          </cell>
          <cell r="P220">
            <v>127500000</v>
          </cell>
          <cell r="R220">
            <v>127500000</v>
          </cell>
          <cell r="U220">
            <v>0</v>
          </cell>
          <cell r="AA220">
            <v>0</v>
          </cell>
          <cell r="AG220">
            <v>0</v>
          </cell>
        </row>
        <row r="221">
          <cell r="A221" t="str">
            <v>MTE_hLogt</v>
          </cell>
          <cell r="B221" t="str">
            <v>NDP</v>
          </cell>
          <cell r="C221" t="str">
            <v>Transition écologique</v>
          </cell>
          <cell r="D221" t="str">
            <v>Recherche et enseignement supérieur</v>
          </cell>
          <cell r="M221">
            <v>61450000</v>
          </cell>
          <cell r="N221">
            <v>61450000</v>
          </cell>
          <cell r="O221">
            <v>61450000</v>
          </cell>
          <cell r="P221">
            <v>61450000</v>
          </cell>
          <cell r="R221">
            <v>61300000</v>
          </cell>
          <cell r="U221">
            <v>0</v>
          </cell>
          <cell r="AA221">
            <v>0</v>
          </cell>
          <cell r="AG221">
            <v>0</v>
          </cell>
        </row>
        <row r="222">
          <cell r="A222" t="str">
            <v>MTEI</v>
          </cell>
          <cell r="B222" t="str">
            <v>NDP</v>
          </cell>
          <cell r="C222" t="str">
            <v>Travail, emploi et insertion</v>
          </cell>
          <cell r="D222" t="str">
            <v>Travail et emploi</v>
          </cell>
          <cell r="M222">
            <v>9475409000</v>
          </cell>
          <cell r="N222">
            <v>9475409000</v>
          </cell>
          <cell r="O222">
            <v>9475409000</v>
          </cell>
          <cell r="P222">
            <v>9475409000</v>
          </cell>
          <cell r="R222">
            <v>9475409000</v>
          </cell>
          <cell r="U222">
            <v>0</v>
          </cell>
          <cell r="AA222">
            <v>0</v>
          </cell>
          <cell r="AG222">
            <v>0</v>
          </cell>
        </row>
        <row r="224">
          <cell r="D224" t="str">
            <v>Total des rebudgétisations de taxes plafonnées du ministère</v>
          </cell>
          <cell r="M224">
            <v>19124047261</v>
          </cell>
          <cell r="N224">
            <v>18600665030</v>
          </cell>
          <cell r="O224">
            <v>18734717108</v>
          </cell>
          <cell r="P224">
            <v>19615276000</v>
          </cell>
          <cell r="R224">
            <v>18809367000</v>
          </cell>
          <cell r="U224">
            <v>0</v>
          </cell>
          <cell r="AA224">
            <v>0</v>
          </cell>
          <cell r="AG224">
            <v>0</v>
          </cell>
        </row>
      </sheetData>
      <sheetData sheetId="7"/>
      <sheetData sheetId="8"/>
      <sheetData sheetId="9"/>
      <sheetData sheetId="10">
        <row r="9">
          <cell r="K9" t="str">
            <v>format LFI 2021</v>
          </cell>
          <cell r="O9" t="str">
            <v>format LFI 2021</v>
          </cell>
          <cell r="S9" t="str">
            <v>format LFI 2021</v>
          </cell>
          <cell r="W9" t="str">
            <v>format LFI 2021</v>
          </cell>
        </row>
        <row r="10">
          <cell r="A10" t="str">
            <v xml:space="preserve">CLASSEUR
</v>
          </cell>
          <cell r="B10" t="str">
            <v xml:space="preserve">PERIMETRE
</v>
          </cell>
          <cell r="D10" t="str">
            <v xml:space="preserve">Mission </v>
          </cell>
          <cell r="K10" t="str">
            <v>CP</v>
          </cell>
          <cell r="O10" t="str">
            <v>CP</v>
          </cell>
          <cell r="S10" t="str">
            <v>CP</v>
          </cell>
          <cell r="W10" t="str">
            <v>CP</v>
          </cell>
          <cell r="AA10" t="str">
            <v>AE</v>
          </cell>
          <cell r="AB10" t="str">
            <v>CP</v>
          </cell>
          <cell r="AF10" t="str">
            <v>TENDANCIEL                                  en écart à la LFI 20</v>
          </cell>
          <cell r="AH10" t="str">
            <v>MESURES                                  en écart à la LFI 20</v>
          </cell>
          <cell r="AO10" t="str">
            <v>TENDANCIEL                                  en écart à la LFI 20</v>
          </cell>
          <cell r="AQ10" t="str">
            <v>MESURES                                  en écart à la LFI 20</v>
          </cell>
          <cell r="AX10" t="str">
            <v>TENDANCIEL                                  en écart à la LFI 20</v>
          </cell>
          <cell r="AZ10" t="str">
            <v>MESURES                                  en écart à la LFI 20</v>
          </cell>
        </row>
        <row r="11">
          <cell r="AF11" t="str">
            <v>AE</v>
          </cell>
          <cell r="AG11" t="str">
            <v>CP</v>
          </cell>
          <cell r="AH11" t="str">
            <v>AE</v>
          </cell>
          <cell r="AI11" t="str">
            <v>CP</v>
          </cell>
          <cell r="AO11" t="str">
            <v>AE</v>
          </cell>
          <cell r="AP11" t="str">
            <v>CP</v>
          </cell>
          <cell r="AQ11" t="str">
            <v>AE</v>
          </cell>
          <cell r="AR11" t="str">
            <v>CP</v>
          </cell>
          <cell r="AX11" t="str">
            <v>AE</v>
          </cell>
          <cell r="AY11" t="str">
            <v>CP</v>
          </cell>
          <cell r="AZ11" t="str">
            <v>AE</v>
          </cell>
          <cell r="BA11" t="str">
            <v>CP</v>
          </cell>
        </row>
        <row r="12">
          <cell r="A12" t="str">
            <v>SO</v>
          </cell>
        </row>
        <row r="13">
          <cell r="A13" t="str">
            <v>MEFR_hMI</v>
          </cell>
          <cell r="B13" t="str">
            <v>HN</v>
          </cell>
          <cell r="D13" t="str">
            <v>Avances aux collectivités territoriales</v>
          </cell>
          <cell r="K13">
            <v>104211895435.17999</v>
          </cell>
          <cell r="O13">
            <v>106067600448.52</v>
          </cell>
          <cell r="S13">
            <v>108891011870</v>
          </cell>
          <cell r="W13">
            <v>110323276741.05</v>
          </cell>
          <cell r="AA13">
            <v>111513358752</v>
          </cell>
          <cell r="AB13">
            <v>111513358752</v>
          </cell>
          <cell r="AF13">
            <v>0</v>
          </cell>
          <cell r="AG13">
            <v>0</v>
          </cell>
          <cell r="AH13">
            <v>0</v>
          </cell>
          <cell r="AI13">
            <v>0</v>
          </cell>
          <cell r="AO13">
            <v>0</v>
          </cell>
          <cell r="AP13">
            <v>0</v>
          </cell>
          <cell r="AQ13">
            <v>0</v>
          </cell>
          <cell r="AR13">
            <v>0</v>
          </cell>
          <cell r="AX13">
            <v>0</v>
          </cell>
          <cell r="AY13">
            <v>0</v>
          </cell>
          <cell r="AZ13">
            <v>0</v>
          </cell>
          <cell r="BA13">
            <v>0</v>
          </cell>
        </row>
        <row r="14">
          <cell r="A14" t="str">
            <v>MEFR_hMI</v>
          </cell>
          <cell r="B14" t="str">
            <v>HN</v>
          </cell>
          <cell r="D14" t="str">
            <v>Avances aux collectivités territoriales</v>
          </cell>
          <cell r="K14">
            <v>0</v>
          </cell>
          <cell r="O14">
            <v>0</v>
          </cell>
          <cell r="S14">
            <v>0</v>
          </cell>
          <cell r="W14">
            <v>352164812</v>
          </cell>
          <cell r="AA14">
            <v>700000000</v>
          </cell>
          <cell r="AB14">
            <v>700000000</v>
          </cell>
          <cell r="AF14">
            <v>0</v>
          </cell>
          <cell r="AG14">
            <v>0</v>
          </cell>
          <cell r="AH14">
            <v>0</v>
          </cell>
          <cell r="AI14">
            <v>0</v>
          </cell>
          <cell r="AO14">
            <v>0</v>
          </cell>
          <cell r="AP14">
            <v>0</v>
          </cell>
          <cell r="AQ14">
            <v>0</v>
          </cell>
          <cell r="AR14">
            <v>0</v>
          </cell>
          <cell r="AX14">
            <v>0</v>
          </cell>
          <cell r="AY14">
            <v>0</v>
          </cell>
          <cell r="AZ14">
            <v>0</v>
          </cell>
          <cell r="BA14">
            <v>0</v>
          </cell>
        </row>
        <row r="15">
          <cell r="A15" t="str">
            <v>MEFR_hMI</v>
          </cell>
          <cell r="B15" t="str">
            <v>HN</v>
          </cell>
          <cell r="D15" t="str">
            <v>Avances aux collectivités territoriales</v>
          </cell>
          <cell r="K15">
            <v>0</v>
          </cell>
          <cell r="O15">
            <v>0</v>
          </cell>
          <cell r="S15">
            <v>0</v>
          </cell>
          <cell r="W15">
            <v>0</v>
          </cell>
          <cell r="AA15">
            <v>6000000</v>
          </cell>
          <cell r="AB15">
            <v>6000000</v>
          </cell>
          <cell r="AF15">
            <v>0</v>
          </cell>
          <cell r="AG15">
            <v>0</v>
          </cell>
          <cell r="AH15">
            <v>0</v>
          </cell>
          <cell r="AI15">
            <v>0</v>
          </cell>
          <cell r="AO15">
            <v>0</v>
          </cell>
          <cell r="AP15">
            <v>0</v>
          </cell>
          <cell r="AQ15">
            <v>0</v>
          </cell>
          <cell r="AR15">
            <v>0</v>
          </cell>
          <cell r="AX15">
            <v>0</v>
          </cell>
          <cell r="AY15">
            <v>0</v>
          </cell>
          <cell r="AZ15">
            <v>0</v>
          </cell>
          <cell r="BA15">
            <v>0</v>
          </cell>
        </row>
        <row r="16">
          <cell r="A16" t="str">
            <v>MEFR_hMI</v>
          </cell>
          <cell r="B16" t="str">
            <v>HN</v>
          </cell>
          <cell r="D16" t="str">
            <v>Gestion du patrimoine immobilier de l'État</v>
          </cell>
          <cell r="K16">
            <v>60109031.909999996</v>
          </cell>
          <cell r="O16">
            <v>0</v>
          </cell>
          <cell r="S16">
            <v>0</v>
          </cell>
          <cell r="W16">
            <v>0</v>
          </cell>
          <cell r="AA16">
            <v>0</v>
          </cell>
          <cell r="AB16">
            <v>0</v>
          </cell>
          <cell r="AF16">
            <v>0</v>
          </cell>
          <cell r="AG16">
            <v>0</v>
          </cell>
          <cell r="AH16">
            <v>0</v>
          </cell>
          <cell r="AI16">
            <v>0</v>
          </cell>
          <cell r="AO16">
            <v>0</v>
          </cell>
          <cell r="AP16">
            <v>0</v>
          </cell>
          <cell r="AQ16">
            <v>0</v>
          </cell>
          <cell r="AR16">
            <v>0</v>
          </cell>
          <cell r="AX16">
            <v>0</v>
          </cell>
          <cell r="AY16">
            <v>0</v>
          </cell>
          <cell r="AZ16">
            <v>0</v>
          </cell>
          <cell r="BA16">
            <v>0</v>
          </cell>
        </row>
        <row r="17">
          <cell r="A17" t="str">
            <v>MEFR_hMI</v>
          </cell>
          <cell r="B17" t="str">
            <v>NDP</v>
          </cell>
          <cell r="D17" t="str">
            <v>Gestion du patrimoine immobilier de l'État</v>
          </cell>
          <cell r="K17">
            <v>351863199.76000005</v>
          </cell>
          <cell r="O17">
            <v>465387398.72000003</v>
          </cell>
          <cell r="S17">
            <v>381714882.30000001</v>
          </cell>
          <cell r="W17">
            <v>517720044.00999999</v>
          </cell>
          <cell r="AA17">
            <v>285000000</v>
          </cell>
          <cell r="AB17">
            <v>275000000</v>
          </cell>
          <cell r="AF17">
            <v>0</v>
          </cell>
          <cell r="AG17">
            <v>0</v>
          </cell>
          <cell r="AH17">
            <v>0</v>
          </cell>
          <cell r="AI17">
            <v>0</v>
          </cell>
          <cell r="AO17">
            <v>0</v>
          </cell>
          <cell r="AP17">
            <v>0</v>
          </cell>
          <cell r="AQ17">
            <v>0</v>
          </cell>
          <cell r="AR17">
            <v>0</v>
          </cell>
          <cell r="AX17">
            <v>0</v>
          </cell>
          <cell r="AY17">
            <v>0</v>
          </cell>
          <cell r="AZ17">
            <v>0</v>
          </cell>
          <cell r="BA17">
            <v>0</v>
          </cell>
        </row>
        <row r="18">
          <cell r="A18" t="str">
            <v>MEFR_hMI</v>
          </cell>
          <cell r="B18" t="str">
            <v>NDP</v>
          </cell>
          <cell r="D18" t="str">
            <v>Gestion du patrimoine immobilier de l'État</v>
          </cell>
          <cell r="K18">
            <v>101668783.86</v>
          </cell>
          <cell r="O18">
            <v>0</v>
          </cell>
          <cell r="S18">
            <v>0</v>
          </cell>
          <cell r="W18">
            <v>0</v>
          </cell>
          <cell r="AA18">
            <v>0</v>
          </cell>
          <cell r="AB18">
            <v>0</v>
          </cell>
          <cell r="AF18">
            <v>0</v>
          </cell>
          <cell r="AG18">
            <v>0</v>
          </cell>
          <cell r="AH18">
            <v>0</v>
          </cell>
          <cell r="AI18">
            <v>0</v>
          </cell>
          <cell r="AO18">
            <v>0</v>
          </cell>
          <cell r="AP18">
            <v>0</v>
          </cell>
          <cell r="AQ18">
            <v>0</v>
          </cell>
          <cell r="AR18">
            <v>0</v>
          </cell>
          <cell r="AX18">
            <v>0</v>
          </cell>
          <cell r="AY18">
            <v>0</v>
          </cell>
          <cell r="AZ18">
            <v>0</v>
          </cell>
          <cell r="BA18">
            <v>0</v>
          </cell>
        </row>
        <row r="19">
          <cell r="A19" t="str">
            <v>MEFR_hMI</v>
          </cell>
          <cell r="B19" t="str">
            <v>HN</v>
          </cell>
          <cell r="D19" t="str">
            <v>Opérations commerciales des domaines</v>
          </cell>
          <cell r="K19">
            <v>42530497.539999999</v>
          </cell>
          <cell r="O19">
            <v>45109640.799999997</v>
          </cell>
          <cell r="S19">
            <v>49876886.18</v>
          </cell>
          <cell r="W19">
            <v>45200651.93</v>
          </cell>
          <cell r="AA19">
            <v>40200000</v>
          </cell>
          <cell r="AB19">
            <v>40200000</v>
          </cell>
          <cell r="AF19">
            <v>0</v>
          </cell>
          <cell r="AG19">
            <v>0</v>
          </cell>
          <cell r="AH19">
            <v>0</v>
          </cell>
          <cell r="AI19">
            <v>0</v>
          </cell>
          <cell r="AO19">
            <v>0</v>
          </cell>
          <cell r="AP19">
            <v>0</v>
          </cell>
          <cell r="AQ19">
            <v>0</v>
          </cell>
          <cell r="AR19">
            <v>0</v>
          </cell>
          <cell r="AX19">
            <v>0</v>
          </cell>
          <cell r="AY19">
            <v>0</v>
          </cell>
          <cell r="AZ19">
            <v>0</v>
          </cell>
          <cell r="BA19">
            <v>0</v>
          </cell>
        </row>
        <row r="20">
          <cell r="A20" t="str">
            <v>MEFR_hMI</v>
          </cell>
          <cell r="B20" t="str">
            <v>ODETE</v>
          </cell>
          <cell r="D20" t="str">
            <v>Pensions</v>
          </cell>
          <cell r="K20">
            <v>53880352155.020004</v>
          </cell>
          <cell r="O20">
            <v>54741146151</v>
          </cell>
          <cell r="S20">
            <v>55346220723.07</v>
          </cell>
          <cell r="W20">
            <v>55965090603.040001</v>
          </cell>
          <cell r="AA20">
            <v>56740576489</v>
          </cell>
          <cell r="AB20">
            <v>56740576489</v>
          </cell>
          <cell r="AF20">
            <v>0</v>
          </cell>
          <cell r="AG20">
            <v>0</v>
          </cell>
          <cell r="AH20">
            <v>0</v>
          </cell>
          <cell r="AI20">
            <v>0</v>
          </cell>
          <cell r="AO20">
            <v>0</v>
          </cell>
          <cell r="AP20">
            <v>0</v>
          </cell>
          <cell r="AQ20">
            <v>0</v>
          </cell>
          <cell r="AR20">
            <v>0</v>
          </cell>
          <cell r="AX20">
            <v>0</v>
          </cell>
          <cell r="AY20">
            <v>0</v>
          </cell>
          <cell r="AZ20">
            <v>0</v>
          </cell>
          <cell r="BA20">
            <v>0</v>
          </cell>
        </row>
        <row r="21">
          <cell r="A21" t="str">
            <v>MEFR_hMI</v>
          </cell>
          <cell r="B21" t="str">
            <v>ODETE</v>
          </cell>
          <cell r="D21" t="str">
            <v>Pensions</v>
          </cell>
          <cell r="K21">
            <v>0</v>
          </cell>
          <cell r="O21">
            <v>1536238</v>
          </cell>
          <cell r="S21">
            <v>1475965.97</v>
          </cell>
          <cell r="W21">
            <v>2000815.74</v>
          </cell>
          <cell r="AA21">
            <v>3000000</v>
          </cell>
          <cell r="AB21">
            <v>3000000</v>
          </cell>
          <cell r="AF21">
            <v>0</v>
          </cell>
          <cell r="AG21">
            <v>0</v>
          </cell>
          <cell r="AH21">
            <v>0</v>
          </cell>
          <cell r="AI21">
            <v>0</v>
          </cell>
          <cell r="AO21">
            <v>0</v>
          </cell>
          <cell r="AP21">
            <v>0</v>
          </cell>
          <cell r="AQ21">
            <v>0</v>
          </cell>
          <cell r="AR21">
            <v>0</v>
          </cell>
          <cell r="AX21">
            <v>0</v>
          </cell>
          <cell r="AY21">
            <v>0</v>
          </cell>
          <cell r="AZ21">
            <v>0</v>
          </cell>
          <cell r="BA21">
            <v>0</v>
          </cell>
        </row>
        <row r="22">
          <cell r="A22" t="str">
            <v>MEFR_hMI</v>
          </cell>
          <cell r="B22" t="str">
            <v>ODETE</v>
          </cell>
          <cell r="D22" t="str">
            <v>Pensions</v>
          </cell>
          <cell r="K22">
            <v>1903171925.8999999</v>
          </cell>
          <cell r="O22">
            <v>1909762971</v>
          </cell>
          <cell r="S22">
            <v>1915125466.3800001</v>
          </cell>
          <cell r="W22">
            <v>1916728623.51</v>
          </cell>
          <cell r="AA22">
            <v>1930823214</v>
          </cell>
          <cell r="AB22">
            <v>1930823214</v>
          </cell>
          <cell r="AF22">
            <v>0</v>
          </cell>
          <cell r="AG22">
            <v>0</v>
          </cell>
          <cell r="AH22">
            <v>0</v>
          </cell>
          <cell r="AI22">
            <v>0</v>
          </cell>
          <cell r="AO22">
            <v>0</v>
          </cell>
          <cell r="AP22">
            <v>0</v>
          </cell>
          <cell r="AQ22">
            <v>0</v>
          </cell>
          <cell r="AR22">
            <v>0</v>
          </cell>
          <cell r="AX22">
            <v>0</v>
          </cell>
          <cell r="AY22">
            <v>0</v>
          </cell>
          <cell r="AZ22">
            <v>0</v>
          </cell>
          <cell r="BA22">
            <v>0</v>
          </cell>
        </row>
        <row r="23">
          <cell r="A23" t="str">
            <v>MEFR_hMI</v>
          </cell>
          <cell r="B23" t="str">
            <v>ODETE</v>
          </cell>
          <cell r="D23" t="str">
            <v>Pensions</v>
          </cell>
          <cell r="K23">
            <v>0</v>
          </cell>
          <cell r="O23">
            <v>8499180</v>
          </cell>
          <cell r="S23">
            <v>6368218.6299999999</v>
          </cell>
          <cell r="W23">
            <v>8090358.0499999998</v>
          </cell>
          <cell r="AA23">
            <v>6689018</v>
          </cell>
          <cell r="AB23">
            <v>6689018</v>
          </cell>
          <cell r="AF23">
            <v>0</v>
          </cell>
          <cell r="AG23">
            <v>0</v>
          </cell>
          <cell r="AH23">
            <v>0</v>
          </cell>
          <cell r="AI23">
            <v>0</v>
          </cell>
          <cell r="AO23">
            <v>0</v>
          </cell>
          <cell r="AP23">
            <v>0</v>
          </cell>
          <cell r="AQ23">
            <v>0</v>
          </cell>
          <cell r="AR23">
            <v>0</v>
          </cell>
          <cell r="AX23">
            <v>0</v>
          </cell>
          <cell r="AY23">
            <v>0</v>
          </cell>
          <cell r="AZ23">
            <v>0</v>
          </cell>
          <cell r="BA23">
            <v>0</v>
          </cell>
        </row>
        <row r="24">
          <cell r="A24" t="str">
            <v>MEFR_hMI</v>
          </cell>
          <cell r="B24" t="str">
            <v>HN</v>
          </cell>
          <cell r="D24" t="str">
            <v>Pensions</v>
          </cell>
          <cell r="K24">
            <v>1923799930.7</v>
          </cell>
          <cell r="O24">
            <v>15857631</v>
          </cell>
          <cell r="S24">
            <v>16008147.189999999</v>
          </cell>
          <cell r="W24">
            <v>15843169.24</v>
          </cell>
          <cell r="AA24">
            <v>16000000</v>
          </cell>
          <cell r="AB24">
            <v>16000000</v>
          </cell>
          <cell r="AF24">
            <v>0</v>
          </cell>
          <cell r="AG24">
            <v>0</v>
          </cell>
          <cell r="AH24">
            <v>0</v>
          </cell>
          <cell r="AI24">
            <v>0</v>
          </cell>
          <cell r="AO24">
            <v>0</v>
          </cell>
          <cell r="AP24">
            <v>0</v>
          </cell>
          <cell r="AQ24">
            <v>0</v>
          </cell>
          <cell r="AR24">
            <v>0</v>
          </cell>
          <cell r="AX24">
            <v>0</v>
          </cell>
          <cell r="AY24">
            <v>0</v>
          </cell>
          <cell r="AZ24">
            <v>0</v>
          </cell>
          <cell r="BA24">
            <v>0</v>
          </cell>
        </row>
        <row r="25">
          <cell r="A25" t="str">
            <v>MEFR_hMI</v>
          </cell>
          <cell r="B25" t="str">
            <v>HN</v>
          </cell>
          <cell r="D25" t="str">
            <v>Pensions</v>
          </cell>
          <cell r="K25">
            <v>0</v>
          </cell>
          <cell r="O25">
            <v>1828278755</v>
          </cell>
          <cell r="S25">
            <v>1736013713.8900001</v>
          </cell>
          <cell r="W25">
            <v>1641552837.99</v>
          </cell>
          <cell r="AA25">
            <v>1527513468</v>
          </cell>
          <cell r="AB25">
            <v>1527513468</v>
          </cell>
          <cell r="AF25">
            <v>0</v>
          </cell>
          <cell r="AG25">
            <v>0</v>
          </cell>
          <cell r="AH25">
            <v>0</v>
          </cell>
          <cell r="AI25">
            <v>0</v>
          </cell>
          <cell r="AO25">
            <v>0</v>
          </cell>
          <cell r="AP25">
            <v>0</v>
          </cell>
          <cell r="AQ25">
            <v>0</v>
          </cell>
          <cell r="AR25">
            <v>0</v>
          </cell>
          <cell r="AX25">
            <v>0</v>
          </cell>
          <cell r="AY25">
            <v>0</v>
          </cell>
          <cell r="AZ25">
            <v>0</v>
          </cell>
          <cell r="BA25">
            <v>0</v>
          </cell>
        </row>
        <row r="26">
          <cell r="A26" t="str">
            <v>MAA</v>
          </cell>
          <cell r="B26" t="str">
            <v>NDP</v>
          </cell>
          <cell r="D26" t="str">
            <v>Développement agricole et rural</v>
          </cell>
          <cell r="K26">
            <v>60984347.960000001</v>
          </cell>
          <cell r="O26">
            <v>62209683.579999998</v>
          </cell>
          <cell r="S26">
            <v>62701813.979999997</v>
          </cell>
          <cell r="W26">
            <v>60465771.109999999</v>
          </cell>
          <cell r="AA26">
            <v>60065400</v>
          </cell>
          <cell r="AB26">
            <v>60065400</v>
          </cell>
          <cell r="AF26">
            <v>0</v>
          </cell>
          <cell r="AG26">
            <v>0</v>
          </cell>
          <cell r="AH26">
            <v>0</v>
          </cell>
          <cell r="AI26">
            <v>0</v>
          </cell>
          <cell r="AO26">
            <v>0</v>
          </cell>
          <cell r="AP26">
            <v>0</v>
          </cell>
          <cell r="AQ26">
            <v>0</v>
          </cell>
          <cell r="AR26">
            <v>0</v>
          </cell>
          <cell r="AX26">
            <v>0</v>
          </cell>
          <cell r="AY26">
            <v>0</v>
          </cell>
          <cell r="AZ26">
            <v>0</v>
          </cell>
          <cell r="BA26">
            <v>0</v>
          </cell>
        </row>
        <row r="27">
          <cell r="A27" t="str">
            <v>MAA</v>
          </cell>
          <cell r="B27" t="str">
            <v>NDP</v>
          </cell>
          <cell r="D27" t="str">
            <v>Développement agricole et rural</v>
          </cell>
          <cell r="K27">
            <v>67965438.280000001</v>
          </cell>
          <cell r="O27">
            <v>69010710.680000007</v>
          </cell>
          <cell r="S27">
            <v>67778701.579999998</v>
          </cell>
          <cell r="W27">
            <v>66680957.829999998</v>
          </cell>
          <cell r="AA27">
            <v>65934600</v>
          </cell>
          <cell r="AB27">
            <v>65934600</v>
          </cell>
          <cell r="AF27">
            <v>0</v>
          </cell>
          <cell r="AG27">
            <v>0</v>
          </cell>
          <cell r="AH27">
            <v>0</v>
          </cell>
          <cell r="AI27">
            <v>0</v>
          </cell>
          <cell r="AO27">
            <v>0</v>
          </cell>
          <cell r="AP27">
            <v>0</v>
          </cell>
          <cell r="AQ27">
            <v>0</v>
          </cell>
          <cell r="AR27">
            <v>0</v>
          </cell>
          <cell r="AX27">
            <v>0</v>
          </cell>
          <cell r="AY27">
            <v>0</v>
          </cell>
          <cell r="AZ27">
            <v>0</v>
          </cell>
          <cell r="BA27">
            <v>0</v>
          </cell>
        </row>
        <row r="28">
          <cell r="A28" t="str">
            <v>MA</v>
          </cell>
          <cell r="B28" t="str">
            <v>HN</v>
          </cell>
          <cell r="D28" t="str">
            <v>Approvisionnement de l'État et des forces armées en produits pétroliers, biens et services complémentaires</v>
          </cell>
          <cell r="K28">
            <v>619418922.24000001</v>
          </cell>
          <cell r="O28">
            <v>702825123.28999996</v>
          </cell>
          <cell r="S28">
            <v>792571545.52999997</v>
          </cell>
          <cell r="W28">
            <v>566889495.68999994</v>
          </cell>
          <cell r="AA28">
            <v>474230000</v>
          </cell>
          <cell r="AB28">
            <v>474230000</v>
          </cell>
          <cell r="AF28">
            <v>0</v>
          </cell>
          <cell r="AG28">
            <v>0</v>
          </cell>
          <cell r="AH28">
            <v>0</v>
          </cell>
          <cell r="AI28">
            <v>0</v>
          </cell>
          <cell r="AO28">
            <v>0</v>
          </cell>
          <cell r="AP28">
            <v>0</v>
          </cell>
          <cell r="AQ28">
            <v>0</v>
          </cell>
          <cell r="AR28">
            <v>0</v>
          </cell>
          <cell r="AX28">
            <v>0</v>
          </cell>
          <cell r="AY28">
            <v>0</v>
          </cell>
          <cell r="AZ28">
            <v>0</v>
          </cell>
          <cell r="BA28">
            <v>0</v>
          </cell>
        </row>
        <row r="29">
          <cell r="A29" t="str">
            <v>MA</v>
          </cell>
          <cell r="B29" t="str">
            <v>HN</v>
          </cell>
          <cell r="D29" t="str">
            <v>Exploitations industrielles des ateliers aéronautiques de l'État</v>
          </cell>
          <cell r="K29">
            <v>599936588.80999994</v>
          </cell>
          <cell r="O29">
            <v>603861544.02999997</v>
          </cell>
          <cell r="S29">
            <v>633989288.63</v>
          </cell>
          <cell r="W29">
            <v>637785798.17000008</v>
          </cell>
          <cell r="AA29">
            <v>670000000</v>
          </cell>
          <cell r="AB29">
            <v>670000000</v>
          </cell>
          <cell r="AF29">
            <v>0</v>
          </cell>
          <cell r="AG29">
            <v>0</v>
          </cell>
          <cell r="AH29">
            <v>0</v>
          </cell>
          <cell r="AI29">
            <v>0</v>
          </cell>
          <cell r="AO29">
            <v>0</v>
          </cell>
          <cell r="AP29">
            <v>0</v>
          </cell>
          <cell r="AQ29">
            <v>0</v>
          </cell>
          <cell r="AR29">
            <v>0</v>
          </cell>
          <cell r="AX29">
            <v>0</v>
          </cell>
          <cell r="AY29">
            <v>0</v>
          </cell>
          <cell r="AZ29">
            <v>0</v>
          </cell>
          <cell r="BA29">
            <v>0</v>
          </cell>
        </row>
        <row r="30">
          <cell r="A30" t="str">
            <v>MC</v>
          </cell>
          <cell r="B30" t="str">
            <v>NDP</v>
          </cell>
          <cell r="D30" t="str">
            <v>Avances à l'audiovisuel public</v>
          </cell>
          <cell r="K30">
            <v>2597748917</v>
          </cell>
          <cell r="O30">
            <v>2567907594</v>
          </cell>
          <cell r="S30">
            <v>2543117594</v>
          </cell>
          <cell r="W30">
            <v>2481865294</v>
          </cell>
          <cell r="AA30">
            <v>2421053594</v>
          </cell>
          <cell r="AB30">
            <v>2421053594</v>
          </cell>
          <cell r="AF30">
            <v>0</v>
          </cell>
          <cell r="AG30">
            <v>0</v>
          </cell>
          <cell r="AH30">
            <v>0</v>
          </cell>
          <cell r="AI30">
            <v>0</v>
          </cell>
          <cell r="AO30">
            <v>0</v>
          </cell>
          <cell r="AP30">
            <v>0</v>
          </cell>
          <cell r="AQ30">
            <v>0</v>
          </cell>
          <cell r="AR30">
            <v>0</v>
          </cell>
          <cell r="AX30">
            <v>0</v>
          </cell>
          <cell r="AY30">
            <v>0</v>
          </cell>
          <cell r="AZ30">
            <v>0</v>
          </cell>
          <cell r="BA30">
            <v>0</v>
          </cell>
        </row>
        <row r="31">
          <cell r="A31" t="str">
            <v>MC</v>
          </cell>
          <cell r="B31" t="str">
            <v>NDP</v>
          </cell>
          <cell r="D31" t="str">
            <v>Avances à l'audiovisuel public</v>
          </cell>
          <cell r="K31">
            <v>280011969</v>
          </cell>
          <cell r="O31">
            <v>285372563</v>
          </cell>
          <cell r="S31">
            <v>283330563</v>
          </cell>
          <cell r="W31">
            <v>281109563</v>
          </cell>
          <cell r="AA31">
            <v>279047063</v>
          </cell>
          <cell r="AB31">
            <v>279047063</v>
          </cell>
          <cell r="AF31">
            <v>0</v>
          </cell>
          <cell r="AG31">
            <v>0</v>
          </cell>
          <cell r="AH31">
            <v>0</v>
          </cell>
          <cell r="AI31">
            <v>0</v>
          </cell>
          <cell r="AO31">
            <v>0</v>
          </cell>
          <cell r="AP31">
            <v>0</v>
          </cell>
          <cell r="AQ31">
            <v>0</v>
          </cell>
          <cell r="AR31">
            <v>0</v>
          </cell>
          <cell r="AX31">
            <v>0</v>
          </cell>
          <cell r="AY31">
            <v>0</v>
          </cell>
          <cell r="AZ31">
            <v>0</v>
          </cell>
          <cell r="BA31">
            <v>0</v>
          </cell>
        </row>
        <row r="32">
          <cell r="A32" t="str">
            <v>MC</v>
          </cell>
          <cell r="B32" t="str">
            <v>NDP</v>
          </cell>
          <cell r="D32" t="str">
            <v>Avances à l'audiovisuel public</v>
          </cell>
          <cell r="K32">
            <v>625112736</v>
          </cell>
          <cell r="O32">
            <v>608791670</v>
          </cell>
          <cell r="S32">
            <v>604707670</v>
          </cell>
          <cell r="W32">
            <v>599602670</v>
          </cell>
          <cell r="AA32">
            <v>591434670</v>
          </cell>
          <cell r="AB32">
            <v>591434670</v>
          </cell>
          <cell r="AF32">
            <v>0</v>
          </cell>
          <cell r="AG32">
            <v>0</v>
          </cell>
          <cell r="AH32">
            <v>0</v>
          </cell>
          <cell r="AI32">
            <v>0</v>
          </cell>
          <cell r="AO32">
            <v>0</v>
          </cell>
          <cell r="AP32">
            <v>0</v>
          </cell>
          <cell r="AQ32">
            <v>0</v>
          </cell>
          <cell r="AR32">
            <v>0</v>
          </cell>
          <cell r="AX32">
            <v>0</v>
          </cell>
          <cell r="AY32">
            <v>0</v>
          </cell>
          <cell r="AZ32">
            <v>0</v>
          </cell>
          <cell r="BA32">
            <v>0</v>
          </cell>
        </row>
        <row r="33">
          <cell r="A33" t="str">
            <v>MC</v>
          </cell>
          <cell r="B33" t="str">
            <v>NDP</v>
          </cell>
          <cell r="D33" t="str">
            <v>Avances à l'audiovisuel public</v>
          </cell>
          <cell r="K33">
            <v>256811872</v>
          </cell>
          <cell r="O33">
            <v>263162750</v>
          </cell>
          <cell r="S33">
            <v>261529150</v>
          </cell>
          <cell r="W33">
            <v>260508150</v>
          </cell>
          <cell r="AA33">
            <v>259997750</v>
          </cell>
          <cell r="AB33">
            <v>259997750</v>
          </cell>
          <cell r="AF33">
            <v>0</v>
          </cell>
          <cell r="AG33">
            <v>0</v>
          </cell>
          <cell r="AH33">
            <v>0</v>
          </cell>
          <cell r="AI33">
            <v>0</v>
          </cell>
          <cell r="AO33">
            <v>0</v>
          </cell>
          <cell r="AP33">
            <v>0</v>
          </cell>
          <cell r="AQ33">
            <v>0</v>
          </cell>
          <cell r="AR33">
            <v>0</v>
          </cell>
          <cell r="AX33">
            <v>0</v>
          </cell>
          <cell r="AY33">
            <v>0</v>
          </cell>
          <cell r="AZ33">
            <v>0</v>
          </cell>
          <cell r="BA33">
            <v>0</v>
          </cell>
        </row>
        <row r="34">
          <cell r="A34" t="str">
            <v>MC</v>
          </cell>
          <cell r="B34" t="str">
            <v>NDP</v>
          </cell>
          <cell r="D34" t="str">
            <v>Avances à l'audiovisuel public</v>
          </cell>
          <cell r="K34">
            <v>90869000</v>
          </cell>
          <cell r="O34">
            <v>90411142</v>
          </cell>
          <cell r="S34">
            <v>89185942</v>
          </cell>
          <cell r="W34">
            <v>88185942</v>
          </cell>
          <cell r="AA34">
            <v>89738042</v>
          </cell>
          <cell r="AB34">
            <v>89738042</v>
          </cell>
          <cell r="AF34">
            <v>0</v>
          </cell>
          <cell r="AG34">
            <v>0</v>
          </cell>
          <cell r="AH34">
            <v>0</v>
          </cell>
          <cell r="AI34">
            <v>0</v>
          </cell>
          <cell r="AO34">
            <v>0</v>
          </cell>
          <cell r="AP34">
            <v>0</v>
          </cell>
          <cell r="AQ34">
            <v>0</v>
          </cell>
          <cell r="AR34">
            <v>0</v>
          </cell>
          <cell r="AX34">
            <v>0</v>
          </cell>
          <cell r="AY34">
            <v>0</v>
          </cell>
          <cell r="AZ34">
            <v>0</v>
          </cell>
          <cell r="BA34">
            <v>0</v>
          </cell>
        </row>
        <row r="35">
          <cell r="A35" t="str">
            <v>MC</v>
          </cell>
          <cell r="B35" t="str">
            <v>NDP</v>
          </cell>
          <cell r="D35" t="str">
            <v>Avances à l'audiovisuel public</v>
          </cell>
          <cell r="K35">
            <v>80008935</v>
          </cell>
          <cell r="O35">
            <v>78974350</v>
          </cell>
          <cell r="S35">
            <v>77749150</v>
          </cell>
          <cell r="W35">
            <v>77749150</v>
          </cell>
          <cell r="AA35">
            <v>77749150</v>
          </cell>
          <cell r="AB35">
            <v>77749150</v>
          </cell>
          <cell r="AF35">
            <v>0</v>
          </cell>
          <cell r="AG35">
            <v>0</v>
          </cell>
          <cell r="AH35">
            <v>0</v>
          </cell>
          <cell r="AI35">
            <v>0</v>
          </cell>
          <cell r="AO35">
            <v>0</v>
          </cell>
          <cell r="AP35">
            <v>0</v>
          </cell>
          <cell r="AQ35">
            <v>0</v>
          </cell>
          <cell r="AR35">
            <v>0</v>
          </cell>
          <cell r="AX35">
            <v>0</v>
          </cell>
          <cell r="AY35">
            <v>0</v>
          </cell>
          <cell r="AZ35">
            <v>0</v>
          </cell>
          <cell r="BA35">
            <v>0</v>
          </cell>
        </row>
        <row r="36">
          <cell r="A36" t="str">
            <v>MEFR_hMI</v>
          </cell>
          <cell r="B36" t="str">
            <v>HN</v>
          </cell>
          <cell r="D36" t="str">
            <v>Accords monétaires internationaux</v>
          </cell>
          <cell r="K36">
            <v>0</v>
          </cell>
          <cell r="O36">
            <v>0</v>
          </cell>
          <cell r="S36">
            <v>0</v>
          </cell>
          <cell r="W36">
            <v>0</v>
          </cell>
          <cell r="AA36">
            <v>0</v>
          </cell>
          <cell r="AB36">
            <v>0</v>
          </cell>
          <cell r="AF36">
            <v>0</v>
          </cell>
          <cell r="AG36">
            <v>0</v>
          </cell>
          <cell r="AH36">
            <v>0</v>
          </cell>
          <cell r="AI36">
            <v>0</v>
          </cell>
          <cell r="AO36">
            <v>0</v>
          </cell>
          <cell r="AP36">
            <v>0</v>
          </cell>
          <cell r="AQ36">
            <v>0</v>
          </cell>
          <cell r="AR36">
            <v>0</v>
          </cell>
          <cell r="AX36">
            <v>0</v>
          </cell>
          <cell r="AY36">
            <v>0</v>
          </cell>
          <cell r="AZ36">
            <v>0</v>
          </cell>
          <cell r="BA36">
            <v>0</v>
          </cell>
        </row>
        <row r="37">
          <cell r="A37" t="str">
            <v>MEFR_hMI</v>
          </cell>
          <cell r="B37" t="str">
            <v>HN</v>
          </cell>
          <cell r="D37" t="str">
            <v>Accords monétaires internationaux</v>
          </cell>
          <cell r="K37">
            <v>0</v>
          </cell>
          <cell r="O37">
            <v>0</v>
          </cell>
          <cell r="S37">
            <v>0</v>
          </cell>
          <cell r="W37">
            <v>0</v>
          </cell>
          <cell r="AA37">
            <v>0</v>
          </cell>
          <cell r="AB37">
            <v>0</v>
          </cell>
          <cell r="AF37">
            <v>0</v>
          </cell>
          <cell r="AG37">
            <v>0</v>
          </cell>
          <cell r="AH37">
            <v>0</v>
          </cell>
          <cell r="AI37">
            <v>0</v>
          </cell>
          <cell r="AO37">
            <v>0</v>
          </cell>
          <cell r="AP37">
            <v>0</v>
          </cell>
          <cell r="AQ37">
            <v>0</v>
          </cell>
          <cell r="AR37">
            <v>0</v>
          </cell>
          <cell r="AX37">
            <v>0</v>
          </cell>
          <cell r="AY37">
            <v>0</v>
          </cell>
          <cell r="AZ37">
            <v>0</v>
          </cell>
          <cell r="BA37">
            <v>0</v>
          </cell>
        </row>
        <row r="38">
          <cell r="A38" t="str">
            <v>MEFR_hMI</v>
          </cell>
          <cell r="B38" t="str">
            <v>HN</v>
          </cell>
          <cell r="D38" t="str">
            <v>Accords monétaires internationaux</v>
          </cell>
          <cell r="K38">
            <v>0</v>
          </cell>
          <cell r="O38">
            <v>0</v>
          </cell>
          <cell r="S38">
            <v>0</v>
          </cell>
          <cell r="W38">
            <v>0</v>
          </cell>
          <cell r="AA38">
            <v>0</v>
          </cell>
          <cell r="AB38">
            <v>0</v>
          </cell>
          <cell r="AF38">
            <v>0</v>
          </cell>
          <cell r="AG38">
            <v>0</v>
          </cell>
          <cell r="AH38">
            <v>0</v>
          </cell>
          <cell r="AI38">
            <v>0</v>
          </cell>
          <cell r="AO38">
            <v>0</v>
          </cell>
          <cell r="AP38">
            <v>0</v>
          </cell>
          <cell r="AQ38">
            <v>0</v>
          </cell>
          <cell r="AR38">
            <v>0</v>
          </cell>
          <cell r="AX38">
            <v>0</v>
          </cell>
          <cell r="AY38">
            <v>0</v>
          </cell>
          <cell r="AZ38">
            <v>0</v>
          </cell>
          <cell r="BA38">
            <v>0</v>
          </cell>
        </row>
        <row r="39">
          <cell r="A39" t="str">
            <v>MEFR_hMI</v>
          </cell>
          <cell r="B39" t="str">
            <v>HN</v>
          </cell>
          <cell r="D39" t="str">
            <v>Avances à divers services de l'État ou organismes gérant des services publics</v>
          </cell>
          <cell r="K39">
            <v>13954305966.08</v>
          </cell>
          <cell r="O39">
            <v>14859091083.360001</v>
          </cell>
          <cell r="S39">
            <v>8081271103</v>
          </cell>
          <cell r="W39">
            <v>8108211000</v>
          </cell>
          <cell r="AA39">
            <v>10000000000</v>
          </cell>
          <cell r="AB39">
            <v>10000000000</v>
          </cell>
          <cell r="AF39">
            <v>0</v>
          </cell>
          <cell r="AG39">
            <v>0</v>
          </cell>
          <cell r="AH39">
            <v>0</v>
          </cell>
          <cell r="AI39">
            <v>0</v>
          </cell>
          <cell r="AO39">
            <v>0</v>
          </cell>
          <cell r="AP39">
            <v>0</v>
          </cell>
          <cell r="AQ39">
            <v>0</v>
          </cell>
          <cell r="AR39">
            <v>0</v>
          </cell>
          <cell r="AX39">
            <v>0</v>
          </cell>
          <cell r="AY39">
            <v>0</v>
          </cell>
          <cell r="AZ39">
            <v>0</v>
          </cell>
          <cell r="BA39">
            <v>0</v>
          </cell>
        </row>
        <row r="40">
          <cell r="A40" t="str">
            <v>MEFR_hMI</v>
          </cell>
          <cell r="B40" t="str">
            <v>HN</v>
          </cell>
          <cell r="D40" t="str">
            <v>Avances à divers services de l'État ou organismes gérant des services publics</v>
          </cell>
          <cell r="K40">
            <v>116831010</v>
          </cell>
          <cell r="O40">
            <v>137100001</v>
          </cell>
          <cell r="S40">
            <v>64888314</v>
          </cell>
          <cell r="W40">
            <v>90000000</v>
          </cell>
          <cell r="AA40">
            <v>375000000</v>
          </cell>
          <cell r="AB40">
            <v>358000000</v>
          </cell>
          <cell r="AF40">
            <v>0</v>
          </cell>
          <cell r="AG40">
            <v>0</v>
          </cell>
          <cell r="AH40">
            <v>0</v>
          </cell>
          <cell r="AI40">
            <v>0</v>
          </cell>
          <cell r="AO40">
            <v>0</v>
          </cell>
          <cell r="AP40">
            <v>0</v>
          </cell>
          <cell r="AQ40">
            <v>0</v>
          </cell>
          <cell r="AR40">
            <v>0</v>
          </cell>
          <cell r="AX40">
            <v>0</v>
          </cell>
          <cell r="AY40">
            <v>0</v>
          </cell>
          <cell r="AZ40">
            <v>0</v>
          </cell>
          <cell r="BA40">
            <v>0</v>
          </cell>
        </row>
        <row r="41">
          <cell r="A41" t="str">
            <v>MEFR_hMI</v>
          </cell>
          <cell r="B41" t="str">
            <v>HN</v>
          </cell>
          <cell r="D41" t="str">
            <v>Avances à divers services de l'État ou organismes gérant des services publics</v>
          </cell>
          <cell r="K41">
            <v>102602000</v>
          </cell>
          <cell r="O41">
            <v>0</v>
          </cell>
          <cell r="S41">
            <v>0</v>
          </cell>
          <cell r="W41">
            <v>1250000000</v>
          </cell>
          <cell r="AA41">
            <v>1060575233</v>
          </cell>
          <cell r="AB41">
            <v>1060575233</v>
          </cell>
          <cell r="AF41">
            <v>0</v>
          </cell>
          <cell r="AG41">
            <v>0</v>
          </cell>
          <cell r="AH41">
            <v>0</v>
          </cell>
          <cell r="AI41">
            <v>0</v>
          </cell>
          <cell r="AO41">
            <v>0</v>
          </cell>
          <cell r="AP41">
            <v>0</v>
          </cell>
          <cell r="AQ41">
            <v>0</v>
          </cell>
          <cell r="AR41">
            <v>0</v>
          </cell>
          <cell r="AX41">
            <v>0</v>
          </cell>
          <cell r="AY41">
            <v>0</v>
          </cell>
          <cell r="AZ41">
            <v>0</v>
          </cell>
          <cell r="BA41">
            <v>0</v>
          </cell>
        </row>
        <row r="42">
          <cell r="A42" t="str">
            <v>MEFR_hMI</v>
          </cell>
          <cell r="B42" t="str">
            <v>HN</v>
          </cell>
          <cell r="D42" t="str">
            <v>Avances à divers services de l'État ou organismes gérant des services publics</v>
          </cell>
          <cell r="K42">
            <v>0</v>
          </cell>
          <cell r="O42">
            <v>0</v>
          </cell>
          <cell r="S42">
            <v>0</v>
          </cell>
          <cell r="W42">
            <v>0</v>
          </cell>
          <cell r="AA42">
            <v>15000000</v>
          </cell>
          <cell r="AB42">
            <v>15000000</v>
          </cell>
          <cell r="AF42">
            <v>0</v>
          </cell>
          <cell r="AG42">
            <v>0</v>
          </cell>
          <cell r="AH42">
            <v>0</v>
          </cell>
          <cell r="AI42">
            <v>0</v>
          </cell>
          <cell r="AO42">
            <v>0</v>
          </cell>
          <cell r="AP42">
            <v>0</v>
          </cell>
          <cell r="AQ42">
            <v>0</v>
          </cell>
          <cell r="AR42">
            <v>0</v>
          </cell>
          <cell r="AX42">
            <v>0</v>
          </cell>
          <cell r="AY42">
            <v>0</v>
          </cell>
          <cell r="AZ42">
            <v>0</v>
          </cell>
          <cell r="BA42">
            <v>0</v>
          </cell>
        </row>
        <row r="43">
          <cell r="A43" t="str">
            <v>MEFR_hMI</v>
          </cell>
          <cell r="B43" t="str">
            <v>HN</v>
          </cell>
          <cell r="D43" t="str">
            <v>Avances à divers services de l'État ou organismes gérant des services publics</v>
          </cell>
          <cell r="K43">
            <v>0</v>
          </cell>
          <cell r="O43">
            <v>0</v>
          </cell>
          <cell r="S43">
            <v>0</v>
          </cell>
          <cell r="W43">
            <v>299763300</v>
          </cell>
          <cell r="AA43">
            <v>250000000</v>
          </cell>
          <cell r="AB43">
            <v>250000000</v>
          </cell>
          <cell r="AF43">
            <v>0</v>
          </cell>
          <cell r="AG43">
            <v>0</v>
          </cell>
          <cell r="AH43">
            <v>0</v>
          </cell>
          <cell r="AI43">
            <v>0</v>
          </cell>
          <cell r="AO43">
            <v>0</v>
          </cell>
          <cell r="AP43">
            <v>0</v>
          </cell>
          <cell r="AQ43">
            <v>0</v>
          </cell>
          <cell r="AR43">
            <v>0</v>
          </cell>
          <cell r="AX43">
            <v>0</v>
          </cell>
          <cell r="AY43">
            <v>0</v>
          </cell>
          <cell r="AZ43">
            <v>0</v>
          </cell>
          <cell r="BA43">
            <v>0</v>
          </cell>
        </row>
        <row r="44">
          <cell r="A44" t="str">
            <v>MEFR_hMI</v>
          </cell>
          <cell r="B44" t="str">
            <v>HN</v>
          </cell>
          <cell r="D44" t="str">
            <v>Avances à divers services de l'État ou organismes gérant des services publics</v>
          </cell>
          <cell r="K44">
            <v>0</v>
          </cell>
          <cell r="O44">
            <v>0</v>
          </cell>
          <cell r="S44">
            <v>0</v>
          </cell>
          <cell r="W44">
            <v>1175000000</v>
          </cell>
          <cell r="AA44">
            <v>0</v>
          </cell>
          <cell r="AB44">
            <v>0</v>
          </cell>
          <cell r="AF44">
            <v>0</v>
          </cell>
          <cell r="AG44">
            <v>0</v>
          </cell>
          <cell r="AH44">
            <v>0</v>
          </cell>
          <cell r="AI44">
            <v>0</v>
          </cell>
          <cell r="AO44">
            <v>0</v>
          </cell>
          <cell r="AP44">
            <v>0</v>
          </cell>
          <cell r="AQ44">
            <v>0</v>
          </cell>
          <cell r="AR44">
            <v>0</v>
          </cell>
          <cell r="AX44">
            <v>0</v>
          </cell>
          <cell r="AY44">
            <v>0</v>
          </cell>
          <cell r="AZ44">
            <v>0</v>
          </cell>
          <cell r="BA44">
            <v>0</v>
          </cell>
        </row>
        <row r="45">
          <cell r="A45" t="str">
            <v>MEFR_hMI</v>
          </cell>
          <cell r="B45" t="str">
            <v>HN</v>
          </cell>
          <cell r="D45" t="str">
            <v>Avances à divers services de l'État ou organismes gérant des services publics</v>
          </cell>
          <cell r="K45">
            <v>0</v>
          </cell>
          <cell r="O45">
            <v>0</v>
          </cell>
          <cell r="S45">
            <v>0</v>
          </cell>
          <cell r="W45">
            <v>0</v>
          </cell>
          <cell r="AA45">
            <v>0</v>
          </cell>
          <cell r="AB45">
            <v>0</v>
          </cell>
          <cell r="AF45">
            <v>0</v>
          </cell>
          <cell r="AG45">
            <v>0</v>
          </cell>
          <cell r="AH45">
            <v>0</v>
          </cell>
          <cell r="AI45">
            <v>0</v>
          </cell>
          <cell r="AO45">
            <v>0</v>
          </cell>
          <cell r="AP45">
            <v>0</v>
          </cell>
          <cell r="AQ45">
            <v>0</v>
          </cell>
          <cell r="AR45">
            <v>0</v>
          </cell>
          <cell r="AX45">
            <v>0</v>
          </cell>
          <cell r="AY45">
            <v>0</v>
          </cell>
          <cell r="AZ45">
            <v>0</v>
          </cell>
          <cell r="BA45">
            <v>0</v>
          </cell>
        </row>
        <row r="46">
          <cell r="A46" t="str">
            <v>MEFR_hMI</v>
          </cell>
          <cell r="B46" t="str">
            <v>HN</v>
          </cell>
          <cell r="D46" t="str">
            <v>Couverture des risques financiers de l'État</v>
          </cell>
          <cell r="K46">
            <v>2132223772.3699999</v>
          </cell>
          <cell r="O46">
            <v>1341265426.3399999</v>
          </cell>
          <cell r="S46">
            <v>1413455562.95</v>
          </cell>
          <cell r="W46">
            <v>1517703390.5600002</v>
          </cell>
          <cell r="AA46">
            <v>2088000000</v>
          </cell>
          <cell r="AB46">
            <v>2088000000</v>
          </cell>
          <cell r="AF46">
            <v>0</v>
          </cell>
          <cell r="AG46">
            <v>0</v>
          </cell>
          <cell r="AH46">
            <v>0</v>
          </cell>
          <cell r="AI46">
            <v>0</v>
          </cell>
          <cell r="AO46">
            <v>0</v>
          </cell>
          <cell r="AP46">
            <v>0</v>
          </cell>
          <cell r="AQ46">
            <v>0</v>
          </cell>
          <cell r="AR46">
            <v>0</v>
          </cell>
          <cell r="AX46">
            <v>0</v>
          </cell>
          <cell r="AY46">
            <v>0</v>
          </cell>
          <cell r="AZ46">
            <v>0</v>
          </cell>
          <cell r="BA46">
            <v>0</v>
          </cell>
        </row>
        <row r="47">
          <cell r="A47" t="str">
            <v>MEFR_hMI</v>
          </cell>
          <cell r="B47" t="str">
            <v>HN</v>
          </cell>
          <cell r="D47" t="str">
            <v>Émission des monnaies métalliques</v>
          </cell>
          <cell r="K47">
            <v>161537426.84</v>
          </cell>
          <cell r="O47">
            <v>166599777.38999999</v>
          </cell>
          <cell r="S47">
            <v>126851438.08</v>
          </cell>
          <cell r="W47">
            <v>153800049.79999998</v>
          </cell>
          <cell r="AA47">
            <v>119000000</v>
          </cell>
          <cell r="AB47">
            <v>119000000</v>
          </cell>
          <cell r="AF47">
            <v>0</v>
          </cell>
          <cell r="AG47">
            <v>0</v>
          </cell>
          <cell r="AH47">
            <v>0</v>
          </cell>
          <cell r="AI47">
            <v>0</v>
          </cell>
          <cell r="AO47">
            <v>0</v>
          </cell>
          <cell r="AP47">
            <v>0</v>
          </cell>
          <cell r="AQ47">
            <v>0</v>
          </cell>
          <cell r="AR47">
            <v>0</v>
          </cell>
          <cell r="AX47">
            <v>0</v>
          </cell>
          <cell r="AY47">
            <v>0</v>
          </cell>
          <cell r="AZ47">
            <v>0</v>
          </cell>
          <cell r="BA47">
            <v>0</v>
          </cell>
        </row>
        <row r="48">
          <cell r="A48" t="str">
            <v>MEFR_hMI</v>
          </cell>
          <cell r="B48" t="str">
            <v>HN</v>
          </cell>
          <cell r="D48" t="str">
            <v>Gestion de la dette et de la trésorerie de l'État</v>
          </cell>
          <cell r="K48">
            <v>43781109591.150002</v>
          </cell>
          <cell r="O48">
            <v>43298123253.620003</v>
          </cell>
          <cell r="S48">
            <v>42022915969.07</v>
          </cell>
          <cell r="W48">
            <v>38120801026.010002</v>
          </cell>
          <cell r="AA48">
            <v>38509000000</v>
          </cell>
          <cell r="AB48">
            <v>38509000000</v>
          </cell>
          <cell r="AF48">
            <v>0</v>
          </cell>
          <cell r="AG48">
            <v>0</v>
          </cell>
          <cell r="AH48">
            <v>0</v>
          </cell>
          <cell r="AI48">
            <v>0</v>
          </cell>
          <cell r="AO48">
            <v>0</v>
          </cell>
          <cell r="AP48">
            <v>0</v>
          </cell>
          <cell r="AQ48">
            <v>0</v>
          </cell>
          <cell r="AR48">
            <v>0</v>
          </cell>
          <cell r="AX48">
            <v>0</v>
          </cell>
          <cell r="AY48">
            <v>0</v>
          </cell>
          <cell r="AZ48">
            <v>0</v>
          </cell>
          <cell r="BA48">
            <v>0</v>
          </cell>
        </row>
        <row r="49">
          <cell r="A49" t="str">
            <v>MEFR_hMI</v>
          </cell>
          <cell r="B49" t="str">
            <v>HN</v>
          </cell>
          <cell r="D49" t="str">
            <v>Lancement de certains matériels de guerre et matériels assimilés</v>
          </cell>
          <cell r="K49">
            <v>6308400</v>
          </cell>
          <cell r="O49">
            <v>6122689</v>
          </cell>
          <cell r="S49">
            <v>1616123</v>
          </cell>
          <cell r="W49">
            <v>6646961.25</v>
          </cell>
          <cell r="AA49">
            <v>11900000</v>
          </cell>
          <cell r="AB49">
            <v>11900000</v>
          </cell>
          <cell r="AF49">
            <v>0</v>
          </cell>
          <cell r="AG49">
            <v>0</v>
          </cell>
          <cell r="AH49">
            <v>0</v>
          </cell>
          <cell r="AI49">
            <v>0</v>
          </cell>
          <cell r="AO49">
            <v>0</v>
          </cell>
          <cell r="AP49">
            <v>0</v>
          </cell>
          <cell r="AQ49">
            <v>0</v>
          </cell>
          <cell r="AR49">
            <v>0</v>
          </cell>
          <cell r="AX49">
            <v>0</v>
          </cell>
          <cell r="AY49">
            <v>0</v>
          </cell>
          <cell r="AZ49">
            <v>0</v>
          </cell>
          <cell r="BA49">
            <v>0</v>
          </cell>
        </row>
        <row r="50">
          <cell r="A50" t="str">
            <v>MEFR_hMI</v>
          </cell>
          <cell r="B50" t="str">
            <v>HN</v>
          </cell>
          <cell r="D50" t="str">
            <v>Opérations avec le Fonds monétaire international</v>
          </cell>
          <cell r="K50">
            <v>2287453277.52</v>
          </cell>
          <cell r="O50">
            <v>978205953.23000002</v>
          </cell>
          <cell r="S50">
            <v>1673467537.6400001</v>
          </cell>
          <cell r="W50">
            <v>1725298000.1400001</v>
          </cell>
          <cell r="AA50">
            <v>0</v>
          </cell>
          <cell r="AB50">
            <v>0</v>
          </cell>
          <cell r="AF50">
            <v>0</v>
          </cell>
          <cell r="AG50">
            <v>0</v>
          </cell>
          <cell r="AH50">
            <v>0</v>
          </cell>
          <cell r="AI50">
            <v>0</v>
          </cell>
          <cell r="AO50">
            <v>0</v>
          </cell>
          <cell r="AP50">
            <v>0</v>
          </cell>
          <cell r="AQ50">
            <v>0</v>
          </cell>
          <cell r="AR50">
            <v>0</v>
          </cell>
          <cell r="AX50">
            <v>0</v>
          </cell>
          <cell r="AY50">
            <v>0</v>
          </cell>
          <cell r="AZ50">
            <v>0</v>
          </cell>
          <cell r="BA50">
            <v>0</v>
          </cell>
        </row>
        <row r="51">
          <cell r="A51" t="str">
            <v>MEFR_hMI</v>
          </cell>
          <cell r="B51" t="str">
            <v>ODETE</v>
          </cell>
          <cell r="D51" t="str">
            <v>Participation de la France au désendettement de la Grèce</v>
          </cell>
          <cell r="K51">
            <v>0</v>
          </cell>
          <cell r="O51">
            <v>0</v>
          </cell>
          <cell r="S51">
            <v>211910000</v>
          </cell>
          <cell r="W51">
            <v>157790000</v>
          </cell>
          <cell r="AA51">
            <v>0</v>
          </cell>
          <cell r="AB51">
            <v>117950000</v>
          </cell>
          <cell r="AF51">
            <v>0</v>
          </cell>
          <cell r="AG51">
            <v>0</v>
          </cell>
          <cell r="AH51">
            <v>0</v>
          </cell>
          <cell r="AI51">
            <v>0</v>
          </cell>
          <cell r="AO51">
            <v>0</v>
          </cell>
          <cell r="AP51">
            <v>0</v>
          </cell>
          <cell r="AQ51">
            <v>0</v>
          </cell>
          <cell r="AR51">
            <v>0</v>
          </cell>
          <cell r="AX51">
            <v>0</v>
          </cell>
          <cell r="AY51">
            <v>0</v>
          </cell>
          <cell r="AZ51">
            <v>0</v>
          </cell>
          <cell r="BA51">
            <v>0</v>
          </cell>
        </row>
        <row r="52">
          <cell r="A52" t="str">
            <v>MEFR_hMI</v>
          </cell>
          <cell r="B52" t="str">
            <v>ODETE</v>
          </cell>
          <cell r="D52" t="str">
            <v>Participation de la France au désendettement de la Grèce</v>
          </cell>
          <cell r="K52">
            <v>0</v>
          </cell>
          <cell r="O52">
            <v>0</v>
          </cell>
          <cell r="S52">
            <v>0</v>
          </cell>
          <cell r="W52">
            <v>0</v>
          </cell>
          <cell r="AA52">
            <v>0</v>
          </cell>
          <cell r="AB52">
            <v>0</v>
          </cell>
          <cell r="AF52">
            <v>0</v>
          </cell>
          <cell r="AG52">
            <v>0</v>
          </cell>
          <cell r="AH52">
            <v>0</v>
          </cell>
          <cell r="AI52">
            <v>0</v>
          </cell>
          <cell r="AO52">
            <v>0</v>
          </cell>
          <cell r="AP52">
            <v>0</v>
          </cell>
          <cell r="AQ52">
            <v>0</v>
          </cell>
          <cell r="AR52">
            <v>0</v>
          </cell>
          <cell r="AX52">
            <v>0</v>
          </cell>
          <cell r="AY52">
            <v>0</v>
          </cell>
          <cell r="AZ52">
            <v>0</v>
          </cell>
          <cell r="BA52">
            <v>0</v>
          </cell>
        </row>
        <row r="53">
          <cell r="A53" t="str">
            <v>MEFR_hMI</v>
          </cell>
          <cell r="B53" t="str">
            <v>HN</v>
          </cell>
          <cell r="D53" t="str">
            <v>Participations financières de l'État</v>
          </cell>
          <cell r="K53">
            <v>8562881878.9399996</v>
          </cell>
          <cell r="O53">
            <v>3891964442.96</v>
          </cell>
          <cell r="S53">
            <v>1122121394.04</v>
          </cell>
          <cell r="W53">
            <v>11701085830.969999</v>
          </cell>
          <cell r="AA53">
            <v>14421200000</v>
          </cell>
          <cell r="AB53">
            <v>14421200000</v>
          </cell>
          <cell r="AF53">
            <v>0</v>
          </cell>
          <cell r="AG53">
            <v>0</v>
          </cell>
          <cell r="AH53">
            <v>0</v>
          </cell>
          <cell r="AI53">
            <v>0</v>
          </cell>
          <cell r="AO53">
            <v>0</v>
          </cell>
          <cell r="AP53">
            <v>0</v>
          </cell>
          <cell r="AQ53">
            <v>0</v>
          </cell>
          <cell r="AR53">
            <v>0</v>
          </cell>
          <cell r="AX53">
            <v>0</v>
          </cell>
          <cell r="AY53">
            <v>0</v>
          </cell>
          <cell r="AZ53">
            <v>0</v>
          </cell>
          <cell r="BA53">
            <v>0</v>
          </cell>
        </row>
        <row r="54">
          <cell r="A54" t="str">
            <v>MEFR_hMI</v>
          </cell>
          <cell r="B54" t="str">
            <v>HN</v>
          </cell>
          <cell r="D54" t="str">
            <v>Participations financières de l'État</v>
          </cell>
          <cell r="K54">
            <v>100000000</v>
          </cell>
          <cell r="O54">
            <v>100000000</v>
          </cell>
          <cell r="S54">
            <v>0</v>
          </cell>
          <cell r="W54">
            <v>0</v>
          </cell>
          <cell r="AA54">
            <v>100000000</v>
          </cell>
          <cell r="AB54">
            <v>100000000</v>
          </cell>
          <cell r="AF54">
            <v>0</v>
          </cell>
          <cell r="AG54">
            <v>0</v>
          </cell>
          <cell r="AH54">
            <v>0</v>
          </cell>
          <cell r="AI54">
            <v>0</v>
          </cell>
          <cell r="AO54">
            <v>0</v>
          </cell>
          <cell r="AP54">
            <v>0</v>
          </cell>
          <cell r="AQ54">
            <v>0</v>
          </cell>
          <cell r="AR54">
            <v>0</v>
          </cell>
          <cell r="AX54">
            <v>0</v>
          </cell>
          <cell r="AY54">
            <v>0</v>
          </cell>
          <cell r="AZ54">
            <v>0</v>
          </cell>
          <cell r="BA54">
            <v>0</v>
          </cell>
        </row>
        <row r="55">
          <cell r="A55" t="str">
            <v>MEFR_hMI</v>
          </cell>
          <cell r="B55" t="str">
            <v>HN</v>
          </cell>
          <cell r="D55" t="str">
            <v>Pertes et bénéfices de change</v>
          </cell>
          <cell r="K55">
            <v>68553563.140000001</v>
          </cell>
          <cell r="O55">
            <v>25081762.699999999</v>
          </cell>
          <cell r="S55">
            <v>17098007.370000001</v>
          </cell>
          <cell r="W55">
            <v>17982181.760000002</v>
          </cell>
          <cell r="AA55">
            <v>30000000</v>
          </cell>
          <cell r="AB55">
            <v>30000000</v>
          </cell>
          <cell r="AF55">
            <v>0</v>
          </cell>
          <cell r="AG55">
            <v>0</v>
          </cell>
          <cell r="AH55">
            <v>0</v>
          </cell>
          <cell r="AI55">
            <v>0</v>
          </cell>
          <cell r="AO55">
            <v>0</v>
          </cell>
          <cell r="AP55">
            <v>0</v>
          </cell>
          <cell r="AQ55">
            <v>0</v>
          </cell>
          <cell r="AR55">
            <v>0</v>
          </cell>
          <cell r="AX55">
            <v>0</v>
          </cell>
          <cell r="AY55">
            <v>0</v>
          </cell>
          <cell r="AZ55">
            <v>0</v>
          </cell>
          <cell r="BA55">
            <v>0</v>
          </cell>
        </row>
        <row r="56">
          <cell r="A56" t="str">
            <v>MEFR_hMI</v>
          </cell>
          <cell r="B56" t="str">
            <v>HN</v>
          </cell>
          <cell r="D56" t="str">
            <v>Prêts à des États étrangers</v>
          </cell>
          <cell r="K56">
            <v>267972030.87</v>
          </cell>
          <cell r="O56">
            <v>208220637.72</v>
          </cell>
          <cell r="S56">
            <v>187363034</v>
          </cell>
          <cell r="W56">
            <v>252498858.38999999</v>
          </cell>
          <cell r="AA56">
            <v>1000000000</v>
          </cell>
          <cell r="AB56">
            <v>461558150</v>
          </cell>
          <cell r="AF56">
            <v>0</v>
          </cell>
          <cell r="AG56">
            <v>0</v>
          </cell>
          <cell r="AH56">
            <v>0</v>
          </cell>
          <cell r="AI56">
            <v>0</v>
          </cell>
          <cell r="AO56">
            <v>0</v>
          </cell>
          <cell r="AP56">
            <v>0</v>
          </cell>
          <cell r="AQ56">
            <v>0</v>
          </cell>
          <cell r="AR56">
            <v>0</v>
          </cell>
          <cell r="AX56">
            <v>0</v>
          </cell>
          <cell r="AY56">
            <v>0</v>
          </cell>
          <cell r="AZ56">
            <v>0</v>
          </cell>
          <cell r="BA56">
            <v>0</v>
          </cell>
        </row>
        <row r="57">
          <cell r="A57" t="str">
            <v>MEFR_hMI</v>
          </cell>
          <cell r="B57" t="str">
            <v>HN</v>
          </cell>
          <cell r="D57" t="str">
            <v>Prêts à des États étrangers</v>
          </cell>
          <cell r="K57">
            <v>183248.98</v>
          </cell>
          <cell r="O57">
            <v>0</v>
          </cell>
          <cell r="S57">
            <v>0</v>
          </cell>
          <cell r="W57">
            <v>70765893.659999996</v>
          </cell>
          <cell r="AA57">
            <v>554744526</v>
          </cell>
          <cell r="AB57">
            <v>554744526</v>
          </cell>
          <cell r="AF57">
            <v>0</v>
          </cell>
          <cell r="AG57">
            <v>0</v>
          </cell>
          <cell r="AH57">
            <v>0</v>
          </cell>
          <cell r="AI57">
            <v>0</v>
          </cell>
          <cell r="AO57">
            <v>0</v>
          </cell>
          <cell r="AP57">
            <v>0</v>
          </cell>
          <cell r="AQ57">
            <v>0</v>
          </cell>
          <cell r="AR57">
            <v>0</v>
          </cell>
          <cell r="AX57">
            <v>0</v>
          </cell>
          <cell r="AY57">
            <v>0</v>
          </cell>
          <cell r="AZ57">
            <v>0</v>
          </cell>
          <cell r="BA57">
            <v>0</v>
          </cell>
        </row>
        <row r="58">
          <cell r="A58" t="str">
            <v>MEFR_hMI</v>
          </cell>
          <cell r="B58" t="str">
            <v>HN</v>
          </cell>
          <cell r="D58" t="str">
            <v>Prêts à des États étrangers</v>
          </cell>
          <cell r="K58">
            <v>225000000</v>
          </cell>
          <cell r="O58">
            <v>1008000000</v>
          </cell>
          <cell r="S58">
            <v>240000000</v>
          </cell>
          <cell r="W58">
            <v>247000000</v>
          </cell>
          <cell r="AA58">
            <v>0</v>
          </cell>
          <cell r="AB58">
            <v>258000000</v>
          </cell>
          <cell r="AF58">
            <v>0</v>
          </cell>
          <cell r="AG58">
            <v>0</v>
          </cell>
          <cell r="AH58">
            <v>0</v>
          </cell>
          <cell r="AI58">
            <v>0</v>
          </cell>
          <cell r="AO58">
            <v>0</v>
          </cell>
          <cell r="AP58">
            <v>0</v>
          </cell>
          <cell r="AQ58">
            <v>0</v>
          </cell>
          <cell r="AR58">
            <v>0</v>
          </cell>
          <cell r="AX58">
            <v>0</v>
          </cell>
          <cell r="AY58">
            <v>0</v>
          </cell>
          <cell r="AZ58">
            <v>0</v>
          </cell>
          <cell r="BA58">
            <v>0</v>
          </cell>
        </row>
        <row r="59">
          <cell r="A59" t="str">
            <v>MEFR_hMI</v>
          </cell>
          <cell r="B59" t="str">
            <v>HN</v>
          </cell>
          <cell r="D59" t="str">
            <v>Prêts à des États étrangers</v>
          </cell>
          <cell r="K59">
            <v>0</v>
          </cell>
          <cell r="O59">
            <v>0</v>
          </cell>
          <cell r="S59">
            <v>0</v>
          </cell>
          <cell r="W59">
            <v>0</v>
          </cell>
          <cell r="AA59">
            <v>0</v>
          </cell>
          <cell r="AB59">
            <v>0</v>
          </cell>
          <cell r="AF59">
            <v>0</v>
          </cell>
          <cell r="AG59">
            <v>0</v>
          </cell>
          <cell r="AH59">
            <v>0</v>
          </cell>
          <cell r="AI59">
            <v>0</v>
          </cell>
          <cell r="AO59">
            <v>0</v>
          </cell>
          <cell r="AP59">
            <v>0</v>
          </cell>
          <cell r="AQ59">
            <v>0</v>
          </cell>
          <cell r="AR59">
            <v>0</v>
          </cell>
          <cell r="AX59">
            <v>0</v>
          </cell>
          <cell r="AY59">
            <v>0</v>
          </cell>
          <cell r="AZ59">
            <v>0</v>
          </cell>
          <cell r="BA59">
            <v>0</v>
          </cell>
        </row>
        <row r="60">
          <cell r="A60" t="str">
            <v>MEFR_hMI</v>
          </cell>
          <cell r="B60" t="str">
            <v>HN</v>
          </cell>
          <cell r="D60" t="str">
            <v>Prêts et avances à des particuliers ou à des organismes privés</v>
          </cell>
          <cell r="K60">
            <v>12240</v>
          </cell>
          <cell r="O60">
            <v>87359</v>
          </cell>
          <cell r="S60">
            <v>47691</v>
          </cell>
          <cell r="W60">
            <v>42740</v>
          </cell>
          <cell r="AA60">
            <v>50000</v>
          </cell>
          <cell r="AB60">
            <v>50000</v>
          </cell>
          <cell r="AF60">
            <v>0</v>
          </cell>
          <cell r="AG60">
            <v>0</v>
          </cell>
          <cell r="AH60">
            <v>0</v>
          </cell>
          <cell r="AI60">
            <v>0</v>
          </cell>
          <cell r="AO60">
            <v>0</v>
          </cell>
          <cell r="AP60">
            <v>0</v>
          </cell>
          <cell r="AQ60">
            <v>0</v>
          </cell>
          <cell r="AR60">
            <v>0</v>
          </cell>
          <cell r="AX60">
            <v>0</v>
          </cell>
          <cell r="AY60">
            <v>0</v>
          </cell>
          <cell r="AZ60">
            <v>0</v>
          </cell>
          <cell r="BA60">
            <v>0</v>
          </cell>
        </row>
        <row r="61">
          <cell r="A61" t="str">
            <v>MEFR_hMI</v>
          </cell>
          <cell r="B61" t="str">
            <v>HN</v>
          </cell>
          <cell r="D61" t="str">
            <v>Prêts et avances à des particuliers ou à des organismes privés</v>
          </cell>
          <cell r="K61">
            <v>132000</v>
          </cell>
          <cell r="O61">
            <v>67536000</v>
          </cell>
          <cell r="S61">
            <v>61000000</v>
          </cell>
          <cell r="W61">
            <v>313371500</v>
          </cell>
          <cell r="AA61">
            <v>75000000</v>
          </cell>
          <cell r="AB61">
            <v>75000000</v>
          </cell>
          <cell r="AF61">
            <v>0</v>
          </cell>
          <cell r="AG61">
            <v>0</v>
          </cell>
          <cell r="AH61">
            <v>0</v>
          </cell>
          <cell r="AI61">
            <v>0</v>
          </cell>
          <cell r="AO61">
            <v>0</v>
          </cell>
          <cell r="AP61">
            <v>0</v>
          </cell>
          <cell r="AQ61">
            <v>0</v>
          </cell>
          <cell r="AR61">
            <v>0</v>
          </cell>
          <cell r="AX61">
            <v>0</v>
          </cell>
          <cell r="AY61">
            <v>0</v>
          </cell>
          <cell r="AZ61">
            <v>0</v>
          </cell>
          <cell r="BA61">
            <v>0</v>
          </cell>
        </row>
        <row r="62">
          <cell r="A62" t="str">
            <v>MEFR_hMI</v>
          </cell>
          <cell r="B62" t="str">
            <v>HN</v>
          </cell>
          <cell r="D62" t="str">
            <v>Prêts et avances à des particuliers ou à des organismes privés</v>
          </cell>
          <cell r="K62">
            <v>0</v>
          </cell>
          <cell r="O62">
            <v>0</v>
          </cell>
          <cell r="S62">
            <v>0</v>
          </cell>
          <cell r="W62">
            <v>0</v>
          </cell>
          <cell r="AA62">
            <v>0</v>
          </cell>
          <cell r="AB62">
            <v>0</v>
          </cell>
          <cell r="AF62">
            <v>0</v>
          </cell>
          <cell r="AG62">
            <v>0</v>
          </cell>
          <cell r="AH62">
            <v>0</v>
          </cell>
          <cell r="AI62">
            <v>0</v>
          </cell>
          <cell r="AO62">
            <v>0</v>
          </cell>
          <cell r="AP62">
            <v>0</v>
          </cell>
          <cell r="AQ62">
            <v>0</v>
          </cell>
          <cell r="AR62">
            <v>0</v>
          </cell>
          <cell r="AX62">
            <v>0</v>
          </cell>
          <cell r="AY62">
            <v>0</v>
          </cell>
          <cell r="AZ62">
            <v>0</v>
          </cell>
          <cell r="BA62">
            <v>0</v>
          </cell>
        </row>
        <row r="63">
          <cell r="A63" t="str">
            <v>MTE_hLogt</v>
          </cell>
          <cell r="B63" t="str">
            <v>HN</v>
          </cell>
          <cell r="D63" t="str">
            <v>Prêts et avances à des particuliers ou à des organismes privés</v>
          </cell>
          <cell r="K63">
            <v>0</v>
          </cell>
          <cell r="O63">
            <v>0</v>
          </cell>
          <cell r="S63">
            <v>251225159.78</v>
          </cell>
          <cell r="W63">
            <v>326231409.94</v>
          </cell>
          <cell r="AA63">
            <v>0</v>
          </cell>
          <cell r="AB63">
            <v>416000000</v>
          </cell>
          <cell r="AF63">
            <v>0</v>
          </cell>
          <cell r="AG63">
            <v>0</v>
          </cell>
          <cell r="AH63">
            <v>0</v>
          </cell>
          <cell r="AI63">
            <v>0</v>
          </cell>
          <cell r="AO63">
            <v>0</v>
          </cell>
          <cell r="AP63">
            <v>0</v>
          </cell>
          <cell r="AQ63">
            <v>0</v>
          </cell>
          <cell r="AR63">
            <v>0</v>
          </cell>
          <cell r="AX63">
            <v>0</v>
          </cell>
          <cell r="AY63">
            <v>0</v>
          </cell>
          <cell r="AZ63">
            <v>0</v>
          </cell>
          <cell r="BA63">
            <v>0</v>
          </cell>
        </row>
        <row r="64">
          <cell r="A64" t="str">
            <v>MEFR_hMI</v>
          </cell>
          <cell r="B64" t="str">
            <v>HN</v>
          </cell>
          <cell r="D64" t="str">
            <v>Prêts et avances à des particuliers ou à des organismes privés</v>
          </cell>
          <cell r="K64">
            <v>100000000</v>
          </cell>
          <cell r="O64">
            <v>100000000</v>
          </cell>
          <cell r="S64">
            <v>100000000</v>
          </cell>
          <cell r="W64">
            <v>100000000</v>
          </cell>
          <cell r="AA64">
            <v>0</v>
          </cell>
          <cell r="AB64">
            <v>26000000</v>
          </cell>
          <cell r="AF64">
            <v>0</v>
          </cell>
          <cell r="AG64">
            <v>0</v>
          </cell>
          <cell r="AH64">
            <v>0</v>
          </cell>
          <cell r="AI64">
            <v>0</v>
          </cell>
          <cell r="AO64">
            <v>0</v>
          </cell>
          <cell r="AP64">
            <v>0</v>
          </cell>
          <cell r="AQ64">
            <v>0</v>
          </cell>
          <cell r="AR64">
            <v>0</v>
          </cell>
          <cell r="AX64">
            <v>0</v>
          </cell>
          <cell r="AY64">
            <v>0</v>
          </cell>
          <cell r="AZ64">
            <v>0</v>
          </cell>
          <cell r="BA64">
            <v>0</v>
          </cell>
        </row>
        <row r="65">
          <cell r="A65" t="str">
            <v>MEFR_hMI</v>
          </cell>
          <cell r="B65" t="str">
            <v>HN</v>
          </cell>
          <cell r="D65" t="str">
            <v>Prêts et avances à des particuliers ou à des organismes privés</v>
          </cell>
          <cell r="K65">
            <v>0</v>
          </cell>
          <cell r="O65">
            <v>0</v>
          </cell>
          <cell r="S65">
            <v>0</v>
          </cell>
          <cell r="W65">
            <v>40696899</v>
          </cell>
          <cell r="AA65">
            <v>0</v>
          </cell>
          <cell r="AB65">
            <v>0</v>
          </cell>
          <cell r="AF65">
            <v>0</v>
          </cell>
          <cell r="AG65">
            <v>0</v>
          </cell>
          <cell r="AH65">
            <v>0</v>
          </cell>
          <cell r="AI65">
            <v>0</v>
          </cell>
          <cell r="AO65">
            <v>0</v>
          </cell>
          <cell r="AP65">
            <v>0</v>
          </cell>
          <cell r="AQ65">
            <v>0</v>
          </cell>
          <cell r="AR65">
            <v>0</v>
          </cell>
          <cell r="AX65">
            <v>0</v>
          </cell>
          <cell r="AY65">
            <v>0</v>
          </cell>
          <cell r="AZ65">
            <v>0</v>
          </cell>
          <cell r="BA65">
            <v>0</v>
          </cell>
        </row>
        <row r="66">
          <cell r="A66" t="str">
            <v>MEFR_hMI</v>
          </cell>
          <cell r="B66" t="str">
            <v>HN</v>
          </cell>
          <cell r="D66" t="str">
            <v>Prêts et avances à des particuliers ou à des organismes privés</v>
          </cell>
          <cell r="K66">
            <v>0</v>
          </cell>
          <cell r="O66">
            <v>0</v>
          </cell>
          <cell r="S66">
            <v>0</v>
          </cell>
          <cell r="W66">
            <v>0</v>
          </cell>
          <cell r="AA66">
            <v>200000000</v>
          </cell>
          <cell r="AB66">
            <v>200000000</v>
          </cell>
          <cell r="AF66">
            <v>0</v>
          </cell>
          <cell r="AG66">
            <v>0</v>
          </cell>
          <cell r="AH66">
            <v>0</v>
          </cell>
          <cell r="AI66">
            <v>0</v>
          </cell>
          <cell r="AO66">
            <v>0</v>
          </cell>
          <cell r="AP66">
            <v>0</v>
          </cell>
          <cell r="AQ66">
            <v>0</v>
          </cell>
          <cell r="AR66">
            <v>0</v>
          </cell>
          <cell r="AX66">
            <v>0</v>
          </cell>
          <cell r="AY66">
            <v>0</v>
          </cell>
          <cell r="AZ66">
            <v>0</v>
          </cell>
          <cell r="BA66">
            <v>0</v>
          </cell>
        </row>
        <row r="67">
          <cell r="A67" t="str">
            <v>MEFR_hMI</v>
          </cell>
          <cell r="B67" t="str">
            <v>HN</v>
          </cell>
          <cell r="D67" t="str">
            <v>Soutien financier au commerce extérieur</v>
          </cell>
          <cell r="K67">
            <v>848055918.23000002</v>
          </cell>
          <cell r="O67">
            <v>805404731.98000002</v>
          </cell>
          <cell r="S67">
            <v>1119918439.4100001</v>
          </cell>
          <cell r="W67">
            <v>668091457.88</v>
          </cell>
          <cell r="AA67">
            <v>734000000</v>
          </cell>
          <cell r="AB67">
            <v>734000000</v>
          </cell>
          <cell r="AF67">
            <v>0</v>
          </cell>
          <cell r="AG67">
            <v>0</v>
          </cell>
          <cell r="AH67">
            <v>0</v>
          </cell>
          <cell r="AI67">
            <v>0</v>
          </cell>
          <cell r="AO67">
            <v>0</v>
          </cell>
          <cell r="AP67">
            <v>0</v>
          </cell>
          <cell r="AQ67">
            <v>0</v>
          </cell>
          <cell r="AR67">
            <v>0</v>
          </cell>
          <cell r="AX67">
            <v>0</v>
          </cell>
          <cell r="AY67">
            <v>0</v>
          </cell>
          <cell r="AZ67">
            <v>0</v>
          </cell>
          <cell r="BA67">
            <v>0</v>
          </cell>
        </row>
        <row r="68">
          <cell r="A68" t="str">
            <v>MI</v>
          </cell>
          <cell r="B68" t="str">
            <v>NDP</v>
          </cell>
          <cell r="D68" t="str">
            <v>Contrôle de la circulation et du stationnement routiers</v>
          </cell>
          <cell r="K68">
            <v>227762109.06999999</v>
          </cell>
          <cell r="O68">
            <v>263750624.74000001</v>
          </cell>
          <cell r="S68">
            <v>294137810.55000001</v>
          </cell>
          <cell r="W68">
            <v>301567104.03999996</v>
          </cell>
          <cell r="AA68">
            <v>335398208</v>
          </cell>
          <cell r="AB68">
            <v>335398208</v>
          </cell>
          <cell r="AF68">
            <v>0</v>
          </cell>
          <cell r="AG68">
            <v>0</v>
          </cell>
          <cell r="AH68">
            <v>0</v>
          </cell>
          <cell r="AI68">
            <v>0</v>
          </cell>
          <cell r="AO68">
            <v>0</v>
          </cell>
          <cell r="AP68">
            <v>0</v>
          </cell>
          <cell r="AQ68">
            <v>0</v>
          </cell>
          <cell r="AR68">
            <v>0</v>
          </cell>
          <cell r="AX68">
            <v>0</v>
          </cell>
          <cell r="AY68">
            <v>0</v>
          </cell>
          <cell r="AZ68">
            <v>0</v>
          </cell>
          <cell r="BA68">
            <v>0</v>
          </cell>
        </row>
        <row r="69">
          <cell r="A69" t="str">
            <v>MI</v>
          </cell>
          <cell r="B69" t="str">
            <v>NDP</v>
          </cell>
          <cell r="D69" t="str">
            <v>Contrôle de la circulation et du stationnement routiers</v>
          </cell>
          <cell r="K69">
            <v>26200000</v>
          </cell>
          <cell r="O69">
            <v>26200000</v>
          </cell>
          <cell r="S69">
            <v>26200000</v>
          </cell>
          <cell r="W69">
            <v>26200000</v>
          </cell>
          <cell r="AA69">
            <v>26200000</v>
          </cell>
          <cell r="AB69">
            <v>26200000</v>
          </cell>
          <cell r="AF69">
            <v>0</v>
          </cell>
          <cell r="AG69">
            <v>0</v>
          </cell>
          <cell r="AH69">
            <v>0</v>
          </cell>
          <cell r="AI69">
            <v>0</v>
          </cell>
          <cell r="AO69">
            <v>0</v>
          </cell>
          <cell r="AP69">
            <v>0</v>
          </cell>
          <cell r="AQ69">
            <v>0</v>
          </cell>
          <cell r="AR69">
            <v>0</v>
          </cell>
          <cell r="AX69">
            <v>0</v>
          </cell>
          <cell r="AY69">
            <v>0</v>
          </cell>
          <cell r="AZ69">
            <v>0</v>
          </cell>
          <cell r="BA69">
            <v>0</v>
          </cell>
        </row>
        <row r="70">
          <cell r="A70" t="str">
            <v>MI</v>
          </cell>
          <cell r="B70" t="str">
            <v>ODETE</v>
          </cell>
          <cell r="D70" t="str">
            <v>Contrôle de la circulation et du stationnement routiers</v>
          </cell>
          <cell r="K70">
            <v>669552454.86000001</v>
          </cell>
          <cell r="O70">
            <v>689875503.32000005</v>
          </cell>
          <cell r="S70">
            <v>571405778.09000003</v>
          </cell>
          <cell r="W70">
            <v>655823830.63</v>
          </cell>
          <cell r="AA70">
            <v>643314650</v>
          </cell>
          <cell r="AB70">
            <v>643314650</v>
          </cell>
          <cell r="AF70">
            <v>0</v>
          </cell>
          <cell r="AG70">
            <v>0</v>
          </cell>
          <cell r="AH70">
            <v>0</v>
          </cell>
          <cell r="AI70">
            <v>0</v>
          </cell>
          <cell r="AO70">
            <v>0</v>
          </cell>
          <cell r="AP70">
            <v>0</v>
          </cell>
          <cell r="AQ70">
            <v>0</v>
          </cell>
          <cell r="AR70">
            <v>0</v>
          </cell>
          <cell r="AX70">
            <v>0</v>
          </cell>
          <cell r="AY70">
            <v>0</v>
          </cell>
          <cell r="AZ70">
            <v>0</v>
          </cell>
          <cell r="BA70">
            <v>0</v>
          </cell>
        </row>
        <row r="71">
          <cell r="A71" t="str">
            <v>MI</v>
          </cell>
          <cell r="B71" t="str">
            <v>HN</v>
          </cell>
          <cell r="D71" t="str">
            <v>Contrôle de la circulation et du stationnement routiers</v>
          </cell>
          <cell r="K71">
            <v>438776184</v>
          </cell>
          <cell r="O71">
            <v>486570012.99999988</v>
          </cell>
          <cell r="S71">
            <v>495340041</v>
          </cell>
          <cell r="W71">
            <v>342695872.33999997</v>
          </cell>
          <cell r="AA71">
            <v>606524312</v>
          </cell>
          <cell r="AB71">
            <v>606524312</v>
          </cell>
          <cell r="AF71">
            <v>0</v>
          </cell>
          <cell r="AG71">
            <v>0</v>
          </cell>
          <cell r="AH71">
            <v>0</v>
          </cell>
          <cell r="AI71">
            <v>0</v>
          </cell>
          <cell r="AO71">
            <v>0</v>
          </cell>
          <cell r="AP71">
            <v>0</v>
          </cell>
          <cell r="AQ71">
            <v>0</v>
          </cell>
          <cell r="AR71">
            <v>0</v>
          </cell>
          <cell r="AX71">
            <v>0</v>
          </cell>
          <cell r="AY71">
            <v>0</v>
          </cell>
          <cell r="AZ71">
            <v>0</v>
          </cell>
          <cell r="BA71">
            <v>0</v>
          </cell>
        </row>
        <row r="72">
          <cell r="A72" t="str">
            <v>MJ</v>
          </cell>
          <cell r="B72" t="str">
            <v>HN</v>
          </cell>
          <cell r="D72" t="str">
            <v>Cantine et travail des détenus dans le cadre pénitentiaire</v>
          </cell>
          <cell r="K72">
            <v>166694203.97999999</v>
          </cell>
          <cell r="O72">
            <v>172229075.38999999</v>
          </cell>
          <cell r="S72">
            <v>177306691.63999999</v>
          </cell>
          <cell r="W72">
            <v>169503617.69999999</v>
          </cell>
          <cell r="AA72">
            <v>158000000</v>
          </cell>
          <cell r="AB72">
            <v>158000000</v>
          </cell>
          <cell r="AF72">
            <v>0</v>
          </cell>
          <cell r="AG72">
            <v>0</v>
          </cell>
          <cell r="AH72">
            <v>0</v>
          </cell>
          <cell r="AI72">
            <v>0</v>
          </cell>
          <cell r="AO72">
            <v>0</v>
          </cell>
          <cell r="AP72">
            <v>0</v>
          </cell>
          <cell r="AQ72">
            <v>0</v>
          </cell>
          <cell r="AR72">
            <v>0</v>
          </cell>
          <cell r="AX72">
            <v>0</v>
          </cell>
          <cell r="AY72">
            <v>0</v>
          </cell>
          <cell r="AZ72">
            <v>0</v>
          </cell>
          <cell r="BA72">
            <v>0</v>
          </cell>
        </row>
        <row r="73">
          <cell r="A73" t="str">
            <v>MJ</v>
          </cell>
          <cell r="B73" t="str">
            <v>HN</v>
          </cell>
          <cell r="D73" t="str">
            <v>Régie industrielle des établissements pénitentiaires</v>
          </cell>
          <cell r="K73">
            <v>25184092.850000001</v>
          </cell>
          <cell r="O73">
            <v>25707155.469999999</v>
          </cell>
          <cell r="S73">
            <v>26806788.710000001</v>
          </cell>
          <cell r="W73">
            <v>22574382.909999996</v>
          </cell>
          <cell r="AA73">
            <v>25500000</v>
          </cell>
          <cell r="AB73">
            <v>25500000</v>
          </cell>
          <cell r="AF73">
            <v>0</v>
          </cell>
          <cell r="AG73">
            <v>0</v>
          </cell>
          <cell r="AH73">
            <v>0</v>
          </cell>
          <cell r="AI73">
            <v>0</v>
          </cell>
          <cell r="AO73">
            <v>0</v>
          </cell>
          <cell r="AP73">
            <v>0</v>
          </cell>
          <cell r="AQ73">
            <v>0</v>
          </cell>
          <cell r="AR73">
            <v>0</v>
          </cell>
          <cell r="AX73">
            <v>0</v>
          </cell>
          <cell r="AY73">
            <v>0</v>
          </cell>
          <cell r="AZ73">
            <v>0</v>
          </cell>
          <cell r="BA73">
            <v>0</v>
          </cell>
        </row>
        <row r="74">
          <cell r="A74" t="str">
            <v>SPM_hSE</v>
          </cell>
          <cell r="B74" t="str">
            <v>NDP</v>
          </cell>
          <cell r="D74" t="str">
            <v>Publications officielles et information administrative</v>
          </cell>
          <cell r="K74">
            <v>41245322</v>
          </cell>
          <cell r="O74">
            <v>33808101.619999997</v>
          </cell>
          <cell r="S74">
            <v>37225943.810000002</v>
          </cell>
          <cell r="W74">
            <v>38004338.219999999</v>
          </cell>
          <cell r="AA74">
            <v>49440000</v>
          </cell>
          <cell r="AB74">
            <v>44947000</v>
          </cell>
          <cell r="AF74">
            <v>0</v>
          </cell>
          <cell r="AG74">
            <v>0</v>
          </cell>
          <cell r="AH74">
            <v>0</v>
          </cell>
          <cell r="AI74">
            <v>0</v>
          </cell>
          <cell r="AO74">
            <v>0</v>
          </cell>
          <cell r="AP74">
            <v>0</v>
          </cell>
          <cell r="AQ74">
            <v>0</v>
          </cell>
          <cell r="AR74">
            <v>0</v>
          </cell>
          <cell r="AX74">
            <v>0</v>
          </cell>
          <cell r="AY74">
            <v>0</v>
          </cell>
          <cell r="AZ74">
            <v>0</v>
          </cell>
          <cell r="BA74">
            <v>0</v>
          </cell>
        </row>
        <row r="75">
          <cell r="A75" t="str">
            <v>SPM_hSE</v>
          </cell>
          <cell r="B75" t="str">
            <v>NDP</v>
          </cell>
          <cell r="D75" t="str">
            <v>Publications officielles et information administrative</v>
          </cell>
          <cell r="K75">
            <v>-2104906</v>
          </cell>
          <cell r="O75">
            <v>61545351.030000001</v>
          </cell>
          <cell r="S75">
            <v>58933826.520000003</v>
          </cell>
          <cell r="W75">
            <v>57320630.259999998</v>
          </cell>
          <cell r="AA75">
            <v>58959392</v>
          </cell>
          <cell r="AB75">
            <v>58959392</v>
          </cell>
          <cell r="AF75">
            <v>0</v>
          </cell>
          <cell r="AG75">
            <v>0</v>
          </cell>
          <cell r="AH75">
            <v>0</v>
          </cell>
          <cell r="AI75">
            <v>0</v>
          </cell>
          <cell r="AO75">
            <v>0</v>
          </cell>
          <cell r="AP75">
            <v>0</v>
          </cell>
          <cell r="AQ75">
            <v>0</v>
          </cell>
          <cell r="AR75">
            <v>0</v>
          </cell>
          <cell r="AX75">
            <v>0</v>
          </cell>
          <cell r="AY75">
            <v>0</v>
          </cell>
          <cell r="AZ75">
            <v>0</v>
          </cell>
          <cell r="BA75">
            <v>0</v>
          </cell>
        </row>
        <row r="76">
          <cell r="A76" t="str">
            <v>SPM_hSE</v>
          </cell>
          <cell r="B76" t="str">
            <v>HN</v>
          </cell>
          <cell r="D76" t="str">
            <v>Publications officielles et information administrative</v>
          </cell>
          <cell r="K76">
            <v>-440759</v>
          </cell>
          <cell r="O76">
            <v>3928331.93</v>
          </cell>
          <cell r="S76">
            <v>3868872.23</v>
          </cell>
          <cell r="W76">
            <v>3725632.99</v>
          </cell>
          <cell r="AA76">
            <v>3771663</v>
          </cell>
          <cell r="AB76">
            <v>3771663</v>
          </cell>
          <cell r="AF76">
            <v>0</v>
          </cell>
          <cell r="AG76">
            <v>0</v>
          </cell>
          <cell r="AH76">
            <v>0</v>
          </cell>
          <cell r="AI76">
            <v>0</v>
          </cell>
          <cell r="AO76">
            <v>0</v>
          </cell>
          <cell r="AP76">
            <v>0</v>
          </cell>
          <cell r="AQ76">
            <v>0</v>
          </cell>
          <cell r="AR76">
            <v>0</v>
          </cell>
          <cell r="AX76">
            <v>0</v>
          </cell>
          <cell r="AY76">
            <v>0</v>
          </cell>
          <cell r="AZ76">
            <v>0</v>
          </cell>
          <cell r="BA76">
            <v>0</v>
          </cell>
        </row>
        <row r="77">
          <cell r="A77" t="str">
            <v>SPM_hSE</v>
          </cell>
          <cell r="B77" t="str">
            <v>NDP</v>
          </cell>
          <cell r="D77" t="str">
            <v>Publications officielles et information administrative</v>
          </cell>
          <cell r="K77">
            <v>112426792</v>
          </cell>
          <cell r="O77">
            <v>45639270.789999999</v>
          </cell>
          <cell r="S77">
            <v>38692505.899999999</v>
          </cell>
          <cell r="W77">
            <v>35193412.490000002</v>
          </cell>
          <cell r="AA77">
            <v>44960000</v>
          </cell>
          <cell r="AB77">
            <v>44660000</v>
          </cell>
          <cell r="AF77">
            <v>0</v>
          </cell>
          <cell r="AG77">
            <v>0</v>
          </cell>
          <cell r="AH77">
            <v>0</v>
          </cell>
          <cell r="AI77">
            <v>0</v>
          </cell>
          <cell r="AO77">
            <v>0</v>
          </cell>
          <cell r="AP77">
            <v>0</v>
          </cell>
          <cell r="AQ77">
            <v>0</v>
          </cell>
          <cell r="AR77">
            <v>0</v>
          </cell>
          <cell r="AX77">
            <v>0</v>
          </cell>
          <cell r="AY77">
            <v>0</v>
          </cell>
          <cell r="AZ77">
            <v>0</v>
          </cell>
          <cell r="BA77">
            <v>0</v>
          </cell>
        </row>
        <row r="78">
          <cell r="A78" t="str">
            <v>MTE_hLogt</v>
          </cell>
          <cell r="B78" t="str">
            <v>NDP</v>
          </cell>
          <cell r="D78" t="str">
            <v>Contrôle et exploitation aériens</v>
          </cell>
          <cell r="K78">
            <v>520922333</v>
          </cell>
          <cell r="O78">
            <v>564854081.26999998</v>
          </cell>
          <cell r="S78">
            <v>531859410.75999999</v>
          </cell>
          <cell r="W78">
            <v>559273319.14999998</v>
          </cell>
          <cell r="AA78">
            <v>647412336</v>
          </cell>
          <cell r="AB78">
            <v>577412336</v>
          </cell>
          <cell r="AF78">
            <v>0</v>
          </cell>
          <cell r="AG78">
            <v>0</v>
          </cell>
          <cell r="AH78">
            <v>0</v>
          </cell>
          <cell r="AI78">
            <v>0</v>
          </cell>
          <cell r="AO78">
            <v>0</v>
          </cell>
          <cell r="AP78">
            <v>0</v>
          </cell>
          <cell r="AQ78">
            <v>0</v>
          </cell>
          <cell r="AR78">
            <v>0</v>
          </cell>
          <cell r="AX78">
            <v>0</v>
          </cell>
          <cell r="AY78">
            <v>0</v>
          </cell>
          <cell r="AZ78">
            <v>0</v>
          </cell>
          <cell r="BA78">
            <v>0</v>
          </cell>
        </row>
        <row r="79">
          <cell r="A79" t="str">
            <v>MTE_hLogt</v>
          </cell>
          <cell r="B79" t="str">
            <v>NDP</v>
          </cell>
          <cell r="D79" t="str">
            <v>Contrôle et exploitation aériens</v>
          </cell>
          <cell r="K79">
            <v>896880764</v>
          </cell>
          <cell r="O79">
            <v>914049084</v>
          </cell>
          <cell r="S79">
            <v>921685062.12000012</v>
          </cell>
          <cell r="W79">
            <v>913518964.37</v>
          </cell>
          <cell r="AA79">
            <v>932649071</v>
          </cell>
          <cell r="AB79">
            <v>932649071</v>
          </cell>
          <cell r="AF79">
            <v>0</v>
          </cell>
          <cell r="AG79">
            <v>0</v>
          </cell>
          <cell r="AH79">
            <v>0</v>
          </cell>
          <cell r="AI79">
            <v>0</v>
          </cell>
          <cell r="AO79">
            <v>0</v>
          </cell>
          <cell r="AP79">
            <v>0</v>
          </cell>
          <cell r="AQ79">
            <v>0</v>
          </cell>
          <cell r="AR79">
            <v>0</v>
          </cell>
          <cell r="AX79">
            <v>0</v>
          </cell>
          <cell r="AY79">
            <v>0</v>
          </cell>
          <cell r="AZ79">
            <v>0</v>
          </cell>
          <cell r="BA79">
            <v>0</v>
          </cell>
        </row>
        <row r="80">
          <cell r="A80" t="str">
            <v>MTE_hLogt</v>
          </cell>
          <cell r="B80" t="str">
            <v>HN</v>
          </cell>
          <cell r="D80" t="str">
            <v>Contrôle et exploitation aériens</v>
          </cell>
          <cell r="K80">
            <v>266846712</v>
          </cell>
          <cell r="O80">
            <v>268722748</v>
          </cell>
          <cell r="S80">
            <v>273606693</v>
          </cell>
          <cell r="W80">
            <v>275061022.38999999</v>
          </cell>
          <cell r="AA80">
            <v>281223563</v>
          </cell>
          <cell r="AB80">
            <v>281223563</v>
          </cell>
          <cell r="AF80">
            <v>0</v>
          </cell>
          <cell r="AG80">
            <v>0</v>
          </cell>
          <cell r="AH80">
            <v>0</v>
          </cell>
          <cell r="AI80">
            <v>0</v>
          </cell>
          <cell r="AO80">
            <v>0</v>
          </cell>
          <cell r="AP80">
            <v>0</v>
          </cell>
          <cell r="AQ80">
            <v>0</v>
          </cell>
          <cell r="AR80">
            <v>0</v>
          </cell>
          <cell r="AX80">
            <v>0</v>
          </cell>
          <cell r="AY80">
            <v>0</v>
          </cell>
          <cell r="AZ80">
            <v>0</v>
          </cell>
          <cell r="BA80">
            <v>0</v>
          </cell>
        </row>
        <row r="81">
          <cell r="A81" t="str">
            <v>MTE_hLogt</v>
          </cell>
          <cell r="B81" t="str">
            <v>NDP</v>
          </cell>
          <cell r="D81" t="str">
            <v>Contrôle et exploitation aériens</v>
          </cell>
          <cell r="K81">
            <v>388373525</v>
          </cell>
          <cell r="O81">
            <v>333811286.07999998</v>
          </cell>
          <cell r="S81">
            <v>303495517</v>
          </cell>
          <cell r="W81">
            <v>284769347.68000007</v>
          </cell>
          <cell r="AA81">
            <v>430635546</v>
          </cell>
          <cell r="AB81">
            <v>430635546</v>
          </cell>
          <cell r="AF81">
            <v>0</v>
          </cell>
          <cell r="AG81">
            <v>0</v>
          </cell>
          <cell r="AH81">
            <v>0</v>
          </cell>
          <cell r="AI81">
            <v>0</v>
          </cell>
          <cell r="AO81">
            <v>0</v>
          </cell>
          <cell r="AP81">
            <v>0</v>
          </cell>
          <cell r="AQ81">
            <v>0</v>
          </cell>
          <cell r="AR81">
            <v>0</v>
          </cell>
          <cell r="AX81">
            <v>0</v>
          </cell>
          <cell r="AY81">
            <v>0</v>
          </cell>
          <cell r="AZ81">
            <v>0</v>
          </cell>
          <cell r="BA81">
            <v>0</v>
          </cell>
        </row>
        <row r="82">
          <cell r="A82" t="str">
            <v>MTE_hLogt</v>
          </cell>
          <cell r="B82" t="str">
            <v>NDP</v>
          </cell>
          <cell r="D82" t="str">
            <v>Contrôle et exploitation aériens</v>
          </cell>
          <cell r="K82">
            <v>39632636</v>
          </cell>
          <cell r="O82">
            <v>44188464.670000002</v>
          </cell>
          <cell r="S82">
            <v>40547097</v>
          </cell>
          <cell r="W82">
            <v>33951474.090000004</v>
          </cell>
          <cell r="AA82">
            <v>44224243</v>
          </cell>
          <cell r="AB82">
            <v>44224243</v>
          </cell>
          <cell r="AF82">
            <v>0</v>
          </cell>
          <cell r="AG82">
            <v>0</v>
          </cell>
          <cell r="AH82">
            <v>0</v>
          </cell>
          <cell r="AI82">
            <v>0</v>
          </cell>
          <cell r="AO82">
            <v>0</v>
          </cell>
          <cell r="AP82">
            <v>0</v>
          </cell>
          <cell r="AQ82">
            <v>0</v>
          </cell>
          <cell r="AR82">
            <v>0</v>
          </cell>
          <cell r="AX82">
            <v>0</v>
          </cell>
          <cell r="AY82">
            <v>0</v>
          </cell>
          <cell r="AZ82">
            <v>0</v>
          </cell>
          <cell r="BA82">
            <v>0</v>
          </cell>
        </row>
        <row r="83">
          <cell r="A83" t="str">
            <v>MTE_hLogt</v>
          </cell>
          <cell r="B83" t="str">
            <v>ODETE</v>
          </cell>
          <cell r="D83" t="str">
            <v>Financement des aides aux collectivités pour l'électrification rurale</v>
          </cell>
          <cell r="K83">
            <v>342302865.83999997</v>
          </cell>
          <cell r="O83">
            <v>348443454.88</v>
          </cell>
          <cell r="S83">
            <v>380196945.06</v>
          </cell>
          <cell r="W83">
            <v>296044175.20999998</v>
          </cell>
          <cell r="AA83">
            <v>353500000</v>
          </cell>
          <cell r="AB83">
            <v>353500000</v>
          </cell>
          <cell r="AF83">
            <v>0</v>
          </cell>
          <cell r="AG83">
            <v>0</v>
          </cell>
          <cell r="AH83">
            <v>0</v>
          </cell>
          <cell r="AI83">
            <v>0</v>
          </cell>
          <cell r="AO83">
            <v>0</v>
          </cell>
          <cell r="AP83">
            <v>0</v>
          </cell>
          <cell r="AQ83">
            <v>0</v>
          </cell>
          <cell r="AR83">
            <v>0</v>
          </cell>
          <cell r="AX83">
            <v>0</v>
          </cell>
          <cell r="AY83">
            <v>0</v>
          </cell>
          <cell r="AZ83">
            <v>0</v>
          </cell>
          <cell r="BA83">
            <v>0</v>
          </cell>
        </row>
        <row r="84">
          <cell r="A84" t="str">
            <v>MTE_hLogt</v>
          </cell>
          <cell r="B84" t="str">
            <v>ODETE</v>
          </cell>
          <cell r="D84" t="str">
            <v>Financement des aides aux collectivités pour l'électrification rurale</v>
          </cell>
          <cell r="K84">
            <v>916829.82</v>
          </cell>
          <cell r="O84">
            <v>999938.97</v>
          </cell>
          <cell r="S84">
            <v>1555968.08</v>
          </cell>
          <cell r="W84">
            <v>663981.74</v>
          </cell>
          <cell r="AA84">
            <v>6500000</v>
          </cell>
          <cell r="AB84">
            <v>6500000</v>
          </cell>
          <cell r="AF84">
            <v>0</v>
          </cell>
          <cell r="AG84">
            <v>0</v>
          </cell>
          <cell r="AH84">
            <v>0</v>
          </cell>
          <cell r="AI84">
            <v>0</v>
          </cell>
          <cell r="AO84">
            <v>0</v>
          </cell>
          <cell r="AP84">
            <v>0</v>
          </cell>
          <cell r="AQ84">
            <v>0</v>
          </cell>
          <cell r="AR84">
            <v>0</v>
          </cell>
          <cell r="AX84">
            <v>0</v>
          </cell>
          <cell r="AY84">
            <v>0</v>
          </cell>
          <cell r="AZ84">
            <v>0</v>
          </cell>
          <cell r="BA84">
            <v>0</v>
          </cell>
        </row>
        <row r="85">
          <cell r="A85" t="str">
            <v>MTE_hLogt</v>
          </cell>
          <cell r="B85" t="str">
            <v>HN</v>
          </cell>
          <cell r="D85" t="str">
            <v>Renouvellement des concessions hydroélectriques</v>
          </cell>
          <cell r="K85">
            <v>627724.26</v>
          </cell>
          <cell r="O85">
            <v>30132.97</v>
          </cell>
          <cell r="S85">
            <v>152513.64000000001</v>
          </cell>
          <cell r="W85">
            <v>0</v>
          </cell>
          <cell r="AA85">
            <v>1000000</v>
          </cell>
          <cell r="AB85">
            <v>1000000</v>
          </cell>
          <cell r="AF85">
            <v>0</v>
          </cell>
          <cell r="AG85">
            <v>0</v>
          </cell>
          <cell r="AH85">
            <v>0</v>
          </cell>
          <cell r="AI85">
            <v>0</v>
          </cell>
          <cell r="AO85">
            <v>0</v>
          </cell>
          <cell r="AP85">
            <v>0</v>
          </cell>
          <cell r="AQ85">
            <v>0</v>
          </cell>
          <cell r="AR85">
            <v>0</v>
          </cell>
          <cell r="AX85">
            <v>0</v>
          </cell>
          <cell r="AY85">
            <v>0</v>
          </cell>
          <cell r="AZ85">
            <v>0</v>
          </cell>
          <cell r="BA85">
            <v>0</v>
          </cell>
        </row>
        <row r="87">
          <cell r="K87">
            <v>244631220893.95999</v>
          </cell>
          <cell r="O87">
            <v>241692861281.05002</v>
          </cell>
          <cell r="S87">
            <v>234638644530.78003</v>
          </cell>
          <cell r="W87">
            <v>246267183053.92999</v>
          </cell>
          <cell r="AA87">
            <v>251951093953</v>
          </cell>
          <cell r="AB87">
            <v>252128809103</v>
          </cell>
          <cell r="AF87">
            <v>0</v>
          </cell>
          <cell r="AG87">
            <v>0</v>
          </cell>
          <cell r="AH87">
            <v>0</v>
          </cell>
          <cell r="AI87">
            <v>0</v>
          </cell>
          <cell r="AO87">
            <v>0</v>
          </cell>
          <cell r="AP87">
            <v>0</v>
          </cell>
          <cell r="AQ87">
            <v>0</v>
          </cell>
          <cell r="AR87">
            <v>0</v>
          </cell>
          <cell r="AX87">
            <v>0</v>
          </cell>
          <cell r="AY87">
            <v>0</v>
          </cell>
          <cell r="AZ87">
            <v>0</v>
          </cell>
          <cell r="BA87">
            <v>0</v>
          </cell>
        </row>
        <row r="88">
          <cell r="K88">
            <v>6764383773.9300003</v>
          </cell>
          <cell r="O88">
            <v>6779074126.1799984</v>
          </cell>
          <cell r="S88">
            <v>6624592640.5200014</v>
          </cell>
          <cell r="W88">
            <v>6683686132.25</v>
          </cell>
          <cell r="AA88">
            <v>6699899065</v>
          </cell>
          <cell r="AB88">
            <v>6615106065</v>
          </cell>
          <cell r="AF88">
            <v>0</v>
          </cell>
          <cell r="AG88">
            <v>0</v>
          </cell>
          <cell r="AH88">
            <v>0</v>
          </cell>
          <cell r="AI88">
            <v>0</v>
          </cell>
          <cell r="AO88">
            <v>0</v>
          </cell>
          <cell r="AP88">
            <v>0</v>
          </cell>
          <cell r="AQ88">
            <v>0</v>
          </cell>
          <cell r="AR88">
            <v>0</v>
          </cell>
          <cell r="AX88">
            <v>0</v>
          </cell>
          <cell r="AY88">
            <v>0</v>
          </cell>
          <cell r="AZ88">
            <v>0</v>
          </cell>
          <cell r="BA88">
            <v>0</v>
          </cell>
        </row>
        <row r="89">
          <cell r="K89">
            <v>56796296231.440002</v>
          </cell>
          <cell r="O89">
            <v>57700263437.169998</v>
          </cell>
          <cell r="S89">
            <v>58434259065.279991</v>
          </cell>
          <cell r="W89">
            <v>59002232387.919998</v>
          </cell>
          <cell r="AA89">
            <v>59684403371</v>
          </cell>
          <cell r="AB89">
            <v>59802353371</v>
          </cell>
          <cell r="AF89">
            <v>0</v>
          </cell>
          <cell r="AG89">
            <v>0</v>
          </cell>
          <cell r="AH89">
            <v>0</v>
          </cell>
          <cell r="AI89">
            <v>0</v>
          </cell>
          <cell r="AO89">
            <v>0</v>
          </cell>
          <cell r="AP89">
            <v>0</v>
          </cell>
          <cell r="AQ89">
            <v>0</v>
          </cell>
          <cell r="AR89">
            <v>0</v>
          </cell>
          <cell r="AX89">
            <v>0</v>
          </cell>
          <cell r="AY89">
            <v>0</v>
          </cell>
          <cell r="AZ89">
            <v>0</v>
          </cell>
          <cell r="BA89">
            <v>0</v>
          </cell>
        </row>
        <row r="90">
          <cell r="K90">
            <v>181070540888.59003</v>
          </cell>
          <cell r="O90">
            <v>177213523717.70004</v>
          </cell>
          <cell r="S90">
            <v>169579792824.98004</v>
          </cell>
          <cell r="W90">
            <v>180581264533.76007</v>
          </cell>
          <cell r="AA90">
            <v>185566791517</v>
          </cell>
          <cell r="AB90">
            <v>185711349667</v>
          </cell>
          <cell r="AF90">
            <v>0</v>
          </cell>
          <cell r="AG90">
            <v>0</v>
          </cell>
          <cell r="AH90">
            <v>0</v>
          </cell>
          <cell r="AI90">
            <v>0</v>
          </cell>
          <cell r="AO90">
            <v>0</v>
          </cell>
          <cell r="AP90">
            <v>0</v>
          </cell>
          <cell r="AQ90">
            <v>0</v>
          </cell>
          <cell r="AR90">
            <v>0</v>
          </cell>
          <cell r="AX90">
            <v>0</v>
          </cell>
          <cell r="AY90">
            <v>0</v>
          </cell>
          <cell r="AZ90">
            <v>0</v>
          </cell>
          <cell r="BA90">
            <v>0</v>
          </cell>
        </row>
      </sheetData>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5"/>
      <sheetName val="PrevisionExecution (2)"/>
      <sheetName val="PrevisionExecution"/>
      <sheetName val="Briques T2 (2)"/>
      <sheetName val="Cognos_Office_Connection_Cache"/>
      <sheetName val="Variables"/>
    </sheetNames>
    <sheetDataSet>
      <sheetData sheetId="0" refreshError="1"/>
      <sheetData sheetId="1" refreshError="1"/>
      <sheetData sheetId="2"/>
      <sheetData sheetId="3" refreshError="1"/>
      <sheetData sheetId="4">
        <row r="2">
          <cell r="B2" t="str">
            <v/>
          </cell>
        </row>
        <row r="3">
          <cell r="B3" t="str">
            <v>Total Ministères</v>
          </cell>
        </row>
        <row r="4">
          <cell r="B4" t="str">
            <v>MIN01 - Europe et affaires étrangères</v>
          </cell>
        </row>
        <row r="5">
          <cell r="B5" t="str">
            <v>MIN02 - Culture</v>
          </cell>
        </row>
        <row r="6">
          <cell r="B6" t="str">
            <v>MIN03 - Agriculture et alimentation</v>
          </cell>
        </row>
        <row r="7">
          <cell r="B7" t="str">
            <v>MIN06 - Éducation nationale, jeunesse et sports</v>
          </cell>
        </row>
        <row r="8">
          <cell r="B8" t="str">
            <v>MIN07 - Économie, finances et relance</v>
          </cell>
        </row>
        <row r="9">
          <cell r="B9" t="str">
            <v>MIN09 - Intérieur</v>
          </cell>
        </row>
        <row r="10">
          <cell r="B10" t="str">
            <v>MIN10 - Justice</v>
          </cell>
        </row>
        <row r="11">
          <cell r="B11" t="str">
            <v>MIN12 - Services du Premier ministre</v>
          </cell>
        </row>
        <row r="12">
          <cell r="B12" t="str">
            <v>MIN23 - Transition écologique</v>
          </cell>
        </row>
        <row r="13">
          <cell r="B13" t="str">
            <v>MIN28 - Mer</v>
          </cell>
        </row>
        <row r="14">
          <cell r="B14" t="str">
            <v>MIN36 - Travail, emploi et insertion</v>
          </cell>
        </row>
        <row r="15">
          <cell r="B15" t="str">
            <v>MIN38 - Enseignement supérieur, recherche et innovation</v>
          </cell>
        </row>
        <row r="16">
          <cell r="B16" t="str">
            <v>MIN44 - Outre-mer</v>
          </cell>
        </row>
        <row r="17">
          <cell r="B17" t="str">
            <v>MIN45 - Cohésion des territoires et relations avec les collectivités territoriales</v>
          </cell>
        </row>
        <row r="18">
          <cell r="B18" t="str">
            <v>MIN50 - Transformation et fonction publiques</v>
          </cell>
        </row>
        <row r="19">
          <cell r="B19" t="str">
            <v>MIN56 - Solidarités et santé</v>
          </cell>
        </row>
        <row r="20">
          <cell r="B20" t="str">
            <v>MIN70 - Armées</v>
          </cell>
        </row>
        <row r="21">
          <cell r="B21" t="str">
            <v>Total Missions</v>
          </cell>
        </row>
        <row r="22">
          <cell r="B22" t="str">
            <v>CCF Accords monétaires internationaux</v>
          </cell>
        </row>
        <row r="23">
          <cell r="B23" t="str">
            <v>MSN Action extérieure de l'État</v>
          </cell>
        </row>
        <row r="24">
          <cell r="B24" t="str">
            <v>MSN Administration générale et territoriale de l'État</v>
          </cell>
        </row>
        <row r="25">
          <cell r="B25" t="str">
            <v>MSN Agriculture, alimentation, forêt et affaires rurales</v>
          </cell>
        </row>
        <row r="26">
          <cell r="B26" t="str">
            <v>MSN Aide publique au développement</v>
          </cell>
        </row>
        <row r="27">
          <cell r="B27" t="str">
            <v>MSN Anciens combattants, mémoire et liens avec la Nation</v>
          </cell>
        </row>
        <row r="28">
          <cell r="B28" t="str">
            <v>CCF Avances à divers services de l'État ou organismes gérant des services publics</v>
          </cell>
        </row>
        <row r="29">
          <cell r="B29" t="str">
            <v>CCF Avances à l'audiovisuel public</v>
          </cell>
        </row>
        <row r="30">
          <cell r="B30" t="str">
            <v>CCF Avances aux collectivités territoriales</v>
          </cell>
        </row>
        <row r="31">
          <cell r="B31" t="str">
            <v>MSN Cohésion des territoires</v>
          </cell>
        </row>
        <row r="32">
          <cell r="B32" t="str">
            <v>MSN Conseil et contrôle de l'État</v>
          </cell>
        </row>
        <row r="33">
          <cell r="B33" t="str">
            <v>CAS Contrôle de la circulation et du stationnement routiers</v>
          </cell>
        </row>
        <row r="34">
          <cell r="B34" t="str">
            <v>BA Contrôle et exploitation aériens</v>
          </cell>
        </row>
        <row r="35">
          <cell r="B35" t="str">
            <v>MSN Crédits non répartis</v>
          </cell>
        </row>
        <row r="36">
          <cell r="B36" t="str">
            <v>MSN Culture</v>
          </cell>
        </row>
        <row r="37">
          <cell r="B37" t="str">
            <v>MSN Défense</v>
          </cell>
        </row>
        <row r="38">
          <cell r="B38" t="str">
            <v>CAS Développement agricole et rural</v>
          </cell>
        </row>
        <row r="39">
          <cell r="B39" t="str">
            <v>MSN Direction de l'action du Gouvernement</v>
          </cell>
        </row>
        <row r="40">
          <cell r="B40" t="str">
            <v>MSN Écologie, développement et mobilité durables</v>
          </cell>
        </row>
        <row r="41">
          <cell r="B41" t="str">
            <v>MSN Économie</v>
          </cell>
        </row>
        <row r="42">
          <cell r="B42" t="str">
            <v>MSN Engagements financiers de l'État</v>
          </cell>
        </row>
        <row r="43">
          <cell r="B43" t="str">
            <v>MSN Enseignement scolaire</v>
          </cell>
        </row>
        <row r="44">
          <cell r="B44" t="str">
            <v>CAS Financement des aides aux collectivités pour l'électrification rurale</v>
          </cell>
        </row>
        <row r="45">
          <cell r="B45" t="str">
            <v>MSN Gestion des finances publiques</v>
          </cell>
        </row>
        <row r="46">
          <cell r="B46" t="str">
            <v>CAS Gestion du patrimoine immobilier de l'État</v>
          </cell>
        </row>
        <row r="47">
          <cell r="B47" t="str">
            <v>MSN Immigration, asile et intégration</v>
          </cell>
        </row>
        <row r="48">
          <cell r="B48" t="str">
            <v>MSN Investir pour la France de 2030</v>
          </cell>
        </row>
        <row r="49">
          <cell r="B49" t="str">
            <v>MSN Justice</v>
          </cell>
        </row>
        <row r="50">
          <cell r="B50" t="str">
            <v>MSN Médias, livre et industries culturelles</v>
          </cell>
        </row>
        <row r="51">
          <cell r="B51" t="str">
            <v>MSN Outre-mer</v>
          </cell>
        </row>
        <row r="52">
          <cell r="B52" t="str">
            <v>CAS Participation de la France au désendettement de la Grèce</v>
          </cell>
        </row>
        <row r="53">
          <cell r="B53" t="str">
            <v>CAS Participations financières de l'État</v>
          </cell>
        </row>
        <row r="54">
          <cell r="B54" t="str">
            <v>CAS Pensions</v>
          </cell>
        </row>
        <row r="55">
          <cell r="B55" t="str">
            <v>MSN Plan d'urgence face à la crise sanitaire</v>
          </cell>
        </row>
        <row r="56">
          <cell r="B56" t="str">
            <v>MSN Plan de relance</v>
          </cell>
        </row>
        <row r="57">
          <cell r="B57" t="str">
            <v>MSN Pouvoirs publics</v>
          </cell>
        </row>
        <row r="58">
          <cell r="B58" t="str">
            <v>CCF Prêts à des États étrangers</v>
          </cell>
        </row>
        <row r="59">
          <cell r="B59" t="str">
            <v>CCF Prêts et avances à des particuliers ou à des organismes privés</v>
          </cell>
        </row>
        <row r="60">
          <cell r="B60" t="str">
            <v>BA Publications officielles et information administrative</v>
          </cell>
        </row>
        <row r="61">
          <cell r="B61" t="str">
            <v>MSN Recherche et enseignement supérieur</v>
          </cell>
        </row>
        <row r="62">
          <cell r="B62" t="str">
            <v>MSN Régimes sociaux et de retraite</v>
          </cell>
        </row>
        <row r="63">
          <cell r="B63" t="str">
            <v>MSN Relations avec les collectivités territoriales</v>
          </cell>
        </row>
        <row r="64">
          <cell r="B64" t="str">
            <v>MSN Remboursements et dégrèvements</v>
          </cell>
        </row>
        <row r="65">
          <cell r="B65" t="str">
            <v>MSN Santé</v>
          </cell>
        </row>
        <row r="66">
          <cell r="B66" t="str">
            <v>MSN Sécurités</v>
          </cell>
        </row>
        <row r="67">
          <cell r="B67" t="str">
            <v>MSN Solidarité, insertion et égalité des chances</v>
          </cell>
        </row>
        <row r="68">
          <cell r="B68" t="str">
            <v>MSN Sport, jeunesse et vie associative</v>
          </cell>
        </row>
        <row r="69">
          <cell r="B69" t="str">
            <v>MSN Transformation et fonction publiques</v>
          </cell>
        </row>
        <row r="70">
          <cell r="B70" t="str">
            <v>MSN Travail et emploi</v>
          </cell>
        </row>
        <row r="71">
          <cell r="B71" t="str">
            <v>Total Prélèvements sur recettes (PSR)</v>
          </cell>
        </row>
        <row r="72">
          <cell r="B72" t="str">
            <v>PSRUE - Prélèvement sur les recettes de l'État au profit de l'Union européenne</v>
          </cell>
        </row>
        <row r="73">
          <cell r="B73" t="str">
            <v>PSRCT - Prélèvements sur les recettes de l'État au profit des collectivités territoriales</v>
          </cell>
        </row>
        <row r="74">
          <cell r="B74" t="str">
            <v>TVA (Programme)</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1.0.Mesures Dépenses"/>
      <sheetName val="1.1.Mesures Recettes"/>
      <sheetName val="1.2.CAS_T3"/>
      <sheetName val="1.3.CréditsBG"/>
      <sheetName val="1.4.Taxes"/>
      <sheetName val="1.5.BA&amp;CS"/>
      <sheetName val="LISTE"/>
      <sheetName val="2.0.FEMS"/>
      <sheetName val="2.1a.PAE Etat"/>
      <sheetName val="2.1b.PAE Opérateurs"/>
      <sheetName val="2.2 SE par service"/>
      <sheetName val="2.3.CATEGO"/>
      <sheetName val="3.0.CPER&amp;CCT"/>
      <sheetName val="3.1.Fonds européens"/>
      <sheetName val="3.2.Maquette"/>
      <sheetName val="Réf. T2"/>
      <sheetName val="Base Opérateurs"/>
    </sheetNames>
    <sheetDataSet>
      <sheetData sheetId="0" refreshError="1"/>
      <sheetData sheetId="1">
        <row r="2">
          <cell r="D2" t="str">
            <v>Conseils 
L’onglet «1.0 Mesures» est un onglet unique de saisie des dépenses, en écart à la LFI 2022. Les colonnes en bleu doivent impérativement être renseignées. Les crédits, apparaissant en lignes blanches, doivent être renseignés en AE et CP pour 2023-2027 dans les colonnes R à AA.
Pour les taxes affectées, le montant renseigné en colonnes M et N correspond respectivement au rendement et au plafond de la taxe pour 2022. Les colonnes R à AA doivent être remplies deux à deux en écart à la LFI 2022, chacun des couples de colonnes correspondant respectivement au rendement envisagé pour la taxe en année N et au plafond proposé pour la taxe au cours de la même année. Les mesures nouvelles, d’économie, de transfert et de périmètre résultant de ces mouvements sont automatiquement calculées dans l’onglet «1.4 Taxes».
-&gt; En l’absence de remplissage des colonnes R à AA, le rendement et le plafond des taxes affectées seront respectivement ceux du Voies et Moyens annexé au PLF 2022 et ceux de la LFI 2022 (pour information, ces données sont rappelées dans l’onglet «1.4 Taxes»). 
-&gt; Pour saisir une modification de plafond ou une rebudgétisation de taxe plafonnée, il faut sélectionner les intitulés correspondants dans le menu déroulant de la colonne «Type» et renseigner, toujours en écart à la LFI 2022, le rendement et le plafond (ou la subvention en cas de rebudgétisation) prévus pour l'une des années 2023-2027 (en cas de rebudgétisation, il importe néanmoins, au-delà de la subvention envisagée, de renseigner le rendement prévisionnel que la taxe aurait eu si celle-ci avait été maintenue). Une proposition de déplafonnement doit être transcrite par une diminution du plafond de la taxe à hauteur du montant de ce plafond en LFI 2022, à compter de l'année de déplafonnement.
-&gt; En cas de plafonnement d’une taxe affectée ou de nouvelle affectation de taxe, des lignes grisées sont à votre disposition pré-renseignées avec les mentions «Ajout plafond» et «Nouvelle affectation» : il faut alors inscrire dans la ligne dédiée le numéro de programme et la description de la taxe concernée ainsi que le rendement et plafond en valeur (et non en écart). A noter qu'il est souhaitable le cas échéant d'inscrire en onglet «1.4 Taxes», dans les zones en rouge, l'évaluation 2022 du Voies et Moyens pour une taxe nouvellement plafonnée ainsi que son affectataire et la référence juridique de la taxe. 
Contrairement aux années précédentes, les recettes des comptes spéciaux et budgets annexes doivent être complétées dans l'onglet «1.1 Mesures recettes». Seules les évolutions anticipées en dépenses sur les comptes spéciaux et budget annexes doivent être saisies dans l'onglet «1.0 Mesures dépenses».</v>
          </cell>
        </row>
        <row r="5">
          <cell r="O5" t="str">
            <v>Total de la colonne</v>
          </cell>
          <cell r="R5">
            <v>0</v>
          </cell>
          <cell r="S5">
            <v>0</v>
          </cell>
          <cell r="T5">
            <v>0</v>
          </cell>
          <cell r="U5">
            <v>0</v>
          </cell>
          <cell r="V5">
            <v>0</v>
          </cell>
          <cell r="W5">
            <v>0</v>
          </cell>
          <cell r="X5">
            <v>0</v>
          </cell>
          <cell r="Y5">
            <v>0</v>
          </cell>
          <cell r="Z5">
            <v>0</v>
          </cell>
          <cell r="AA5">
            <v>0</v>
          </cell>
        </row>
        <row r="7">
          <cell r="K7">
            <v>6544736420</v>
          </cell>
          <cell r="R7" t="str">
            <v>En écart à la LFI 2022 (en M€)</v>
          </cell>
        </row>
        <row r="8">
          <cell r="R8">
            <v>2023</v>
          </cell>
          <cell r="T8">
            <v>2024</v>
          </cell>
          <cell r="V8">
            <v>2025</v>
          </cell>
          <cell r="X8">
            <v>2026</v>
          </cell>
          <cell r="Z8">
            <v>2027</v>
          </cell>
        </row>
        <row r="9">
          <cell r="D9" t="str">
            <v>Label</v>
          </cell>
          <cell r="G9" t="str">
            <v>N° Prog</v>
          </cell>
          <cell r="I9" t="str">
            <v>N° Brique</v>
          </cell>
          <cell r="K9" t="str">
            <v>Type</v>
          </cell>
          <cell r="O9" t="str">
            <v>MIN.</v>
          </cell>
          <cell r="P9" t="str">
            <v>DB</v>
          </cell>
          <cell r="Q9" t="str">
            <v>ARB.</v>
          </cell>
          <cell r="R9" t="str">
            <v>AE 2023</v>
          </cell>
          <cell r="S9" t="str">
            <v>CP 2023</v>
          </cell>
          <cell r="T9" t="str">
            <v>AE 2024</v>
          </cell>
          <cell r="U9" t="str">
            <v>CP 2024</v>
          </cell>
          <cell r="V9" t="str">
            <v>AE 2025</v>
          </cell>
          <cell r="W9" t="str">
            <v>CP 2025</v>
          </cell>
          <cell r="X9" t="str">
            <v>AE 2026</v>
          </cell>
          <cell r="Y9" t="str">
            <v>CP 2026</v>
          </cell>
          <cell r="Z9" t="str">
            <v>AE 2027</v>
          </cell>
          <cell r="AA9" t="str">
            <v>CP 2027</v>
          </cell>
        </row>
        <row r="10">
          <cell r="R10" t="str">
            <v>Si TA, rendement</v>
          </cell>
          <cell r="S10" t="str">
            <v>Si TA, plafond</v>
          </cell>
          <cell r="T10" t="str">
            <v>Si TA, rendement</v>
          </cell>
          <cell r="U10" t="str">
            <v>Si TA, plafond</v>
          </cell>
          <cell r="V10" t="str">
            <v>Si TA, rendement</v>
          </cell>
          <cell r="W10" t="str">
            <v>Si TA, plafond</v>
          </cell>
          <cell r="X10" t="str">
            <v>Si TA, rendement</v>
          </cell>
          <cell r="Y10" t="str">
            <v>Si TA, plafond</v>
          </cell>
          <cell r="Z10" t="str">
            <v>Si TA, rendement</v>
          </cell>
          <cell r="AA10" t="str">
            <v>Si TA, plafond</v>
          </cell>
        </row>
        <row r="12">
          <cell r="D12" t="str">
            <v>T2_HCAS</v>
          </cell>
          <cell r="G12" t="str">
            <v>P142</v>
          </cell>
          <cell r="I12" t="str">
            <v>B1192</v>
          </cell>
          <cell r="O12" t="str">
            <v>X</v>
          </cell>
        </row>
        <row r="13">
          <cell r="D13" t="str">
            <v>T2_CAS</v>
          </cell>
          <cell r="G13" t="str">
            <v>P142</v>
          </cell>
          <cell r="I13" t="str">
            <v>B1191</v>
          </cell>
          <cell r="O13" t="str">
            <v>X</v>
          </cell>
        </row>
        <row r="14">
          <cell r="D14" t="str">
            <v>HT2</v>
          </cell>
          <cell r="G14" t="str">
            <v>P142</v>
          </cell>
          <cell r="I14" t="str">
            <v>B1193</v>
          </cell>
          <cell r="O14" t="str">
            <v>X</v>
          </cell>
        </row>
        <row r="15">
          <cell r="D15" t="str">
            <v>HT2</v>
          </cell>
          <cell r="G15" t="str">
            <v>P142</v>
          </cell>
          <cell r="I15" t="str">
            <v>B1194</v>
          </cell>
          <cell r="O15" t="str">
            <v>X</v>
          </cell>
        </row>
        <row r="16">
          <cell r="D16" t="str">
            <v>HT2</v>
          </cell>
          <cell r="G16" t="str">
            <v>P142</v>
          </cell>
          <cell r="I16" t="str">
            <v>B1195</v>
          </cell>
          <cell r="O16" t="str">
            <v>X</v>
          </cell>
        </row>
        <row r="17">
          <cell r="D17" t="str">
            <v>HT2</v>
          </cell>
          <cell r="G17" t="str">
            <v>P142</v>
          </cell>
          <cell r="I17" t="str">
            <v>B1196</v>
          </cell>
          <cell r="O17" t="str">
            <v>X</v>
          </cell>
        </row>
        <row r="18">
          <cell r="D18" t="str">
            <v>HT2</v>
          </cell>
          <cell r="G18" t="str">
            <v>P142</v>
          </cell>
          <cell r="I18" t="str">
            <v>B1197</v>
          </cell>
          <cell r="O18" t="str">
            <v>X</v>
          </cell>
        </row>
        <row r="19">
          <cell r="D19" t="str">
            <v>HT2</v>
          </cell>
          <cell r="G19" t="str">
            <v>P142</v>
          </cell>
          <cell r="I19" t="str">
            <v>B1198</v>
          </cell>
          <cell r="O19" t="str">
            <v>X</v>
          </cell>
        </row>
        <row r="20">
          <cell r="D20" t="str">
            <v>HT2</v>
          </cell>
          <cell r="G20" t="str">
            <v>P142</v>
          </cell>
          <cell r="I20" t="str">
            <v>B1199</v>
          </cell>
          <cell r="O20" t="str">
            <v>X</v>
          </cell>
        </row>
        <row r="21">
          <cell r="D21" t="str">
            <v>HT2</v>
          </cell>
          <cell r="G21" t="str">
            <v>P142</v>
          </cell>
          <cell r="I21" t="str">
            <v>B1200</v>
          </cell>
          <cell r="O21" t="str">
            <v>X</v>
          </cell>
        </row>
        <row r="22">
          <cell r="D22" t="str">
            <v>HT2</v>
          </cell>
          <cell r="G22" t="str">
            <v>P142</v>
          </cell>
          <cell r="I22" t="str">
            <v>B1201</v>
          </cell>
          <cell r="O22" t="str">
            <v>X</v>
          </cell>
        </row>
        <row r="23">
          <cell r="D23" t="str">
            <v>HT2</v>
          </cell>
          <cell r="G23" t="str">
            <v>P142</v>
          </cell>
          <cell r="I23" t="str">
            <v>B1203</v>
          </cell>
          <cell r="O23" t="str">
            <v>X</v>
          </cell>
        </row>
        <row r="24">
          <cell r="D24" t="str">
            <v>HT2</v>
          </cell>
          <cell r="G24" t="str">
            <v>P142</v>
          </cell>
          <cell r="I24" t="str">
            <v>B1204</v>
          </cell>
          <cell r="O24" t="str">
            <v>X</v>
          </cell>
        </row>
        <row r="25">
          <cell r="D25" t="str">
            <v>HT2</v>
          </cell>
          <cell r="G25" t="str">
            <v>P142</v>
          </cell>
          <cell r="I25" t="str">
            <v>B1206</v>
          </cell>
          <cell r="O25" t="str">
            <v>X</v>
          </cell>
        </row>
        <row r="26">
          <cell r="D26" t="str">
            <v>HT2</v>
          </cell>
          <cell r="G26" t="str">
            <v>P142</v>
          </cell>
          <cell r="I26" t="str">
            <v>B2077</v>
          </cell>
          <cell r="O26" t="str">
            <v>X</v>
          </cell>
        </row>
        <row r="27">
          <cell r="D27" t="str">
            <v>T2_HCAS</v>
          </cell>
          <cell r="G27" t="str">
            <v>P143</v>
          </cell>
          <cell r="I27" t="str">
            <v>B1208</v>
          </cell>
          <cell r="O27" t="str">
            <v>X</v>
          </cell>
        </row>
        <row r="28">
          <cell r="D28" t="str">
            <v>T2_CAS</v>
          </cell>
          <cell r="G28" t="str">
            <v>P143</v>
          </cell>
          <cell r="I28" t="str">
            <v>B1207</v>
          </cell>
          <cell r="O28" t="str">
            <v>X</v>
          </cell>
        </row>
        <row r="29">
          <cell r="D29" t="str">
            <v>HT2</v>
          </cell>
          <cell r="G29" t="str">
            <v>P143</v>
          </cell>
          <cell r="I29" t="str">
            <v>B1209</v>
          </cell>
          <cell r="O29" t="str">
            <v>X</v>
          </cell>
        </row>
        <row r="30">
          <cell r="D30" t="str">
            <v>HT2</v>
          </cell>
          <cell r="G30" t="str">
            <v>P143</v>
          </cell>
          <cell r="I30" t="str">
            <v>B1210</v>
          </cell>
          <cell r="O30" t="str">
            <v>X</v>
          </cell>
        </row>
        <row r="31">
          <cell r="D31" t="str">
            <v>HT2</v>
          </cell>
          <cell r="G31" t="str">
            <v>P143</v>
          </cell>
          <cell r="I31" t="str">
            <v>B1211</v>
          </cell>
          <cell r="O31" t="str">
            <v>X</v>
          </cell>
        </row>
        <row r="32">
          <cell r="D32" t="str">
            <v>HT2</v>
          </cell>
          <cell r="G32" t="str">
            <v>P143</v>
          </cell>
          <cell r="I32" t="str">
            <v>B1212</v>
          </cell>
          <cell r="O32" t="str">
            <v>X</v>
          </cell>
        </row>
        <row r="33">
          <cell r="D33" t="str">
            <v>HT2</v>
          </cell>
          <cell r="G33" t="str">
            <v>P143</v>
          </cell>
          <cell r="I33" t="str">
            <v>B1213</v>
          </cell>
          <cell r="O33" t="str">
            <v>X</v>
          </cell>
        </row>
        <row r="34">
          <cell r="D34" t="str">
            <v>HT2</v>
          </cell>
          <cell r="G34" t="str">
            <v>P143</v>
          </cell>
          <cell r="I34" t="str">
            <v>B1214</v>
          </cell>
          <cell r="O34" t="str">
            <v>X</v>
          </cell>
        </row>
        <row r="35">
          <cell r="D35" t="str">
            <v>HT2</v>
          </cell>
          <cell r="G35" t="str">
            <v>P143</v>
          </cell>
          <cell r="I35" t="str">
            <v>B1215</v>
          </cell>
          <cell r="O35" t="str">
            <v>X</v>
          </cell>
        </row>
        <row r="36">
          <cell r="D36" t="str">
            <v>HT2</v>
          </cell>
          <cell r="G36" t="str">
            <v>P143</v>
          </cell>
          <cell r="I36" t="str">
            <v>B1216</v>
          </cell>
          <cell r="O36" t="str">
            <v>X</v>
          </cell>
        </row>
        <row r="37">
          <cell r="D37" t="str">
            <v>HT2</v>
          </cell>
          <cell r="G37" t="str">
            <v>P143</v>
          </cell>
          <cell r="I37" t="str">
            <v>B1217</v>
          </cell>
          <cell r="O37" t="str">
            <v>X</v>
          </cell>
        </row>
        <row r="38">
          <cell r="D38" t="str">
            <v>HT2</v>
          </cell>
          <cell r="G38" t="str">
            <v>P143</v>
          </cell>
          <cell r="I38" t="str">
            <v>B2291</v>
          </cell>
          <cell r="O38" t="str">
            <v>X</v>
          </cell>
        </row>
        <row r="39">
          <cell r="D39" t="str">
            <v>HT2</v>
          </cell>
          <cell r="G39" t="str">
            <v>P143</v>
          </cell>
          <cell r="I39" t="str">
            <v>B1218</v>
          </cell>
          <cell r="O39" t="str">
            <v>X</v>
          </cell>
        </row>
        <row r="40">
          <cell r="D40" t="str">
            <v>HT2</v>
          </cell>
          <cell r="G40" t="str">
            <v>P143</v>
          </cell>
          <cell r="I40" t="str">
            <v>B1219</v>
          </cell>
          <cell r="O40" t="str">
            <v>X</v>
          </cell>
        </row>
        <row r="41">
          <cell r="D41" t="str">
            <v>HT2</v>
          </cell>
          <cell r="G41" t="str">
            <v>P143</v>
          </cell>
          <cell r="I41" t="str">
            <v>B1220</v>
          </cell>
          <cell r="O41" t="str">
            <v>X</v>
          </cell>
        </row>
        <row r="42">
          <cell r="D42" t="str">
            <v>HT2</v>
          </cell>
          <cell r="G42" t="str">
            <v>P143</v>
          </cell>
          <cell r="I42" t="str">
            <v>B1221</v>
          </cell>
          <cell r="O42" t="str">
            <v>X</v>
          </cell>
        </row>
        <row r="43">
          <cell r="D43" t="str">
            <v>HT2</v>
          </cell>
          <cell r="G43" t="str">
            <v>P143</v>
          </cell>
          <cell r="I43" t="str">
            <v>B1222</v>
          </cell>
          <cell r="O43" t="str">
            <v>X</v>
          </cell>
        </row>
        <row r="44">
          <cell r="D44" t="str">
            <v>HT2</v>
          </cell>
          <cell r="G44" t="str">
            <v>P143</v>
          </cell>
          <cell r="I44" t="str">
            <v>B1223</v>
          </cell>
          <cell r="O44" t="str">
            <v>X</v>
          </cell>
        </row>
        <row r="45">
          <cell r="D45" t="str">
            <v>HT2</v>
          </cell>
          <cell r="G45" t="str">
            <v>P143</v>
          </cell>
          <cell r="I45" t="str">
            <v>B2749</v>
          </cell>
          <cell r="O45" t="str">
            <v>X</v>
          </cell>
        </row>
        <row r="46">
          <cell r="D46" t="str">
            <v>HT2</v>
          </cell>
          <cell r="G46" t="str">
            <v>P143</v>
          </cell>
          <cell r="I46" t="str">
            <v>B2750</v>
          </cell>
          <cell r="O46" t="str">
            <v>X</v>
          </cell>
        </row>
        <row r="47">
          <cell r="D47" t="str">
            <v>HT2</v>
          </cell>
          <cell r="G47" t="str">
            <v>P143</v>
          </cell>
          <cell r="I47" t="str">
            <v>B1225</v>
          </cell>
          <cell r="O47" t="str">
            <v>X</v>
          </cell>
        </row>
        <row r="48">
          <cell r="D48" t="str">
            <v>HT2</v>
          </cell>
          <cell r="G48" t="str">
            <v>P143</v>
          </cell>
          <cell r="I48" t="str">
            <v>B1226</v>
          </cell>
          <cell r="O48" t="str">
            <v>X</v>
          </cell>
        </row>
        <row r="49">
          <cell r="D49" t="str">
            <v>HT2</v>
          </cell>
          <cell r="G49" t="str">
            <v>P143</v>
          </cell>
          <cell r="I49" t="str">
            <v>B1227</v>
          </cell>
          <cell r="O49" t="str">
            <v>X</v>
          </cell>
        </row>
        <row r="50">
          <cell r="D50" t="str">
            <v>HT2</v>
          </cell>
          <cell r="G50" t="str">
            <v>P143</v>
          </cell>
          <cell r="I50" t="str">
            <v>B1228</v>
          </cell>
          <cell r="O50" t="str">
            <v>X</v>
          </cell>
        </row>
        <row r="51">
          <cell r="D51" t="str">
            <v>HT2</v>
          </cell>
          <cell r="G51" t="str">
            <v>P143</v>
          </cell>
          <cell r="I51" t="str">
            <v>B1240</v>
          </cell>
          <cell r="O51" t="str">
            <v>X</v>
          </cell>
        </row>
        <row r="52">
          <cell r="D52" t="str">
            <v>HT2</v>
          </cell>
          <cell r="G52" t="str">
            <v>P143</v>
          </cell>
          <cell r="I52" t="str">
            <v>B1229</v>
          </cell>
          <cell r="O52" t="str">
            <v>X</v>
          </cell>
        </row>
        <row r="53">
          <cell r="D53" t="str">
            <v>HT2</v>
          </cell>
          <cell r="G53" t="str">
            <v>P143</v>
          </cell>
          <cell r="I53" t="str">
            <v>B1231</v>
          </cell>
          <cell r="O53" t="str">
            <v>X</v>
          </cell>
        </row>
        <row r="54">
          <cell r="D54" t="str">
            <v>HT2</v>
          </cell>
          <cell r="G54" t="str">
            <v>P143</v>
          </cell>
          <cell r="I54" t="str">
            <v>B2751</v>
          </cell>
          <cell r="O54" t="str">
            <v>X</v>
          </cell>
        </row>
        <row r="55">
          <cell r="D55" t="str">
            <v>HT2</v>
          </cell>
          <cell r="G55" t="str">
            <v>P143</v>
          </cell>
          <cell r="I55" t="str">
            <v>B1233</v>
          </cell>
          <cell r="O55" t="str">
            <v>X</v>
          </cell>
        </row>
        <row r="56">
          <cell r="D56" t="str">
            <v>HT2</v>
          </cell>
          <cell r="G56" t="str">
            <v>P143</v>
          </cell>
          <cell r="I56" t="str">
            <v>B1234</v>
          </cell>
          <cell r="O56" t="str">
            <v>X</v>
          </cell>
        </row>
        <row r="57">
          <cell r="D57" t="str">
            <v>HT2</v>
          </cell>
          <cell r="G57" t="str">
            <v>P143</v>
          </cell>
          <cell r="I57" t="str">
            <v>B1236</v>
          </cell>
          <cell r="O57" t="str">
            <v>X</v>
          </cell>
        </row>
        <row r="58">
          <cell r="D58" t="str">
            <v>HT2</v>
          </cell>
          <cell r="G58" t="str">
            <v>P149</v>
          </cell>
          <cell r="I58" t="str">
            <v>B1067</v>
          </cell>
          <cell r="O58" t="str">
            <v>X</v>
          </cell>
        </row>
        <row r="59">
          <cell r="D59" t="str">
            <v>HT2</v>
          </cell>
          <cell r="G59" t="str">
            <v>P149</v>
          </cell>
          <cell r="I59" t="str">
            <v>B1068</v>
          </cell>
          <cell r="O59" t="str">
            <v>X</v>
          </cell>
        </row>
        <row r="60">
          <cell r="D60" t="str">
            <v>HT2</v>
          </cell>
          <cell r="G60" t="str">
            <v>P149</v>
          </cell>
          <cell r="I60" t="str">
            <v>B1063</v>
          </cell>
          <cell r="O60" t="str">
            <v>X</v>
          </cell>
        </row>
        <row r="61">
          <cell r="D61" t="str">
            <v>HT2</v>
          </cell>
          <cell r="G61" t="str">
            <v>P149</v>
          </cell>
          <cell r="I61" t="str">
            <v>B1066</v>
          </cell>
          <cell r="O61" t="str">
            <v>X</v>
          </cell>
        </row>
        <row r="62">
          <cell r="D62" t="str">
            <v>HT2</v>
          </cell>
          <cell r="G62" t="str">
            <v>P149</v>
          </cell>
          <cell r="I62" t="str">
            <v>B1069</v>
          </cell>
          <cell r="O62" t="str">
            <v>X</v>
          </cell>
        </row>
        <row r="63">
          <cell r="D63" t="str">
            <v>HT2</v>
          </cell>
          <cell r="G63" t="str">
            <v>P149</v>
          </cell>
          <cell r="I63" t="str">
            <v>B2747</v>
          </cell>
          <cell r="O63" t="str">
            <v>X</v>
          </cell>
        </row>
        <row r="64">
          <cell r="D64" t="str">
            <v>HT2</v>
          </cell>
          <cell r="G64" t="str">
            <v>P149</v>
          </cell>
          <cell r="I64" t="str">
            <v>B1072</v>
          </cell>
          <cell r="O64" t="str">
            <v>X</v>
          </cell>
        </row>
        <row r="65">
          <cell r="D65" t="str">
            <v>HT2</v>
          </cell>
          <cell r="G65" t="str">
            <v>P149</v>
          </cell>
          <cell r="I65" t="str">
            <v>B1073</v>
          </cell>
          <cell r="O65" t="str">
            <v>X</v>
          </cell>
        </row>
        <row r="66">
          <cell r="D66" t="str">
            <v>HT2</v>
          </cell>
          <cell r="G66" t="str">
            <v>P149</v>
          </cell>
          <cell r="I66" t="str">
            <v>B1071</v>
          </cell>
          <cell r="O66" t="str">
            <v>X</v>
          </cell>
        </row>
        <row r="67">
          <cell r="D67" t="str">
            <v>HT2</v>
          </cell>
          <cell r="G67" t="str">
            <v>P149</v>
          </cell>
          <cell r="I67" t="str">
            <v>B1075</v>
          </cell>
          <cell r="O67" t="str">
            <v>X</v>
          </cell>
        </row>
        <row r="68">
          <cell r="D68" t="str">
            <v>HT2</v>
          </cell>
          <cell r="G68" t="str">
            <v>P149</v>
          </cell>
          <cell r="I68" t="str">
            <v>B1076</v>
          </cell>
          <cell r="O68" t="str">
            <v>X</v>
          </cell>
        </row>
        <row r="69">
          <cell r="D69" t="str">
            <v>HT2</v>
          </cell>
          <cell r="G69" t="str">
            <v>P149</v>
          </cell>
          <cell r="I69" t="str">
            <v>B1079</v>
          </cell>
          <cell r="O69" t="str">
            <v>X</v>
          </cell>
        </row>
        <row r="70">
          <cell r="D70" t="str">
            <v>HT2</v>
          </cell>
          <cell r="G70" t="str">
            <v>P149</v>
          </cell>
          <cell r="I70" t="str">
            <v>B1081</v>
          </cell>
          <cell r="O70" t="str">
            <v>X</v>
          </cell>
        </row>
        <row r="71">
          <cell r="D71" t="str">
            <v>HT2</v>
          </cell>
          <cell r="G71" t="str">
            <v>P149</v>
          </cell>
          <cell r="I71" t="str">
            <v>B1080</v>
          </cell>
          <cell r="O71" t="str">
            <v>X</v>
          </cell>
        </row>
        <row r="72">
          <cell r="D72" t="str">
            <v>HT2</v>
          </cell>
          <cell r="G72" t="str">
            <v>P149</v>
          </cell>
          <cell r="I72" t="str">
            <v>B1082</v>
          </cell>
          <cell r="O72" t="str">
            <v>X</v>
          </cell>
        </row>
        <row r="73">
          <cell r="D73" t="str">
            <v>HT2</v>
          </cell>
          <cell r="G73" t="str">
            <v>P149</v>
          </cell>
          <cell r="I73" t="str">
            <v>B1078</v>
          </cell>
          <cell r="O73" t="str">
            <v>X</v>
          </cell>
        </row>
        <row r="74">
          <cell r="D74" t="str">
            <v>HT2</v>
          </cell>
          <cell r="G74" t="str">
            <v>P149</v>
          </cell>
          <cell r="I74" t="str">
            <v>B1077</v>
          </cell>
          <cell r="O74" t="str">
            <v>X</v>
          </cell>
        </row>
        <row r="75">
          <cell r="D75" t="str">
            <v>HT2</v>
          </cell>
          <cell r="G75" t="str">
            <v>P149</v>
          </cell>
          <cell r="I75" t="str">
            <v>B1083</v>
          </cell>
          <cell r="O75" t="str">
            <v>X</v>
          </cell>
        </row>
        <row r="76">
          <cell r="D76" t="str">
            <v>HT2</v>
          </cell>
          <cell r="G76" t="str">
            <v>P149</v>
          </cell>
          <cell r="I76" t="str">
            <v>B1084</v>
          </cell>
          <cell r="O76" t="str">
            <v>X</v>
          </cell>
        </row>
        <row r="77">
          <cell r="D77" t="str">
            <v>HT2</v>
          </cell>
          <cell r="G77" t="str">
            <v>P149</v>
          </cell>
          <cell r="I77" t="str">
            <v>B1085</v>
          </cell>
          <cell r="O77" t="str">
            <v>X</v>
          </cell>
        </row>
        <row r="78">
          <cell r="D78" t="str">
            <v>HT2</v>
          </cell>
          <cell r="G78" t="str">
            <v>P149</v>
          </cell>
          <cell r="I78" t="str">
            <v>B1087</v>
          </cell>
          <cell r="O78" t="str">
            <v>X</v>
          </cell>
        </row>
        <row r="79">
          <cell r="D79" t="str">
            <v>HT2</v>
          </cell>
          <cell r="G79" t="str">
            <v>P149</v>
          </cell>
          <cell r="I79" t="str">
            <v>B1089</v>
          </cell>
          <cell r="O79" t="str">
            <v>X</v>
          </cell>
        </row>
        <row r="80">
          <cell r="D80" t="str">
            <v>HT2</v>
          </cell>
          <cell r="G80" t="str">
            <v>P149</v>
          </cell>
          <cell r="I80" t="str">
            <v>B1093</v>
          </cell>
          <cell r="O80" t="str">
            <v>X</v>
          </cell>
        </row>
        <row r="81">
          <cell r="D81" t="str">
            <v>HT2</v>
          </cell>
          <cell r="G81" t="str">
            <v>P149</v>
          </cell>
          <cell r="I81" t="str">
            <v>B1096</v>
          </cell>
          <cell r="O81" t="str">
            <v>X</v>
          </cell>
        </row>
        <row r="82">
          <cell r="D82" t="str">
            <v>HT2</v>
          </cell>
          <cell r="G82" t="str">
            <v>P149</v>
          </cell>
          <cell r="I82" t="str">
            <v>B1097</v>
          </cell>
          <cell r="O82" t="str">
            <v>X</v>
          </cell>
        </row>
        <row r="83">
          <cell r="D83" t="str">
            <v>HT2</v>
          </cell>
          <cell r="G83" t="str">
            <v>P149</v>
          </cell>
          <cell r="I83" t="str">
            <v>B1098</v>
          </cell>
          <cell r="O83" t="str">
            <v>X</v>
          </cell>
        </row>
        <row r="84">
          <cell r="D84" t="str">
            <v>HT2</v>
          </cell>
          <cell r="G84" t="str">
            <v>P149</v>
          </cell>
          <cell r="I84" t="str">
            <v>B1100</v>
          </cell>
          <cell r="O84" t="str">
            <v>X</v>
          </cell>
        </row>
        <row r="85">
          <cell r="D85" t="str">
            <v>HT2</v>
          </cell>
          <cell r="G85" t="str">
            <v>P149</v>
          </cell>
          <cell r="I85" t="str">
            <v>B1101</v>
          </cell>
          <cell r="O85" t="str">
            <v>X</v>
          </cell>
        </row>
        <row r="86">
          <cell r="D86" t="str">
            <v>HT2</v>
          </cell>
          <cell r="G86" t="str">
            <v>P149</v>
          </cell>
          <cell r="I86" t="str">
            <v>B1102</v>
          </cell>
          <cell r="O86" t="str">
            <v>X</v>
          </cell>
        </row>
        <row r="87">
          <cell r="D87" t="str">
            <v>HT2</v>
          </cell>
          <cell r="G87" t="str">
            <v>P149</v>
          </cell>
          <cell r="I87" t="str">
            <v>B1103</v>
          </cell>
          <cell r="O87" t="str">
            <v>X</v>
          </cell>
        </row>
        <row r="88">
          <cell r="D88" t="str">
            <v>HT2</v>
          </cell>
          <cell r="G88" t="str">
            <v>P149</v>
          </cell>
          <cell r="I88" t="str">
            <v>B1099</v>
          </cell>
          <cell r="O88" t="str">
            <v>X</v>
          </cell>
        </row>
        <row r="89">
          <cell r="D89" t="str">
            <v>HT2</v>
          </cell>
          <cell r="G89" t="str">
            <v>P149</v>
          </cell>
          <cell r="I89" t="str">
            <v>B1086</v>
          </cell>
          <cell r="O89" t="str">
            <v>X</v>
          </cell>
        </row>
        <row r="90">
          <cell r="D90" t="str">
            <v>HT2</v>
          </cell>
          <cell r="G90" t="str">
            <v>P149</v>
          </cell>
          <cell r="I90" t="str">
            <v>B1088</v>
          </cell>
          <cell r="O90" t="str">
            <v>X</v>
          </cell>
        </row>
        <row r="91">
          <cell r="D91" t="str">
            <v>HT2</v>
          </cell>
          <cell r="G91" t="str">
            <v>P149</v>
          </cell>
          <cell r="I91" t="str">
            <v>B1090</v>
          </cell>
          <cell r="O91" t="str">
            <v>X</v>
          </cell>
        </row>
        <row r="92">
          <cell r="D92" t="str">
            <v>HT2</v>
          </cell>
          <cell r="G92" t="str">
            <v>P149</v>
          </cell>
          <cell r="I92" t="str">
            <v>B1091</v>
          </cell>
          <cell r="O92" t="str">
            <v>X</v>
          </cell>
        </row>
        <row r="93">
          <cell r="D93" t="str">
            <v>HT2</v>
          </cell>
          <cell r="G93" t="str">
            <v>P149</v>
          </cell>
          <cell r="I93" t="str">
            <v>B1104</v>
          </cell>
          <cell r="O93" t="str">
            <v>X</v>
          </cell>
        </row>
        <row r="94">
          <cell r="D94" t="str">
            <v>HT2</v>
          </cell>
          <cell r="G94" t="str">
            <v>P149</v>
          </cell>
          <cell r="I94" t="str">
            <v>B1105</v>
          </cell>
          <cell r="O94" t="str">
            <v>X</v>
          </cell>
        </row>
        <row r="95">
          <cell r="D95" t="str">
            <v>HT2</v>
          </cell>
          <cell r="G95" t="str">
            <v>P149</v>
          </cell>
          <cell r="I95" t="str">
            <v>B1045</v>
          </cell>
          <cell r="O95" t="str">
            <v>X</v>
          </cell>
        </row>
        <row r="96">
          <cell r="D96" t="str">
            <v>HT2</v>
          </cell>
          <cell r="G96" t="str">
            <v>P149</v>
          </cell>
          <cell r="I96" t="str">
            <v>B1046</v>
          </cell>
          <cell r="O96" t="str">
            <v>X</v>
          </cell>
        </row>
        <row r="97">
          <cell r="D97" t="str">
            <v>HT2</v>
          </cell>
          <cell r="G97" t="str">
            <v>P149</v>
          </cell>
          <cell r="I97" t="str">
            <v>B1047</v>
          </cell>
          <cell r="O97" t="str">
            <v>X</v>
          </cell>
        </row>
        <row r="98">
          <cell r="D98" t="str">
            <v>HT2</v>
          </cell>
          <cell r="G98" t="str">
            <v>P149</v>
          </cell>
          <cell r="I98" t="str">
            <v>B2744</v>
          </cell>
          <cell r="O98" t="str">
            <v>X</v>
          </cell>
        </row>
        <row r="99">
          <cell r="D99" t="str">
            <v>HT2</v>
          </cell>
          <cell r="G99" t="str">
            <v>P149</v>
          </cell>
          <cell r="I99" t="str">
            <v>B2745</v>
          </cell>
          <cell r="O99" t="str">
            <v>X</v>
          </cell>
        </row>
        <row r="100">
          <cell r="D100" t="str">
            <v>HT2</v>
          </cell>
          <cell r="G100" t="str">
            <v>P149</v>
          </cell>
          <cell r="I100" t="str">
            <v>B1053</v>
          </cell>
          <cell r="O100" t="str">
            <v>X</v>
          </cell>
        </row>
        <row r="101">
          <cell r="D101" t="str">
            <v>HT2</v>
          </cell>
          <cell r="G101" t="str">
            <v>P149</v>
          </cell>
          <cell r="I101" t="str">
            <v>B1052</v>
          </cell>
          <cell r="O101" t="str">
            <v>X</v>
          </cell>
        </row>
        <row r="102">
          <cell r="D102" t="str">
            <v>HT2</v>
          </cell>
          <cell r="G102" t="str">
            <v>P149</v>
          </cell>
          <cell r="I102" t="str">
            <v>B1055</v>
          </cell>
          <cell r="O102" t="str">
            <v>X</v>
          </cell>
        </row>
        <row r="103">
          <cell r="D103" t="str">
            <v>HT2</v>
          </cell>
          <cell r="G103" t="str">
            <v>P149</v>
          </cell>
          <cell r="I103" t="str">
            <v>B1058</v>
          </cell>
          <cell r="O103" t="str">
            <v>X</v>
          </cell>
        </row>
        <row r="104">
          <cell r="D104" t="str">
            <v>HT2</v>
          </cell>
          <cell r="G104" t="str">
            <v>P149</v>
          </cell>
          <cell r="I104" t="str">
            <v>B1059</v>
          </cell>
          <cell r="O104" t="str">
            <v>X</v>
          </cell>
        </row>
        <row r="105">
          <cell r="D105" t="str">
            <v>HT2</v>
          </cell>
          <cell r="G105" t="str">
            <v>P149</v>
          </cell>
          <cell r="I105" t="str">
            <v>B1061</v>
          </cell>
          <cell r="O105" t="str">
            <v>X</v>
          </cell>
        </row>
        <row r="106">
          <cell r="D106" t="str">
            <v>HT2</v>
          </cell>
          <cell r="G106" t="str">
            <v>P149</v>
          </cell>
          <cell r="I106" t="str">
            <v>B2746</v>
          </cell>
          <cell r="O106" t="str">
            <v>X</v>
          </cell>
        </row>
        <row r="107">
          <cell r="D107" t="str">
            <v>HT2</v>
          </cell>
          <cell r="G107" t="str">
            <v>P149</v>
          </cell>
          <cell r="I107" t="str">
            <v>B1106</v>
          </cell>
          <cell r="O107" t="str">
            <v>X</v>
          </cell>
        </row>
        <row r="108">
          <cell r="D108" t="str">
            <v>HT2</v>
          </cell>
          <cell r="G108" t="str">
            <v>P149</v>
          </cell>
          <cell r="I108" t="str">
            <v>B1112</v>
          </cell>
          <cell r="O108" t="str">
            <v>X</v>
          </cell>
        </row>
        <row r="109">
          <cell r="D109" t="str">
            <v>HT2</v>
          </cell>
          <cell r="G109" t="str">
            <v>P149</v>
          </cell>
          <cell r="I109" t="str">
            <v>B1113</v>
          </cell>
          <cell r="O109" t="str">
            <v>X</v>
          </cell>
        </row>
        <row r="110">
          <cell r="D110" t="str">
            <v>HT2</v>
          </cell>
          <cell r="G110" t="str">
            <v>P149</v>
          </cell>
          <cell r="I110" t="str">
            <v>B1108</v>
          </cell>
          <cell r="O110" t="str">
            <v>X</v>
          </cell>
        </row>
        <row r="111">
          <cell r="D111" t="str">
            <v>HT2</v>
          </cell>
          <cell r="G111" t="str">
            <v>P149</v>
          </cell>
          <cell r="I111" t="str">
            <v>B1107</v>
          </cell>
          <cell r="O111" t="str">
            <v>X</v>
          </cell>
        </row>
        <row r="112">
          <cell r="D112" t="str">
            <v>HT2</v>
          </cell>
          <cell r="G112" t="str">
            <v>P149</v>
          </cell>
          <cell r="I112" t="str">
            <v>B1109</v>
          </cell>
          <cell r="O112" t="str">
            <v>X</v>
          </cell>
        </row>
        <row r="113">
          <cell r="D113" t="str">
            <v>HT2</v>
          </cell>
          <cell r="G113" t="str">
            <v>P149</v>
          </cell>
          <cell r="I113" t="str">
            <v>B1110</v>
          </cell>
          <cell r="O113" t="str">
            <v>X</v>
          </cell>
        </row>
        <row r="114">
          <cell r="D114" t="str">
            <v>HT2</v>
          </cell>
          <cell r="G114" t="str">
            <v>P149</v>
          </cell>
          <cell r="I114" t="str">
            <v>B1111</v>
          </cell>
          <cell r="O114" t="str">
            <v>X</v>
          </cell>
        </row>
        <row r="115">
          <cell r="D115" t="str">
            <v>HT2</v>
          </cell>
          <cell r="G115" t="str">
            <v>P149</v>
          </cell>
          <cell r="I115" t="str">
            <v>B1115</v>
          </cell>
          <cell r="O115" t="str">
            <v>X</v>
          </cell>
        </row>
        <row r="116">
          <cell r="D116" t="str">
            <v>HT2</v>
          </cell>
          <cell r="G116" t="str">
            <v>P149</v>
          </cell>
          <cell r="I116" t="str">
            <v>B2748</v>
          </cell>
          <cell r="O116" t="str">
            <v>X</v>
          </cell>
        </row>
        <row r="117">
          <cell r="D117" t="str">
            <v>HT2</v>
          </cell>
          <cell r="G117" t="str">
            <v>P149</v>
          </cell>
          <cell r="I117" t="str">
            <v>B2796</v>
          </cell>
          <cell r="O117" t="str">
            <v>X</v>
          </cell>
        </row>
        <row r="118">
          <cell r="D118" t="str">
            <v>HT2</v>
          </cell>
          <cell r="G118" t="str">
            <v>P149</v>
          </cell>
          <cell r="I118" t="str">
            <v>B2797</v>
          </cell>
          <cell r="O118" t="str">
            <v>X</v>
          </cell>
        </row>
        <row r="119">
          <cell r="D119" t="str">
            <v>HT2</v>
          </cell>
          <cell r="G119" t="str">
            <v>P149</v>
          </cell>
          <cell r="I119" t="str">
            <v>B2798</v>
          </cell>
          <cell r="O119" t="str">
            <v>X</v>
          </cell>
        </row>
        <row r="120">
          <cell r="D120" t="str">
            <v>HT2</v>
          </cell>
          <cell r="G120" t="str">
            <v>P149</v>
          </cell>
          <cell r="I120" t="str">
            <v>B2799</v>
          </cell>
          <cell r="O120" t="str">
            <v>X</v>
          </cell>
        </row>
        <row r="121">
          <cell r="D121" t="str">
            <v>HT2</v>
          </cell>
          <cell r="G121" t="str">
            <v>P149</v>
          </cell>
          <cell r="I121" t="str">
            <v>B2800</v>
          </cell>
          <cell r="O121" t="str">
            <v>X</v>
          </cell>
        </row>
        <row r="122">
          <cell r="D122" t="str">
            <v>HT2</v>
          </cell>
          <cell r="G122" t="str">
            <v>P149</v>
          </cell>
          <cell r="I122" t="str">
            <v>B2801</v>
          </cell>
          <cell r="O122" t="str">
            <v>X</v>
          </cell>
        </row>
        <row r="123">
          <cell r="D123" t="str">
            <v>T2_HCAS</v>
          </cell>
          <cell r="G123" t="str">
            <v>P206</v>
          </cell>
          <cell r="I123" t="str">
            <v>B1166</v>
          </cell>
          <cell r="O123" t="str">
            <v>X</v>
          </cell>
        </row>
        <row r="124">
          <cell r="D124" t="str">
            <v>T2_CAS</v>
          </cell>
          <cell r="G124" t="str">
            <v>P206</v>
          </cell>
          <cell r="I124" t="str">
            <v>B1165</v>
          </cell>
          <cell r="O124" t="str">
            <v>X</v>
          </cell>
        </row>
        <row r="125">
          <cell r="D125" t="str">
            <v>HT2</v>
          </cell>
          <cell r="G125" t="str">
            <v>P206</v>
          </cell>
          <cell r="I125" t="str">
            <v>B2314</v>
          </cell>
          <cell r="O125" t="str">
            <v>X</v>
          </cell>
        </row>
        <row r="126">
          <cell r="D126" t="str">
            <v>HT2</v>
          </cell>
          <cell r="G126" t="str">
            <v>P206</v>
          </cell>
          <cell r="I126" t="str">
            <v>B1135</v>
          </cell>
          <cell r="O126" t="str">
            <v>X</v>
          </cell>
        </row>
        <row r="127">
          <cell r="D127" t="str">
            <v>HT2</v>
          </cell>
          <cell r="G127" t="str">
            <v>P206</v>
          </cell>
          <cell r="I127" t="str">
            <v>B2315</v>
          </cell>
          <cell r="O127" t="str">
            <v>X</v>
          </cell>
        </row>
        <row r="128">
          <cell r="D128" t="str">
            <v>HT2</v>
          </cell>
          <cell r="G128" t="str">
            <v>P206</v>
          </cell>
          <cell r="I128" t="str">
            <v>B2316</v>
          </cell>
          <cell r="O128" t="str">
            <v>X</v>
          </cell>
        </row>
        <row r="129">
          <cell r="D129" t="str">
            <v>HT2</v>
          </cell>
          <cell r="G129" t="str">
            <v>P206</v>
          </cell>
          <cell r="I129" t="str">
            <v>B1134</v>
          </cell>
          <cell r="O129" t="str">
            <v>X</v>
          </cell>
        </row>
        <row r="130">
          <cell r="D130" t="str">
            <v>HT2</v>
          </cell>
          <cell r="G130" t="str">
            <v>P206</v>
          </cell>
          <cell r="I130" t="str">
            <v>B2543</v>
          </cell>
          <cell r="O130" t="str">
            <v>X</v>
          </cell>
        </row>
        <row r="131">
          <cell r="D131" t="str">
            <v>HT2</v>
          </cell>
          <cell r="G131" t="str">
            <v>P206</v>
          </cell>
          <cell r="I131" t="str">
            <v>B2544</v>
          </cell>
          <cell r="O131" t="str">
            <v>X</v>
          </cell>
        </row>
        <row r="132">
          <cell r="D132" t="str">
            <v>HT2</v>
          </cell>
          <cell r="G132" t="str">
            <v>P206</v>
          </cell>
          <cell r="I132" t="str">
            <v>B1137</v>
          </cell>
          <cell r="O132" t="str">
            <v>X</v>
          </cell>
        </row>
        <row r="133">
          <cell r="D133" t="str">
            <v>HT2</v>
          </cell>
          <cell r="G133" t="str">
            <v>P206</v>
          </cell>
          <cell r="I133" t="str">
            <v>B1141</v>
          </cell>
          <cell r="O133" t="str">
            <v>X</v>
          </cell>
        </row>
        <row r="134">
          <cell r="D134" t="str">
            <v>HT2</v>
          </cell>
          <cell r="G134" t="str">
            <v>P206</v>
          </cell>
          <cell r="I134" t="str">
            <v>B2318</v>
          </cell>
          <cell r="O134" t="str">
            <v>X</v>
          </cell>
        </row>
        <row r="135">
          <cell r="D135" t="str">
            <v>HT2</v>
          </cell>
          <cell r="G135" t="str">
            <v>P206</v>
          </cell>
          <cell r="I135" t="str">
            <v>B2319</v>
          </cell>
          <cell r="O135" t="str">
            <v>X</v>
          </cell>
        </row>
        <row r="136">
          <cell r="D136" t="str">
            <v>HT2</v>
          </cell>
          <cell r="G136" t="str">
            <v>P206</v>
          </cell>
          <cell r="I136" t="str">
            <v>B1144</v>
          </cell>
          <cell r="O136" t="str">
            <v>X</v>
          </cell>
        </row>
        <row r="137">
          <cell r="D137" t="str">
            <v>HT2</v>
          </cell>
          <cell r="G137" t="str">
            <v>P206</v>
          </cell>
          <cell r="I137" t="str">
            <v>B1145</v>
          </cell>
          <cell r="O137" t="str">
            <v>X</v>
          </cell>
        </row>
        <row r="138">
          <cell r="D138" t="str">
            <v>HT2</v>
          </cell>
          <cell r="G138" t="str">
            <v>P206</v>
          </cell>
          <cell r="I138" t="str">
            <v>B2320</v>
          </cell>
          <cell r="O138" t="str">
            <v>X</v>
          </cell>
        </row>
        <row r="139">
          <cell r="D139" t="str">
            <v>HT2</v>
          </cell>
          <cell r="G139" t="str">
            <v>P206</v>
          </cell>
          <cell r="I139" t="str">
            <v>B1149</v>
          </cell>
          <cell r="O139" t="str">
            <v>X</v>
          </cell>
        </row>
        <row r="140">
          <cell r="D140" t="str">
            <v>HT2</v>
          </cell>
          <cell r="G140" t="str">
            <v>P206</v>
          </cell>
          <cell r="I140" t="str">
            <v>B1151</v>
          </cell>
          <cell r="O140" t="str">
            <v>X</v>
          </cell>
        </row>
        <row r="141">
          <cell r="D141" t="str">
            <v>HT2</v>
          </cell>
          <cell r="G141" t="str">
            <v>P206</v>
          </cell>
          <cell r="I141" t="str">
            <v>B3012</v>
          </cell>
          <cell r="O141" t="str">
            <v>X</v>
          </cell>
        </row>
        <row r="142">
          <cell r="D142" t="str">
            <v>HT2</v>
          </cell>
          <cell r="G142" t="str">
            <v>P206</v>
          </cell>
          <cell r="I142" t="str">
            <v>B1152</v>
          </cell>
          <cell r="O142" t="str">
            <v>X</v>
          </cell>
        </row>
        <row r="143">
          <cell r="D143" t="str">
            <v>HT2</v>
          </cell>
          <cell r="G143" t="str">
            <v>P206</v>
          </cell>
          <cell r="I143" t="str">
            <v>B1153</v>
          </cell>
          <cell r="O143" t="str">
            <v>X</v>
          </cell>
        </row>
        <row r="144">
          <cell r="D144" t="str">
            <v>HT2</v>
          </cell>
          <cell r="G144" t="str">
            <v>P206</v>
          </cell>
          <cell r="I144" t="str">
            <v>B1154</v>
          </cell>
          <cell r="O144" t="str">
            <v>X</v>
          </cell>
        </row>
        <row r="145">
          <cell r="D145" t="str">
            <v>HT2</v>
          </cell>
          <cell r="G145" t="str">
            <v>P206</v>
          </cell>
          <cell r="I145" t="str">
            <v>B1155</v>
          </cell>
          <cell r="O145" t="str">
            <v>X</v>
          </cell>
        </row>
        <row r="146">
          <cell r="D146" t="str">
            <v>HT2</v>
          </cell>
          <cell r="G146" t="str">
            <v>P206</v>
          </cell>
          <cell r="I146" t="str">
            <v>B1150</v>
          </cell>
          <cell r="O146" t="str">
            <v>X</v>
          </cell>
        </row>
        <row r="147">
          <cell r="D147" t="str">
            <v>HT2</v>
          </cell>
          <cell r="G147" t="str">
            <v>P206</v>
          </cell>
          <cell r="I147" t="str">
            <v>B1146</v>
          </cell>
          <cell r="O147" t="str">
            <v>X</v>
          </cell>
        </row>
        <row r="148">
          <cell r="D148" t="str">
            <v>HT2</v>
          </cell>
          <cell r="G148" t="str">
            <v>P206</v>
          </cell>
          <cell r="I148" t="str">
            <v>B1156</v>
          </cell>
          <cell r="O148" t="str">
            <v>X</v>
          </cell>
        </row>
        <row r="149">
          <cell r="D149" t="str">
            <v>HT2</v>
          </cell>
          <cell r="G149" t="str">
            <v>P206</v>
          </cell>
          <cell r="I149" t="str">
            <v>B1158</v>
          </cell>
          <cell r="O149" t="str">
            <v>X</v>
          </cell>
        </row>
        <row r="150">
          <cell r="D150" t="str">
            <v>HT2</v>
          </cell>
          <cell r="G150" t="str">
            <v>P206</v>
          </cell>
          <cell r="I150" t="str">
            <v>B1162</v>
          </cell>
          <cell r="O150" t="str">
            <v>X</v>
          </cell>
        </row>
        <row r="151">
          <cell r="D151" t="str">
            <v>HT2</v>
          </cell>
          <cell r="G151" t="str">
            <v>P206</v>
          </cell>
          <cell r="I151" t="str">
            <v>B2321</v>
          </cell>
          <cell r="O151" t="str">
            <v>X</v>
          </cell>
        </row>
        <row r="152">
          <cell r="D152" t="str">
            <v>HT2</v>
          </cell>
          <cell r="G152" t="str">
            <v>P206</v>
          </cell>
          <cell r="I152" t="str">
            <v>B1621</v>
          </cell>
          <cell r="O152" t="str">
            <v>X</v>
          </cell>
        </row>
        <row r="153">
          <cell r="D153" t="str">
            <v>T2_HCAS</v>
          </cell>
          <cell r="G153" t="str">
            <v>P215</v>
          </cell>
          <cell r="I153" t="str">
            <v>B1190</v>
          </cell>
          <cell r="O153" t="str">
            <v>X</v>
          </cell>
        </row>
        <row r="154">
          <cell r="D154" t="str">
            <v>T2_CAS</v>
          </cell>
          <cell r="G154" t="str">
            <v>P215</v>
          </cell>
          <cell r="I154" t="str">
            <v>B1189</v>
          </cell>
          <cell r="O154" t="str">
            <v>X</v>
          </cell>
        </row>
        <row r="155">
          <cell r="D155" t="str">
            <v>HT2</v>
          </cell>
          <cell r="G155" t="str">
            <v>P215</v>
          </cell>
          <cell r="I155" t="str">
            <v>B1167</v>
          </cell>
          <cell r="O155" t="str">
            <v>X</v>
          </cell>
        </row>
        <row r="156">
          <cell r="D156" t="str">
            <v>HT2</v>
          </cell>
          <cell r="G156" t="str">
            <v>P215</v>
          </cell>
          <cell r="I156" t="str">
            <v>B1168</v>
          </cell>
          <cell r="O156" t="str">
            <v>X</v>
          </cell>
        </row>
        <row r="157">
          <cell r="D157" t="str">
            <v>HT2</v>
          </cell>
          <cell r="G157" t="str">
            <v>P215</v>
          </cell>
          <cell r="I157" t="str">
            <v>B1171</v>
          </cell>
          <cell r="O157" t="str">
            <v>X</v>
          </cell>
        </row>
        <row r="158">
          <cell r="D158" t="str">
            <v>HT2</v>
          </cell>
          <cell r="G158" t="str">
            <v>P215</v>
          </cell>
          <cell r="I158" t="str">
            <v>B1172</v>
          </cell>
          <cell r="O158" t="str">
            <v>X</v>
          </cell>
        </row>
        <row r="159">
          <cell r="D159" t="str">
            <v>HT2</v>
          </cell>
          <cell r="G159" t="str">
            <v>P215</v>
          </cell>
          <cell r="I159" t="str">
            <v>B1173</v>
          </cell>
          <cell r="O159" t="str">
            <v>X</v>
          </cell>
        </row>
        <row r="160">
          <cell r="D160" t="str">
            <v>HT2</v>
          </cell>
          <cell r="G160" t="str">
            <v>P215</v>
          </cell>
          <cell r="I160" t="str">
            <v>B1174</v>
          </cell>
          <cell r="O160" t="str">
            <v>X</v>
          </cell>
        </row>
        <row r="161">
          <cell r="D161" t="str">
            <v>HT2</v>
          </cell>
          <cell r="G161" t="str">
            <v>P215</v>
          </cell>
          <cell r="I161" t="str">
            <v>B1175</v>
          </cell>
          <cell r="O161" t="str">
            <v>X</v>
          </cell>
        </row>
        <row r="162">
          <cell r="D162" t="str">
            <v>HT2</v>
          </cell>
          <cell r="G162" t="str">
            <v>P215</v>
          </cell>
          <cell r="I162" t="str">
            <v>B1176</v>
          </cell>
          <cell r="O162" t="str">
            <v>X</v>
          </cell>
        </row>
        <row r="163">
          <cell r="D163" t="str">
            <v>HT2</v>
          </cell>
          <cell r="G163" t="str">
            <v>P215</v>
          </cell>
          <cell r="I163" t="str">
            <v>B1178</v>
          </cell>
          <cell r="O163" t="str">
            <v>X</v>
          </cell>
        </row>
        <row r="164">
          <cell r="D164" t="str">
            <v>HT2</v>
          </cell>
          <cell r="G164" t="str">
            <v>P215</v>
          </cell>
          <cell r="I164" t="str">
            <v>B1179</v>
          </cell>
          <cell r="O164" t="str">
            <v>X</v>
          </cell>
        </row>
        <row r="165">
          <cell r="D165" t="str">
            <v>HT2</v>
          </cell>
          <cell r="G165" t="str">
            <v>P215</v>
          </cell>
          <cell r="I165" t="str">
            <v>B1180</v>
          </cell>
          <cell r="O165" t="str">
            <v>X</v>
          </cell>
        </row>
        <row r="166">
          <cell r="D166" t="str">
            <v>HT2</v>
          </cell>
          <cell r="G166" t="str">
            <v>P215</v>
          </cell>
          <cell r="I166" t="str">
            <v>B1181</v>
          </cell>
          <cell r="O166" t="str">
            <v>X</v>
          </cell>
        </row>
        <row r="167">
          <cell r="D167" t="str">
            <v>HT2</v>
          </cell>
          <cell r="G167" t="str">
            <v>P215</v>
          </cell>
          <cell r="I167" t="str">
            <v>B1185</v>
          </cell>
          <cell r="O167" t="str">
            <v>X</v>
          </cell>
        </row>
        <row r="168">
          <cell r="D168" t="str">
            <v>HT2</v>
          </cell>
          <cell r="G168" t="str">
            <v>P215</v>
          </cell>
          <cell r="I168" t="str">
            <v>B1186</v>
          </cell>
          <cell r="O168" t="str">
            <v>X</v>
          </cell>
        </row>
        <row r="169">
          <cell r="D169" t="str">
            <v>HT2</v>
          </cell>
          <cell r="G169" t="str">
            <v>P215</v>
          </cell>
          <cell r="I169" t="str">
            <v>B3026</v>
          </cell>
          <cell r="O169" t="str">
            <v>X</v>
          </cell>
        </row>
        <row r="170">
          <cell r="D170" t="str">
            <v>HT2</v>
          </cell>
          <cell r="G170" t="str">
            <v>P215</v>
          </cell>
          <cell r="I170" t="str">
            <v>B1187</v>
          </cell>
          <cell r="O170" t="str">
            <v>X</v>
          </cell>
        </row>
        <row r="171">
          <cell r="D171" t="str">
            <v>HT2</v>
          </cell>
          <cell r="G171" t="str">
            <v>P215</v>
          </cell>
          <cell r="I171" t="str">
            <v>B1188</v>
          </cell>
          <cell r="O171" t="str">
            <v>X</v>
          </cell>
        </row>
        <row r="172">
          <cell r="D172" t="str">
            <v>HT2</v>
          </cell>
          <cell r="G172" t="str">
            <v>P215</v>
          </cell>
          <cell r="I172" t="str">
            <v>B2376</v>
          </cell>
          <cell r="O172" t="str">
            <v>X</v>
          </cell>
        </row>
        <row r="173">
          <cell r="D173" t="str">
            <v>HT2</v>
          </cell>
          <cell r="G173" t="str">
            <v>P215</v>
          </cell>
          <cell r="I173" t="str">
            <v>B2624</v>
          </cell>
          <cell r="O173" t="str">
            <v>X</v>
          </cell>
        </row>
        <row r="174">
          <cell r="D174" t="str">
            <v>HT2</v>
          </cell>
          <cell r="G174" t="str">
            <v>P215</v>
          </cell>
          <cell r="I174" t="str">
            <v>B3027</v>
          </cell>
          <cell r="O174" t="str">
            <v>X</v>
          </cell>
        </row>
        <row r="175">
          <cell r="D175" t="str">
            <v>HT2</v>
          </cell>
          <cell r="G175" t="str">
            <v>P215</v>
          </cell>
          <cell r="I175" t="str">
            <v>B3028</v>
          </cell>
          <cell r="O175" t="str">
            <v>X</v>
          </cell>
        </row>
        <row r="176">
          <cell r="D176" t="str">
            <v>HT2</v>
          </cell>
          <cell r="G176" t="str">
            <v>P215</v>
          </cell>
          <cell r="I176" t="str">
            <v>B3029</v>
          </cell>
          <cell r="O176" t="str">
            <v>X</v>
          </cell>
        </row>
        <row r="177">
          <cell r="D177" t="str">
            <v>HT2</v>
          </cell>
          <cell r="G177" t="str">
            <v>P362</v>
          </cell>
          <cell r="I177" t="str">
            <v>B3169</v>
          </cell>
          <cell r="O177" t="str">
            <v>X</v>
          </cell>
        </row>
        <row r="178">
          <cell r="D178" t="str">
            <v>HT2</v>
          </cell>
          <cell r="G178" t="str">
            <v>P362</v>
          </cell>
          <cell r="I178" t="str">
            <v>B3170</v>
          </cell>
          <cell r="O178" t="str">
            <v>X</v>
          </cell>
        </row>
        <row r="179">
          <cell r="D179" t="str">
            <v>HT2</v>
          </cell>
          <cell r="G179" t="str">
            <v>P362</v>
          </cell>
          <cell r="I179" t="str">
            <v>B3171</v>
          </cell>
          <cell r="O179" t="str">
            <v>X</v>
          </cell>
        </row>
        <row r="180">
          <cell r="D180" t="str">
            <v>HT2</v>
          </cell>
          <cell r="G180" t="str">
            <v>P362</v>
          </cell>
          <cell r="I180" t="str">
            <v>B3172</v>
          </cell>
          <cell r="O180" t="str">
            <v>X</v>
          </cell>
        </row>
        <row r="181">
          <cell r="D181" t="str">
            <v>HT2</v>
          </cell>
          <cell r="G181" t="str">
            <v>P362</v>
          </cell>
          <cell r="I181" t="str">
            <v>B3173</v>
          </cell>
          <cell r="O181" t="str">
            <v>X</v>
          </cell>
        </row>
        <row r="182">
          <cell r="D182" t="str">
            <v>HT2</v>
          </cell>
          <cell r="G182" t="str">
            <v>P362</v>
          </cell>
          <cell r="I182" t="str">
            <v>B3174</v>
          </cell>
          <cell r="O182" t="str">
            <v>X</v>
          </cell>
        </row>
        <row r="183">
          <cell r="D183" t="str">
            <v>HT2</v>
          </cell>
          <cell r="G183" t="str">
            <v>P362</v>
          </cell>
          <cell r="I183" t="str">
            <v>B3175</v>
          </cell>
          <cell r="O183" t="str">
            <v>X</v>
          </cell>
        </row>
        <row r="184">
          <cell r="D184" t="str">
            <v>HT2</v>
          </cell>
          <cell r="G184" t="str">
            <v>P362</v>
          </cell>
          <cell r="I184" t="str">
            <v>B3176</v>
          </cell>
          <cell r="O184" t="str">
            <v>X</v>
          </cell>
        </row>
        <row r="185">
          <cell r="D185" t="str">
            <v>HT2</v>
          </cell>
          <cell r="G185" t="str">
            <v>P362</v>
          </cell>
          <cell r="I185" t="str">
            <v>B3177</v>
          </cell>
          <cell r="O185" t="str">
            <v>X</v>
          </cell>
        </row>
        <row r="186">
          <cell r="D186" t="str">
            <v>HT2</v>
          </cell>
          <cell r="G186" t="str">
            <v>P362</v>
          </cell>
          <cell r="I186" t="str">
            <v>B3178</v>
          </cell>
          <cell r="O186" t="str">
            <v>X</v>
          </cell>
        </row>
        <row r="187">
          <cell r="D187" t="str">
            <v>HT2</v>
          </cell>
          <cell r="G187" t="str">
            <v>P775</v>
          </cell>
          <cell r="I187" t="str">
            <v>B2476</v>
          </cell>
          <cell r="O187" t="str">
            <v>X</v>
          </cell>
        </row>
        <row r="188">
          <cell r="D188" t="str">
            <v>HT2</v>
          </cell>
          <cell r="G188" t="str">
            <v>P776</v>
          </cell>
          <cell r="I188" t="str">
            <v>B2477</v>
          </cell>
          <cell r="O188" t="str">
            <v>X</v>
          </cell>
        </row>
        <row r="189">
          <cell r="D189" t="str">
            <v>TA</v>
          </cell>
          <cell r="G189" t="str">
            <v>P149</v>
          </cell>
          <cell r="I189" t="str">
            <v>AFF2-TA3</v>
          </cell>
          <cell r="O189" t="str">
            <v>X</v>
          </cell>
        </row>
        <row r="190">
          <cell r="D190" t="str">
            <v>TA</v>
          </cell>
          <cell r="G190" t="str">
            <v>P149</v>
          </cell>
          <cell r="I190" t="str">
            <v>AFF3-TA4</v>
          </cell>
          <cell r="O190" t="str">
            <v>X</v>
          </cell>
        </row>
        <row r="191">
          <cell r="D191" t="str">
            <v>TA</v>
          </cell>
          <cell r="G191" t="str">
            <v>P149</v>
          </cell>
          <cell r="I191" t="str">
            <v>AFF4-TA7</v>
          </cell>
          <cell r="O191" t="str">
            <v>X</v>
          </cell>
        </row>
        <row r="192">
          <cell r="D192" t="str">
            <v>TA</v>
          </cell>
          <cell r="G192" t="str">
            <v>P149</v>
          </cell>
          <cell r="I192" t="str">
            <v>AFF5-TA8</v>
          </cell>
          <cell r="O192" t="str">
            <v>X</v>
          </cell>
        </row>
        <row r="193">
          <cell r="D193" t="str">
            <v>TA</v>
          </cell>
          <cell r="G193" t="str">
            <v>P149</v>
          </cell>
          <cell r="I193" t="str">
            <v>AFF6-TA9</v>
          </cell>
          <cell r="O193" t="str">
            <v>X</v>
          </cell>
        </row>
        <row r="194">
          <cell r="D194" t="str">
            <v>TA</v>
          </cell>
          <cell r="G194" t="str">
            <v>P149</v>
          </cell>
          <cell r="I194" t="str">
            <v>AFF7-TA10</v>
          </cell>
          <cell r="O194" t="str">
            <v>X</v>
          </cell>
        </row>
        <row r="195">
          <cell r="D195" t="str">
            <v>TA</v>
          </cell>
          <cell r="G195" t="str">
            <v>P149</v>
          </cell>
          <cell r="I195" t="str">
            <v>AFF7-TA11</v>
          </cell>
          <cell r="O195" t="str">
            <v>X</v>
          </cell>
        </row>
        <row r="196">
          <cell r="D196" t="str">
            <v>TA</v>
          </cell>
          <cell r="G196" t="str">
            <v>P206</v>
          </cell>
          <cell r="I196" t="str">
            <v>AFF1-TA73</v>
          </cell>
          <cell r="O196" t="str">
            <v>X</v>
          </cell>
        </row>
        <row r="197">
          <cell r="D197" t="str">
            <v>TA</v>
          </cell>
          <cell r="G197" t="str">
            <v>P206</v>
          </cell>
          <cell r="I197" t="str">
            <v>AFF1-TA74</v>
          </cell>
          <cell r="O197" t="str">
            <v>X</v>
          </cell>
        </row>
        <row r="198">
          <cell r="D198" t="str">
            <v>TA</v>
          </cell>
          <cell r="G198" t="str">
            <v>P206</v>
          </cell>
          <cell r="I198" t="str">
            <v>AFF1-TA75</v>
          </cell>
          <cell r="O198" t="str">
            <v>X</v>
          </cell>
        </row>
        <row r="199">
          <cell r="D199" t="str">
            <v>TA</v>
          </cell>
          <cell r="G199" t="str">
            <v>P206</v>
          </cell>
          <cell r="I199" t="str">
            <v>AFF1-TA79</v>
          </cell>
          <cell r="O199" t="str">
            <v>X</v>
          </cell>
        </row>
        <row r="200">
          <cell r="D200" t="str">
            <v>TA</v>
          </cell>
          <cell r="I200" t="str">
            <v>Ajout plafond</v>
          </cell>
          <cell r="K200" t="str">
            <v>MAA-Ajout plafond 1</v>
          </cell>
          <cell r="O200" t="str">
            <v>X</v>
          </cell>
        </row>
        <row r="201">
          <cell r="D201" t="str">
            <v>TA</v>
          </cell>
          <cell r="I201" t="str">
            <v>Ajout plafond</v>
          </cell>
          <cell r="K201" t="str">
            <v>MAA-Ajout plafond 2</v>
          </cell>
          <cell r="O201" t="str">
            <v>X</v>
          </cell>
        </row>
        <row r="202">
          <cell r="D202" t="str">
            <v>TA</v>
          </cell>
          <cell r="I202" t="str">
            <v>Ajout plafond</v>
          </cell>
          <cell r="K202" t="str">
            <v>MAA-Ajout plafond 3</v>
          </cell>
          <cell r="O202" t="str">
            <v>X</v>
          </cell>
        </row>
        <row r="203">
          <cell r="D203" t="str">
            <v>TA</v>
          </cell>
          <cell r="I203" t="str">
            <v>Ajout plafond</v>
          </cell>
          <cell r="K203" t="str">
            <v>MAA-Ajout plafond 4</v>
          </cell>
          <cell r="O203" t="str">
            <v>X</v>
          </cell>
        </row>
        <row r="204">
          <cell r="D204" t="str">
            <v>TA</v>
          </cell>
          <cell r="I204" t="str">
            <v>Ajout plafond</v>
          </cell>
          <cell r="K204" t="str">
            <v>MAA-Ajout plafond 5</v>
          </cell>
          <cell r="O204" t="str">
            <v>X</v>
          </cell>
        </row>
        <row r="205">
          <cell r="D205" t="str">
            <v>TA</v>
          </cell>
          <cell r="I205" t="str">
            <v>Ajout plafond</v>
          </cell>
          <cell r="K205" t="str">
            <v>MAA-Ajout plafond 6</v>
          </cell>
          <cell r="O205" t="str">
            <v>X</v>
          </cell>
        </row>
        <row r="206">
          <cell r="D206" t="str">
            <v>TA</v>
          </cell>
          <cell r="I206" t="str">
            <v>Ajout plafond</v>
          </cell>
          <cell r="K206" t="str">
            <v>MAA-Ajout plafond 7</v>
          </cell>
          <cell r="O206" t="str">
            <v>X</v>
          </cell>
        </row>
        <row r="207">
          <cell r="D207" t="str">
            <v>TA</v>
          </cell>
          <cell r="I207" t="str">
            <v>Ajout plafond</v>
          </cell>
          <cell r="K207" t="str">
            <v>MAA-Ajout plafond 8</v>
          </cell>
          <cell r="O207" t="str">
            <v>X</v>
          </cell>
        </row>
        <row r="208">
          <cell r="D208" t="str">
            <v>TA</v>
          </cell>
          <cell r="I208" t="str">
            <v>Ajout plafond</v>
          </cell>
          <cell r="K208" t="str">
            <v>MAA-Ajout plafond 9</v>
          </cell>
          <cell r="O208" t="str">
            <v>X</v>
          </cell>
        </row>
        <row r="209">
          <cell r="D209" t="str">
            <v>TA</v>
          </cell>
          <cell r="I209" t="str">
            <v>Ajout plafond</v>
          </cell>
          <cell r="K209" t="str">
            <v>MAA-Ajout plafond 10</v>
          </cell>
          <cell r="O209" t="str">
            <v>X</v>
          </cell>
        </row>
        <row r="210">
          <cell r="D210" t="str">
            <v>TA</v>
          </cell>
          <cell r="I210" t="str">
            <v>Nouvelle affectation</v>
          </cell>
          <cell r="K210" t="str">
            <v>MAA-Nouvelle affectation 1</v>
          </cell>
          <cell r="O210" t="str">
            <v>X</v>
          </cell>
        </row>
        <row r="211">
          <cell r="D211" t="str">
            <v>TA</v>
          </cell>
          <cell r="I211" t="str">
            <v>Nouvelle affectation</v>
          </cell>
          <cell r="K211" t="str">
            <v>MAA-Nouvelle affectation 2</v>
          </cell>
          <cell r="O211" t="str">
            <v>X</v>
          </cell>
        </row>
        <row r="212">
          <cell r="D212" t="str">
            <v>TA</v>
          </cell>
          <cell r="I212" t="str">
            <v>Nouvelle affectation</v>
          </cell>
          <cell r="K212" t="str">
            <v>MAA-Nouvelle affectation 3</v>
          </cell>
          <cell r="O212" t="str">
            <v>X</v>
          </cell>
        </row>
        <row r="213">
          <cell r="D213" t="str">
            <v>TA</v>
          </cell>
          <cell r="I213" t="str">
            <v>Nouvelle affectation</v>
          </cell>
          <cell r="K213" t="str">
            <v>MAA-Nouvelle affectation 4</v>
          </cell>
          <cell r="O213" t="str">
            <v>X</v>
          </cell>
        </row>
        <row r="214">
          <cell r="D214" t="str">
            <v>TA</v>
          </cell>
          <cell r="I214" t="str">
            <v>Nouvelle affectation</v>
          </cell>
          <cell r="K214" t="str">
            <v>MAA-Nouvelle affectation 5</v>
          </cell>
          <cell r="O214" t="str">
            <v>X</v>
          </cell>
        </row>
        <row r="215">
          <cell r="D215" t="str">
            <v>TA</v>
          </cell>
          <cell r="I215" t="str">
            <v>Nouvelle affectation</v>
          </cell>
          <cell r="K215" t="str">
            <v>MAA-Nouvelle affectation 6</v>
          </cell>
          <cell r="O215" t="str">
            <v>X</v>
          </cell>
        </row>
        <row r="216">
          <cell r="D216" t="str">
            <v>TA</v>
          </cell>
          <cell r="I216" t="str">
            <v>Nouvelle affectation</v>
          </cell>
          <cell r="K216" t="str">
            <v>MAA-Nouvelle affectation 7</v>
          </cell>
          <cell r="O216" t="str">
            <v>X</v>
          </cell>
        </row>
        <row r="217">
          <cell r="D217" t="str">
            <v>TA</v>
          </cell>
          <cell r="I217" t="str">
            <v>Nouvelle affectation</v>
          </cell>
          <cell r="K217" t="str">
            <v>MAA-Nouvelle affectation 8</v>
          </cell>
          <cell r="O217" t="str">
            <v>X</v>
          </cell>
        </row>
        <row r="218">
          <cell r="D218" t="str">
            <v>TA</v>
          </cell>
          <cell r="I218" t="str">
            <v>Nouvelle affectation</v>
          </cell>
          <cell r="K218" t="str">
            <v>MAA-Nouvelle affectation 9</v>
          </cell>
          <cell r="O218" t="str">
            <v>X</v>
          </cell>
        </row>
        <row r="219">
          <cell r="D219" t="str">
            <v>TA</v>
          </cell>
          <cell r="I219" t="str">
            <v>Nouvelle affectation</v>
          </cell>
          <cell r="K219" t="str">
            <v>MAA-Nouvelle affectation 10</v>
          </cell>
          <cell r="O219" t="str">
            <v>X</v>
          </cell>
        </row>
      </sheetData>
      <sheetData sheetId="2">
        <row r="2">
          <cell r="D2" t="str">
            <v>1.1.Mesures Recettes - Agriculture et alimentation</v>
          </cell>
        </row>
        <row r="3">
          <cell r="D3" t="str">
            <v>Saisie des recettes des budgets annexes et comptes spéciaux, en écart à l'évaluation de recettes en LFI pour 2022</v>
          </cell>
        </row>
        <row r="4">
          <cell r="M4">
            <v>126000000</v>
          </cell>
          <cell r="Q4">
            <v>0</v>
          </cell>
          <cell r="R4">
            <v>0</v>
          </cell>
          <cell r="S4">
            <v>0</v>
          </cell>
          <cell r="T4">
            <v>0</v>
          </cell>
          <cell r="U4">
            <v>0</v>
          </cell>
        </row>
        <row r="6">
          <cell r="Q6" t="str">
            <v>En écart à l'évaluation de recettes en LFI 2022 (en M€)</v>
          </cell>
        </row>
        <row r="7">
          <cell r="D7" t="str">
            <v>Intitulé du CS/BA</v>
          </cell>
          <cell r="M7" t="str">
            <v>LFI
2022</v>
          </cell>
          <cell r="N7" t="str">
            <v>MIN.</v>
          </cell>
          <cell r="O7" t="str">
            <v>DB</v>
          </cell>
          <cell r="P7" t="str">
            <v>ARB.</v>
          </cell>
          <cell r="Q7" t="str">
            <v>Prévision
2023</v>
          </cell>
          <cell r="R7" t="str">
            <v>Prévision
2024</v>
          </cell>
          <cell r="S7" t="str">
            <v>Prévision
2025</v>
          </cell>
          <cell r="T7" t="str">
            <v>Prévision
2026</v>
          </cell>
          <cell r="U7" t="str">
            <v>Prévision
2027</v>
          </cell>
        </row>
        <row r="8">
          <cell r="D8" t="str">
            <v>Développement agricole et rural</v>
          </cell>
          <cell r="M8">
            <v>0</v>
          </cell>
          <cell r="N8" t="str">
            <v>X</v>
          </cell>
        </row>
        <row r="9">
          <cell r="D9" t="str">
            <v>Développement agricole et rural</v>
          </cell>
          <cell r="M9">
            <v>126000000</v>
          </cell>
          <cell r="N9" t="str">
            <v>X</v>
          </cell>
        </row>
        <row r="10">
          <cell r="D10" t="str">
            <v>Développement agricole et rural</v>
          </cell>
          <cell r="M10">
            <v>0</v>
          </cell>
          <cell r="N10" t="str">
            <v>X</v>
          </cell>
        </row>
      </sheetData>
      <sheetData sheetId="3" refreshError="1"/>
      <sheetData sheetId="4">
        <row r="5">
          <cell r="M5">
            <v>2017</v>
          </cell>
          <cell r="O5">
            <v>2018</v>
          </cell>
          <cell r="Q5">
            <v>2019</v>
          </cell>
          <cell r="S5">
            <v>2020</v>
          </cell>
          <cell r="U5">
            <v>2021</v>
          </cell>
          <cell r="W5">
            <v>2022</v>
          </cell>
        </row>
        <row r="7">
          <cell r="M7" t="str">
            <v>EXÉCUTION</v>
          </cell>
          <cell r="O7" t="str">
            <v>EXÉCUTION</v>
          </cell>
          <cell r="Q7" t="str">
            <v>EXÉCUTION</v>
          </cell>
          <cell r="S7" t="str">
            <v>EXÉCUTION</v>
          </cell>
          <cell r="U7" t="str">
            <v>EXÉCUTION</v>
          </cell>
          <cell r="W7" t="str">
            <v>LFI</v>
          </cell>
        </row>
        <row r="8">
          <cell r="M8" t="str">
            <v>Format 2022</v>
          </cell>
          <cell r="O8" t="str">
            <v>Format 2022</v>
          </cell>
          <cell r="Q8" t="str">
            <v>Format 2022</v>
          </cell>
          <cell r="S8" t="str">
            <v>Format 2022</v>
          </cell>
          <cell r="U8" t="str">
            <v>Format 2022</v>
          </cell>
          <cell r="W8" t="str">
            <v xml:space="preserve">Année référence </v>
          </cell>
        </row>
        <row r="9">
          <cell r="W9" t="str">
            <v xml:space="preserve">a </v>
          </cell>
        </row>
        <row r="10">
          <cell r="C10" t="str">
            <v>TYPE</v>
          </cell>
          <cell r="D10" t="str">
            <v>HT2/T2</v>
          </cell>
          <cell r="E10" t="str">
            <v>MINISTÈRE</v>
          </cell>
          <cell r="F10" t="str">
            <v>Mission</v>
          </cell>
          <cell r="M10" t="str">
            <v>CP</v>
          </cell>
          <cell r="O10" t="str">
            <v>CP</v>
          </cell>
          <cell r="Q10" t="str">
            <v>CP</v>
          </cell>
          <cell r="S10" t="str">
            <v>CP</v>
          </cell>
          <cell r="U10" t="str">
            <v>CP</v>
          </cell>
          <cell r="W10" t="str">
            <v>AE</v>
          </cell>
          <cell r="X10" t="str">
            <v>CP</v>
          </cell>
        </row>
        <row r="11">
          <cell r="C11" t="str">
            <v>M</v>
          </cell>
          <cell r="D11" t="str">
            <v>SO</v>
          </cell>
          <cell r="E11" t="str">
            <v>Agriculture et alimentation</v>
          </cell>
          <cell r="F11" t="str">
            <v>Agriculture, alimentation, forêt et affaires rurales</v>
          </cell>
          <cell r="M11">
            <v>3985919306.4200001</v>
          </cell>
          <cell r="O11">
            <v>3123429132.9099998</v>
          </cell>
          <cell r="Q11">
            <v>2886218446.79</v>
          </cell>
          <cell r="S11">
            <v>2860247091.4400005</v>
          </cell>
          <cell r="U11">
            <v>3572005763.4299998</v>
          </cell>
          <cell r="W11">
            <v>3030155329</v>
          </cell>
          <cell r="X11">
            <v>3006173853</v>
          </cell>
        </row>
        <row r="12">
          <cell r="C12" t="str">
            <v>P</v>
          </cell>
          <cell r="D12" t="str">
            <v>SO</v>
          </cell>
          <cell r="E12" t="str">
            <v>Agriculture et alimentation</v>
          </cell>
          <cell r="F12" t="str">
            <v>Agriculture, alimentation, forêt et affaires rurales</v>
          </cell>
          <cell r="M12">
            <v>2799482663.23</v>
          </cell>
          <cell r="O12">
            <v>1987610787.48</v>
          </cell>
          <cell r="Q12">
            <v>1760292624.1399999</v>
          </cell>
          <cell r="S12">
            <v>1710100639.8600004</v>
          </cell>
          <cell r="U12">
            <v>2377649778.96</v>
          </cell>
          <cell r="W12">
            <v>1774876891</v>
          </cell>
          <cell r="X12">
            <v>1764473911</v>
          </cell>
        </row>
        <row r="13">
          <cell r="C13" t="str">
            <v>STP</v>
          </cell>
          <cell r="D13" t="str">
            <v>HT2</v>
          </cell>
          <cell r="E13" t="str">
            <v>Agriculture et alimentation</v>
          </cell>
          <cell r="F13" t="str">
            <v>Agriculture, alimentation, forêt et affaires rurales</v>
          </cell>
          <cell r="M13">
            <v>2799482663.23</v>
          </cell>
          <cell r="O13">
            <v>1987610787.48</v>
          </cell>
          <cell r="Q13">
            <v>1760292624.1399999</v>
          </cell>
          <cell r="S13">
            <v>1710100639.8600004</v>
          </cell>
          <cell r="U13">
            <v>2377649778.96</v>
          </cell>
          <cell r="W13">
            <v>1774876891</v>
          </cell>
          <cell r="X13">
            <v>1764473911</v>
          </cell>
        </row>
        <row r="14">
          <cell r="C14" t="str">
            <v>B</v>
          </cell>
          <cell r="D14" t="str">
            <v>HT2</v>
          </cell>
          <cell r="E14" t="str">
            <v>Agriculture et alimentation</v>
          </cell>
          <cell r="F14" t="str">
            <v>Agriculture, alimentation, forêt et affaires rurales</v>
          </cell>
          <cell r="W14">
            <v>3314467</v>
          </cell>
          <cell r="X14">
            <v>3528042</v>
          </cell>
        </row>
        <row r="15">
          <cell r="C15" t="str">
            <v>B</v>
          </cell>
          <cell r="D15" t="str">
            <v>HT2</v>
          </cell>
          <cell r="E15" t="str">
            <v>Agriculture et alimentation</v>
          </cell>
          <cell r="F15" t="str">
            <v>Agriculture, alimentation, forêt et affaires rurales</v>
          </cell>
          <cell r="W15">
            <v>124400000</v>
          </cell>
          <cell r="X15">
            <v>124400000</v>
          </cell>
        </row>
        <row r="16">
          <cell r="C16" t="str">
            <v>B</v>
          </cell>
          <cell r="D16" t="str">
            <v>HT2</v>
          </cell>
          <cell r="E16" t="str">
            <v>Agriculture et alimentation</v>
          </cell>
          <cell r="F16" t="str">
            <v>Agriculture, alimentation, forêt et affaires rurales</v>
          </cell>
          <cell r="W16">
            <v>10920000</v>
          </cell>
          <cell r="X16">
            <v>10920000</v>
          </cell>
        </row>
        <row r="17">
          <cell r="C17" t="str">
            <v>B</v>
          </cell>
          <cell r="D17" t="str">
            <v>HT2</v>
          </cell>
          <cell r="E17" t="str">
            <v>Agriculture et alimentation</v>
          </cell>
          <cell r="F17" t="str">
            <v>Agriculture, alimentation, forêt et affaires rurales</v>
          </cell>
          <cell r="W17">
            <v>8000000</v>
          </cell>
          <cell r="X17">
            <v>8000000</v>
          </cell>
        </row>
        <row r="18">
          <cell r="C18" t="str">
            <v>B</v>
          </cell>
          <cell r="D18" t="str">
            <v>HT2</v>
          </cell>
          <cell r="E18" t="str">
            <v>Agriculture et alimentation</v>
          </cell>
          <cell r="F18" t="str">
            <v>Agriculture, alimentation, forêt et affaires rurales</v>
          </cell>
          <cell r="W18">
            <v>75850000</v>
          </cell>
          <cell r="X18">
            <v>75850000</v>
          </cell>
        </row>
        <row r="19">
          <cell r="C19" t="str">
            <v>B</v>
          </cell>
          <cell r="D19" t="str">
            <v>HT2</v>
          </cell>
          <cell r="E19" t="str">
            <v>Agriculture et alimentation</v>
          </cell>
          <cell r="F19" t="str">
            <v>Agriculture, alimentation, forêt et affaires rurales</v>
          </cell>
          <cell r="W19">
            <v>0</v>
          </cell>
          <cell r="X19">
            <v>0</v>
          </cell>
        </row>
        <row r="20">
          <cell r="C20" t="str">
            <v>B</v>
          </cell>
          <cell r="D20" t="str">
            <v>HT2</v>
          </cell>
          <cell r="E20" t="str">
            <v>Agriculture et alimentation</v>
          </cell>
          <cell r="F20" t="str">
            <v>Agriculture, alimentation, forêt et affaires rurales</v>
          </cell>
          <cell r="W20">
            <v>1741364</v>
          </cell>
          <cell r="X20">
            <v>1741364</v>
          </cell>
        </row>
        <row r="21">
          <cell r="C21" t="str">
            <v>B</v>
          </cell>
          <cell r="D21" t="str">
            <v>HT2</v>
          </cell>
          <cell r="E21" t="str">
            <v>Agriculture et alimentation</v>
          </cell>
          <cell r="F21" t="str">
            <v>Agriculture, alimentation, forêt et affaires rurales</v>
          </cell>
          <cell r="W21">
            <v>0</v>
          </cell>
          <cell r="X21">
            <v>0</v>
          </cell>
        </row>
        <row r="22">
          <cell r="C22" t="str">
            <v>B</v>
          </cell>
          <cell r="D22" t="str">
            <v>HT2</v>
          </cell>
          <cell r="E22" t="str">
            <v>Agriculture et alimentation</v>
          </cell>
          <cell r="F22" t="str">
            <v>Agriculture, alimentation, forêt et affaires rurales</v>
          </cell>
          <cell r="W22">
            <v>7069138</v>
          </cell>
          <cell r="X22">
            <v>7069138</v>
          </cell>
        </row>
        <row r="23">
          <cell r="C23" t="str">
            <v>B</v>
          </cell>
          <cell r="D23" t="str">
            <v>HT2</v>
          </cell>
          <cell r="E23" t="str">
            <v>Agriculture et alimentation</v>
          </cell>
          <cell r="F23" t="str">
            <v>Agriculture, alimentation, forêt et affaires rurales</v>
          </cell>
          <cell r="W23">
            <v>0</v>
          </cell>
          <cell r="X23">
            <v>0</v>
          </cell>
        </row>
        <row r="24">
          <cell r="C24" t="str">
            <v>B</v>
          </cell>
          <cell r="D24" t="str">
            <v>HT2</v>
          </cell>
          <cell r="E24" t="str">
            <v>Agriculture et alimentation</v>
          </cell>
          <cell r="F24" t="str">
            <v>Agriculture, alimentation, forêt et affaires rurales</v>
          </cell>
          <cell r="W24">
            <v>0</v>
          </cell>
          <cell r="X24">
            <v>0</v>
          </cell>
        </row>
        <row r="25">
          <cell r="C25" t="str">
            <v>B</v>
          </cell>
          <cell r="D25" t="str">
            <v>HT2</v>
          </cell>
          <cell r="E25" t="str">
            <v>Agriculture et alimentation</v>
          </cell>
          <cell r="F25" t="str">
            <v>Agriculture, alimentation, forêt et affaires rurales</v>
          </cell>
          <cell r="W25">
            <v>1202483</v>
          </cell>
          <cell r="X25">
            <v>1202483</v>
          </cell>
        </row>
        <row r="26">
          <cell r="C26" t="str">
            <v>B</v>
          </cell>
          <cell r="D26" t="str">
            <v>HT2</v>
          </cell>
          <cell r="E26" t="str">
            <v>Agriculture et alimentation</v>
          </cell>
          <cell r="F26" t="str">
            <v>Agriculture, alimentation, forêt et affaires rurales</v>
          </cell>
          <cell r="W26">
            <v>2500002</v>
          </cell>
          <cell r="X26">
            <v>2500002</v>
          </cell>
        </row>
        <row r="27">
          <cell r="C27" t="str">
            <v>B</v>
          </cell>
          <cell r="D27" t="str">
            <v>HT2</v>
          </cell>
          <cell r="E27" t="str">
            <v>Agriculture et alimentation</v>
          </cell>
          <cell r="F27" t="str">
            <v>Agriculture, alimentation, forêt et affaires rurales</v>
          </cell>
          <cell r="W27">
            <v>12338434</v>
          </cell>
          <cell r="X27">
            <v>12338434</v>
          </cell>
        </row>
        <row r="28">
          <cell r="C28" t="str">
            <v>B</v>
          </cell>
          <cell r="D28" t="str">
            <v>HT2</v>
          </cell>
          <cell r="E28" t="str">
            <v>Agriculture et alimentation</v>
          </cell>
          <cell r="F28" t="str">
            <v>Agriculture, alimentation, forêt et affaires rurales</v>
          </cell>
          <cell r="W28">
            <v>1534076</v>
          </cell>
          <cell r="X28">
            <v>1534076</v>
          </cell>
        </row>
        <row r="29">
          <cell r="C29" t="str">
            <v>B</v>
          </cell>
          <cell r="D29" t="str">
            <v>HT2</v>
          </cell>
          <cell r="E29" t="str">
            <v>Agriculture et alimentation</v>
          </cell>
          <cell r="F29" t="str">
            <v>Agriculture, alimentation, forêt et affaires rurales</v>
          </cell>
          <cell r="W29">
            <v>35167465</v>
          </cell>
          <cell r="X29">
            <v>38672796</v>
          </cell>
        </row>
        <row r="30">
          <cell r="C30" t="str">
            <v>B</v>
          </cell>
          <cell r="D30" t="str">
            <v>HT2</v>
          </cell>
          <cell r="E30" t="str">
            <v>Agriculture et alimentation</v>
          </cell>
          <cell r="F30" t="str">
            <v>Agriculture, alimentation, forêt et affaires rurales</v>
          </cell>
          <cell r="W30">
            <v>0</v>
          </cell>
          <cell r="X30">
            <v>0</v>
          </cell>
        </row>
        <row r="31">
          <cell r="C31" t="str">
            <v>B</v>
          </cell>
          <cell r="D31" t="str">
            <v>HT2</v>
          </cell>
          <cell r="E31" t="str">
            <v>Agriculture et alimentation</v>
          </cell>
          <cell r="F31" t="str">
            <v>Agriculture, alimentation, forêt et affaires rurales</v>
          </cell>
          <cell r="W31">
            <v>43248412</v>
          </cell>
          <cell r="X31">
            <v>53673208</v>
          </cell>
        </row>
        <row r="32">
          <cell r="C32" t="str">
            <v>B</v>
          </cell>
          <cell r="D32" t="str">
            <v>HT2</v>
          </cell>
          <cell r="E32" t="str">
            <v>Agriculture et alimentation</v>
          </cell>
          <cell r="F32" t="str">
            <v>Agriculture, alimentation, forêt et affaires rurales</v>
          </cell>
          <cell r="W32">
            <v>0</v>
          </cell>
          <cell r="X32">
            <v>0</v>
          </cell>
        </row>
        <row r="33">
          <cell r="C33" t="str">
            <v>B</v>
          </cell>
          <cell r="D33" t="str">
            <v>HT2</v>
          </cell>
          <cell r="E33" t="str">
            <v>Agriculture et alimentation</v>
          </cell>
          <cell r="F33" t="str">
            <v>Agriculture, alimentation, forêt et affaires rurales</v>
          </cell>
          <cell r="W33">
            <v>1798331</v>
          </cell>
          <cell r="X33">
            <v>1798331</v>
          </cell>
        </row>
        <row r="34">
          <cell r="C34" t="str">
            <v>B</v>
          </cell>
          <cell r="D34" t="str">
            <v>HT2</v>
          </cell>
          <cell r="E34" t="str">
            <v>Agriculture et alimentation</v>
          </cell>
          <cell r="F34" t="str">
            <v>Agriculture, alimentation, forêt et affaires rurales</v>
          </cell>
          <cell r="W34">
            <v>4708000</v>
          </cell>
          <cell r="X34">
            <v>4708000</v>
          </cell>
        </row>
        <row r="35">
          <cell r="C35" t="str">
            <v>B</v>
          </cell>
          <cell r="D35" t="str">
            <v>HT2</v>
          </cell>
          <cell r="E35" t="str">
            <v>Agriculture et alimentation</v>
          </cell>
          <cell r="F35" t="str">
            <v>Agriculture, alimentation, forêt et affaires rurales</v>
          </cell>
          <cell r="W35">
            <v>1888005</v>
          </cell>
          <cell r="X35">
            <v>1888005</v>
          </cell>
        </row>
        <row r="36">
          <cell r="C36" t="str">
            <v>B</v>
          </cell>
          <cell r="D36" t="str">
            <v>HT2</v>
          </cell>
          <cell r="E36" t="str">
            <v>Agriculture et alimentation</v>
          </cell>
          <cell r="F36" t="str">
            <v>Agriculture, alimentation, forêt et affaires rurales</v>
          </cell>
          <cell r="W36">
            <v>4490886</v>
          </cell>
          <cell r="X36">
            <v>4490886</v>
          </cell>
        </row>
        <row r="37">
          <cell r="C37" t="str">
            <v>B</v>
          </cell>
          <cell r="D37" t="str">
            <v>HT2</v>
          </cell>
          <cell r="E37" t="str">
            <v>Agriculture et alimentation</v>
          </cell>
          <cell r="F37" t="str">
            <v>Agriculture, alimentation, forêt et affaires rurales</v>
          </cell>
          <cell r="W37">
            <v>2267700</v>
          </cell>
          <cell r="X37">
            <v>2267700</v>
          </cell>
        </row>
        <row r="38">
          <cell r="C38" t="str">
            <v>B</v>
          </cell>
          <cell r="D38" t="str">
            <v>HT2</v>
          </cell>
          <cell r="E38" t="str">
            <v>Agriculture et alimentation</v>
          </cell>
          <cell r="F38" t="str">
            <v>Agriculture, alimentation, forêt et affaires rurales</v>
          </cell>
          <cell r="W38">
            <v>0</v>
          </cell>
          <cell r="X38">
            <v>0</v>
          </cell>
        </row>
        <row r="39">
          <cell r="C39" t="str">
            <v>B</v>
          </cell>
          <cell r="D39" t="str">
            <v>HT2</v>
          </cell>
          <cell r="E39" t="str">
            <v>Agriculture et alimentation</v>
          </cell>
          <cell r="F39" t="str">
            <v>Agriculture, alimentation, forêt et affaires rurales</v>
          </cell>
          <cell r="W39">
            <v>277000000</v>
          </cell>
          <cell r="X39">
            <v>277000000</v>
          </cell>
        </row>
        <row r="40">
          <cell r="C40" t="str">
            <v>B</v>
          </cell>
          <cell r="D40" t="str">
            <v>HT2</v>
          </cell>
          <cell r="E40" t="str">
            <v>Agriculture et alimentation</v>
          </cell>
          <cell r="F40" t="str">
            <v>Agriculture, alimentation, forêt et affaires rurales</v>
          </cell>
          <cell r="W40">
            <v>145000000</v>
          </cell>
          <cell r="X40">
            <v>121065476</v>
          </cell>
        </row>
        <row r="41">
          <cell r="C41" t="str">
            <v>B</v>
          </cell>
          <cell r="D41" t="str">
            <v>HT2</v>
          </cell>
          <cell r="E41" t="str">
            <v>Agriculture et alimentation</v>
          </cell>
          <cell r="F41" t="str">
            <v>Agriculture, alimentation, forêt et affaires rurales</v>
          </cell>
          <cell r="W41">
            <v>0</v>
          </cell>
          <cell r="X41">
            <v>0</v>
          </cell>
        </row>
        <row r="42">
          <cell r="C42" t="str">
            <v>B</v>
          </cell>
          <cell r="D42" t="str">
            <v>HT2</v>
          </cell>
          <cell r="E42" t="str">
            <v>Agriculture et alimentation</v>
          </cell>
          <cell r="F42" t="str">
            <v>Agriculture, alimentation, forêt et affaires rurales</v>
          </cell>
          <cell r="W42">
            <v>0</v>
          </cell>
          <cell r="X42">
            <v>0</v>
          </cell>
        </row>
        <row r="43">
          <cell r="C43" t="str">
            <v>B</v>
          </cell>
          <cell r="D43" t="str">
            <v>HT2</v>
          </cell>
          <cell r="E43" t="str">
            <v>Agriculture et alimentation</v>
          </cell>
          <cell r="F43" t="str">
            <v>Agriculture, alimentation, forêt et affaires rurales</v>
          </cell>
          <cell r="W43">
            <v>22624650</v>
          </cell>
          <cell r="X43">
            <v>22624650</v>
          </cell>
        </row>
        <row r="44">
          <cell r="C44" t="str">
            <v>B</v>
          </cell>
          <cell r="D44" t="str">
            <v>HT2</v>
          </cell>
          <cell r="E44" t="str">
            <v>Agriculture et alimentation</v>
          </cell>
          <cell r="F44" t="str">
            <v>Agriculture, alimentation, forêt et affaires rurales</v>
          </cell>
          <cell r="W44">
            <v>0</v>
          </cell>
          <cell r="X44">
            <v>0</v>
          </cell>
        </row>
        <row r="45">
          <cell r="C45" t="str">
            <v>B</v>
          </cell>
          <cell r="D45" t="str">
            <v>HT2</v>
          </cell>
          <cell r="E45" t="str">
            <v>Agriculture et alimentation</v>
          </cell>
          <cell r="F45" t="str">
            <v>Agriculture, alimentation, forêt et affaires rurales</v>
          </cell>
          <cell r="W45">
            <v>1325086</v>
          </cell>
          <cell r="X45">
            <v>1325086</v>
          </cell>
        </row>
        <row r="46">
          <cell r="C46" t="str">
            <v>B</v>
          </cell>
          <cell r="D46" t="str">
            <v>HT2</v>
          </cell>
          <cell r="E46" t="str">
            <v>Agriculture et alimentation</v>
          </cell>
          <cell r="F46" t="str">
            <v>Agriculture, alimentation, forêt et affaires rurales</v>
          </cell>
          <cell r="W46">
            <v>14518853</v>
          </cell>
          <cell r="X46">
            <v>14518853</v>
          </cell>
        </row>
        <row r="47">
          <cell r="C47" t="str">
            <v>B</v>
          </cell>
          <cell r="D47" t="str">
            <v>HT2</v>
          </cell>
          <cell r="E47" t="str">
            <v>Agriculture et alimentation</v>
          </cell>
          <cell r="F47" t="str">
            <v>Agriculture, alimentation, forêt et affaires rurales</v>
          </cell>
          <cell r="W47">
            <v>0</v>
          </cell>
          <cell r="X47">
            <v>0</v>
          </cell>
        </row>
        <row r="48">
          <cell r="C48" t="str">
            <v>B</v>
          </cell>
          <cell r="D48" t="str">
            <v>HT2</v>
          </cell>
          <cell r="E48" t="str">
            <v>Agriculture et alimentation</v>
          </cell>
          <cell r="F48" t="str">
            <v>Agriculture, alimentation, forêt et affaires rurales</v>
          </cell>
          <cell r="W48">
            <v>367110</v>
          </cell>
          <cell r="X48">
            <v>367110</v>
          </cell>
        </row>
        <row r="49">
          <cell r="C49" t="str">
            <v>B</v>
          </cell>
          <cell r="D49" t="str">
            <v>HT2</v>
          </cell>
          <cell r="E49" t="str">
            <v>Agriculture et alimentation</v>
          </cell>
          <cell r="F49" t="str">
            <v>Agriculture, alimentation, forêt et affaires rurales</v>
          </cell>
          <cell r="W49">
            <v>130000000</v>
          </cell>
          <cell r="X49">
            <v>130000000</v>
          </cell>
        </row>
        <row r="50">
          <cell r="C50" t="str">
            <v>B</v>
          </cell>
          <cell r="D50" t="str">
            <v>HT2</v>
          </cell>
          <cell r="E50" t="str">
            <v>Agriculture et alimentation</v>
          </cell>
          <cell r="F50" t="str">
            <v>Agriculture, alimentation, forêt et affaires rurales</v>
          </cell>
          <cell r="W50">
            <v>0</v>
          </cell>
          <cell r="X50">
            <v>0</v>
          </cell>
        </row>
        <row r="51">
          <cell r="C51" t="str">
            <v>B</v>
          </cell>
          <cell r="D51" t="str">
            <v>HT2</v>
          </cell>
          <cell r="E51" t="str">
            <v>Agriculture et alimentation</v>
          </cell>
          <cell r="F51" t="str">
            <v>Agriculture, alimentation, forêt et affaires rurales</v>
          </cell>
          <cell r="W51">
            <v>140400000</v>
          </cell>
          <cell r="X51">
            <v>140400000</v>
          </cell>
        </row>
        <row r="52">
          <cell r="C52" t="str">
            <v>B</v>
          </cell>
          <cell r="D52" t="str">
            <v>HT2</v>
          </cell>
          <cell r="E52" t="str">
            <v>Agriculture et alimentation</v>
          </cell>
          <cell r="F52" t="str">
            <v>Agriculture, alimentation, forêt et affaires rurales</v>
          </cell>
          <cell r="W52">
            <v>30172139</v>
          </cell>
          <cell r="X52">
            <v>29918139</v>
          </cell>
        </row>
        <row r="53">
          <cell r="C53" t="str">
            <v>B</v>
          </cell>
          <cell r="D53" t="str">
            <v>HT2</v>
          </cell>
          <cell r="E53" t="str">
            <v>Agriculture et alimentation</v>
          </cell>
          <cell r="F53" t="str">
            <v>Agriculture, alimentation, forêt et affaires rurales</v>
          </cell>
          <cell r="W53">
            <v>33176111</v>
          </cell>
          <cell r="X53">
            <v>33176111</v>
          </cell>
        </row>
        <row r="54">
          <cell r="C54" t="str">
            <v>B</v>
          </cell>
          <cell r="D54" t="str">
            <v>HT2</v>
          </cell>
          <cell r="E54" t="str">
            <v>Agriculture et alimentation</v>
          </cell>
          <cell r="F54" t="str">
            <v>Agriculture, alimentation, forêt et affaires rurales</v>
          </cell>
          <cell r="W54">
            <v>13962831</v>
          </cell>
          <cell r="X54">
            <v>15044015</v>
          </cell>
        </row>
        <row r="55">
          <cell r="C55" t="str">
            <v>B</v>
          </cell>
          <cell r="D55" t="str">
            <v>HT2</v>
          </cell>
          <cell r="E55" t="str">
            <v>Agriculture et alimentation</v>
          </cell>
          <cell r="F55" t="str">
            <v>Agriculture, alimentation, forêt et affaires rurales</v>
          </cell>
          <cell r="W55">
            <v>8074952</v>
          </cell>
          <cell r="X55">
            <v>9182089</v>
          </cell>
        </row>
        <row r="56">
          <cell r="C56" t="str">
            <v>B</v>
          </cell>
          <cell r="D56" t="str">
            <v>HT2</v>
          </cell>
          <cell r="E56" t="str">
            <v>Agriculture et alimentation</v>
          </cell>
          <cell r="F56" t="str">
            <v>Agriculture, alimentation, forêt et affaires rurales</v>
          </cell>
          <cell r="W56">
            <v>0</v>
          </cell>
          <cell r="X56">
            <v>0</v>
          </cell>
        </row>
        <row r="57">
          <cell r="C57" t="str">
            <v>B</v>
          </cell>
          <cell r="D57" t="str">
            <v>HT2</v>
          </cell>
          <cell r="E57" t="str">
            <v>Agriculture et alimentation</v>
          </cell>
          <cell r="F57" t="str">
            <v>Agriculture, alimentation, forêt et affaires rurales</v>
          </cell>
          <cell r="W57">
            <v>278766</v>
          </cell>
          <cell r="X57">
            <v>278766</v>
          </cell>
        </row>
        <row r="58">
          <cell r="C58" t="str">
            <v>B</v>
          </cell>
          <cell r="D58" t="str">
            <v>HT2</v>
          </cell>
          <cell r="E58" t="str">
            <v>Agriculture et alimentation</v>
          </cell>
          <cell r="F58" t="str">
            <v>Agriculture, alimentation, forêt et affaires rurales</v>
          </cell>
          <cell r="W58">
            <v>0</v>
          </cell>
          <cell r="X58">
            <v>0</v>
          </cell>
        </row>
        <row r="59">
          <cell r="C59" t="str">
            <v>B</v>
          </cell>
          <cell r="D59" t="str">
            <v>HT2</v>
          </cell>
          <cell r="E59" t="str">
            <v>Agriculture et alimentation</v>
          </cell>
          <cell r="F59" t="str">
            <v>Agriculture, alimentation, forêt et affaires rurales</v>
          </cell>
          <cell r="W59">
            <v>14968827</v>
          </cell>
          <cell r="X59">
            <v>14968827</v>
          </cell>
        </row>
        <row r="60">
          <cell r="C60" t="str">
            <v>B</v>
          </cell>
          <cell r="D60" t="str">
            <v>HT2</v>
          </cell>
          <cell r="E60" t="str">
            <v>Agriculture et alimentation</v>
          </cell>
          <cell r="F60" t="str">
            <v>Agriculture, alimentation, forêt et affaires rurales</v>
          </cell>
          <cell r="W60">
            <v>7842865</v>
          </cell>
          <cell r="X60">
            <v>7873883</v>
          </cell>
        </row>
        <row r="61">
          <cell r="C61" t="str">
            <v>B</v>
          </cell>
          <cell r="D61" t="str">
            <v>HT2</v>
          </cell>
          <cell r="E61" t="str">
            <v>Agriculture et alimentation</v>
          </cell>
          <cell r="F61" t="str">
            <v>Agriculture, alimentation, forêt et affaires rurales</v>
          </cell>
          <cell r="W61">
            <v>0</v>
          </cell>
          <cell r="X61">
            <v>0</v>
          </cell>
        </row>
        <row r="62">
          <cell r="C62" t="str">
            <v>B</v>
          </cell>
          <cell r="D62" t="str">
            <v>HT2</v>
          </cell>
          <cell r="E62" t="str">
            <v>Agriculture et alimentation</v>
          </cell>
          <cell r="F62" t="str">
            <v>Agriculture, alimentation, forêt et affaires rurales</v>
          </cell>
          <cell r="W62">
            <v>27943622</v>
          </cell>
          <cell r="X62">
            <v>25356556</v>
          </cell>
        </row>
        <row r="63">
          <cell r="C63" t="str">
            <v>B</v>
          </cell>
          <cell r="D63" t="str">
            <v>HT2</v>
          </cell>
          <cell r="E63" t="str">
            <v>Agriculture et alimentation</v>
          </cell>
          <cell r="F63" t="str">
            <v>Agriculture, alimentation, forêt et affaires rurales</v>
          </cell>
          <cell r="W63">
            <v>35583159</v>
          </cell>
          <cell r="X63">
            <v>35583159</v>
          </cell>
        </row>
        <row r="64">
          <cell r="C64" t="str">
            <v>B</v>
          </cell>
          <cell r="D64" t="str">
            <v>HT2</v>
          </cell>
          <cell r="E64" t="str">
            <v>Agriculture et alimentation</v>
          </cell>
          <cell r="F64" t="str">
            <v>Agriculture, alimentation, forêt et affaires rurales</v>
          </cell>
          <cell r="W64">
            <v>147151972</v>
          </cell>
          <cell r="X64">
            <v>147151972</v>
          </cell>
        </row>
        <row r="65">
          <cell r="C65" t="str">
            <v>B</v>
          </cell>
          <cell r="D65" t="str">
            <v>HT2</v>
          </cell>
          <cell r="E65" t="str">
            <v>Agriculture et alimentation</v>
          </cell>
          <cell r="F65" t="str">
            <v>Agriculture, alimentation, forêt et affaires rurales</v>
          </cell>
          <cell r="W65">
            <v>295480</v>
          </cell>
          <cell r="X65">
            <v>295480</v>
          </cell>
        </row>
        <row r="66">
          <cell r="C66" t="str">
            <v>B</v>
          </cell>
          <cell r="D66" t="str">
            <v>HT2</v>
          </cell>
          <cell r="E66" t="str">
            <v>Agriculture et alimentation</v>
          </cell>
          <cell r="F66" t="str">
            <v>Agriculture, alimentation, forêt et affaires rurales</v>
          </cell>
          <cell r="W66">
            <v>2883951</v>
          </cell>
          <cell r="X66">
            <v>2883951</v>
          </cell>
        </row>
        <row r="67">
          <cell r="C67" t="str">
            <v>B</v>
          </cell>
          <cell r="D67" t="str">
            <v>HT2</v>
          </cell>
          <cell r="E67" t="str">
            <v>Agriculture et alimentation</v>
          </cell>
          <cell r="F67" t="str">
            <v>Agriculture, alimentation, forêt et affaires rurales</v>
          </cell>
          <cell r="W67">
            <v>17703687</v>
          </cell>
          <cell r="X67">
            <v>17703687</v>
          </cell>
        </row>
        <row r="68">
          <cell r="C68" t="str">
            <v>B</v>
          </cell>
          <cell r="D68" t="str">
            <v>HT2</v>
          </cell>
          <cell r="E68" t="str">
            <v>Agriculture et alimentation</v>
          </cell>
          <cell r="F68" t="str">
            <v>Agriculture, alimentation, forêt et affaires rurales</v>
          </cell>
          <cell r="W68">
            <v>103480676</v>
          </cell>
          <cell r="X68">
            <v>103480676</v>
          </cell>
        </row>
        <row r="69">
          <cell r="C69" t="str">
            <v>B</v>
          </cell>
          <cell r="D69" t="str">
            <v>HT2</v>
          </cell>
          <cell r="E69" t="str">
            <v>Agriculture et alimentation</v>
          </cell>
          <cell r="F69" t="str">
            <v>Agriculture, alimentation, forêt et affaires rurales</v>
          </cell>
          <cell r="W69">
            <v>5486205</v>
          </cell>
          <cell r="X69">
            <v>5486205</v>
          </cell>
        </row>
        <row r="70">
          <cell r="C70" t="str">
            <v>B</v>
          </cell>
          <cell r="D70" t="str">
            <v>HT2</v>
          </cell>
          <cell r="E70" t="str">
            <v>Agriculture et alimentation</v>
          </cell>
          <cell r="F70" t="str">
            <v>Agriculture, alimentation, forêt et affaires rurales</v>
          </cell>
          <cell r="W70">
            <v>0</v>
          </cell>
          <cell r="X70">
            <v>0</v>
          </cell>
        </row>
        <row r="71">
          <cell r="C71" t="str">
            <v>B</v>
          </cell>
          <cell r="D71" t="str">
            <v>HT2</v>
          </cell>
          <cell r="E71" t="str">
            <v>Agriculture et alimentation</v>
          </cell>
          <cell r="F71" t="str">
            <v>Agriculture, alimentation, forêt et affaires rurales</v>
          </cell>
          <cell r="W71">
            <v>190000000</v>
          </cell>
          <cell r="X71">
            <v>190000000</v>
          </cell>
        </row>
        <row r="72">
          <cell r="C72" t="str">
            <v>B</v>
          </cell>
          <cell r="D72" t="str">
            <v>HT2</v>
          </cell>
          <cell r="E72" t="str">
            <v>Agriculture et alimentation</v>
          </cell>
          <cell r="F72" t="str">
            <v>Agriculture, alimentation, forêt et affaires rurales</v>
          </cell>
          <cell r="W72">
            <v>14300000</v>
          </cell>
          <cell r="X72">
            <v>14300000</v>
          </cell>
        </row>
        <row r="73">
          <cell r="C73" t="str">
            <v>B</v>
          </cell>
          <cell r="D73" t="str">
            <v>HT2</v>
          </cell>
          <cell r="E73" t="str">
            <v>Agriculture et alimentation</v>
          </cell>
          <cell r="F73" t="str">
            <v>Agriculture, alimentation, forêt et affaires rurales</v>
          </cell>
          <cell r="W73">
            <v>6186661</v>
          </cell>
          <cell r="X73">
            <v>6186661</v>
          </cell>
        </row>
        <row r="74">
          <cell r="C74" t="str">
            <v>B</v>
          </cell>
          <cell r="D74" t="str">
            <v>HT2</v>
          </cell>
          <cell r="E74" t="str">
            <v>Agriculture et alimentation</v>
          </cell>
          <cell r="F74" t="str">
            <v>Agriculture, alimentation, forêt et affaires rurales</v>
          </cell>
          <cell r="W74">
            <v>5659117</v>
          </cell>
          <cell r="X74">
            <v>5659117</v>
          </cell>
        </row>
        <row r="75">
          <cell r="C75" t="str">
            <v>B</v>
          </cell>
          <cell r="D75" t="str">
            <v>HT2</v>
          </cell>
          <cell r="E75" t="str">
            <v>Agriculture et alimentation</v>
          </cell>
          <cell r="F75" t="str">
            <v>Agriculture, alimentation, forêt et affaires rurales</v>
          </cell>
          <cell r="W75">
            <v>2731283</v>
          </cell>
          <cell r="X75">
            <v>2740852</v>
          </cell>
        </row>
        <row r="76">
          <cell r="C76" t="str">
            <v>B</v>
          </cell>
          <cell r="D76" t="str">
            <v>HT2</v>
          </cell>
          <cell r="E76" t="str">
            <v>Agriculture et alimentation</v>
          </cell>
          <cell r="F76" t="str">
            <v>Agriculture, alimentation, forêt et affaires rurales</v>
          </cell>
          <cell r="W76">
            <v>6300868</v>
          </cell>
          <cell r="X76">
            <v>6300868</v>
          </cell>
        </row>
        <row r="77">
          <cell r="C77" t="str">
            <v>B</v>
          </cell>
          <cell r="D77" t="str">
            <v>HT2</v>
          </cell>
          <cell r="E77" t="str">
            <v>Agriculture et alimentation</v>
          </cell>
          <cell r="F77" t="str">
            <v>Agriculture, alimentation, forêt et affaires rurales</v>
          </cell>
          <cell r="W77">
            <v>4345265</v>
          </cell>
          <cell r="X77">
            <v>4345265</v>
          </cell>
        </row>
        <row r="78">
          <cell r="C78" t="str">
            <v>B</v>
          </cell>
          <cell r="D78" t="str">
            <v>HT2</v>
          </cell>
          <cell r="E78" t="str">
            <v>Agriculture et alimentation</v>
          </cell>
          <cell r="F78" t="str">
            <v>Agriculture, alimentation, forêt et affaires rurales</v>
          </cell>
          <cell r="W78">
            <v>22673992</v>
          </cell>
          <cell r="X78">
            <v>22673992</v>
          </cell>
        </row>
        <row r="79">
          <cell r="C79" t="str">
            <v>P</v>
          </cell>
          <cell r="D79" t="str">
            <v>SO</v>
          </cell>
          <cell r="E79" t="str">
            <v>Agriculture et alimentation</v>
          </cell>
          <cell r="F79" t="str">
            <v>Agriculture, alimentation, forêt et affaires rurales</v>
          </cell>
          <cell r="M79">
            <v>592322308.57999992</v>
          </cell>
          <cell r="O79">
            <v>532480088.59000003</v>
          </cell>
          <cell r="Q79">
            <v>528403494.11000001</v>
          </cell>
          <cell r="S79">
            <v>542613518.88000011</v>
          </cell>
          <cell r="U79">
            <v>596809004.3599999</v>
          </cell>
          <cell r="W79">
            <v>614173282</v>
          </cell>
          <cell r="X79">
            <v>611297332</v>
          </cell>
        </row>
        <row r="80">
          <cell r="C80" t="str">
            <v>STP</v>
          </cell>
          <cell r="D80" t="str">
            <v>T2</v>
          </cell>
          <cell r="E80" t="str">
            <v>Agriculture et alimentation</v>
          </cell>
          <cell r="F80" t="str">
            <v>Agriculture, alimentation, forêt et affaires rurales</v>
          </cell>
          <cell r="M80">
            <v>298930841.81</v>
          </cell>
          <cell r="O80">
            <v>296393393.72000003</v>
          </cell>
          <cell r="Q80">
            <v>296538231.76999998</v>
          </cell>
          <cell r="S80">
            <v>317497299.36000001</v>
          </cell>
          <cell r="U80">
            <v>319591381.02999997</v>
          </cell>
          <cell r="W80">
            <v>343157504</v>
          </cell>
          <cell r="X80">
            <v>343157504</v>
          </cell>
        </row>
        <row r="81">
          <cell r="C81" t="str">
            <v>B</v>
          </cell>
          <cell r="D81" t="str">
            <v>T2_HCAS</v>
          </cell>
          <cell r="E81" t="str">
            <v>Agriculture et alimentation</v>
          </cell>
          <cell r="F81" t="str">
            <v>Agriculture, alimentation, forêt et affaires rurales</v>
          </cell>
          <cell r="M81">
            <v>220368913.62</v>
          </cell>
          <cell r="O81">
            <v>217157075.07000002</v>
          </cell>
          <cell r="Q81">
            <v>215550715.07999998</v>
          </cell>
          <cell r="S81">
            <v>231927967.53000003</v>
          </cell>
          <cell r="U81">
            <v>235914094.03999996</v>
          </cell>
          <cell r="W81">
            <v>249977531</v>
          </cell>
          <cell r="X81">
            <v>249977531</v>
          </cell>
        </row>
        <row r="82">
          <cell r="C82" t="str">
            <v>B</v>
          </cell>
          <cell r="D82" t="str">
            <v>T2_CAS</v>
          </cell>
          <cell r="E82" t="str">
            <v>Agriculture et alimentation</v>
          </cell>
          <cell r="F82" t="str">
            <v>Agriculture, alimentation, forêt et affaires rurales</v>
          </cell>
          <cell r="M82">
            <v>78561928.189999998</v>
          </cell>
          <cell r="O82">
            <v>79236318.650000006</v>
          </cell>
          <cell r="Q82">
            <v>80987516.689999998</v>
          </cell>
          <cell r="S82">
            <v>85569331.829999998</v>
          </cell>
          <cell r="U82">
            <v>83677286.989999995</v>
          </cell>
          <cell r="W82">
            <v>93179973</v>
          </cell>
          <cell r="X82">
            <v>93179973</v>
          </cell>
        </row>
        <row r="83">
          <cell r="C83" t="str">
            <v>STP</v>
          </cell>
          <cell r="D83" t="str">
            <v>HT2</v>
          </cell>
          <cell r="E83" t="str">
            <v>Agriculture et alimentation</v>
          </cell>
          <cell r="F83" t="str">
            <v>Agriculture, alimentation, forêt et affaires rurales</v>
          </cell>
          <cell r="M83">
            <v>293391466.76999998</v>
          </cell>
          <cell r="O83">
            <v>236086694.87</v>
          </cell>
          <cell r="Q83">
            <v>231865262.34</v>
          </cell>
          <cell r="S83">
            <v>225116219.52000004</v>
          </cell>
          <cell r="U83">
            <v>277217623.32999998</v>
          </cell>
          <cell r="W83">
            <v>271015778</v>
          </cell>
          <cell r="X83">
            <v>268139828</v>
          </cell>
        </row>
        <row r="84">
          <cell r="C84" t="str">
            <v>B</v>
          </cell>
          <cell r="D84" t="str">
            <v>HT2</v>
          </cell>
          <cell r="E84" t="str">
            <v>Agriculture et alimentation</v>
          </cell>
          <cell r="F84" t="str">
            <v>Agriculture, alimentation, forêt et affaires rurales</v>
          </cell>
          <cell r="W84">
            <v>9325131</v>
          </cell>
          <cell r="X84">
            <v>9224117</v>
          </cell>
        </row>
        <row r="85">
          <cell r="C85" t="str">
            <v>B</v>
          </cell>
          <cell r="D85" t="str">
            <v>HT2</v>
          </cell>
          <cell r="E85" t="str">
            <v>Agriculture et alimentation</v>
          </cell>
          <cell r="F85" t="str">
            <v>Agriculture, alimentation, forêt et affaires rurales</v>
          </cell>
          <cell r="W85">
            <v>22016000</v>
          </cell>
          <cell r="X85">
            <v>22060000</v>
          </cell>
        </row>
        <row r="86">
          <cell r="C86" t="str">
            <v>B</v>
          </cell>
          <cell r="D86" t="str">
            <v>HT2</v>
          </cell>
          <cell r="E86" t="str">
            <v>Agriculture et alimentation</v>
          </cell>
          <cell r="F86" t="str">
            <v>Agriculture, alimentation, forêt et affaires rurales</v>
          </cell>
          <cell r="W86">
            <v>1131912</v>
          </cell>
          <cell r="X86">
            <v>1124066</v>
          </cell>
        </row>
        <row r="87">
          <cell r="C87" t="str">
            <v>B</v>
          </cell>
          <cell r="D87" t="str">
            <v>HT2</v>
          </cell>
          <cell r="E87" t="str">
            <v>Agriculture et alimentation</v>
          </cell>
          <cell r="F87" t="str">
            <v>Agriculture, alimentation, forêt et affaires rurales</v>
          </cell>
          <cell r="W87">
            <v>3207000</v>
          </cell>
          <cell r="X87">
            <v>3038000</v>
          </cell>
        </row>
        <row r="88">
          <cell r="C88" t="str">
            <v>B</v>
          </cell>
          <cell r="D88" t="str">
            <v>HT2</v>
          </cell>
          <cell r="E88" t="str">
            <v>Agriculture et alimentation</v>
          </cell>
          <cell r="F88" t="str">
            <v>Agriculture, alimentation, forêt et affaires rurales</v>
          </cell>
          <cell r="W88">
            <v>1291200</v>
          </cell>
          <cell r="X88">
            <v>1291200</v>
          </cell>
        </row>
        <row r="89">
          <cell r="C89" t="str">
            <v>B</v>
          </cell>
          <cell r="D89" t="str">
            <v>HT2</v>
          </cell>
          <cell r="E89" t="str">
            <v>Agriculture et alimentation</v>
          </cell>
          <cell r="F89" t="str">
            <v>Agriculture, alimentation, forêt et affaires rurales</v>
          </cell>
          <cell r="W89">
            <v>47476027</v>
          </cell>
          <cell r="X89">
            <v>46758533</v>
          </cell>
        </row>
        <row r="90">
          <cell r="C90" t="str">
            <v>B</v>
          </cell>
          <cell r="D90" t="str">
            <v>HT2</v>
          </cell>
          <cell r="E90" t="str">
            <v>Agriculture et alimentation</v>
          </cell>
          <cell r="F90" t="str">
            <v>Agriculture, alimentation, forêt et affaires rurales</v>
          </cell>
          <cell r="W90">
            <v>7270000</v>
          </cell>
          <cell r="X90">
            <v>7270000</v>
          </cell>
        </row>
        <row r="91">
          <cell r="C91" t="str">
            <v>B</v>
          </cell>
          <cell r="D91" t="str">
            <v>HT2</v>
          </cell>
          <cell r="E91" t="str">
            <v>Agriculture et alimentation</v>
          </cell>
          <cell r="F91" t="str">
            <v>Agriculture, alimentation, forêt et affaires rurales</v>
          </cell>
          <cell r="W91">
            <v>15913000</v>
          </cell>
          <cell r="X91">
            <v>16239000</v>
          </cell>
        </row>
        <row r="92">
          <cell r="C92" t="str">
            <v>B</v>
          </cell>
          <cell r="D92" t="str">
            <v>HT2</v>
          </cell>
          <cell r="E92" t="str">
            <v>Agriculture et alimentation</v>
          </cell>
          <cell r="F92" t="str">
            <v>Agriculture, alimentation, forêt et affaires rurales</v>
          </cell>
          <cell r="W92">
            <v>12098000</v>
          </cell>
          <cell r="X92">
            <v>10038500</v>
          </cell>
        </row>
        <row r="93">
          <cell r="C93" t="str">
            <v>B</v>
          </cell>
          <cell r="D93" t="str">
            <v>HT2</v>
          </cell>
          <cell r="E93" t="str">
            <v>Agriculture et alimentation</v>
          </cell>
          <cell r="F93" t="str">
            <v>Agriculture, alimentation, forêt et affaires rurales</v>
          </cell>
          <cell r="W93">
            <v>16423984</v>
          </cell>
          <cell r="X93">
            <v>16531984</v>
          </cell>
        </row>
        <row r="94">
          <cell r="C94" t="str">
            <v>B</v>
          </cell>
          <cell r="D94" t="str">
            <v>HT2</v>
          </cell>
          <cell r="E94" t="str">
            <v>Agriculture et alimentation</v>
          </cell>
          <cell r="F94" t="str">
            <v>Agriculture, alimentation, forêt et affaires rurales</v>
          </cell>
          <cell r="W94">
            <v>556559</v>
          </cell>
          <cell r="X94">
            <v>757135</v>
          </cell>
        </row>
        <row r="95">
          <cell r="C95" t="str">
            <v>B</v>
          </cell>
          <cell r="D95" t="str">
            <v>HT2</v>
          </cell>
          <cell r="E95" t="str">
            <v>Agriculture et alimentation</v>
          </cell>
          <cell r="F95" t="str">
            <v>Agriculture, alimentation, forêt et affaires rurales</v>
          </cell>
          <cell r="W95">
            <v>14638000</v>
          </cell>
          <cell r="X95">
            <v>14638000</v>
          </cell>
        </row>
        <row r="96">
          <cell r="C96" t="str">
            <v>B</v>
          </cell>
          <cell r="D96" t="str">
            <v>HT2</v>
          </cell>
          <cell r="E96" t="str">
            <v>Agriculture et alimentation</v>
          </cell>
          <cell r="F96" t="str">
            <v>Agriculture, alimentation, forêt et affaires rurales</v>
          </cell>
          <cell r="W96">
            <v>6629000</v>
          </cell>
          <cell r="X96">
            <v>6497600</v>
          </cell>
        </row>
        <row r="97">
          <cell r="C97" t="str">
            <v>B</v>
          </cell>
          <cell r="D97" t="str">
            <v>HT2</v>
          </cell>
          <cell r="E97" t="str">
            <v>Agriculture et alimentation</v>
          </cell>
          <cell r="F97" t="str">
            <v>Agriculture, alimentation, forêt et affaires rurales</v>
          </cell>
          <cell r="W97">
            <v>8000056</v>
          </cell>
          <cell r="X97">
            <v>8000284</v>
          </cell>
        </row>
        <row r="98">
          <cell r="C98" t="str">
            <v>B</v>
          </cell>
          <cell r="D98" t="str">
            <v>HT2</v>
          </cell>
          <cell r="E98" t="str">
            <v>Agriculture et alimentation</v>
          </cell>
          <cell r="F98" t="str">
            <v>Agriculture, alimentation, forêt et affaires rurales</v>
          </cell>
          <cell r="W98">
            <v>1993579</v>
          </cell>
          <cell r="X98">
            <v>1993579</v>
          </cell>
        </row>
        <row r="99">
          <cell r="C99" t="str">
            <v>B</v>
          </cell>
          <cell r="D99" t="str">
            <v>HT2</v>
          </cell>
          <cell r="E99" t="str">
            <v>Agriculture et alimentation</v>
          </cell>
          <cell r="F99" t="str">
            <v>Agriculture, alimentation, forêt et affaires rurales</v>
          </cell>
          <cell r="W99">
            <v>3567000</v>
          </cell>
          <cell r="X99">
            <v>3147000</v>
          </cell>
        </row>
        <row r="100">
          <cell r="C100" t="str">
            <v>B</v>
          </cell>
          <cell r="D100" t="str">
            <v>HT2</v>
          </cell>
          <cell r="E100" t="str">
            <v>Agriculture et alimentation</v>
          </cell>
          <cell r="F100" t="str">
            <v>Agriculture, alimentation, forêt et affaires rurales</v>
          </cell>
          <cell r="W100">
            <v>3033000</v>
          </cell>
          <cell r="X100">
            <v>3033000</v>
          </cell>
        </row>
        <row r="101">
          <cell r="C101" t="str">
            <v>B</v>
          </cell>
          <cell r="D101" t="str">
            <v>HT2</v>
          </cell>
          <cell r="E101" t="str">
            <v>Agriculture et alimentation</v>
          </cell>
          <cell r="F101" t="str">
            <v>Agriculture, alimentation, forêt et affaires rurales</v>
          </cell>
          <cell r="W101">
            <v>66200846</v>
          </cell>
          <cell r="X101">
            <v>66200846</v>
          </cell>
        </row>
        <row r="102">
          <cell r="C102" t="str">
            <v>B</v>
          </cell>
          <cell r="D102" t="str">
            <v>HT2</v>
          </cell>
          <cell r="E102" t="str">
            <v>Agriculture et alimentation</v>
          </cell>
          <cell r="F102" t="str">
            <v>Agriculture, alimentation, forêt et affaires rurales</v>
          </cell>
          <cell r="W102">
            <v>9655478</v>
          </cell>
          <cell r="X102">
            <v>9706978</v>
          </cell>
        </row>
        <row r="103">
          <cell r="C103" t="str">
            <v>B</v>
          </cell>
          <cell r="D103" t="str">
            <v>HT2</v>
          </cell>
          <cell r="E103" t="str">
            <v>Agriculture et alimentation</v>
          </cell>
          <cell r="F103" t="str">
            <v>Agriculture, alimentation, forêt et affaires rurales</v>
          </cell>
          <cell r="W103">
            <v>6500000</v>
          </cell>
          <cell r="X103">
            <v>6500000</v>
          </cell>
        </row>
        <row r="104">
          <cell r="C104" t="str">
            <v>B</v>
          </cell>
          <cell r="D104" t="str">
            <v>HT2</v>
          </cell>
          <cell r="E104" t="str">
            <v>Agriculture et alimentation</v>
          </cell>
          <cell r="F104" t="str">
            <v>Agriculture, alimentation, forêt et affaires rurales</v>
          </cell>
          <cell r="W104">
            <v>0</v>
          </cell>
          <cell r="X104">
            <v>0</v>
          </cell>
        </row>
        <row r="105">
          <cell r="C105" t="str">
            <v>B</v>
          </cell>
          <cell r="D105" t="str">
            <v>HT2</v>
          </cell>
          <cell r="E105" t="str">
            <v>Agriculture et alimentation</v>
          </cell>
          <cell r="F105" t="str">
            <v>Agriculture, alimentation, forêt et affaires rurales</v>
          </cell>
          <cell r="W105">
            <v>457791</v>
          </cell>
          <cell r="X105">
            <v>457791</v>
          </cell>
        </row>
        <row r="106">
          <cell r="C106" t="str">
            <v>B</v>
          </cell>
          <cell r="D106" t="str">
            <v>HT2</v>
          </cell>
          <cell r="E106" t="str">
            <v>Agriculture et alimentation</v>
          </cell>
          <cell r="F106" t="str">
            <v>Agriculture, alimentation, forêt et affaires rurales</v>
          </cell>
          <cell r="W106">
            <v>3837633</v>
          </cell>
          <cell r="X106">
            <v>3837633</v>
          </cell>
        </row>
        <row r="107">
          <cell r="C107" t="str">
            <v>B</v>
          </cell>
          <cell r="D107" t="str">
            <v>HT2</v>
          </cell>
          <cell r="E107" t="str">
            <v>Agriculture et alimentation</v>
          </cell>
          <cell r="F107" t="str">
            <v>Agriculture, alimentation, forêt et affaires rurales</v>
          </cell>
          <cell r="W107">
            <v>4000000</v>
          </cell>
          <cell r="X107">
            <v>4000000</v>
          </cell>
        </row>
        <row r="108">
          <cell r="C108" t="str">
            <v>B</v>
          </cell>
          <cell r="D108" t="str">
            <v>HT2</v>
          </cell>
          <cell r="E108" t="str">
            <v>Agriculture et alimentation</v>
          </cell>
          <cell r="F108" t="str">
            <v>Agriculture, alimentation, forêt et affaires rurales</v>
          </cell>
          <cell r="W108">
            <v>349082</v>
          </cell>
          <cell r="X108">
            <v>349082</v>
          </cell>
        </row>
        <row r="109">
          <cell r="C109" t="str">
            <v>B</v>
          </cell>
          <cell r="D109" t="str">
            <v>HT2</v>
          </cell>
          <cell r="E109" t="str">
            <v>Agriculture et alimentation</v>
          </cell>
          <cell r="F109" t="str">
            <v>Agriculture, alimentation, forêt et affaires rurales</v>
          </cell>
          <cell r="W109">
            <v>535000</v>
          </cell>
          <cell r="X109">
            <v>535000</v>
          </cell>
        </row>
        <row r="110">
          <cell r="C110" t="str">
            <v>B</v>
          </cell>
          <cell r="D110" t="str">
            <v>HT2</v>
          </cell>
          <cell r="E110" t="str">
            <v>Agriculture et alimentation</v>
          </cell>
          <cell r="F110" t="str">
            <v>Agriculture, alimentation, forêt et affaires rurales</v>
          </cell>
          <cell r="W110">
            <v>4910500</v>
          </cell>
          <cell r="X110">
            <v>4910500</v>
          </cell>
        </row>
        <row r="111">
          <cell r="C111" t="str">
            <v>B</v>
          </cell>
          <cell r="D111" t="str">
            <v>HT2</v>
          </cell>
          <cell r="E111" t="str">
            <v>Agriculture et alimentation</v>
          </cell>
          <cell r="F111" t="str">
            <v>Agriculture, alimentation, forêt et affaires rurales</v>
          </cell>
          <cell r="W111">
            <v>0</v>
          </cell>
          <cell r="X111">
            <v>0</v>
          </cell>
        </row>
        <row r="112">
          <cell r="C112" t="str">
            <v>P</v>
          </cell>
          <cell r="D112" t="str">
            <v>SO</v>
          </cell>
          <cell r="E112" t="str">
            <v>Agriculture et alimentation</v>
          </cell>
          <cell r="F112" t="str">
            <v>Agriculture, alimentation, forêt et affaires rurales</v>
          </cell>
          <cell r="M112">
            <v>594114334.61000001</v>
          </cell>
          <cell r="O112">
            <v>603338256.83999991</v>
          </cell>
          <cell r="Q112">
            <v>597522328.53999996</v>
          </cell>
          <cell r="S112">
            <v>607532932.69999993</v>
          </cell>
          <cell r="U112">
            <v>597546980.11000001</v>
          </cell>
          <cell r="W112">
            <v>641105156</v>
          </cell>
          <cell r="X112">
            <v>630402610</v>
          </cell>
        </row>
        <row r="113">
          <cell r="C113" t="str">
            <v>STP</v>
          </cell>
          <cell r="D113" t="str">
            <v>T2</v>
          </cell>
          <cell r="E113" t="str">
            <v>Agriculture et alimentation</v>
          </cell>
          <cell r="F113" t="str">
            <v>Agriculture, alimentation, forêt et affaires rurales</v>
          </cell>
          <cell r="M113">
            <v>538860533.13999999</v>
          </cell>
          <cell r="O113">
            <v>537785167.39999998</v>
          </cell>
          <cell r="Q113">
            <v>532619621.40999997</v>
          </cell>
          <cell r="S113">
            <v>537207789.92999995</v>
          </cell>
          <cell r="U113">
            <v>529465578.44999999</v>
          </cell>
          <cell r="W113">
            <v>554321253</v>
          </cell>
          <cell r="X113">
            <v>554321253</v>
          </cell>
        </row>
        <row r="114">
          <cell r="C114" t="str">
            <v>B</v>
          </cell>
          <cell r="D114" t="str">
            <v>T2_HCAS</v>
          </cell>
          <cell r="E114" t="str">
            <v>Agriculture et alimentation</v>
          </cell>
          <cell r="F114" t="str">
            <v>Agriculture, alimentation, forêt et affaires rurales</v>
          </cell>
          <cell r="M114">
            <v>390879216.90999997</v>
          </cell>
          <cell r="O114">
            <v>390658141.38999999</v>
          </cell>
          <cell r="Q114">
            <v>386287551.71999997</v>
          </cell>
          <cell r="S114">
            <v>391092049.69999993</v>
          </cell>
          <cell r="U114">
            <v>387973953.75999999</v>
          </cell>
          <cell r="W114">
            <v>402598294</v>
          </cell>
          <cell r="X114">
            <v>402598294</v>
          </cell>
        </row>
        <row r="115">
          <cell r="C115" t="str">
            <v>B</v>
          </cell>
          <cell r="D115" t="str">
            <v>T2_CAS</v>
          </cell>
          <cell r="E115" t="str">
            <v>Agriculture et alimentation</v>
          </cell>
          <cell r="F115" t="str">
            <v>Agriculture, alimentation, forêt et affaires rurales</v>
          </cell>
          <cell r="M115">
            <v>147981316.22999999</v>
          </cell>
          <cell r="O115">
            <v>147127026.00999999</v>
          </cell>
          <cell r="Q115">
            <v>146332069.69</v>
          </cell>
          <cell r="S115">
            <v>146115740.22999999</v>
          </cell>
          <cell r="U115">
            <v>141491624.69</v>
          </cell>
          <cell r="W115">
            <v>151722959</v>
          </cell>
          <cell r="X115">
            <v>151722959</v>
          </cell>
        </row>
        <row r="116">
          <cell r="C116" t="str">
            <v>STP</v>
          </cell>
          <cell r="D116" t="str">
            <v>HT2</v>
          </cell>
          <cell r="E116" t="str">
            <v>Agriculture et alimentation</v>
          </cell>
          <cell r="F116" t="str">
            <v>Agriculture, alimentation, forêt et affaires rurales</v>
          </cell>
          <cell r="M116">
            <v>55253801.469999999</v>
          </cell>
          <cell r="O116">
            <v>65553089.439999998</v>
          </cell>
          <cell r="Q116">
            <v>64902707.13000001</v>
          </cell>
          <cell r="S116">
            <v>70325142.769999981</v>
          </cell>
          <cell r="U116">
            <v>68081401.659999996</v>
          </cell>
          <cell r="W116">
            <v>86783903</v>
          </cell>
          <cell r="X116">
            <v>76081357</v>
          </cell>
        </row>
        <row r="117">
          <cell r="C117" t="str">
            <v>B</v>
          </cell>
          <cell r="D117" t="str">
            <v>HT2</v>
          </cell>
          <cell r="E117" t="str">
            <v>Agriculture et alimentation</v>
          </cell>
          <cell r="F117" t="str">
            <v>Agriculture, alimentation, forêt et affaires rurales</v>
          </cell>
          <cell r="W117">
            <v>5156417</v>
          </cell>
          <cell r="X117">
            <v>5761217</v>
          </cell>
        </row>
        <row r="118">
          <cell r="C118" t="str">
            <v>B</v>
          </cell>
          <cell r="D118" t="str">
            <v>HT2</v>
          </cell>
          <cell r="E118" t="str">
            <v>Agriculture et alimentation</v>
          </cell>
          <cell r="F118" t="str">
            <v>Agriculture, alimentation, forêt et affaires rurales</v>
          </cell>
          <cell r="W118">
            <v>2701652</v>
          </cell>
          <cell r="X118">
            <v>2701652</v>
          </cell>
        </row>
        <row r="119">
          <cell r="C119" t="str">
            <v>B</v>
          </cell>
          <cell r="D119" t="str">
            <v>HT2</v>
          </cell>
          <cell r="E119" t="str">
            <v>Agriculture et alimentation</v>
          </cell>
          <cell r="F119" t="str">
            <v>Agriculture, alimentation, forêt et affaires rurales</v>
          </cell>
          <cell r="W119">
            <v>9458554</v>
          </cell>
          <cell r="X119">
            <v>9772150</v>
          </cell>
        </row>
        <row r="120">
          <cell r="C120" t="str">
            <v>B</v>
          </cell>
          <cell r="D120" t="str">
            <v>HT2</v>
          </cell>
          <cell r="E120" t="str">
            <v>Agriculture et alimentation</v>
          </cell>
          <cell r="F120" t="str">
            <v>Agriculture, alimentation, forêt et affaires rurales</v>
          </cell>
          <cell r="W120">
            <v>3051664</v>
          </cell>
          <cell r="X120">
            <v>3051664</v>
          </cell>
        </row>
        <row r="121">
          <cell r="C121" t="str">
            <v>B</v>
          </cell>
          <cell r="D121" t="str">
            <v>HT2</v>
          </cell>
          <cell r="E121" t="str">
            <v>Agriculture et alimentation</v>
          </cell>
          <cell r="F121" t="str">
            <v>Agriculture, alimentation, forêt et affaires rurales</v>
          </cell>
          <cell r="W121">
            <v>700000</v>
          </cell>
          <cell r="X121">
            <v>800000</v>
          </cell>
        </row>
        <row r="122">
          <cell r="C122" t="str">
            <v>B</v>
          </cell>
          <cell r="D122" t="str">
            <v>HT2</v>
          </cell>
          <cell r="E122" t="str">
            <v>Agriculture et alimentation</v>
          </cell>
          <cell r="F122" t="str">
            <v>Agriculture, alimentation, forêt et affaires rurales</v>
          </cell>
          <cell r="W122">
            <v>500000</v>
          </cell>
          <cell r="X122">
            <v>500000</v>
          </cell>
        </row>
        <row r="123">
          <cell r="C123" t="str">
            <v>B</v>
          </cell>
          <cell r="D123" t="str">
            <v>HT2</v>
          </cell>
          <cell r="E123" t="str">
            <v>Agriculture et alimentation</v>
          </cell>
          <cell r="F123" t="str">
            <v>Agriculture, alimentation, forêt et affaires rurales</v>
          </cell>
          <cell r="W123">
            <v>1987915</v>
          </cell>
          <cell r="X123">
            <v>1987915</v>
          </cell>
        </row>
        <row r="124">
          <cell r="C124" t="str">
            <v>B</v>
          </cell>
          <cell r="D124" t="str">
            <v>HT2</v>
          </cell>
          <cell r="E124" t="str">
            <v>Agriculture et alimentation</v>
          </cell>
          <cell r="F124" t="str">
            <v>Agriculture, alimentation, forêt et affaires rurales</v>
          </cell>
          <cell r="W124">
            <v>2306655</v>
          </cell>
          <cell r="X124">
            <v>2306655</v>
          </cell>
        </row>
        <row r="125">
          <cell r="C125" t="str">
            <v>B</v>
          </cell>
          <cell r="D125" t="str">
            <v>HT2</v>
          </cell>
          <cell r="E125" t="str">
            <v>Agriculture et alimentation</v>
          </cell>
          <cell r="F125" t="str">
            <v>Agriculture, alimentation, forêt et affaires rurales</v>
          </cell>
          <cell r="W125">
            <v>2750983</v>
          </cell>
          <cell r="X125">
            <v>2954811</v>
          </cell>
        </row>
        <row r="126">
          <cell r="C126" t="str">
            <v>B</v>
          </cell>
          <cell r="D126" t="str">
            <v>HT2</v>
          </cell>
          <cell r="E126" t="str">
            <v>Agriculture et alimentation</v>
          </cell>
          <cell r="F126" t="str">
            <v>Agriculture, alimentation, forêt et affaires rurales</v>
          </cell>
          <cell r="W126">
            <v>1111438</v>
          </cell>
          <cell r="X126">
            <v>1111438</v>
          </cell>
        </row>
        <row r="127">
          <cell r="C127" t="str">
            <v>B</v>
          </cell>
          <cell r="D127" t="str">
            <v>HT2</v>
          </cell>
          <cell r="E127" t="str">
            <v>Agriculture et alimentation</v>
          </cell>
          <cell r="F127" t="str">
            <v>Agriculture, alimentation, forêt et affaires rurales</v>
          </cell>
          <cell r="W127">
            <v>1843302</v>
          </cell>
          <cell r="X127">
            <v>1943302</v>
          </cell>
        </row>
        <row r="128">
          <cell r="C128" t="str">
            <v>B</v>
          </cell>
          <cell r="D128" t="str">
            <v>HT2</v>
          </cell>
          <cell r="E128" t="str">
            <v>Agriculture et alimentation</v>
          </cell>
          <cell r="F128" t="str">
            <v>Agriculture, alimentation, forêt et affaires rurales</v>
          </cell>
          <cell r="W128">
            <v>479391</v>
          </cell>
          <cell r="X128">
            <v>479391</v>
          </cell>
        </row>
        <row r="129">
          <cell r="C129" t="str">
            <v>B</v>
          </cell>
          <cell r="D129" t="str">
            <v>HT2</v>
          </cell>
          <cell r="E129" t="str">
            <v>Agriculture et alimentation</v>
          </cell>
          <cell r="F129" t="str">
            <v>Agriculture, alimentation, forêt et affaires rurales</v>
          </cell>
          <cell r="W129">
            <v>7485637</v>
          </cell>
          <cell r="X129">
            <v>5834533</v>
          </cell>
        </row>
        <row r="130">
          <cell r="C130" t="str">
            <v>B</v>
          </cell>
          <cell r="D130" t="str">
            <v>HT2</v>
          </cell>
          <cell r="E130" t="str">
            <v>Agriculture et alimentation</v>
          </cell>
          <cell r="F130" t="str">
            <v>Agriculture, alimentation, forêt et affaires rurales</v>
          </cell>
          <cell r="W130">
            <v>1392460</v>
          </cell>
          <cell r="X130">
            <v>1392460</v>
          </cell>
        </row>
        <row r="131">
          <cell r="C131" t="str">
            <v>B</v>
          </cell>
          <cell r="D131" t="str">
            <v>HT2</v>
          </cell>
          <cell r="E131" t="str">
            <v>Agriculture et alimentation</v>
          </cell>
          <cell r="F131" t="str">
            <v>Agriculture, alimentation, forêt et affaires rurales</v>
          </cell>
          <cell r="W131">
            <v>842448</v>
          </cell>
          <cell r="X131">
            <v>816196</v>
          </cell>
        </row>
        <row r="132">
          <cell r="C132" t="str">
            <v>B</v>
          </cell>
          <cell r="D132" t="str">
            <v>HT2</v>
          </cell>
          <cell r="E132" t="str">
            <v>Agriculture et alimentation</v>
          </cell>
          <cell r="F132" t="str">
            <v>Agriculture, alimentation, forêt et affaires rurales</v>
          </cell>
          <cell r="W132">
            <v>500000</v>
          </cell>
          <cell r="X132">
            <v>500000</v>
          </cell>
        </row>
        <row r="133">
          <cell r="C133" t="str">
            <v>B</v>
          </cell>
          <cell r="D133" t="str">
            <v>HT2</v>
          </cell>
          <cell r="E133" t="str">
            <v>Agriculture et alimentation</v>
          </cell>
          <cell r="F133" t="str">
            <v>Agriculture, alimentation, forêt et affaires rurales</v>
          </cell>
          <cell r="W133">
            <v>775000</v>
          </cell>
          <cell r="X133">
            <v>775000</v>
          </cell>
        </row>
        <row r="134">
          <cell r="C134" t="str">
            <v>B</v>
          </cell>
          <cell r="D134" t="str">
            <v>HT2</v>
          </cell>
          <cell r="E134" t="str">
            <v>Agriculture et alimentation</v>
          </cell>
          <cell r="F134" t="str">
            <v>Agriculture, alimentation, forêt et affaires rurales</v>
          </cell>
          <cell r="W134">
            <v>13085390</v>
          </cell>
          <cell r="X134">
            <v>7663059</v>
          </cell>
        </row>
        <row r="135">
          <cell r="C135" t="str">
            <v>B</v>
          </cell>
          <cell r="D135" t="str">
            <v>HT2</v>
          </cell>
          <cell r="E135" t="str">
            <v>Agriculture et alimentation</v>
          </cell>
          <cell r="F135" t="str">
            <v>Agriculture, alimentation, forêt et affaires rurales</v>
          </cell>
          <cell r="W135">
            <v>2060617</v>
          </cell>
          <cell r="X135">
            <v>2148567</v>
          </cell>
        </row>
        <row r="136">
          <cell r="C136" t="str">
            <v>B</v>
          </cell>
          <cell r="D136" t="str">
            <v>HT2</v>
          </cell>
          <cell r="E136" t="str">
            <v>Agriculture et alimentation</v>
          </cell>
          <cell r="F136" t="str">
            <v>Agriculture, alimentation, forêt et affaires rurales</v>
          </cell>
          <cell r="W136">
            <v>5631707</v>
          </cell>
          <cell r="X136">
            <v>5304954</v>
          </cell>
        </row>
        <row r="137">
          <cell r="C137" t="str">
            <v>B</v>
          </cell>
          <cell r="D137" t="str">
            <v>HT2</v>
          </cell>
          <cell r="E137" t="str">
            <v>Agriculture et alimentation</v>
          </cell>
          <cell r="F137" t="str">
            <v>Agriculture, alimentation, forêt et affaires rurales</v>
          </cell>
          <cell r="W137">
            <v>18120887</v>
          </cell>
          <cell r="X137">
            <v>13996173</v>
          </cell>
        </row>
        <row r="138">
          <cell r="C138" t="str">
            <v>B</v>
          </cell>
          <cell r="D138" t="str">
            <v>HT2</v>
          </cell>
          <cell r="E138" t="str">
            <v>Agriculture et alimentation</v>
          </cell>
          <cell r="F138" t="str">
            <v>Agriculture, alimentation, forêt et affaires rurales</v>
          </cell>
          <cell r="W138">
            <v>4841786</v>
          </cell>
          <cell r="X138">
            <v>4280220</v>
          </cell>
        </row>
        <row r="139">
          <cell r="C139" t="str">
            <v>M</v>
          </cell>
          <cell r="D139" t="str">
            <v>SO</v>
          </cell>
          <cell r="E139" t="str">
            <v>Agriculture et alimentation</v>
          </cell>
          <cell r="F139" t="str">
            <v>Enseignement scolaire</v>
          </cell>
          <cell r="M139">
            <v>1403147085.1500001</v>
          </cell>
          <cell r="O139">
            <v>1436436438.1099999</v>
          </cell>
          <cell r="Q139">
            <v>1439405394.4400001</v>
          </cell>
          <cell r="S139">
            <v>1470993103.6399999</v>
          </cell>
          <cell r="U139">
            <v>1488210963.0900002</v>
          </cell>
          <cell r="W139">
            <v>1527060787</v>
          </cell>
          <cell r="X139">
            <v>1527144319</v>
          </cell>
        </row>
        <row r="140">
          <cell r="C140" t="str">
            <v>P</v>
          </cell>
          <cell r="D140" t="str">
            <v>SO</v>
          </cell>
          <cell r="E140" t="str">
            <v>Agriculture et alimentation</v>
          </cell>
          <cell r="F140" t="str">
            <v>Enseignement scolaire</v>
          </cell>
          <cell r="M140">
            <v>1403147085.1500001</v>
          </cell>
          <cell r="O140">
            <v>1436436438.1099999</v>
          </cell>
          <cell r="Q140">
            <v>1439405394.4400001</v>
          </cell>
          <cell r="S140">
            <v>1470993103.6399999</v>
          </cell>
          <cell r="U140">
            <v>1488210963.0900002</v>
          </cell>
          <cell r="W140">
            <v>1527060787</v>
          </cell>
          <cell r="X140">
            <v>1527144319</v>
          </cell>
        </row>
        <row r="141">
          <cell r="C141" t="str">
            <v>STP</v>
          </cell>
          <cell r="D141" t="str">
            <v>T2</v>
          </cell>
          <cell r="E141" t="str">
            <v>Agriculture et alimentation</v>
          </cell>
          <cell r="F141" t="str">
            <v>Enseignement scolaire</v>
          </cell>
          <cell r="M141">
            <v>912283873.13</v>
          </cell>
          <cell r="O141">
            <v>926859346.02999997</v>
          </cell>
          <cell r="Q141">
            <v>931917950.90999997</v>
          </cell>
          <cell r="S141">
            <v>944642907.27999997</v>
          </cell>
          <cell r="U141">
            <v>958907908.34000003</v>
          </cell>
          <cell r="W141">
            <v>996194421</v>
          </cell>
          <cell r="X141">
            <v>996194421</v>
          </cell>
        </row>
        <row r="142">
          <cell r="C142" t="str">
            <v>B</v>
          </cell>
          <cell r="D142" t="str">
            <v>T2_HCAS</v>
          </cell>
          <cell r="E142" t="str">
            <v>Agriculture et alimentation</v>
          </cell>
          <cell r="F142" t="str">
            <v>Enseignement scolaire</v>
          </cell>
          <cell r="M142">
            <v>689840923.27999997</v>
          </cell>
          <cell r="O142">
            <v>703889851.78999996</v>
          </cell>
          <cell r="Q142">
            <v>707358315</v>
          </cell>
          <cell r="S142">
            <v>717457919.8499999</v>
          </cell>
          <cell r="U142">
            <v>731945699.18000007</v>
          </cell>
          <cell r="W142">
            <v>760699789</v>
          </cell>
          <cell r="X142">
            <v>760699789</v>
          </cell>
        </row>
        <row r="143">
          <cell r="C143" t="str">
            <v>B</v>
          </cell>
          <cell r="D143" t="str">
            <v>T2_CAS</v>
          </cell>
          <cell r="E143" t="str">
            <v>Agriculture et alimentation</v>
          </cell>
          <cell r="F143" t="str">
            <v>Enseignement scolaire</v>
          </cell>
          <cell r="M143">
            <v>222442949.84999999</v>
          </cell>
          <cell r="O143">
            <v>222969494.24000001</v>
          </cell>
          <cell r="Q143">
            <v>224559635.91</v>
          </cell>
          <cell r="S143">
            <v>227184987.43000001</v>
          </cell>
          <cell r="U143">
            <v>226962209.16</v>
          </cell>
          <cell r="W143">
            <v>235494632</v>
          </cell>
          <cell r="X143">
            <v>235494632</v>
          </cell>
        </row>
        <row r="144">
          <cell r="C144" t="str">
            <v>STP</v>
          </cell>
          <cell r="D144" t="str">
            <v>HT2</v>
          </cell>
          <cell r="E144" t="str">
            <v>Agriculture et alimentation</v>
          </cell>
          <cell r="F144" t="str">
            <v>Enseignement scolaire</v>
          </cell>
          <cell r="M144">
            <v>490863212.01999998</v>
          </cell>
          <cell r="O144">
            <v>509577092.07999998</v>
          </cell>
          <cell r="Q144">
            <v>507487443.52999997</v>
          </cell>
          <cell r="S144">
            <v>526350196.35999995</v>
          </cell>
          <cell r="U144">
            <v>529303054.75</v>
          </cell>
          <cell r="W144">
            <v>530866366</v>
          </cell>
          <cell r="X144">
            <v>530949898</v>
          </cell>
        </row>
        <row r="145">
          <cell r="C145" t="str">
            <v>B</v>
          </cell>
          <cell r="D145" t="str">
            <v>HT2</v>
          </cell>
          <cell r="E145" t="str">
            <v>Agriculture et alimentation</v>
          </cell>
          <cell r="F145" t="str">
            <v>Enseignement scolaire</v>
          </cell>
          <cell r="W145">
            <v>1373059</v>
          </cell>
          <cell r="X145">
            <v>1373059</v>
          </cell>
        </row>
        <row r="146">
          <cell r="C146" t="str">
            <v>B</v>
          </cell>
          <cell r="D146" t="str">
            <v>HT2</v>
          </cell>
          <cell r="E146" t="str">
            <v>Agriculture et alimentation</v>
          </cell>
          <cell r="F146" t="str">
            <v>Enseignement scolaire</v>
          </cell>
          <cell r="W146">
            <v>33779939</v>
          </cell>
          <cell r="X146">
            <v>33779939</v>
          </cell>
        </row>
        <row r="147">
          <cell r="C147" t="str">
            <v>B</v>
          </cell>
          <cell r="D147" t="str">
            <v>HT2</v>
          </cell>
          <cell r="E147" t="str">
            <v>Agriculture et alimentation</v>
          </cell>
          <cell r="F147" t="str">
            <v>Enseignement scolaire</v>
          </cell>
          <cell r="W147">
            <v>10916221</v>
          </cell>
          <cell r="X147">
            <v>10916221</v>
          </cell>
        </row>
        <row r="148">
          <cell r="C148" t="str">
            <v>B</v>
          </cell>
          <cell r="D148" t="str">
            <v>HT2</v>
          </cell>
          <cell r="E148" t="str">
            <v>Agriculture et alimentation</v>
          </cell>
          <cell r="F148" t="str">
            <v>Enseignement scolaire</v>
          </cell>
          <cell r="W148">
            <v>970000</v>
          </cell>
          <cell r="X148">
            <v>970000</v>
          </cell>
        </row>
        <row r="149">
          <cell r="C149" t="str">
            <v>B</v>
          </cell>
          <cell r="D149" t="str">
            <v>HT2</v>
          </cell>
          <cell r="E149" t="str">
            <v>Agriculture et alimentation</v>
          </cell>
          <cell r="F149" t="str">
            <v>Enseignement scolaire</v>
          </cell>
          <cell r="W149">
            <v>2973600</v>
          </cell>
          <cell r="X149">
            <v>2973600</v>
          </cell>
        </row>
        <row r="150">
          <cell r="C150" t="str">
            <v>B</v>
          </cell>
          <cell r="D150" t="str">
            <v>HT2</v>
          </cell>
          <cell r="E150" t="str">
            <v>Agriculture et alimentation</v>
          </cell>
          <cell r="F150" t="str">
            <v>Enseignement scolaire</v>
          </cell>
          <cell r="W150">
            <v>1270080</v>
          </cell>
          <cell r="X150">
            <v>1270080</v>
          </cell>
        </row>
        <row r="151">
          <cell r="C151" t="str">
            <v>B</v>
          </cell>
          <cell r="D151" t="str">
            <v>HT2</v>
          </cell>
          <cell r="E151" t="str">
            <v>Agriculture et alimentation</v>
          </cell>
          <cell r="F151" t="str">
            <v>Enseignement scolaire</v>
          </cell>
          <cell r="W151">
            <v>2296109</v>
          </cell>
          <cell r="X151">
            <v>2296109</v>
          </cell>
        </row>
        <row r="152">
          <cell r="C152" t="str">
            <v>B</v>
          </cell>
          <cell r="D152" t="str">
            <v>HT2</v>
          </cell>
          <cell r="E152" t="str">
            <v>Agriculture et alimentation</v>
          </cell>
          <cell r="F152" t="str">
            <v>Enseignement scolaire</v>
          </cell>
          <cell r="W152">
            <v>1257350</v>
          </cell>
          <cell r="X152">
            <v>1257350</v>
          </cell>
        </row>
        <row r="153">
          <cell r="C153" t="str">
            <v>B</v>
          </cell>
          <cell r="D153" t="str">
            <v>HT2</v>
          </cell>
          <cell r="E153" t="str">
            <v>Agriculture et alimentation</v>
          </cell>
          <cell r="F153" t="str">
            <v>Enseignement scolaire</v>
          </cell>
          <cell r="W153">
            <v>250000</v>
          </cell>
          <cell r="X153">
            <v>250000</v>
          </cell>
        </row>
        <row r="154">
          <cell r="C154" t="str">
            <v>B</v>
          </cell>
          <cell r="D154" t="str">
            <v>HT2</v>
          </cell>
          <cell r="E154" t="str">
            <v>Agriculture et alimentation</v>
          </cell>
          <cell r="F154" t="str">
            <v>Enseignement scolaire</v>
          </cell>
          <cell r="W154">
            <v>0</v>
          </cell>
          <cell r="X154">
            <v>0</v>
          </cell>
        </row>
        <row r="155">
          <cell r="C155" t="str">
            <v>B</v>
          </cell>
          <cell r="D155" t="str">
            <v>HT2</v>
          </cell>
          <cell r="E155" t="str">
            <v>Agriculture et alimentation</v>
          </cell>
          <cell r="F155" t="str">
            <v>Enseignement scolaire</v>
          </cell>
          <cell r="W155">
            <v>220750000</v>
          </cell>
          <cell r="X155">
            <v>220750000</v>
          </cell>
        </row>
        <row r="156">
          <cell r="C156" t="str">
            <v>B</v>
          </cell>
          <cell r="D156" t="str">
            <v>HT2</v>
          </cell>
          <cell r="E156" t="str">
            <v>Agriculture et alimentation</v>
          </cell>
          <cell r="F156" t="str">
            <v>Enseignement scolaire</v>
          </cell>
          <cell r="W156">
            <v>800000</v>
          </cell>
          <cell r="X156">
            <v>800000</v>
          </cell>
        </row>
        <row r="157">
          <cell r="C157" t="str">
            <v>B</v>
          </cell>
          <cell r="D157" t="str">
            <v>HT2</v>
          </cell>
          <cell r="E157" t="str">
            <v>Agriculture et alimentation</v>
          </cell>
          <cell r="F157" t="str">
            <v>Enseignement scolaire</v>
          </cell>
          <cell r="W157">
            <v>3240000</v>
          </cell>
          <cell r="X157">
            <v>3240000</v>
          </cell>
        </row>
        <row r="158">
          <cell r="C158" t="str">
            <v>B</v>
          </cell>
          <cell r="D158" t="str">
            <v>HT2</v>
          </cell>
          <cell r="E158" t="str">
            <v>Agriculture et alimentation</v>
          </cell>
          <cell r="F158" t="str">
            <v>Enseignement scolaire</v>
          </cell>
          <cell r="W158">
            <v>141750000</v>
          </cell>
          <cell r="X158">
            <v>141750000</v>
          </cell>
        </row>
        <row r="159">
          <cell r="C159" t="str">
            <v>B</v>
          </cell>
          <cell r="D159" t="str">
            <v>HT2</v>
          </cell>
          <cell r="E159" t="str">
            <v>Agriculture et alimentation</v>
          </cell>
          <cell r="F159" t="str">
            <v>Enseignement scolaire</v>
          </cell>
          <cell r="W159">
            <v>0</v>
          </cell>
          <cell r="X159">
            <v>0</v>
          </cell>
        </row>
        <row r="160">
          <cell r="C160" t="str">
            <v>B</v>
          </cell>
          <cell r="D160" t="str">
            <v>HT2</v>
          </cell>
          <cell r="E160" t="str">
            <v>Agriculture et alimentation</v>
          </cell>
          <cell r="F160" t="str">
            <v>Enseignement scolaire</v>
          </cell>
          <cell r="W160">
            <v>78206092</v>
          </cell>
          <cell r="X160">
            <v>78289624</v>
          </cell>
        </row>
        <row r="161">
          <cell r="C161" t="str">
            <v>B</v>
          </cell>
          <cell r="D161" t="str">
            <v>HT2</v>
          </cell>
          <cell r="E161" t="str">
            <v>Agriculture et alimentation</v>
          </cell>
          <cell r="F161" t="str">
            <v>Enseignement scolaire</v>
          </cell>
          <cell r="W161">
            <v>1130000</v>
          </cell>
          <cell r="X161">
            <v>1130000</v>
          </cell>
        </row>
        <row r="162">
          <cell r="C162" t="str">
            <v>B</v>
          </cell>
          <cell r="D162" t="str">
            <v>HT2</v>
          </cell>
          <cell r="E162" t="str">
            <v>Agriculture et alimentation</v>
          </cell>
          <cell r="F162" t="str">
            <v>Enseignement scolaire</v>
          </cell>
          <cell r="W162">
            <v>19062101</v>
          </cell>
          <cell r="X162">
            <v>19062101</v>
          </cell>
        </row>
        <row r="163">
          <cell r="C163" t="str">
            <v>B</v>
          </cell>
          <cell r="D163" t="str">
            <v>HT2</v>
          </cell>
          <cell r="E163" t="str">
            <v>Agriculture et alimentation</v>
          </cell>
          <cell r="F163" t="str">
            <v>Enseignement scolaire</v>
          </cell>
          <cell r="W163">
            <v>1490555</v>
          </cell>
          <cell r="X163">
            <v>1490555</v>
          </cell>
        </row>
        <row r="164">
          <cell r="C164" t="str">
            <v>B</v>
          </cell>
          <cell r="D164" t="str">
            <v>HT2</v>
          </cell>
          <cell r="E164" t="str">
            <v>Agriculture et alimentation</v>
          </cell>
          <cell r="F164" t="str">
            <v>Enseignement scolaire</v>
          </cell>
          <cell r="W164">
            <v>396622</v>
          </cell>
          <cell r="X164">
            <v>396622</v>
          </cell>
        </row>
        <row r="165">
          <cell r="C165" t="str">
            <v>B</v>
          </cell>
          <cell r="D165" t="str">
            <v>HT2</v>
          </cell>
          <cell r="E165" t="str">
            <v>Agriculture et alimentation</v>
          </cell>
          <cell r="F165" t="str">
            <v>Enseignement scolaire</v>
          </cell>
          <cell r="W165">
            <v>1021980</v>
          </cell>
          <cell r="X165">
            <v>1021980</v>
          </cell>
        </row>
        <row r="166">
          <cell r="C166" t="str">
            <v>B</v>
          </cell>
          <cell r="D166" t="str">
            <v>HT2</v>
          </cell>
          <cell r="E166" t="str">
            <v>Agriculture et alimentation</v>
          </cell>
          <cell r="F166" t="str">
            <v>Enseignement scolaire</v>
          </cell>
          <cell r="W166">
            <v>832170</v>
          </cell>
          <cell r="X166">
            <v>832170</v>
          </cell>
        </row>
        <row r="167">
          <cell r="C167" t="str">
            <v>B</v>
          </cell>
          <cell r="D167" t="str">
            <v>HT2</v>
          </cell>
          <cell r="E167" t="str">
            <v>Agriculture et alimentation</v>
          </cell>
          <cell r="F167" t="str">
            <v>Enseignement scolaire</v>
          </cell>
          <cell r="W167">
            <v>0</v>
          </cell>
          <cell r="X167">
            <v>0</v>
          </cell>
        </row>
        <row r="168">
          <cell r="C168" t="str">
            <v>B</v>
          </cell>
          <cell r="D168" t="str">
            <v>HT2</v>
          </cell>
          <cell r="E168" t="str">
            <v>Agriculture et alimentation</v>
          </cell>
          <cell r="F168" t="str">
            <v>Enseignement scolaire</v>
          </cell>
          <cell r="W168">
            <v>662234</v>
          </cell>
          <cell r="X168">
            <v>662234</v>
          </cell>
        </row>
        <row r="169">
          <cell r="C169" t="str">
            <v>B</v>
          </cell>
          <cell r="D169" t="str">
            <v>HT2</v>
          </cell>
          <cell r="E169" t="str">
            <v>Agriculture et alimentation</v>
          </cell>
          <cell r="F169" t="str">
            <v>Enseignement scolaire</v>
          </cell>
          <cell r="W169">
            <v>230656</v>
          </cell>
          <cell r="X169">
            <v>230656</v>
          </cell>
        </row>
        <row r="170">
          <cell r="C170" t="str">
            <v>B</v>
          </cell>
          <cell r="D170" t="str">
            <v>HT2</v>
          </cell>
          <cell r="E170" t="str">
            <v>Agriculture et alimentation</v>
          </cell>
          <cell r="F170" t="str">
            <v>Enseignement scolaire</v>
          </cell>
          <cell r="W170">
            <v>1048014</v>
          </cell>
          <cell r="X170">
            <v>1048014</v>
          </cell>
        </row>
        <row r="171">
          <cell r="C171" t="str">
            <v>B</v>
          </cell>
          <cell r="D171" t="str">
            <v>HT2</v>
          </cell>
          <cell r="E171" t="str">
            <v>Agriculture et alimentation</v>
          </cell>
          <cell r="F171" t="str">
            <v>Enseignement scolaire</v>
          </cell>
          <cell r="W171">
            <v>0</v>
          </cell>
          <cell r="X171">
            <v>0</v>
          </cell>
        </row>
        <row r="172">
          <cell r="C172" t="str">
            <v>B</v>
          </cell>
          <cell r="D172" t="str">
            <v>HT2</v>
          </cell>
          <cell r="E172" t="str">
            <v>Agriculture et alimentation</v>
          </cell>
          <cell r="F172" t="str">
            <v>Enseignement scolaire</v>
          </cell>
          <cell r="W172">
            <v>4924584</v>
          </cell>
          <cell r="X172">
            <v>4924584</v>
          </cell>
        </row>
        <row r="173">
          <cell r="C173" t="str">
            <v>B</v>
          </cell>
          <cell r="D173" t="str">
            <v>HT2</v>
          </cell>
          <cell r="E173" t="str">
            <v>Agriculture et alimentation</v>
          </cell>
          <cell r="F173" t="str">
            <v>Enseignement scolaire</v>
          </cell>
          <cell r="W173">
            <v>235000</v>
          </cell>
          <cell r="X173">
            <v>235000</v>
          </cell>
        </row>
        <row r="174">
          <cell r="C174" t="str">
            <v>M</v>
          </cell>
          <cell r="D174" t="str">
            <v>SO</v>
          </cell>
          <cell r="E174" t="str">
            <v>Agriculture et alimentation</v>
          </cell>
          <cell r="F174" t="str">
            <v>Recherche et enseignement supérieur</v>
          </cell>
          <cell r="M174">
            <v>332573240.81999993</v>
          </cell>
          <cell r="O174">
            <v>342743459</v>
          </cell>
          <cell r="Q174">
            <v>344278586.71000004</v>
          </cell>
          <cell r="S174">
            <v>346659910.85000002</v>
          </cell>
          <cell r="U174">
            <v>353480184.10000002</v>
          </cell>
          <cell r="W174">
            <v>382498634</v>
          </cell>
          <cell r="X174">
            <v>377978973</v>
          </cell>
        </row>
        <row r="175">
          <cell r="C175" t="str">
            <v>P</v>
          </cell>
          <cell r="D175" t="str">
            <v>SO</v>
          </cell>
          <cell r="E175" t="str">
            <v>Agriculture et alimentation</v>
          </cell>
          <cell r="F175" t="str">
            <v>Recherche et enseignement supérieur</v>
          </cell>
          <cell r="M175">
            <v>332573240.81999993</v>
          </cell>
          <cell r="O175">
            <v>342743459</v>
          </cell>
          <cell r="Q175">
            <v>344278586.71000004</v>
          </cell>
          <cell r="S175">
            <v>346659910.85000002</v>
          </cell>
          <cell r="U175">
            <v>353480184.10000002</v>
          </cell>
          <cell r="W175">
            <v>382498634</v>
          </cell>
          <cell r="X175">
            <v>377978973</v>
          </cell>
        </row>
        <row r="176">
          <cell r="C176" t="str">
            <v>STP</v>
          </cell>
          <cell r="D176" t="str">
            <v>T2</v>
          </cell>
          <cell r="E176" t="str">
            <v>Agriculture et alimentation</v>
          </cell>
          <cell r="F176" t="str">
            <v>Recherche et enseignement supérieur</v>
          </cell>
          <cell r="M176">
            <v>210737154.21999997</v>
          </cell>
          <cell r="O176">
            <v>215760041.08000001</v>
          </cell>
          <cell r="Q176">
            <v>217537180.30000001</v>
          </cell>
          <cell r="S176">
            <v>220911982.44999999</v>
          </cell>
          <cell r="U176">
            <v>224692419</v>
          </cell>
          <cell r="W176">
            <v>238091238</v>
          </cell>
          <cell r="X176">
            <v>238091238</v>
          </cell>
        </row>
        <row r="177">
          <cell r="C177" t="str">
            <v>B</v>
          </cell>
          <cell r="D177" t="str">
            <v>T2_HCAS</v>
          </cell>
          <cell r="E177" t="str">
            <v>Agriculture et alimentation</v>
          </cell>
          <cell r="F177" t="str">
            <v>Recherche et enseignement supérieur</v>
          </cell>
          <cell r="M177">
            <v>140882591.19999999</v>
          </cell>
          <cell r="O177">
            <v>144764543.99000001</v>
          </cell>
          <cell r="Q177">
            <v>146276365.31</v>
          </cell>
          <cell r="S177">
            <v>149981569.85999998</v>
          </cell>
          <cell r="U177">
            <v>154101047.81999999</v>
          </cell>
          <cell r="W177">
            <v>164158272</v>
          </cell>
          <cell r="X177">
            <v>164158272</v>
          </cell>
        </row>
        <row r="178">
          <cell r="C178" t="str">
            <v>B</v>
          </cell>
          <cell r="D178" t="str">
            <v>T2_CAS</v>
          </cell>
          <cell r="E178" t="str">
            <v>Agriculture et alimentation</v>
          </cell>
          <cell r="F178" t="str">
            <v>Recherche et enseignement supérieur</v>
          </cell>
          <cell r="M178">
            <v>69854563.019999996</v>
          </cell>
          <cell r="O178">
            <v>70995497.090000004</v>
          </cell>
          <cell r="Q178">
            <v>71260814.989999995</v>
          </cell>
          <cell r="S178">
            <v>70930412.590000004</v>
          </cell>
          <cell r="U178">
            <v>70591371.180000007</v>
          </cell>
          <cell r="W178">
            <v>73932966</v>
          </cell>
          <cell r="X178">
            <v>73932966</v>
          </cell>
        </row>
        <row r="179">
          <cell r="C179" t="str">
            <v>STP</v>
          </cell>
          <cell r="D179" t="str">
            <v>HT2</v>
          </cell>
          <cell r="E179" t="str">
            <v>Agriculture et alimentation</v>
          </cell>
          <cell r="F179" t="str">
            <v>Recherche et enseignement supérieur</v>
          </cell>
          <cell r="M179">
            <v>121836086.59999999</v>
          </cell>
          <cell r="O179">
            <v>126983417.92</v>
          </cell>
          <cell r="Q179">
            <v>126741406.41</v>
          </cell>
          <cell r="S179">
            <v>125747928.40000001</v>
          </cell>
          <cell r="U179">
            <v>128787765.09999999</v>
          </cell>
          <cell r="W179">
            <v>144407396</v>
          </cell>
          <cell r="X179">
            <v>139887735</v>
          </cell>
        </row>
        <row r="180">
          <cell r="C180" t="str">
            <v>B</v>
          </cell>
          <cell r="D180" t="str">
            <v>HT2</v>
          </cell>
          <cell r="E180" t="str">
            <v>Agriculture et alimentation</v>
          </cell>
          <cell r="F180" t="str">
            <v>Recherche et enseignement supérieur</v>
          </cell>
          <cell r="W180">
            <v>41258423</v>
          </cell>
          <cell r="X180">
            <v>41258423</v>
          </cell>
        </row>
        <row r="181">
          <cell r="C181" t="str">
            <v>B</v>
          </cell>
          <cell r="D181" t="str">
            <v>HT2</v>
          </cell>
          <cell r="E181" t="str">
            <v>Agriculture et alimentation</v>
          </cell>
          <cell r="F181" t="str">
            <v>Recherche et enseignement supérieur</v>
          </cell>
          <cell r="W181">
            <v>9215994</v>
          </cell>
          <cell r="X181">
            <v>9336985</v>
          </cell>
        </row>
        <row r="182">
          <cell r="C182" t="str">
            <v>B</v>
          </cell>
          <cell r="D182" t="str">
            <v>HT2</v>
          </cell>
          <cell r="E182" t="str">
            <v>Agriculture et alimentation</v>
          </cell>
          <cell r="F182" t="str">
            <v>Recherche et enseignement supérieur</v>
          </cell>
          <cell r="W182">
            <v>12168310</v>
          </cell>
          <cell r="X182">
            <v>7527658</v>
          </cell>
        </row>
        <row r="183">
          <cell r="C183" t="str">
            <v>B</v>
          </cell>
          <cell r="D183" t="str">
            <v>HT2</v>
          </cell>
          <cell r="E183" t="str">
            <v>Agriculture et alimentation</v>
          </cell>
          <cell r="F183" t="str">
            <v>Recherche et enseignement supérieur</v>
          </cell>
          <cell r="W183">
            <v>24838933</v>
          </cell>
          <cell r="X183">
            <v>24838933</v>
          </cell>
        </row>
        <row r="184">
          <cell r="C184" t="str">
            <v>B</v>
          </cell>
          <cell r="D184" t="str">
            <v>HT2</v>
          </cell>
          <cell r="E184" t="str">
            <v>Agriculture et alimentation</v>
          </cell>
          <cell r="F184" t="str">
            <v>Recherche et enseignement supérieur</v>
          </cell>
          <cell r="W184">
            <v>16605431</v>
          </cell>
          <cell r="X184">
            <v>16605431</v>
          </cell>
        </row>
        <row r="185">
          <cell r="C185" t="str">
            <v>B</v>
          </cell>
          <cell r="D185" t="str">
            <v>HT2</v>
          </cell>
          <cell r="E185" t="str">
            <v>Agriculture et alimentation</v>
          </cell>
          <cell r="F185" t="str">
            <v>Recherche et enseignement supérieur</v>
          </cell>
          <cell r="W185">
            <v>713237</v>
          </cell>
          <cell r="X185">
            <v>713237</v>
          </cell>
        </row>
        <row r="186">
          <cell r="C186" t="str">
            <v>B</v>
          </cell>
          <cell r="D186" t="str">
            <v>HT2</v>
          </cell>
          <cell r="E186" t="str">
            <v>Agriculture et alimentation</v>
          </cell>
          <cell r="F186" t="str">
            <v>Recherche et enseignement supérieur</v>
          </cell>
          <cell r="W186">
            <v>233854</v>
          </cell>
          <cell r="X186">
            <v>233854</v>
          </cell>
        </row>
        <row r="187">
          <cell r="C187" t="str">
            <v>B</v>
          </cell>
          <cell r="D187" t="str">
            <v>HT2</v>
          </cell>
          <cell r="E187" t="str">
            <v>Agriculture et alimentation</v>
          </cell>
          <cell r="F187" t="str">
            <v>Recherche et enseignement supérieur</v>
          </cell>
          <cell r="W187">
            <v>2997662</v>
          </cell>
          <cell r="X187">
            <v>2997662</v>
          </cell>
        </row>
        <row r="188">
          <cell r="C188" t="str">
            <v>B</v>
          </cell>
          <cell r="D188" t="str">
            <v>HT2</v>
          </cell>
          <cell r="E188" t="str">
            <v>Agriculture et alimentation</v>
          </cell>
          <cell r="F188" t="str">
            <v>Recherche et enseignement supérieur</v>
          </cell>
          <cell r="W188">
            <v>27403569</v>
          </cell>
          <cell r="X188">
            <v>27403569</v>
          </cell>
        </row>
        <row r="189">
          <cell r="C189" t="str">
            <v>B</v>
          </cell>
          <cell r="D189" t="str">
            <v>HT2</v>
          </cell>
          <cell r="E189" t="str">
            <v>Agriculture et alimentation</v>
          </cell>
          <cell r="F189" t="str">
            <v>Recherche et enseignement supérieur</v>
          </cell>
          <cell r="W189">
            <v>3577035</v>
          </cell>
          <cell r="X189">
            <v>3577035</v>
          </cell>
        </row>
        <row r="190">
          <cell r="C190" t="str">
            <v>B</v>
          </cell>
          <cell r="D190" t="str">
            <v>HT2</v>
          </cell>
          <cell r="E190" t="str">
            <v>Agriculture et alimentation</v>
          </cell>
          <cell r="F190" t="str">
            <v>Recherche et enseignement supérieur</v>
          </cell>
          <cell r="W190">
            <v>455054</v>
          </cell>
          <cell r="X190">
            <v>455054</v>
          </cell>
        </row>
        <row r="191">
          <cell r="C191" t="str">
            <v>B</v>
          </cell>
          <cell r="D191" t="str">
            <v>HT2</v>
          </cell>
          <cell r="E191" t="str">
            <v>Agriculture et alimentation</v>
          </cell>
          <cell r="F191" t="str">
            <v>Recherche et enseignement supérieur</v>
          </cell>
          <cell r="W191">
            <v>4939894</v>
          </cell>
          <cell r="X191">
            <v>4939894</v>
          </cell>
        </row>
        <row r="192">
          <cell r="C192" t="str">
            <v>B</v>
          </cell>
          <cell r="D192" t="str">
            <v>HT2</v>
          </cell>
          <cell r="E192" t="str">
            <v>Agriculture et alimentation</v>
          </cell>
          <cell r="F192" t="str">
            <v>Recherche et enseignement supérieur</v>
          </cell>
          <cell r="W192">
            <v>0</v>
          </cell>
          <cell r="X192">
            <v>0</v>
          </cell>
        </row>
        <row r="193">
          <cell r="C193" t="str">
            <v>M</v>
          </cell>
          <cell r="D193" t="str">
            <v>SO</v>
          </cell>
          <cell r="E193" t="str">
            <v>Économie, finances et relance</v>
          </cell>
          <cell r="F193" t="str">
            <v>Plan de relance</v>
          </cell>
          <cell r="M193">
            <v>0</v>
          </cell>
          <cell r="O193">
            <v>0</v>
          </cell>
          <cell r="Q193">
            <v>0</v>
          </cell>
          <cell r="S193">
            <v>0</v>
          </cell>
          <cell r="U193">
            <v>18848652852.549999</v>
          </cell>
          <cell r="W193">
            <v>0</v>
          </cell>
          <cell r="X193">
            <v>770459812</v>
          </cell>
        </row>
        <row r="194">
          <cell r="C194" t="str">
            <v>P</v>
          </cell>
          <cell r="D194" t="str">
            <v>SO</v>
          </cell>
          <cell r="E194" t="str">
            <v>Économie, finances et relance</v>
          </cell>
          <cell r="F194" t="str">
            <v>Plan de relance</v>
          </cell>
          <cell r="M194">
            <v>0</v>
          </cell>
          <cell r="O194">
            <v>0</v>
          </cell>
          <cell r="Q194">
            <v>0</v>
          </cell>
          <cell r="S194">
            <v>0</v>
          </cell>
          <cell r="U194">
            <v>3809630964.4200001</v>
          </cell>
          <cell r="W194">
            <v>0</v>
          </cell>
          <cell r="X194">
            <v>770459812</v>
          </cell>
        </row>
        <row r="195">
          <cell r="C195" t="str">
            <v>STP</v>
          </cell>
          <cell r="D195" t="str">
            <v>HT2</v>
          </cell>
          <cell r="E195" t="str">
            <v>Économie, finances et relance</v>
          </cell>
          <cell r="F195" t="str">
            <v>Plan de relance</v>
          </cell>
          <cell r="M195">
            <v>0</v>
          </cell>
          <cell r="O195">
            <v>0</v>
          </cell>
          <cell r="Q195">
            <v>0</v>
          </cell>
          <cell r="S195">
            <v>0</v>
          </cell>
          <cell r="U195">
            <v>3809630964.4200001</v>
          </cell>
          <cell r="W195">
            <v>0</v>
          </cell>
          <cell r="X195">
            <v>770459812</v>
          </cell>
        </row>
        <row r="196">
          <cell r="C196" t="str">
            <v>B</v>
          </cell>
          <cell r="D196" t="str">
            <v>HT2</v>
          </cell>
          <cell r="E196" t="str">
            <v>Économie, finances et relance</v>
          </cell>
          <cell r="F196" t="str">
            <v>Plan de relance</v>
          </cell>
          <cell r="W196">
            <v>0</v>
          </cell>
          <cell r="X196">
            <v>93957000</v>
          </cell>
        </row>
        <row r="197">
          <cell r="C197" t="str">
            <v>B</v>
          </cell>
          <cell r="D197" t="str">
            <v>HT2</v>
          </cell>
          <cell r="E197" t="str">
            <v>Économie, finances et relance</v>
          </cell>
          <cell r="F197" t="str">
            <v>Plan de relance</v>
          </cell>
          <cell r="W197">
            <v>0</v>
          </cell>
          <cell r="X197">
            <v>1768600</v>
          </cell>
        </row>
        <row r="198">
          <cell r="C198" t="str">
            <v>B</v>
          </cell>
          <cell r="D198" t="str">
            <v>HT2</v>
          </cell>
          <cell r="E198" t="str">
            <v>Économie, finances et relance</v>
          </cell>
          <cell r="F198" t="str">
            <v>Plan de relance</v>
          </cell>
          <cell r="W198">
            <v>0</v>
          </cell>
          <cell r="X198">
            <v>110000000</v>
          </cell>
        </row>
        <row r="199">
          <cell r="C199" t="str">
            <v>B</v>
          </cell>
          <cell r="D199" t="str">
            <v>HT2</v>
          </cell>
          <cell r="E199" t="str">
            <v>Économie, finances et relance</v>
          </cell>
          <cell r="F199" t="str">
            <v>Plan de relance</v>
          </cell>
          <cell r="W199">
            <v>0</v>
          </cell>
          <cell r="X199">
            <v>71000000</v>
          </cell>
        </row>
        <row r="200">
          <cell r="C200" t="str">
            <v>B</v>
          </cell>
          <cell r="D200" t="str">
            <v>HT2</v>
          </cell>
          <cell r="E200" t="str">
            <v>Économie, finances et relance</v>
          </cell>
          <cell r="F200" t="str">
            <v>Plan de relance</v>
          </cell>
          <cell r="W200">
            <v>0</v>
          </cell>
          <cell r="X200">
            <v>47000000</v>
          </cell>
        </row>
        <row r="201">
          <cell r="C201" t="str">
            <v>B</v>
          </cell>
          <cell r="D201" t="str">
            <v>HT2</v>
          </cell>
          <cell r="E201" t="str">
            <v>Économie, finances et relance</v>
          </cell>
          <cell r="F201" t="str">
            <v>Plan de relance</v>
          </cell>
          <cell r="W201">
            <v>0</v>
          </cell>
          <cell r="X201">
            <v>64000000</v>
          </cell>
        </row>
        <row r="202">
          <cell r="C202" t="str">
            <v>B</v>
          </cell>
          <cell r="D202" t="str">
            <v>HT2</v>
          </cell>
          <cell r="E202" t="str">
            <v>Économie, finances et relance</v>
          </cell>
          <cell r="F202" t="str">
            <v>Plan de relance</v>
          </cell>
          <cell r="W202">
            <v>0</v>
          </cell>
          <cell r="X202">
            <v>234896212</v>
          </cell>
        </row>
        <row r="203">
          <cell r="C203" t="str">
            <v>B</v>
          </cell>
          <cell r="D203" t="str">
            <v>HT2</v>
          </cell>
          <cell r="E203" t="str">
            <v>Économie, finances et relance</v>
          </cell>
          <cell r="F203" t="str">
            <v>Plan de relance</v>
          </cell>
          <cell r="W203">
            <v>0</v>
          </cell>
          <cell r="X203">
            <v>0</v>
          </cell>
        </row>
        <row r="204">
          <cell r="C204" t="str">
            <v>B</v>
          </cell>
          <cell r="D204" t="str">
            <v>HT2</v>
          </cell>
          <cell r="E204" t="str">
            <v>Économie, finances et relance</v>
          </cell>
          <cell r="F204" t="str">
            <v>Plan de relance</v>
          </cell>
          <cell r="W204">
            <v>0</v>
          </cell>
          <cell r="X204">
            <v>107698000</v>
          </cell>
        </row>
        <row r="205">
          <cell r="C205" t="str">
            <v>B</v>
          </cell>
          <cell r="D205" t="str">
            <v>HT2</v>
          </cell>
          <cell r="E205" t="str">
            <v>Économie, finances et relance</v>
          </cell>
          <cell r="F205" t="str">
            <v>Plan de relance</v>
          </cell>
          <cell r="W205">
            <v>0</v>
          </cell>
          <cell r="X205">
            <v>40140000</v>
          </cell>
        </row>
        <row r="206">
          <cell r="C206" t="str">
            <v>P</v>
          </cell>
          <cell r="D206" t="str">
            <v>SO</v>
          </cell>
          <cell r="E206" t="str">
            <v>Économie, finances et relance</v>
          </cell>
          <cell r="F206" t="str">
            <v>Plan de relance</v>
          </cell>
          <cell r="M206">
            <v>0</v>
          </cell>
          <cell r="O206">
            <v>0</v>
          </cell>
          <cell r="Q206">
            <v>0</v>
          </cell>
          <cell r="S206">
            <v>0</v>
          </cell>
          <cell r="U206">
            <v>2943380661.4099998</v>
          </cell>
          <cell r="W206">
            <v>0</v>
          </cell>
          <cell r="X206">
            <v>0</v>
          </cell>
        </row>
        <row r="207">
          <cell r="C207" t="str">
            <v>STP</v>
          </cell>
          <cell r="D207" t="str">
            <v>HT2</v>
          </cell>
          <cell r="E207" t="str">
            <v>Économie, finances et relance</v>
          </cell>
          <cell r="F207" t="str">
            <v>Plan de relance</v>
          </cell>
          <cell r="M207">
            <v>0</v>
          </cell>
          <cell r="O207">
            <v>0</v>
          </cell>
          <cell r="Q207">
            <v>0</v>
          </cell>
          <cell r="S207">
            <v>0</v>
          </cell>
          <cell r="U207">
            <v>2943380661.4099998</v>
          </cell>
          <cell r="W207">
            <v>0</v>
          </cell>
          <cell r="X207">
            <v>0</v>
          </cell>
        </row>
        <row r="208">
          <cell r="C208" t="str">
            <v>P</v>
          </cell>
          <cell r="D208" t="str">
            <v>SO</v>
          </cell>
          <cell r="E208" t="str">
            <v>Économie, finances et relance</v>
          </cell>
          <cell r="F208" t="str">
            <v>Plan de relance</v>
          </cell>
          <cell r="M208">
            <v>0</v>
          </cell>
          <cell r="O208">
            <v>0</v>
          </cell>
          <cell r="Q208">
            <v>0</v>
          </cell>
          <cell r="S208">
            <v>0</v>
          </cell>
          <cell r="U208">
            <v>12095641226.719999</v>
          </cell>
          <cell r="W208">
            <v>0</v>
          </cell>
          <cell r="X208">
            <v>0</v>
          </cell>
        </row>
        <row r="209">
          <cell r="C209" t="str">
            <v>STP</v>
          </cell>
          <cell r="D209" t="str">
            <v>T2</v>
          </cell>
          <cell r="E209" t="str">
            <v>Économie, finances et relance</v>
          </cell>
          <cell r="F209" t="str">
            <v>Plan de relance</v>
          </cell>
          <cell r="M209">
            <v>0</v>
          </cell>
          <cell r="O209">
            <v>0</v>
          </cell>
          <cell r="Q209">
            <v>0</v>
          </cell>
          <cell r="S209">
            <v>0</v>
          </cell>
          <cell r="U209">
            <v>0</v>
          </cell>
          <cell r="W209">
            <v>0</v>
          </cell>
          <cell r="X209">
            <v>0</v>
          </cell>
        </row>
        <row r="210">
          <cell r="C210" t="str">
            <v>STP</v>
          </cell>
          <cell r="D210" t="str">
            <v>HT2</v>
          </cell>
          <cell r="E210" t="str">
            <v>Économie, finances et relance</v>
          </cell>
          <cell r="F210" t="str">
            <v>Plan de relance</v>
          </cell>
          <cell r="M210">
            <v>0</v>
          </cell>
          <cell r="O210">
            <v>0</v>
          </cell>
          <cell r="Q210">
            <v>0</v>
          </cell>
          <cell r="S210">
            <v>0</v>
          </cell>
          <cell r="U210">
            <v>12095641226.719999</v>
          </cell>
          <cell r="W210">
            <v>0</v>
          </cell>
          <cell r="X210">
            <v>0</v>
          </cell>
        </row>
        <row r="212">
          <cell r="F212" t="str">
            <v>Total des crédits du ministère</v>
          </cell>
          <cell r="M212">
            <v>5721639632.3900003</v>
          </cell>
          <cell r="O212">
            <v>4902609030.0199995</v>
          </cell>
          <cell r="Q212">
            <v>4669902427.9399996</v>
          </cell>
          <cell r="S212">
            <v>4677900105.9299994</v>
          </cell>
          <cell r="U212">
            <v>24262349763.169998</v>
          </cell>
          <cell r="W212">
            <v>4939714750</v>
          </cell>
          <cell r="X212">
            <v>5681756957</v>
          </cell>
        </row>
        <row r="213">
          <cell r="M213">
            <v>518840757.28999996</v>
          </cell>
          <cell r="O213">
            <v>520328335.99000001</v>
          </cell>
          <cell r="Q213">
            <v>523140037.27999997</v>
          </cell>
          <cell r="S213">
            <v>529800472.08000004</v>
          </cell>
          <cell r="U213">
            <v>522722492.02000004</v>
          </cell>
          <cell r="W213">
            <v>554330530</v>
          </cell>
          <cell r="X213">
            <v>554330530</v>
          </cell>
        </row>
        <row r="214">
          <cell r="M214">
            <v>1441971645.01</v>
          </cell>
          <cell r="O214">
            <v>1456469612.24</v>
          </cell>
          <cell r="Q214">
            <v>1455472947.1099999</v>
          </cell>
          <cell r="S214">
            <v>1490459506.9399998</v>
          </cell>
          <cell r="U214">
            <v>1509934794.8</v>
          </cell>
          <cell r="W214">
            <v>1577433886</v>
          </cell>
          <cell r="X214">
            <v>1577433886</v>
          </cell>
        </row>
        <row r="215">
          <cell r="M215">
            <v>3760827230.0899997</v>
          </cell>
          <cell r="O215">
            <v>2925811081.79</v>
          </cell>
          <cell r="Q215">
            <v>2691289443.5499997</v>
          </cell>
          <cell r="S215">
            <v>2657640126.9100003</v>
          </cell>
          <cell r="U215">
            <v>22229692476.349998</v>
          </cell>
          <cell r="W215">
            <v>5615900668</v>
          </cell>
          <cell r="X215">
            <v>7099985082</v>
          </cell>
        </row>
        <row r="216">
          <cell r="F216" t="str">
            <v>Total des crédits du ministère, hors CAS</v>
          </cell>
          <cell r="M216">
            <v>5202798875.0999994</v>
          </cell>
          <cell r="O216">
            <v>4382280694.0299997</v>
          </cell>
          <cell r="Q216">
            <v>4146762390.6599998</v>
          </cell>
          <cell r="S216">
            <v>4148099633.8500004</v>
          </cell>
          <cell r="U216">
            <v>23739627271.149998</v>
          </cell>
          <cell r="W216">
            <v>7193334554</v>
          </cell>
          <cell r="X216">
            <v>8677418968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0 - Ventilation du socle"/>
      <sheetName val="I - Socle exécution n-1"/>
      <sheetName val="II - Hyp. salariales"/>
      <sheetName val="III - CAS pensions"/>
      <sheetName val="IV - Flux effectifs"/>
      <sheetName val="V -Valorisation schéma emplois"/>
      <sheetName val="VI - Tableau calculé"/>
      <sheetName val="VII  - Tableau calculé CAS"/>
      <sheetName val="VIII - Facteurs d'évolution MS"/>
      <sheetName val="IX  - Fact évol assiettes CAS"/>
      <sheetName val="VII - Récapitulatif ancien"/>
      <sheetName val="Feuil1"/>
    </sheetNames>
    <sheetDataSet>
      <sheetData sheetId="0"/>
      <sheetData sheetId="1">
        <row r="5">
          <cell r="C5">
            <v>1</v>
          </cell>
          <cell r="D5" t="str">
            <v>Rémunération principale: eléments évoluant avec le point et le GVT</v>
          </cell>
          <cell r="E5">
            <v>0</v>
          </cell>
        </row>
        <row r="6">
          <cell r="C6" t="str">
            <v>1A</v>
          </cell>
          <cell r="D6" t="str">
            <v>dont traitements indiciaires bruts civils soumis à retenues CAS Pensions</v>
          </cell>
          <cell r="E6">
            <v>0</v>
          </cell>
        </row>
        <row r="7">
          <cell r="C7" t="str">
            <v>1B</v>
          </cell>
          <cell r="D7" t="str">
            <v>dont traitements indiciaires bruts militaires soumis à retenues CAS Pensions</v>
          </cell>
          <cell r="E7">
            <v>0</v>
          </cell>
        </row>
        <row r="8">
          <cell r="C8" t="str">
            <v>1C</v>
          </cell>
          <cell r="D8" t="str">
            <v>Autres éléments évoluant avec le point et le GVT</v>
          </cell>
          <cell r="E8">
            <v>0</v>
          </cell>
        </row>
        <row r="9">
          <cell r="C9">
            <v>2</v>
          </cell>
          <cell r="D9" t="str">
            <v>Rémunération principale : Part évoluant uniquement avec le point</v>
          </cell>
          <cell r="E9">
            <v>0</v>
          </cell>
        </row>
        <row r="10">
          <cell r="C10">
            <v>4</v>
          </cell>
          <cell r="D10" t="str">
            <v>Rémunérations principales : Part évoluant différemment et emplois gérés en enveloppe</v>
          </cell>
          <cell r="E10">
            <v>0</v>
          </cell>
        </row>
        <row r="11">
          <cell r="C11">
            <v>5</v>
          </cell>
          <cell r="D11" t="str">
            <v>Indemnitaire : part évoluant avec le point</v>
          </cell>
          <cell r="E11">
            <v>0</v>
          </cell>
        </row>
        <row r="12">
          <cell r="C12" t="str">
            <v>5A</v>
          </cell>
          <cell r="D12" t="str">
            <v>dont nouvelle bonification indiciaire civils</v>
          </cell>
          <cell r="E12">
            <v>0</v>
          </cell>
        </row>
        <row r="13">
          <cell r="C13" t="str">
            <v>5B</v>
          </cell>
          <cell r="D13" t="str">
            <v>dont nouvelle bonification indiciaire militaires</v>
          </cell>
          <cell r="E13">
            <v>0</v>
          </cell>
        </row>
        <row r="14">
          <cell r="C14" t="str">
            <v>5C</v>
          </cell>
          <cell r="D14" t="str">
            <v>dont indemnités civiles soumises à retenues CAS Pensions</v>
          </cell>
          <cell r="E14">
            <v>0</v>
          </cell>
        </row>
        <row r="15">
          <cell r="C15" t="str">
            <v>5D</v>
          </cell>
          <cell r="D15" t="str">
            <v>dont indemnités militaires soumises à retenues CAS Pensions</v>
          </cell>
          <cell r="E15">
            <v>0</v>
          </cell>
        </row>
        <row r="16">
          <cell r="C16" t="str">
            <v>5E</v>
          </cell>
          <cell r="D16" t="str">
            <v>Indemnités - Part évoluant avec le point  - non soumis à CAS Pensions</v>
          </cell>
          <cell r="E16">
            <v>0</v>
          </cell>
        </row>
        <row r="17">
          <cell r="C17">
            <v>6</v>
          </cell>
          <cell r="D17" t="str">
            <v>Indemnitaire : part évoluant différemment</v>
          </cell>
          <cell r="E17">
            <v>0</v>
          </cell>
        </row>
        <row r="18">
          <cell r="C18" t="str">
            <v>6A</v>
          </cell>
          <cell r="D18" t="str">
            <v>Indemnités - Part évoluant différemment hors soldes des réservistes militaires</v>
          </cell>
          <cell r="E18">
            <v>0</v>
          </cell>
        </row>
        <row r="19">
          <cell r="C19" t="str">
            <v>6B</v>
          </cell>
          <cell r="D19" t="str">
            <v>Indemnités soumises à retenue CAS mais non indexée (IMT)</v>
          </cell>
          <cell r="E19">
            <v>0</v>
          </cell>
        </row>
        <row r="20">
          <cell r="C20">
            <v>7</v>
          </cell>
          <cell r="D20" t="str">
            <v>Cotisations sociales HORS CAS</v>
          </cell>
          <cell r="E20">
            <v>0</v>
          </cell>
        </row>
        <row r="21">
          <cell r="C21" t="str">
            <v>7A</v>
          </cell>
          <cell r="D21" t="str">
            <v>Cotisations Patronales hors CAS, FSPOEIE et RAFP</v>
          </cell>
          <cell r="E21">
            <v>0</v>
          </cell>
        </row>
        <row r="22">
          <cell r="C22" t="str">
            <v>7B</v>
          </cell>
          <cell r="D22" t="str">
            <v>Contribution employeur FSPOEIE</v>
          </cell>
          <cell r="E22">
            <v>0</v>
          </cell>
        </row>
        <row r="23">
          <cell r="C23" t="str">
            <v>7C</v>
          </cell>
          <cell r="D23" t="str">
            <v>Cotisations patronales au RAFP</v>
          </cell>
          <cell r="E23">
            <v>0</v>
          </cell>
        </row>
        <row r="24">
          <cell r="C24">
            <v>8</v>
          </cell>
          <cell r="D24" t="str">
            <v>Cotisations au CAS</v>
          </cell>
          <cell r="E24">
            <v>0</v>
          </cell>
        </row>
        <row r="25">
          <cell r="C25" t="str">
            <v>8A</v>
          </cell>
          <cell r="D25" t="str">
            <v>Contribution au CAS pensions au titre des civils et ATI</v>
          </cell>
          <cell r="E25">
            <v>0</v>
          </cell>
        </row>
        <row r="26">
          <cell r="C26" t="str">
            <v>8B</v>
          </cell>
          <cell r="D26" t="str">
            <v>Contribution au CAS pensions au titre des militaires</v>
          </cell>
          <cell r="E26">
            <v>0</v>
          </cell>
        </row>
        <row r="27">
          <cell r="C27" t="str">
            <v>8C</v>
          </cell>
          <cell r="D27" t="str">
            <v xml:space="preserve">Subvention au FSPOEIE (ouvriers d'Etat) </v>
          </cell>
          <cell r="E27">
            <v>0</v>
          </cell>
        </row>
        <row r="28">
          <cell r="C28">
            <v>9</v>
          </cell>
          <cell r="D28" t="str">
            <v>Prestations sociales et allocations diverses (Catégorie 23)</v>
          </cell>
          <cell r="E28">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2:AR45"/>
  <sheetViews>
    <sheetView showGridLines="0" tabSelected="1" zoomScale="85" zoomScaleNormal="85" workbookViewId="0">
      <pane xSplit="7" ySplit="6" topLeftCell="H7" activePane="bottomRight" state="frozen"/>
      <selection pane="topRight" activeCell="H1" sqref="H1"/>
      <selection pane="bottomLeft" activeCell="A7" sqref="A7"/>
      <selection pane="bottomRight" activeCell="L13" sqref="L13"/>
    </sheetView>
  </sheetViews>
  <sheetFormatPr baseColWidth="10" defaultColWidth="11.42578125" defaultRowHeight="15" outlineLevelCol="1"/>
  <cols>
    <col min="1" max="1" width="2.5703125" style="41" customWidth="1"/>
    <col min="2" max="2" width="17" style="41" customWidth="1"/>
    <col min="3" max="3" width="1.28515625" style="41" customWidth="1"/>
    <col min="4" max="4" width="6.7109375" style="41" customWidth="1"/>
    <col min="5" max="5" width="2.42578125" style="41" customWidth="1"/>
    <col min="6" max="6" width="23.85546875" style="41" customWidth="1"/>
    <col min="7" max="7" width="0.85546875" style="41" customWidth="1"/>
    <col min="8" max="15" width="12.85546875" style="41" customWidth="1" outlineLevel="1"/>
    <col min="16" max="16" width="12.85546875" style="41" customWidth="1"/>
    <col min="17" max="17" width="1.28515625" style="41" customWidth="1"/>
    <col min="18" max="19" width="12.85546875" style="41" customWidth="1"/>
    <col min="20" max="20" width="1.42578125" style="41" customWidth="1"/>
    <col min="21" max="21" width="15.85546875" style="41" customWidth="1"/>
    <col min="22" max="22" width="3.7109375" style="41" customWidth="1"/>
    <col min="23" max="23" width="12.5703125" style="41" customWidth="1" outlineLevel="1"/>
    <col min="24" max="30" width="11.5703125" style="41" customWidth="1" outlineLevel="1"/>
    <col min="31" max="31" width="12.5703125" style="41" bestFit="1" customWidth="1"/>
    <col min="32" max="32" width="1.28515625" style="41" customWidth="1"/>
    <col min="33" max="33" width="13.28515625" style="41" customWidth="1"/>
    <col min="34" max="34" width="11.5703125" style="41" bestFit="1" customWidth="1"/>
    <col min="35" max="35" width="1.7109375" style="41" customWidth="1"/>
    <col min="36" max="36" width="15.85546875" style="41" customWidth="1"/>
    <col min="37" max="39" width="11.42578125" style="41"/>
    <col min="40" max="40" width="48" style="41" customWidth="1"/>
    <col min="41" max="41" width="2.28515625" style="41" customWidth="1"/>
    <col min="42" max="43" width="11.7109375" style="41" customWidth="1"/>
    <col min="44" max="44" width="48" style="41" customWidth="1"/>
    <col min="45" max="16384" width="11.42578125" style="41"/>
  </cols>
  <sheetData>
    <row r="2" spans="1:44" s="1" customFormat="1" ht="27" customHeight="1">
      <c r="H2" s="602" t="s">
        <v>15</v>
      </c>
      <c r="I2" s="603"/>
      <c r="J2" s="603"/>
      <c r="K2" s="603"/>
      <c r="L2" s="603"/>
      <c r="M2" s="603"/>
      <c r="N2" s="603"/>
      <c r="O2" s="603"/>
      <c r="P2" s="603"/>
      <c r="Q2" s="603"/>
      <c r="R2" s="603"/>
      <c r="S2" s="603"/>
      <c r="T2" s="603"/>
      <c r="U2" s="604"/>
      <c r="V2" s="2"/>
      <c r="W2" s="602" t="s">
        <v>25</v>
      </c>
      <c r="X2" s="603"/>
      <c r="Y2" s="603"/>
      <c r="Z2" s="603"/>
      <c r="AA2" s="603"/>
      <c r="AB2" s="603"/>
      <c r="AC2" s="603"/>
      <c r="AD2" s="603"/>
      <c r="AE2" s="603"/>
      <c r="AF2" s="603"/>
      <c r="AG2" s="603"/>
      <c r="AH2" s="603"/>
      <c r="AI2" s="603"/>
      <c r="AJ2" s="604"/>
      <c r="AK2" s="597"/>
      <c r="AL2" s="601" t="s">
        <v>23</v>
      </c>
      <c r="AM2" s="601"/>
      <c r="AN2" s="601"/>
      <c r="AP2" s="601" t="s">
        <v>24</v>
      </c>
      <c r="AQ2" s="601"/>
      <c r="AR2" s="601"/>
    </row>
    <row r="3" spans="1:44" s="1" customFormat="1" ht="15.75" thickBot="1">
      <c r="H3" s="3">
        <v>2022</v>
      </c>
      <c r="I3" s="3">
        <v>2022</v>
      </c>
      <c r="J3" s="3">
        <v>2022</v>
      </c>
      <c r="K3" s="3">
        <v>2022</v>
      </c>
      <c r="L3" s="3">
        <v>2022</v>
      </c>
      <c r="M3" s="3">
        <v>2022</v>
      </c>
      <c r="N3" s="3">
        <v>2022</v>
      </c>
      <c r="O3" s="3">
        <v>2022</v>
      </c>
      <c r="P3" s="3">
        <v>2022</v>
      </c>
      <c r="Q3" s="4"/>
      <c r="R3" s="3">
        <v>2022</v>
      </c>
      <c r="S3" s="3">
        <v>2022</v>
      </c>
      <c r="T3" s="4"/>
      <c r="U3" s="3">
        <v>2022</v>
      </c>
      <c r="W3" s="3">
        <v>2023</v>
      </c>
      <c r="X3" s="3">
        <v>2023</v>
      </c>
      <c r="Y3" s="3">
        <v>2023</v>
      </c>
      <c r="Z3" s="3">
        <v>2023</v>
      </c>
      <c r="AA3" s="3">
        <v>2023</v>
      </c>
      <c r="AB3" s="3">
        <v>2023</v>
      </c>
      <c r="AC3" s="3">
        <v>2023</v>
      </c>
      <c r="AD3" s="3">
        <v>2023</v>
      </c>
      <c r="AE3" s="3">
        <v>2023</v>
      </c>
      <c r="AF3" s="4"/>
      <c r="AG3" s="3">
        <v>2023</v>
      </c>
      <c r="AH3" s="3">
        <v>2023</v>
      </c>
      <c r="AI3" s="4"/>
      <c r="AJ3" s="3">
        <v>2023</v>
      </c>
      <c r="AL3" s="3">
        <v>2022</v>
      </c>
      <c r="AM3" s="3">
        <v>2022</v>
      </c>
      <c r="AN3" s="3">
        <v>2022</v>
      </c>
      <c r="AO3" s="4"/>
      <c r="AP3" s="3">
        <v>2023</v>
      </c>
      <c r="AQ3" s="3">
        <v>2023</v>
      </c>
      <c r="AR3" s="3">
        <v>2023</v>
      </c>
    </row>
    <row r="4" spans="1:44" s="1" customFormat="1" ht="45" customHeight="1" thickBot="1">
      <c r="A4" s="49"/>
      <c r="F4" s="35"/>
      <c r="G4" s="5"/>
      <c r="H4" s="6" t="s">
        <v>0</v>
      </c>
      <c r="I4" s="6" t="s">
        <v>3</v>
      </c>
      <c r="J4" s="7" t="s">
        <v>4</v>
      </c>
      <c r="K4" s="7" t="s">
        <v>5</v>
      </c>
      <c r="L4" s="7" t="s">
        <v>11</v>
      </c>
      <c r="M4" s="7" t="s">
        <v>16</v>
      </c>
      <c r="N4" s="7" t="s">
        <v>17</v>
      </c>
      <c r="O4" s="7" t="s">
        <v>12</v>
      </c>
      <c r="P4" s="7" t="s">
        <v>6</v>
      </c>
      <c r="Q4" s="8"/>
      <c r="R4" s="9" t="s">
        <v>13</v>
      </c>
      <c r="S4" s="10" t="s">
        <v>27</v>
      </c>
      <c r="T4" s="4"/>
      <c r="U4" s="11" t="s">
        <v>18</v>
      </c>
      <c r="W4" s="6" t="s">
        <v>0</v>
      </c>
      <c r="X4" s="6" t="s">
        <v>3</v>
      </c>
      <c r="Y4" s="7" t="s">
        <v>4</v>
      </c>
      <c r="Z4" s="7" t="s">
        <v>5</v>
      </c>
      <c r="AA4" s="7" t="s">
        <v>11</v>
      </c>
      <c r="AB4" s="7" t="s">
        <v>16</v>
      </c>
      <c r="AC4" s="7" t="s">
        <v>17</v>
      </c>
      <c r="AD4" s="7" t="s">
        <v>12</v>
      </c>
      <c r="AE4" s="7" t="s">
        <v>6</v>
      </c>
      <c r="AF4" s="8"/>
      <c r="AG4" s="9" t="s">
        <v>22</v>
      </c>
      <c r="AH4" s="10" t="s">
        <v>14</v>
      </c>
      <c r="AI4" s="4"/>
      <c r="AJ4" s="11" t="s">
        <v>19</v>
      </c>
      <c r="AL4" s="7" t="s">
        <v>16</v>
      </c>
      <c r="AM4" s="7" t="s">
        <v>17</v>
      </c>
      <c r="AN4" s="598" t="s">
        <v>26</v>
      </c>
      <c r="AP4" s="7" t="s">
        <v>16</v>
      </c>
      <c r="AQ4" s="7" t="s">
        <v>17</v>
      </c>
      <c r="AR4" s="598" t="s">
        <v>26</v>
      </c>
    </row>
    <row r="5" spans="1:44" s="599" customFormat="1" ht="9" customHeight="1">
      <c r="A5" s="13"/>
      <c r="B5" s="13"/>
      <c r="C5" s="13"/>
      <c r="D5" s="12"/>
      <c r="E5" s="12"/>
      <c r="F5" s="12"/>
      <c r="G5" s="13"/>
      <c r="H5" s="14"/>
      <c r="I5" s="15"/>
      <c r="J5" s="16"/>
      <c r="K5" s="16"/>
      <c r="L5" s="16"/>
      <c r="M5" s="16"/>
      <c r="N5" s="16"/>
      <c r="O5" s="17"/>
      <c r="P5" s="17"/>
      <c r="Q5" s="1"/>
      <c r="R5" s="17"/>
      <c r="S5" s="18"/>
      <c r="T5" s="4"/>
      <c r="U5" s="1"/>
      <c r="V5" s="1"/>
      <c r="W5" s="14"/>
      <c r="X5" s="15"/>
      <c r="Y5" s="16"/>
      <c r="Z5" s="16"/>
      <c r="AA5" s="16"/>
      <c r="AB5" s="16"/>
      <c r="AC5" s="16"/>
      <c r="AD5" s="17"/>
      <c r="AE5" s="17"/>
      <c r="AF5" s="1"/>
      <c r="AG5" s="17"/>
      <c r="AH5" s="18"/>
      <c r="AI5" s="4"/>
      <c r="AJ5" s="1"/>
    </row>
    <row r="6" spans="1:44" s="1" customFormat="1" ht="15.75" customHeight="1">
      <c r="A6" s="50"/>
      <c r="F6" s="19" t="s">
        <v>9</v>
      </c>
      <c r="G6" s="20"/>
      <c r="H6" s="21">
        <f>SUM(H7:H8)</f>
        <v>0</v>
      </c>
      <c r="I6" s="21">
        <f t="shared" ref="I6:J6" si="0">SUM(I7:I8)</f>
        <v>0</v>
      </c>
      <c r="J6" s="21">
        <f t="shared" si="0"/>
        <v>0</v>
      </c>
      <c r="K6" s="21">
        <f t="shared" ref="K6:L6" si="1">SUM(K7:K8)</f>
        <v>0</v>
      </c>
      <c r="L6" s="21">
        <f t="shared" si="1"/>
        <v>0</v>
      </c>
      <c r="M6" s="22">
        <f t="shared" ref="M6" si="2">SUM(M7:M8)</f>
        <v>0</v>
      </c>
      <c r="N6" s="22">
        <f t="shared" ref="N6" si="3">SUM(N7:N8)</f>
        <v>0</v>
      </c>
      <c r="O6" s="21">
        <f t="shared" ref="O6:U6" si="4">SUM(O7:O8)</f>
        <v>0</v>
      </c>
      <c r="P6" s="21">
        <f t="shared" si="4"/>
        <v>0</v>
      </c>
      <c r="Q6" s="23"/>
      <c r="R6" s="24">
        <f t="shared" si="4"/>
        <v>0</v>
      </c>
      <c r="S6" s="25">
        <f t="shared" si="4"/>
        <v>0</v>
      </c>
      <c r="T6" s="26"/>
      <c r="U6" s="27">
        <f t="shared" si="4"/>
        <v>0</v>
      </c>
      <c r="V6" s="28"/>
      <c r="W6" s="21">
        <f>SUM(W7:W8)</f>
        <v>0</v>
      </c>
      <c r="X6" s="21">
        <f t="shared" ref="X6" si="5">SUM(X7:X8)</f>
        <v>0</v>
      </c>
      <c r="Y6" s="21">
        <f t="shared" ref="Y6" si="6">SUM(Y7:Y8)</f>
        <v>0</v>
      </c>
      <c r="Z6" s="21">
        <f t="shared" ref="Z6" si="7">SUM(Z7:Z8)</f>
        <v>0</v>
      </c>
      <c r="AA6" s="21">
        <f t="shared" ref="AA6" si="8">SUM(AA7:AA8)</f>
        <v>0</v>
      </c>
      <c r="AB6" s="22">
        <f t="shared" ref="AB6" si="9">SUM(AB7:AB8)</f>
        <v>0</v>
      </c>
      <c r="AC6" s="22">
        <f t="shared" ref="AC6" si="10">SUM(AC7:AC8)</f>
        <v>0</v>
      </c>
      <c r="AD6" s="21">
        <f t="shared" ref="AD6" si="11">SUM(AD7:AD8)</f>
        <v>0</v>
      </c>
      <c r="AE6" s="21">
        <f t="shared" ref="AE6" si="12">SUM(AE7:AE8)</f>
        <v>0</v>
      </c>
      <c r="AF6" s="23"/>
      <c r="AG6" s="24">
        <f t="shared" ref="AG6" si="13">SUM(AG7:AG8)</f>
        <v>0</v>
      </c>
      <c r="AH6" s="25">
        <f t="shared" ref="AH6" si="14">SUM(AH7:AH8)</f>
        <v>0</v>
      </c>
      <c r="AI6" s="26"/>
      <c r="AJ6" s="27">
        <f t="shared" ref="AJ6" si="15">SUM(AJ7:AJ8)</f>
        <v>0</v>
      </c>
      <c r="AL6" s="22">
        <f t="shared" ref="AL6:AM8" si="16">AB6</f>
        <v>0</v>
      </c>
      <c r="AM6" s="22">
        <f t="shared" si="16"/>
        <v>0</v>
      </c>
      <c r="AP6" s="22">
        <f>AF6</f>
        <v>0</v>
      </c>
      <c r="AQ6" s="22">
        <f>AG6</f>
        <v>0</v>
      </c>
    </row>
    <row r="7" spans="1:44" s="599" customFormat="1" ht="15.75" customHeight="1">
      <c r="A7" s="51"/>
      <c r="B7" s="51"/>
      <c r="C7" s="51"/>
      <c r="D7" s="30"/>
      <c r="E7" s="30"/>
      <c r="F7" s="29" t="s">
        <v>7</v>
      </c>
      <c r="G7" s="30"/>
      <c r="H7" s="31">
        <f t="shared" ref="H7:P7" si="17">SUMIF($F$13:$F$478,$F$7,H13:H478)</f>
        <v>0</v>
      </c>
      <c r="I7" s="31">
        <f t="shared" si="17"/>
        <v>0</v>
      </c>
      <c r="J7" s="31">
        <f t="shared" si="17"/>
        <v>0</v>
      </c>
      <c r="K7" s="31">
        <f t="shared" si="17"/>
        <v>0</v>
      </c>
      <c r="L7" s="31">
        <f t="shared" si="17"/>
        <v>0</v>
      </c>
      <c r="M7" s="32">
        <f t="shared" si="17"/>
        <v>0</v>
      </c>
      <c r="N7" s="32">
        <f t="shared" si="17"/>
        <v>0</v>
      </c>
      <c r="O7" s="31">
        <f t="shared" si="17"/>
        <v>0</v>
      </c>
      <c r="P7" s="31">
        <f t="shared" si="17"/>
        <v>0</v>
      </c>
      <c r="Q7" s="23"/>
      <c r="R7" s="31">
        <f>SUMIF($F$13:$F$478,$F$7,R13:R478)</f>
        <v>0</v>
      </c>
      <c r="S7" s="33"/>
      <c r="T7" s="26"/>
      <c r="U7" s="34">
        <f>SUMIF($F$13:$F$478,$F$7,U13:U478)</f>
        <v>0</v>
      </c>
      <c r="V7" s="28"/>
      <c r="W7" s="31">
        <f t="shared" ref="W7:AE7" si="18">SUMIF($F$13:$F$478,$F$7,W13:W478)</f>
        <v>0</v>
      </c>
      <c r="X7" s="31">
        <f t="shared" si="18"/>
        <v>0</v>
      </c>
      <c r="Y7" s="31">
        <f t="shared" si="18"/>
        <v>0</v>
      </c>
      <c r="Z7" s="31">
        <f t="shared" si="18"/>
        <v>0</v>
      </c>
      <c r="AA7" s="31">
        <f t="shared" si="18"/>
        <v>0</v>
      </c>
      <c r="AB7" s="32">
        <f t="shared" si="18"/>
        <v>0</v>
      </c>
      <c r="AC7" s="32">
        <f t="shared" si="18"/>
        <v>0</v>
      </c>
      <c r="AD7" s="31">
        <f t="shared" si="18"/>
        <v>0</v>
      </c>
      <c r="AE7" s="31">
        <f t="shared" si="18"/>
        <v>0</v>
      </c>
      <c r="AF7" s="23"/>
      <c r="AG7" s="31">
        <f>SUMIF($F$13:$F$478,$F$7,AG13:AG478)</f>
        <v>0</v>
      </c>
      <c r="AH7" s="33">
        <f>SUMIF($F$13:$F$478,$F$7,AH13:AH478)</f>
        <v>0</v>
      </c>
      <c r="AI7" s="26"/>
      <c r="AJ7" s="34">
        <f>SUMIF($F$13:$F$478,$F$7,AJ13:AJ478)</f>
        <v>0</v>
      </c>
      <c r="AL7" s="32">
        <f t="shared" si="16"/>
        <v>0</v>
      </c>
      <c r="AM7" s="65">
        <f t="shared" si="16"/>
        <v>0</v>
      </c>
      <c r="AN7" s="600"/>
      <c r="AP7" s="32">
        <f>AB7</f>
        <v>0</v>
      </c>
      <c r="AQ7" s="32">
        <f>AC7</f>
        <v>0</v>
      </c>
      <c r="AR7" s="600"/>
    </row>
    <row r="8" spans="1:44" s="599" customFormat="1" ht="14.25" customHeight="1">
      <c r="A8" s="51"/>
      <c r="B8" s="51"/>
      <c r="C8" s="51"/>
      <c r="D8" s="30"/>
      <c r="E8" s="30"/>
      <c r="F8" s="29" t="s">
        <v>8</v>
      </c>
      <c r="G8" s="30"/>
      <c r="H8" s="31">
        <f t="shared" ref="H8:P8" si="19">SUMIF($F$13:$F$478,$F$8,H13:H479)</f>
        <v>0</v>
      </c>
      <c r="I8" s="31">
        <f t="shared" si="19"/>
        <v>0</v>
      </c>
      <c r="J8" s="31">
        <f t="shared" si="19"/>
        <v>0</v>
      </c>
      <c r="K8" s="31">
        <f t="shared" si="19"/>
        <v>0</v>
      </c>
      <c r="L8" s="31">
        <f t="shared" si="19"/>
        <v>0</v>
      </c>
      <c r="M8" s="32">
        <f t="shared" si="19"/>
        <v>0</v>
      </c>
      <c r="N8" s="32">
        <f t="shared" si="19"/>
        <v>0</v>
      </c>
      <c r="O8" s="31">
        <f t="shared" si="19"/>
        <v>0</v>
      </c>
      <c r="P8" s="31">
        <f t="shared" si="19"/>
        <v>0</v>
      </c>
      <c r="Q8" s="23"/>
      <c r="R8" s="31">
        <f>SUMIF($F$13:$F$478,$F$8,R13:R479)</f>
        <v>0</v>
      </c>
      <c r="S8" s="33"/>
      <c r="T8" s="26"/>
      <c r="U8" s="34">
        <f>SUMIF($F$13:$F$478,$F$8,U13:U479)</f>
        <v>0</v>
      </c>
      <c r="V8" s="28"/>
      <c r="W8" s="31">
        <f t="shared" ref="W8:AE8" si="20">SUMIF($F$13:$F$478,$F$8,W13:W479)</f>
        <v>0</v>
      </c>
      <c r="X8" s="31">
        <f t="shared" si="20"/>
        <v>0</v>
      </c>
      <c r="Y8" s="31">
        <f t="shared" si="20"/>
        <v>0</v>
      </c>
      <c r="Z8" s="31">
        <f t="shared" si="20"/>
        <v>0</v>
      </c>
      <c r="AA8" s="31">
        <f t="shared" si="20"/>
        <v>0</v>
      </c>
      <c r="AB8" s="32">
        <f t="shared" si="20"/>
        <v>0</v>
      </c>
      <c r="AC8" s="32">
        <f t="shared" si="20"/>
        <v>0</v>
      </c>
      <c r="AD8" s="31">
        <f t="shared" si="20"/>
        <v>0</v>
      </c>
      <c r="AE8" s="31">
        <f t="shared" si="20"/>
        <v>0</v>
      </c>
      <c r="AF8" s="23"/>
      <c r="AG8" s="31">
        <f>SUMIF($F$13:$F$478,$F$8,AG13:AG479)</f>
        <v>0</v>
      </c>
      <c r="AH8" s="33">
        <f>SUMIF($F$13:$F$478,$F$8,AH13:AH479)</f>
        <v>0</v>
      </c>
      <c r="AI8" s="26"/>
      <c r="AJ8" s="34">
        <f>SUMIF($F$13:$F$478,$F$8,AJ13:AJ479)</f>
        <v>0</v>
      </c>
      <c r="AL8" s="32">
        <f t="shared" si="16"/>
        <v>0</v>
      </c>
      <c r="AM8" s="65">
        <f t="shared" si="16"/>
        <v>0</v>
      </c>
      <c r="AN8" s="600"/>
      <c r="AP8" s="32">
        <f>AF8</f>
        <v>0</v>
      </c>
      <c r="AQ8" s="65">
        <f>AG8</f>
        <v>0</v>
      </c>
      <c r="AR8" s="600"/>
    </row>
    <row r="9" spans="1:44" s="43" customFormat="1" ht="18" customHeight="1">
      <c r="A9" s="52"/>
      <c r="B9" s="605" t="s">
        <v>20</v>
      </c>
      <c r="C9" s="605"/>
      <c r="D9" s="605"/>
      <c r="E9" s="605"/>
      <c r="F9" s="53"/>
      <c r="G9" s="13"/>
      <c r="H9" s="54"/>
      <c r="I9" s="55"/>
      <c r="J9" s="55"/>
      <c r="K9" s="55"/>
      <c r="L9" s="55"/>
      <c r="M9" s="55"/>
      <c r="N9" s="55"/>
      <c r="O9" s="55"/>
      <c r="P9" s="55"/>
      <c r="Q9" s="56"/>
      <c r="R9" s="55"/>
      <c r="S9" s="55"/>
      <c r="T9" s="4"/>
      <c r="U9" s="56"/>
      <c r="V9" s="1"/>
      <c r="W9" s="54"/>
      <c r="X9" s="55"/>
      <c r="Y9" s="55"/>
      <c r="Z9" s="55"/>
      <c r="AA9" s="55"/>
      <c r="AB9" s="55"/>
      <c r="AC9" s="55"/>
      <c r="AD9" s="55"/>
      <c r="AE9" s="55"/>
      <c r="AF9" s="56"/>
      <c r="AG9" s="55"/>
      <c r="AH9" s="55"/>
      <c r="AI9" s="4"/>
      <c r="AJ9" s="56"/>
    </row>
    <row r="10" spans="1:44" s="43" customFormat="1" ht="9" customHeight="1">
      <c r="A10" s="52"/>
      <c r="B10" s="605"/>
      <c r="C10" s="605"/>
      <c r="D10" s="605"/>
      <c r="E10" s="605"/>
      <c r="F10" s="53"/>
      <c r="G10" s="13"/>
      <c r="H10" s="57"/>
      <c r="I10" s="58"/>
      <c r="J10" s="58"/>
      <c r="K10" s="58"/>
      <c r="L10" s="58"/>
      <c r="M10" s="58"/>
      <c r="N10" s="58"/>
      <c r="O10" s="58"/>
      <c r="P10" s="58"/>
      <c r="Q10" s="56"/>
      <c r="R10" s="58"/>
      <c r="S10" s="58"/>
      <c r="T10" s="4"/>
      <c r="U10" s="56"/>
      <c r="V10" s="1"/>
      <c r="W10" s="57"/>
      <c r="X10" s="58"/>
      <c r="Y10" s="58"/>
      <c r="Z10" s="58"/>
      <c r="AA10" s="58"/>
      <c r="AB10" s="58"/>
      <c r="AC10" s="58"/>
      <c r="AD10" s="58"/>
      <c r="AE10" s="58"/>
      <c r="AF10" s="56"/>
      <c r="AG10" s="58"/>
      <c r="AH10" s="58"/>
      <c r="AI10" s="4"/>
      <c r="AJ10" s="56"/>
    </row>
    <row r="11" spans="1:44" s="43" customFormat="1" ht="6" customHeight="1">
      <c r="A11" s="52"/>
      <c r="B11" s="605"/>
      <c r="C11" s="605"/>
      <c r="D11" s="605"/>
      <c r="E11" s="605"/>
      <c r="F11" s="53"/>
      <c r="G11" s="13"/>
      <c r="H11" s="57"/>
      <c r="I11" s="58"/>
      <c r="J11" s="58"/>
      <c r="K11" s="58"/>
      <c r="L11" s="58"/>
      <c r="M11" s="58"/>
      <c r="N11" s="58"/>
      <c r="O11" s="58"/>
      <c r="P11" s="58"/>
      <c r="Q11" s="56"/>
      <c r="R11" s="58"/>
      <c r="S11" s="58"/>
      <c r="T11" s="4"/>
      <c r="U11" s="56"/>
      <c r="V11" s="1"/>
      <c r="W11" s="57"/>
      <c r="X11" s="58"/>
      <c r="Y11" s="58"/>
      <c r="Z11" s="58"/>
      <c r="AA11" s="58"/>
      <c r="AB11" s="58"/>
      <c r="AC11" s="58"/>
      <c r="AD11" s="58"/>
      <c r="AE11" s="58"/>
      <c r="AF11" s="56"/>
      <c r="AG11" s="58"/>
      <c r="AH11" s="58"/>
      <c r="AI11" s="4"/>
      <c r="AJ11" s="56"/>
    </row>
    <row r="12" spans="1:44" s="43" customFormat="1" ht="18" customHeight="1">
      <c r="A12" s="52"/>
      <c r="B12" s="59" t="s">
        <v>1</v>
      </c>
      <c r="C12" s="59"/>
      <c r="D12" s="59" t="s">
        <v>2</v>
      </c>
      <c r="E12" s="59"/>
      <c r="F12" s="53"/>
      <c r="G12" s="13"/>
      <c r="H12" s="57"/>
      <c r="I12" s="58"/>
      <c r="J12" s="58"/>
      <c r="K12" s="58"/>
      <c r="L12" s="58"/>
      <c r="M12" s="58"/>
      <c r="N12" s="58"/>
      <c r="O12" s="58"/>
      <c r="P12" s="58"/>
      <c r="Q12" s="56"/>
      <c r="R12" s="58"/>
      <c r="S12" s="58"/>
      <c r="T12" s="4"/>
      <c r="U12" s="56"/>
      <c r="V12" s="1"/>
      <c r="W12" s="57"/>
      <c r="X12" s="58"/>
      <c r="Y12" s="58"/>
      <c r="Z12" s="58"/>
      <c r="AA12" s="58"/>
      <c r="AB12" s="58"/>
      <c r="AC12" s="58"/>
      <c r="AD12" s="58"/>
      <c r="AE12" s="58"/>
      <c r="AF12" s="56"/>
      <c r="AG12" s="58"/>
      <c r="AH12" s="58"/>
      <c r="AI12" s="4"/>
      <c r="AJ12" s="56"/>
    </row>
    <row r="13" spans="1:44" s="45" customFormat="1" ht="15.75" customHeight="1">
      <c r="A13" s="60"/>
      <c r="B13" s="46" t="s">
        <v>21</v>
      </c>
      <c r="C13" s="59"/>
      <c r="D13" s="36">
        <v>999</v>
      </c>
      <c r="E13" s="61"/>
      <c r="F13" s="62" t="str">
        <f>+"Total T2_P"&amp;D14</f>
        <v>Total T2_P999</v>
      </c>
      <c r="G13" s="60"/>
      <c r="H13" s="21">
        <f>SUM(H14:H15)</f>
        <v>0</v>
      </c>
      <c r="I13" s="21">
        <f t="shared" ref="I13:P13" si="21">SUM(I14:I15)</f>
        <v>0</v>
      </c>
      <c r="J13" s="21">
        <f t="shared" si="21"/>
        <v>0</v>
      </c>
      <c r="K13" s="21">
        <f t="shared" si="21"/>
        <v>0</v>
      </c>
      <c r="L13" s="21">
        <f t="shared" si="21"/>
        <v>0</v>
      </c>
      <c r="M13" s="22">
        <f t="shared" si="21"/>
        <v>0</v>
      </c>
      <c r="N13" s="22">
        <f t="shared" si="21"/>
        <v>0</v>
      </c>
      <c r="O13" s="21">
        <f t="shared" si="21"/>
        <v>0</v>
      </c>
      <c r="P13" s="21">
        <f t="shared" si="21"/>
        <v>0</v>
      </c>
      <c r="Q13" s="23"/>
      <c r="R13" s="24">
        <f t="shared" ref="R13:S13" si="22">SUM(R14:R15)</f>
        <v>0</v>
      </c>
      <c r="S13" s="25">
        <f t="shared" si="22"/>
        <v>0</v>
      </c>
      <c r="T13" s="26"/>
      <c r="U13" s="27">
        <f t="shared" ref="U13" si="23">R13-P13</f>
        <v>0</v>
      </c>
      <c r="V13" s="28"/>
      <c r="W13" s="21">
        <f t="shared" ref="W13:AE13" si="24">SUM(W14:W15)</f>
        <v>0</v>
      </c>
      <c r="X13" s="21">
        <f t="shared" si="24"/>
        <v>0</v>
      </c>
      <c r="Y13" s="21">
        <f t="shared" si="24"/>
        <v>0</v>
      </c>
      <c r="Z13" s="21">
        <f t="shared" si="24"/>
        <v>0</v>
      </c>
      <c r="AA13" s="21">
        <f t="shared" si="24"/>
        <v>0</v>
      </c>
      <c r="AB13" s="22">
        <f t="shared" si="24"/>
        <v>0</v>
      </c>
      <c r="AC13" s="22">
        <f t="shared" si="24"/>
        <v>0</v>
      </c>
      <c r="AD13" s="21">
        <f t="shared" si="24"/>
        <v>0</v>
      </c>
      <c r="AE13" s="21">
        <f t="shared" si="24"/>
        <v>0</v>
      </c>
      <c r="AF13" s="23"/>
      <c r="AG13" s="24">
        <f t="shared" ref="AG13:AH13" si="25">SUM(AG14:AG15)</f>
        <v>0</v>
      </c>
      <c r="AH13" s="25">
        <f t="shared" si="25"/>
        <v>0</v>
      </c>
      <c r="AI13" s="26"/>
      <c r="AJ13" s="27">
        <f t="shared" ref="AJ13" si="26">AG13-AE13</f>
        <v>0</v>
      </c>
      <c r="AL13" s="22">
        <f t="shared" ref="AL13:AM15" si="27">AB13</f>
        <v>0</v>
      </c>
      <c r="AM13" s="22">
        <f t="shared" si="27"/>
        <v>0</v>
      </c>
      <c r="AN13" s="41" t="s">
        <v>26</v>
      </c>
      <c r="AP13" s="22">
        <f>AF13</f>
        <v>0</v>
      </c>
      <c r="AQ13" s="22">
        <f>AG13</f>
        <v>0</v>
      </c>
      <c r="AR13" s="41" t="s">
        <v>26</v>
      </c>
    </row>
    <row r="14" spans="1:44" s="48" customFormat="1" ht="15" customHeight="1">
      <c r="A14" s="1"/>
      <c r="B14" s="1" t="str">
        <f>B13</f>
        <v>xxx</v>
      </c>
      <c r="C14" s="59"/>
      <c r="D14" s="63">
        <f>D13</f>
        <v>999</v>
      </c>
      <c r="E14" s="61"/>
      <c r="F14" s="64" t="s">
        <v>7</v>
      </c>
      <c r="G14" s="1"/>
      <c r="H14" s="37"/>
      <c r="I14" s="37"/>
      <c r="J14" s="37"/>
      <c r="K14" s="37"/>
      <c r="L14" s="37"/>
      <c r="M14" s="38"/>
      <c r="N14" s="38"/>
      <c r="O14" s="37"/>
      <c r="P14" s="37">
        <f>SUM(H14:O14)</f>
        <v>0</v>
      </c>
      <c r="Q14" s="39"/>
      <c r="R14" s="37"/>
      <c r="S14" s="40"/>
      <c r="T14" s="26"/>
      <c r="U14" s="34">
        <f>R14-P14</f>
        <v>0</v>
      </c>
      <c r="V14" s="28"/>
      <c r="W14" s="37"/>
      <c r="X14" s="37"/>
      <c r="Y14" s="37"/>
      <c r="Z14" s="37"/>
      <c r="AA14" s="37"/>
      <c r="AB14" s="38"/>
      <c r="AC14" s="38"/>
      <c r="AD14" s="37"/>
      <c r="AE14" s="37">
        <f>SUM(W14:AD14)</f>
        <v>0</v>
      </c>
      <c r="AF14" s="39"/>
      <c r="AG14" s="37"/>
      <c r="AH14" s="40"/>
      <c r="AI14" s="26"/>
      <c r="AJ14" s="34">
        <f>AG14-AE14</f>
        <v>0</v>
      </c>
      <c r="AL14" s="32">
        <f t="shared" si="27"/>
        <v>0</v>
      </c>
      <c r="AM14" s="65">
        <f t="shared" si="27"/>
        <v>0</v>
      </c>
      <c r="AN14" s="66"/>
      <c r="AP14" s="32">
        <f>AB14</f>
        <v>0</v>
      </c>
      <c r="AQ14" s="32">
        <f>AC14</f>
        <v>0</v>
      </c>
      <c r="AR14" s="66"/>
    </row>
    <row r="15" spans="1:44" s="48" customFormat="1" ht="15" customHeight="1">
      <c r="A15" s="1"/>
      <c r="B15" s="1" t="str">
        <f>B14</f>
        <v>xxx</v>
      </c>
      <c r="C15" s="59"/>
      <c r="D15" s="63">
        <f>D14</f>
        <v>999</v>
      </c>
      <c r="E15" s="61"/>
      <c r="F15" s="64" t="s">
        <v>8</v>
      </c>
      <c r="G15" s="1"/>
      <c r="H15" s="37"/>
      <c r="I15" s="37"/>
      <c r="J15" s="37"/>
      <c r="K15" s="37"/>
      <c r="L15" s="37"/>
      <c r="M15" s="38"/>
      <c r="N15" s="38"/>
      <c r="O15" s="37"/>
      <c r="P15" s="37">
        <f>SUM(H15:O15)</f>
        <v>0</v>
      </c>
      <c r="Q15" s="39"/>
      <c r="R15" s="37"/>
      <c r="S15" s="40"/>
      <c r="T15" s="26"/>
      <c r="U15" s="34">
        <f t="shared" ref="U15:U43" si="28">R15-P15</f>
        <v>0</v>
      </c>
      <c r="V15" s="28"/>
      <c r="W15" s="37"/>
      <c r="X15" s="37"/>
      <c r="Y15" s="37"/>
      <c r="Z15" s="37"/>
      <c r="AA15" s="37"/>
      <c r="AB15" s="38"/>
      <c r="AC15" s="38"/>
      <c r="AD15" s="37"/>
      <c r="AE15" s="37">
        <f>SUM(W15:AD15)</f>
        <v>0</v>
      </c>
      <c r="AF15" s="39"/>
      <c r="AG15" s="37"/>
      <c r="AH15" s="40"/>
      <c r="AI15" s="26"/>
      <c r="AJ15" s="34">
        <f t="shared" ref="AJ15:AJ43" si="29">AG15-AE15</f>
        <v>0</v>
      </c>
      <c r="AL15" s="32">
        <f t="shared" si="27"/>
        <v>0</v>
      </c>
      <c r="AM15" s="65">
        <f t="shared" si="27"/>
        <v>0</v>
      </c>
      <c r="AN15" s="66"/>
      <c r="AP15" s="32">
        <f>AF15</f>
        <v>0</v>
      </c>
      <c r="AQ15" s="65">
        <f>AG15</f>
        <v>0</v>
      </c>
      <c r="AR15" s="66"/>
    </row>
    <row r="16" spans="1:44" s="48" customFormat="1" ht="15" customHeight="1">
      <c r="A16" s="1"/>
      <c r="B16" s="1"/>
      <c r="C16" s="1"/>
      <c r="D16" s="1"/>
      <c r="E16" s="1"/>
      <c r="F16" s="1"/>
      <c r="G16" s="1"/>
      <c r="H16" s="1"/>
      <c r="I16" s="31"/>
      <c r="J16" s="31"/>
      <c r="K16" s="31"/>
      <c r="L16" s="31"/>
      <c r="M16" s="32"/>
      <c r="N16" s="32"/>
      <c r="O16" s="31"/>
      <c r="P16" s="31"/>
      <c r="Q16" s="23"/>
      <c r="R16" s="31"/>
      <c r="S16" s="33"/>
      <c r="T16" s="26"/>
      <c r="U16" s="34"/>
      <c r="V16" s="28"/>
      <c r="W16" s="31"/>
      <c r="X16" s="31"/>
      <c r="Y16" s="31"/>
      <c r="Z16" s="31"/>
      <c r="AA16" s="31"/>
      <c r="AB16" s="32"/>
      <c r="AC16" s="32"/>
      <c r="AD16" s="31"/>
      <c r="AE16" s="31"/>
      <c r="AF16" s="23"/>
      <c r="AG16" s="31"/>
      <c r="AH16" s="33"/>
      <c r="AI16" s="26"/>
      <c r="AJ16" s="34"/>
    </row>
    <row r="17" spans="1:44" s="45" customFormat="1" ht="15.75" customHeight="1">
      <c r="A17" s="60"/>
      <c r="B17" s="46"/>
      <c r="C17" s="59"/>
      <c r="D17" s="36"/>
      <c r="E17" s="61"/>
      <c r="F17" s="62" t="str">
        <f>+"Total T2_P"&amp;D18</f>
        <v>Total T2_P0</v>
      </c>
      <c r="G17" s="60"/>
      <c r="H17" s="21">
        <f>SUM(H18:H19)</f>
        <v>0</v>
      </c>
      <c r="I17" s="21">
        <f t="shared" ref="I17" si="30">SUM(I18:I19)</f>
        <v>0</v>
      </c>
      <c r="J17" s="21">
        <f t="shared" ref="J17" si="31">SUM(J18:J19)</f>
        <v>0</v>
      </c>
      <c r="K17" s="21">
        <f t="shared" ref="K17" si="32">SUM(K18:K19)</f>
        <v>0</v>
      </c>
      <c r="L17" s="21">
        <f t="shared" ref="L17" si="33">SUM(L18:L19)</f>
        <v>0</v>
      </c>
      <c r="M17" s="22">
        <f t="shared" ref="M17" si="34">SUM(M18:M19)</f>
        <v>0</v>
      </c>
      <c r="N17" s="22">
        <f t="shared" ref="N17" si="35">SUM(N18:N19)</f>
        <v>0</v>
      </c>
      <c r="O17" s="21">
        <f t="shared" ref="O17:P17" si="36">SUM(O18:O19)</f>
        <v>0</v>
      </c>
      <c r="P17" s="21">
        <f t="shared" si="36"/>
        <v>0</v>
      </c>
      <c r="Q17" s="23"/>
      <c r="R17" s="24">
        <f t="shared" ref="R17" si="37">SUM(R18:R19)</f>
        <v>0</v>
      </c>
      <c r="S17" s="25">
        <f t="shared" ref="S17" si="38">SUM(S18:S19)</f>
        <v>0</v>
      </c>
      <c r="T17" s="26"/>
      <c r="U17" s="27">
        <f t="shared" si="28"/>
        <v>0</v>
      </c>
      <c r="V17" s="28"/>
      <c r="W17" s="21">
        <f t="shared" ref="W17" si="39">SUM(W18:W19)</f>
        <v>0</v>
      </c>
      <c r="X17" s="21">
        <f t="shared" ref="X17" si="40">SUM(X18:X19)</f>
        <v>0</v>
      </c>
      <c r="Y17" s="21">
        <f t="shared" ref="Y17" si="41">SUM(Y18:Y19)</f>
        <v>0</v>
      </c>
      <c r="Z17" s="21">
        <f t="shared" ref="Z17" si="42">SUM(Z18:Z19)</f>
        <v>0</v>
      </c>
      <c r="AA17" s="21">
        <f t="shared" ref="AA17" si="43">SUM(AA18:AA19)</f>
        <v>0</v>
      </c>
      <c r="AB17" s="22">
        <f t="shared" ref="AB17" si="44">SUM(AB18:AB19)</f>
        <v>0</v>
      </c>
      <c r="AC17" s="22">
        <f t="shared" ref="AC17" si="45">SUM(AC18:AC19)</f>
        <v>0</v>
      </c>
      <c r="AD17" s="21">
        <f t="shared" ref="AD17" si="46">SUM(AD18:AD19)</f>
        <v>0</v>
      </c>
      <c r="AE17" s="21">
        <f t="shared" ref="AE17" si="47">SUM(AE18:AE19)</f>
        <v>0</v>
      </c>
      <c r="AF17" s="23"/>
      <c r="AG17" s="24">
        <f t="shared" ref="AG17" si="48">SUM(AG18:AG19)</f>
        <v>0</v>
      </c>
      <c r="AH17" s="25">
        <f t="shared" ref="AH17" si="49">SUM(AH18:AH19)</f>
        <v>0</v>
      </c>
      <c r="AI17" s="26"/>
      <c r="AJ17" s="27">
        <f t="shared" si="29"/>
        <v>0</v>
      </c>
      <c r="AL17" s="22">
        <f t="shared" ref="AL17:AM19" si="50">AB17</f>
        <v>0</v>
      </c>
      <c r="AM17" s="22">
        <f t="shared" si="50"/>
        <v>0</v>
      </c>
      <c r="AN17" s="41" t="s">
        <v>26</v>
      </c>
      <c r="AP17" s="22">
        <f>AF17</f>
        <v>0</v>
      </c>
      <c r="AQ17" s="22">
        <f>AG17</f>
        <v>0</v>
      </c>
      <c r="AR17" s="41" t="s">
        <v>26</v>
      </c>
    </row>
    <row r="18" spans="1:44" s="48" customFormat="1" ht="15" customHeight="1">
      <c r="A18" s="1"/>
      <c r="B18" s="1">
        <f>B17</f>
        <v>0</v>
      </c>
      <c r="C18" s="59"/>
      <c r="D18" s="63">
        <f>D17</f>
        <v>0</v>
      </c>
      <c r="E18" s="61"/>
      <c r="F18" s="64" t="s">
        <v>7</v>
      </c>
      <c r="G18" s="1"/>
      <c r="H18" s="37"/>
      <c r="I18" s="37"/>
      <c r="J18" s="37"/>
      <c r="K18" s="37"/>
      <c r="L18" s="37"/>
      <c r="M18" s="38"/>
      <c r="N18" s="38"/>
      <c r="O18" s="37"/>
      <c r="P18" s="37">
        <f>SUM(H18:O18)</f>
        <v>0</v>
      </c>
      <c r="Q18" s="39"/>
      <c r="R18" s="37"/>
      <c r="S18" s="40"/>
      <c r="T18" s="26"/>
      <c r="U18" s="34">
        <f t="shared" si="28"/>
        <v>0</v>
      </c>
      <c r="V18" s="28"/>
      <c r="W18" s="37"/>
      <c r="X18" s="37"/>
      <c r="Y18" s="37"/>
      <c r="Z18" s="37"/>
      <c r="AA18" s="37"/>
      <c r="AB18" s="38"/>
      <c r="AC18" s="38"/>
      <c r="AD18" s="37"/>
      <c r="AE18" s="37">
        <f>SUM(W18:AD18)</f>
        <v>0</v>
      </c>
      <c r="AF18" s="39"/>
      <c r="AG18" s="37"/>
      <c r="AH18" s="40"/>
      <c r="AI18" s="26"/>
      <c r="AJ18" s="34">
        <f t="shared" si="29"/>
        <v>0</v>
      </c>
      <c r="AL18" s="32">
        <f t="shared" si="50"/>
        <v>0</v>
      </c>
      <c r="AM18" s="65">
        <f t="shared" si="50"/>
        <v>0</v>
      </c>
      <c r="AN18" s="66"/>
      <c r="AP18" s="32">
        <f>AB18</f>
        <v>0</v>
      </c>
      <c r="AQ18" s="32">
        <f>AC18</f>
        <v>0</v>
      </c>
      <c r="AR18" s="66"/>
    </row>
    <row r="19" spans="1:44" s="48" customFormat="1" ht="15" customHeight="1">
      <c r="A19" s="1"/>
      <c r="B19" s="1">
        <f>B18</f>
        <v>0</v>
      </c>
      <c r="C19" s="59"/>
      <c r="D19" s="63">
        <f>D18</f>
        <v>0</v>
      </c>
      <c r="E19" s="61"/>
      <c r="F19" s="64" t="s">
        <v>8</v>
      </c>
      <c r="G19" s="1"/>
      <c r="H19" s="37"/>
      <c r="I19" s="37"/>
      <c r="J19" s="37"/>
      <c r="K19" s="37"/>
      <c r="L19" s="37"/>
      <c r="M19" s="38"/>
      <c r="N19" s="38"/>
      <c r="O19" s="37"/>
      <c r="P19" s="37">
        <f>SUM(H19:O19)</f>
        <v>0</v>
      </c>
      <c r="Q19" s="39"/>
      <c r="R19" s="37"/>
      <c r="S19" s="40"/>
      <c r="T19" s="26"/>
      <c r="U19" s="34">
        <f t="shared" si="28"/>
        <v>0</v>
      </c>
      <c r="V19" s="28"/>
      <c r="W19" s="37"/>
      <c r="X19" s="37"/>
      <c r="Y19" s="37"/>
      <c r="Z19" s="37"/>
      <c r="AA19" s="37"/>
      <c r="AB19" s="38"/>
      <c r="AC19" s="38"/>
      <c r="AD19" s="37"/>
      <c r="AE19" s="37">
        <f>SUM(W19:AD19)</f>
        <v>0</v>
      </c>
      <c r="AF19" s="39"/>
      <c r="AG19" s="37"/>
      <c r="AH19" s="40"/>
      <c r="AI19" s="26"/>
      <c r="AJ19" s="34">
        <f t="shared" si="29"/>
        <v>0</v>
      </c>
      <c r="AL19" s="32">
        <f t="shared" si="50"/>
        <v>0</v>
      </c>
      <c r="AM19" s="65">
        <f t="shared" si="50"/>
        <v>0</v>
      </c>
      <c r="AN19" s="66"/>
      <c r="AP19" s="32">
        <f>AF19</f>
        <v>0</v>
      </c>
      <c r="AQ19" s="65">
        <f>AG19</f>
        <v>0</v>
      </c>
      <c r="AR19" s="66"/>
    </row>
    <row r="20" spans="1:44" s="48" customFormat="1" ht="15" customHeight="1">
      <c r="A20" s="1"/>
      <c r="B20" s="1"/>
      <c r="C20" s="1"/>
      <c r="D20" s="1"/>
      <c r="E20" s="1"/>
      <c r="F20" s="1"/>
      <c r="G20" s="1"/>
      <c r="H20" s="1"/>
      <c r="I20" s="31"/>
      <c r="J20" s="31"/>
      <c r="K20" s="31"/>
      <c r="L20" s="31"/>
      <c r="M20" s="32"/>
      <c r="N20" s="32"/>
      <c r="O20" s="31"/>
      <c r="P20" s="31"/>
      <c r="Q20" s="23"/>
      <c r="R20" s="31"/>
      <c r="S20" s="33"/>
      <c r="T20" s="26"/>
      <c r="U20" s="34"/>
      <c r="V20" s="28"/>
      <c r="W20" s="31"/>
      <c r="X20" s="31"/>
      <c r="Y20" s="31"/>
      <c r="Z20" s="31"/>
      <c r="AA20" s="31"/>
      <c r="AB20" s="32"/>
      <c r="AC20" s="32"/>
      <c r="AD20" s="31"/>
      <c r="AE20" s="31"/>
      <c r="AF20" s="23"/>
      <c r="AG20" s="31"/>
      <c r="AH20" s="33"/>
      <c r="AI20" s="26"/>
      <c r="AJ20" s="34"/>
    </row>
    <row r="21" spans="1:44" s="45" customFormat="1" ht="15.75" customHeight="1">
      <c r="A21" s="60"/>
      <c r="B21" s="46"/>
      <c r="C21" s="59"/>
      <c r="D21" s="36"/>
      <c r="E21" s="47"/>
      <c r="F21" s="62" t="str">
        <f>+"Total T2_P"&amp;D22</f>
        <v>Total T2_P0</v>
      </c>
      <c r="G21" s="60"/>
      <c r="H21" s="21">
        <f>SUM(H22:H23)</f>
        <v>0</v>
      </c>
      <c r="I21" s="21">
        <f t="shared" ref="I21" si="51">SUM(I22:I23)</f>
        <v>0</v>
      </c>
      <c r="J21" s="21">
        <f t="shared" ref="J21" si="52">SUM(J22:J23)</f>
        <v>0</v>
      </c>
      <c r="K21" s="21">
        <f t="shared" ref="K21" si="53">SUM(K22:K23)</f>
        <v>0</v>
      </c>
      <c r="L21" s="21">
        <f t="shared" ref="L21" si="54">SUM(L22:L23)</f>
        <v>0</v>
      </c>
      <c r="M21" s="22">
        <f t="shared" ref="M21" si="55">SUM(M22:M23)</f>
        <v>0</v>
      </c>
      <c r="N21" s="22">
        <f t="shared" ref="N21" si="56">SUM(N22:N23)</f>
        <v>0</v>
      </c>
      <c r="O21" s="21">
        <f t="shared" ref="O21:P21" si="57">SUM(O22:O23)</f>
        <v>0</v>
      </c>
      <c r="P21" s="21">
        <f t="shared" si="57"/>
        <v>0</v>
      </c>
      <c r="Q21" s="23"/>
      <c r="R21" s="24">
        <f t="shared" ref="R21" si="58">SUM(R22:R23)</f>
        <v>0</v>
      </c>
      <c r="S21" s="25">
        <f t="shared" ref="S21" si="59">SUM(S22:S23)</f>
        <v>0</v>
      </c>
      <c r="T21" s="26"/>
      <c r="U21" s="27">
        <f t="shared" si="28"/>
        <v>0</v>
      </c>
      <c r="V21" s="28"/>
      <c r="W21" s="21">
        <f t="shared" ref="W21" si="60">SUM(W22:W23)</f>
        <v>0</v>
      </c>
      <c r="X21" s="21">
        <f t="shared" ref="X21" si="61">SUM(X22:X23)</f>
        <v>0</v>
      </c>
      <c r="Y21" s="21">
        <f t="shared" ref="Y21" si="62">SUM(Y22:Y23)</f>
        <v>0</v>
      </c>
      <c r="Z21" s="21">
        <f t="shared" ref="Z21" si="63">SUM(Z22:Z23)</f>
        <v>0</v>
      </c>
      <c r="AA21" s="21">
        <f t="shared" ref="AA21" si="64">SUM(AA22:AA23)</f>
        <v>0</v>
      </c>
      <c r="AB21" s="22">
        <f t="shared" ref="AB21" si="65">SUM(AB22:AB23)</f>
        <v>0</v>
      </c>
      <c r="AC21" s="22">
        <f t="shared" ref="AC21" si="66">SUM(AC22:AC23)</f>
        <v>0</v>
      </c>
      <c r="AD21" s="21">
        <f t="shared" ref="AD21" si="67">SUM(AD22:AD23)</f>
        <v>0</v>
      </c>
      <c r="AE21" s="21">
        <f t="shared" ref="AE21" si="68">SUM(AE22:AE23)</f>
        <v>0</v>
      </c>
      <c r="AF21" s="23"/>
      <c r="AG21" s="24">
        <f t="shared" ref="AG21" si="69">SUM(AG22:AG23)</f>
        <v>0</v>
      </c>
      <c r="AH21" s="25">
        <f t="shared" ref="AH21" si="70">SUM(AH22:AH23)</f>
        <v>0</v>
      </c>
      <c r="AI21" s="26"/>
      <c r="AJ21" s="27">
        <f t="shared" si="29"/>
        <v>0</v>
      </c>
      <c r="AL21" s="22">
        <f t="shared" ref="AL21:AM23" si="71">AB21</f>
        <v>0</v>
      </c>
      <c r="AM21" s="22">
        <f t="shared" si="71"/>
        <v>0</v>
      </c>
      <c r="AN21" s="41" t="s">
        <v>26</v>
      </c>
      <c r="AP21" s="22">
        <f>AF21</f>
        <v>0</v>
      </c>
      <c r="AQ21" s="22">
        <f>AG21</f>
        <v>0</v>
      </c>
      <c r="AR21" s="41" t="s">
        <v>26</v>
      </c>
    </row>
    <row r="22" spans="1:44" s="48" customFormat="1" ht="15" customHeight="1">
      <c r="A22" s="1"/>
      <c r="B22" s="1">
        <f>B21</f>
        <v>0</v>
      </c>
      <c r="C22" s="59"/>
      <c r="D22" s="63">
        <f>D21</f>
        <v>0</v>
      </c>
      <c r="E22" s="61"/>
      <c r="F22" s="64" t="s">
        <v>7</v>
      </c>
      <c r="G22" s="1"/>
      <c r="H22" s="37"/>
      <c r="I22" s="37"/>
      <c r="J22" s="37"/>
      <c r="K22" s="37"/>
      <c r="L22" s="37"/>
      <c r="M22" s="38"/>
      <c r="N22" s="38"/>
      <c r="O22" s="37"/>
      <c r="P22" s="37">
        <f>SUM(H22:O22)</f>
        <v>0</v>
      </c>
      <c r="Q22" s="39"/>
      <c r="R22" s="37"/>
      <c r="S22" s="40"/>
      <c r="T22" s="26"/>
      <c r="U22" s="34">
        <f t="shared" si="28"/>
        <v>0</v>
      </c>
      <c r="V22" s="28"/>
      <c r="W22" s="37"/>
      <c r="X22" s="37"/>
      <c r="Y22" s="37"/>
      <c r="Z22" s="37"/>
      <c r="AA22" s="37"/>
      <c r="AB22" s="38"/>
      <c r="AC22" s="38"/>
      <c r="AD22" s="37"/>
      <c r="AE22" s="37">
        <f>SUM(W22:AD22)</f>
        <v>0</v>
      </c>
      <c r="AF22" s="39"/>
      <c r="AG22" s="37"/>
      <c r="AH22" s="40"/>
      <c r="AI22" s="26"/>
      <c r="AJ22" s="34">
        <f t="shared" si="29"/>
        <v>0</v>
      </c>
      <c r="AL22" s="32">
        <f t="shared" si="71"/>
        <v>0</v>
      </c>
      <c r="AM22" s="65">
        <f t="shared" si="71"/>
        <v>0</v>
      </c>
      <c r="AN22" s="66"/>
      <c r="AP22" s="32">
        <f>AB22</f>
        <v>0</v>
      </c>
      <c r="AQ22" s="32">
        <f>AC22</f>
        <v>0</v>
      </c>
      <c r="AR22" s="66"/>
    </row>
    <row r="23" spans="1:44" s="48" customFormat="1" ht="15" customHeight="1">
      <c r="A23" s="1"/>
      <c r="B23" s="1">
        <f>B22</f>
        <v>0</v>
      </c>
      <c r="C23" s="59"/>
      <c r="D23" s="63">
        <f>D22</f>
        <v>0</v>
      </c>
      <c r="E23" s="61"/>
      <c r="F23" s="64" t="s">
        <v>8</v>
      </c>
      <c r="G23" s="1"/>
      <c r="H23" s="37"/>
      <c r="I23" s="37"/>
      <c r="J23" s="37"/>
      <c r="K23" s="37"/>
      <c r="L23" s="37"/>
      <c r="M23" s="38"/>
      <c r="N23" s="38"/>
      <c r="O23" s="37"/>
      <c r="P23" s="37">
        <f>SUM(H23:O23)</f>
        <v>0</v>
      </c>
      <c r="Q23" s="39"/>
      <c r="R23" s="37"/>
      <c r="S23" s="40"/>
      <c r="T23" s="26"/>
      <c r="U23" s="34">
        <f t="shared" si="28"/>
        <v>0</v>
      </c>
      <c r="V23" s="28"/>
      <c r="W23" s="37"/>
      <c r="X23" s="37"/>
      <c r="Y23" s="37"/>
      <c r="Z23" s="37"/>
      <c r="AA23" s="37"/>
      <c r="AB23" s="38"/>
      <c r="AC23" s="38"/>
      <c r="AD23" s="37"/>
      <c r="AE23" s="37">
        <f>SUM(W23:AD23)</f>
        <v>0</v>
      </c>
      <c r="AF23" s="39"/>
      <c r="AG23" s="37"/>
      <c r="AH23" s="40"/>
      <c r="AI23" s="26"/>
      <c r="AJ23" s="34">
        <f t="shared" si="29"/>
        <v>0</v>
      </c>
      <c r="AL23" s="32">
        <f t="shared" si="71"/>
        <v>0</v>
      </c>
      <c r="AM23" s="65">
        <f t="shared" si="71"/>
        <v>0</v>
      </c>
      <c r="AN23" s="66"/>
      <c r="AP23" s="32">
        <f>AF23</f>
        <v>0</v>
      </c>
      <c r="AQ23" s="65">
        <f>AG23</f>
        <v>0</v>
      </c>
      <c r="AR23" s="66"/>
    </row>
    <row r="24" spans="1:44" s="48" customFormat="1" ht="15" customHeight="1">
      <c r="A24" s="1"/>
      <c r="B24" s="1"/>
      <c r="C24" s="1"/>
      <c r="D24" s="1"/>
      <c r="E24" s="1"/>
      <c r="F24" s="1"/>
      <c r="G24" s="1"/>
      <c r="H24" s="1"/>
      <c r="I24" s="31"/>
      <c r="J24" s="31"/>
      <c r="K24" s="31"/>
      <c r="L24" s="31"/>
      <c r="M24" s="32"/>
      <c r="N24" s="32"/>
      <c r="O24" s="31"/>
      <c r="P24" s="31"/>
      <c r="Q24" s="23"/>
      <c r="R24" s="31"/>
      <c r="S24" s="33"/>
      <c r="T24" s="26"/>
      <c r="U24" s="34"/>
      <c r="V24" s="28"/>
      <c r="W24" s="31"/>
      <c r="X24" s="31"/>
      <c r="Y24" s="31"/>
      <c r="Z24" s="31"/>
      <c r="AA24" s="31"/>
      <c r="AB24" s="32"/>
      <c r="AC24" s="32"/>
      <c r="AD24" s="31"/>
      <c r="AE24" s="31"/>
      <c r="AF24" s="23"/>
      <c r="AG24" s="31"/>
      <c r="AH24" s="33"/>
      <c r="AI24" s="26"/>
      <c r="AJ24" s="34"/>
    </row>
    <row r="25" spans="1:44" s="45" customFormat="1" ht="15.75" customHeight="1">
      <c r="A25" s="60"/>
      <c r="B25" s="46"/>
      <c r="C25" s="59"/>
      <c r="D25" s="36"/>
      <c r="E25" s="61"/>
      <c r="F25" s="62" t="str">
        <f>+"Total T2_P"&amp;D26</f>
        <v>Total T2_P0</v>
      </c>
      <c r="G25" s="60"/>
      <c r="H25" s="21">
        <f>SUM(H26:H27)</f>
        <v>0</v>
      </c>
      <c r="I25" s="21">
        <f t="shared" ref="I25" si="72">SUM(I26:I27)</f>
        <v>0</v>
      </c>
      <c r="J25" s="21">
        <f t="shared" ref="J25" si="73">SUM(J26:J27)</f>
        <v>0</v>
      </c>
      <c r="K25" s="21">
        <f t="shared" ref="K25" si="74">SUM(K26:K27)</f>
        <v>0</v>
      </c>
      <c r="L25" s="21">
        <f t="shared" ref="L25" si="75">SUM(L26:L27)</f>
        <v>0</v>
      </c>
      <c r="M25" s="22">
        <f t="shared" ref="M25" si="76">SUM(M26:M27)</f>
        <v>0</v>
      </c>
      <c r="N25" s="22">
        <f t="shared" ref="N25" si="77">SUM(N26:N27)</f>
        <v>0</v>
      </c>
      <c r="O25" s="21">
        <f t="shared" ref="O25:P25" si="78">SUM(O26:O27)</f>
        <v>0</v>
      </c>
      <c r="P25" s="21">
        <f t="shared" si="78"/>
        <v>0</v>
      </c>
      <c r="Q25" s="23"/>
      <c r="R25" s="24">
        <f t="shared" ref="R25" si="79">SUM(R26:R27)</f>
        <v>0</v>
      </c>
      <c r="S25" s="25">
        <f t="shared" ref="S25" si="80">SUM(S26:S27)</f>
        <v>0</v>
      </c>
      <c r="T25" s="26"/>
      <c r="U25" s="27">
        <f t="shared" si="28"/>
        <v>0</v>
      </c>
      <c r="V25" s="28"/>
      <c r="W25" s="21">
        <f t="shared" ref="W25" si="81">SUM(W26:W27)</f>
        <v>0</v>
      </c>
      <c r="X25" s="21">
        <f t="shared" ref="X25" si="82">SUM(X26:X27)</f>
        <v>0</v>
      </c>
      <c r="Y25" s="21">
        <f t="shared" ref="Y25" si="83">SUM(Y26:Y27)</f>
        <v>0</v>
      </c>
      <c r="Z25" s="21">
        <f t="shared" ref="Z25" si="84">SUM(Z26:Z27)</f>
        <v>0</v>
      </c>
      <c r="AA25" s="21">
        <f t="shared" ref="AA25" si="85">SUM(AA26:AA27)</f>
        <v>0</v>
      </c>
      <c r="AB25" s="22">
        <f t="shared" ref="AB25" si="86">SUM(AB26:AB27)</f>
        <v>0</v>
      </c>
      <c r="AC25" s="22">
        <f t="shared" ref="AC25" si="87">SUM(AC26:AC27)</f>
        <v>0</v>
      </c>
      <c r="AD25" s="21">
        <f t="shared" ref="AD25" si="88">SUM(AD26:AD27)</f>
        <v>0</v>
      </c>
      <c r="AE25" s="21">
        <f t="shared" ref="AE25" si="89">SUM(AE26:AE27)</f>
        <v>0</v>
      </c>
      <c r="AF25" s="23"/>
      <c r="AG25" s="24">
        <f t="shared" ref="AG25" si="90">SUM(AG26:AG27)</f>
        <v>0</v>
      </c>
      <c r="AH25" s="25">
        <f t="shared" ref="AH25" si="91">SUM(AH26:AH27)</f>
        <v>0</v>
      </c>
      <c r="AI25" s="26"/>
      <c r="AJ25" s="27">
        <f t="shared" si="29"/>
        <v>0</v>
      </c>
      <c r="AL25" s="22">
        <f t="shared" ref="AL25:AM27" si="92">AB25</f>
        <v>0</v>
      </c>
      <c r="AM25" s="22">
        <f t="shared" si="92"/>
        <v>0</v>
      </c>
      <c r="AN25" s="41" t="s">
        <v>26</v>
      </c>
      <c r="AP25" s="22">
        <f>AF25</f>
        <v>0</v>
      </c>
      <c r="AQ25" s="22">
        <f>AG25</f>
        <v>0</v>
      </c>
      <c r="AR25" s="41" t="s">
        <v>26</v>
      </c>
    </row>
    <row r="26" spans="1:44" s="48" customFormat="1" ht="15" customHeight="1">
      <c r="A26" s="1"/>
      <c r="B26" s="1">
        <f>B25</f>
        <v>0</v>
      </c>
      <c r="C26" s="59"/>
      <c r="D26" s="63">
        <f>D25</f>
        <v>0</v>
      </c>
      <c r="E26" s="61"/>
      <c r="F26" s="64" t="s">
        <v>7</v>
      </c>
      <c r="G26" s="1"/>
      <c r="H26" s="37"/>
      <c r="I26" s="37"/>
      <c r="J26" s="37"/>
      <c r="K26" s="37"/>
      <c r="L26" s="37"/>
      <c r="M26" s="38"/>
      <c r="N26" s="38"/>
      <c r="O26" s="37"/>
      <c r="P26" s="37">
        <f>SUM(H26:O26)</f>
        <v>0</v>
      </c>
      <c r="Q26" s="39"/>
      <c r="R26" s="37"/>
      <c r="S26" s="40"/>
      <c r="T26" s="26"/>
      <c r="U26" s="34">
        <f t="shared" si="28"/>
        <v>0</v>
      </c>
      <c r="V26" s="28"/>
      <c r="W26" s="37"/>
      <c r="X26" s="37"/>
      <c r="Y26" s="37"/>
      <c r="Z26" s="37"/>
      <c r="AA26" s="37"/>
      <c r="AB26" s="38"/>
      <c r="AC26" s="38"/>
      <c r="AD26" s="37"/>
      <c r="AE26" s="37">
        <f>SUM(W26:AD26)</f>
        <v>0</v>
      </c>
      <c r="AF26" s="39"/>
      <c r="AG26" s="37"/>
      <c r="AH26" s="40"/>
      <c r="AI26" s="26"/>
      <c r="AJ26" s="34">
        <f t="shared" si="29"/>
        <v>0</v>
      </c>
      <c r="AL26" s="32">
        <f t="shared" si="92"/>
        <v>0</v>
      </c>
      <c r="AM26" s="65">
        <f t="shared" si="92"/>
        <v>0</v>
      </c>
      <c r="AN26" s="66"/>
      <c r="AP26" s="32">
        <f>AB26</f>
        <v>0</v>
      </c>
      <c r="AQ26" s="32">
        <f>AC26</f>
        <v>0</v>
      </c>
      <c r="AR26" s="66"/>
    </row>
    <row r="27" spans="1:44" s="48" customFormat="1" ht="15" customHeight="1">
      <c r="A27" s="1"/>
      <c r="B27" s="1">
        <f>B26</f>
        <v>0</v>
      </c>
      <c r="C27" s="59"/>
      <c r="D27" s="63">
        <f>D26</f>
        <v>0</v>
      </c>
      <c r="E27" s="61"/>
      <c r="F27" s="64" t="s">
        <v>8</v>
      </c>
      <c r="G27" s="1"/>
      <c r="H27" s="37"/>
      <c r="I27" s="37"/>
      <c r="J27" s="37"/>
      <c r="K27" s="37"/>
      <c r="L27" s="37"/>
      <c r="M27" s="38"/>
      <c r="N27" s="38"/>
      <c r="O27" s="37"/>
      <c r="P27" s="37">
        <f>SUM(H27:O27)</f>
        <v>0</v>
      </c>
      <c r="Q27" s="39"/>
      <c r="R27" s="37"/>
      <c r="S27" s="40"/>
      <c r="T27" s="26"/>
      <c r="U27" s="34">
        <f t="shared" si="28"/>
        <v>0</v>
      </c>
      <c r="V27" s="28"/>
      <c r="W27" s="37"/>
      <c r="X27" s="37"/>
      <c r="Y27" s="37"/>
      <c r="Z27" s="37"/>
      <c r="AA27" s="37"/>
      <c r="AB27" s="38"/>
      <c r="AC27" s="38"/>
      <c r="AD27" s="37"/>
      <c r="AE27" s="37">
        <f>SUM(W27:AD27)</f>
        <v>0</v>
      </c>
      <c r="AF27" s="39"/>
      <c r="AG27" s="37"/>
      <c r="AH27" s="40"/>
      <c r="AI27" s="26"/>
      <c r="AJ27" s="34">
        <f t="shared" si="29"/>
        <v>0</v>
      </c>
      <c r="AL27" s="32">
        <f t="shared" si="92"/>
        <v>0</v>
      </c>
      <c r="AM27" s="65">
        <f t="shared" si="92"/>
        <v>0</v>
      </c>
      <c r="AN27" s="66"/>
      <c r="AP27" s="32">
        <f>AF27</f>
        <v>0</v>
      </c>
      <c r="AQ27" s="65">
        <f>AG27</f>
        <v>0</v>
      </c>
      <c r="AR27" s="66"/>
    </row>
    <row r="28" spans="1:44" s="48" customFormat="1" ht="15" customHeight="1">
      <c r="A28" s="1"/>
      <c r="B28" s="1"/>
      <c r="C28" s="1"/>
      <c r="D28" s="1"/>
      <c r="E28" s="1"/>
      <c r="F28" s="1"/>
      <c r="G28" s="1"/>
      <c r="H28" s="1"/>
      <c r="I28" s="31"/>
      <c r="J28" s="31"/>
      <c r="K28" s="31"/>
      <c r="L28" s="31"/>
      <c r="M28" s="32"/>
      <c r="N28" s="32"/>
      <c r="O28" s="31"/>
      <c r="P28" s="31"/>
      <c r="Q28" s="23"/>
      <c r="R28" s="31"/>
      <c r="S28" s="33"/>
      <c r="T28" s="26"/>
      <c r="U28" s="34"/>
      <c r="V28" s="28"/>
      <c r="W28" s="31"/>
      <c r="X28" s="31"/>
      <c r="Y28" s="31"/>
      <c r="Z28" s="31"/>
      <c r="AA28" s="31"/>
      <c r="AB28" s="32"/>
      <c r="AC28" s="32"/>
      <c r="AD28" s="31"/>
      <c r="AE28" s="31"/>
      <c r="AF28" s="23"/>
      <c r="AG28" s="31"/>
      <c r="AH28" s="33"/>
      <c r="AI28" s="26"/>
      <c r="AJ28" s="34"/>
    </row>
    <row r="29" spans="1:44" s="45" customFormat="1" ht="15.75" customHeight="1">
      <c r="A29" s="60"/>
      <c r="B29" s="46"/>
      <c r="C29" s="59"/>
      <c r="D29" s="36"/>
      <c r="E29" s="61"/>
      <c r="F29" s="62" t="str">
        <f>+"Total T2_P"&amp;D30</f>
        <v>Total T2_P0</v>
      </c>
      <c r="G29" s="60"/>
      <c r="H29" s="21">
        <f>SUM(H30:H31)</f>
        <v>0</v>
      </c>
      <c r="I29" s="21">
        <f t="shared" ref="I29" si="93">SUM(I30:I31)</f>
        <v>0</v>
      </c>
      <c r="J29" s="21">
        <f t="shared" ref="J29" si="94">SUM(J30:J31)</f>
        <v>0</v>
      </c>
      <c r="K29" s="21">
        <f t="shared" ref="K29" si="95">SUM(K30:K31)</f>
        <v>0</v>
      </c>
      <c r="L29" s="21">
        <f t="shared" ref="L29" si="96">SUM(L30:L31)</f>
        <v>0</v>
      </c>
      <c r="M29" s="22">
        <f t="shared" ref="M29" si="97">SUM(M30:M31)</f>
        <v>0</v>
      </c>
      <c r="N29" s="22">
        <f t="shared" ref="N29" si="98">SUM(N30:N31)</f>
        <v>0</v>
      </c>
      <c r="O29" s="21">
        <f t="shared" ref="O29:P29" si="99">SUM(O30:O31)</f>
        <v>0</v>
      </c>
      <c r="P29" s="21">
        <f t="shared" si="99"/>
        <v>0</v>
      </c>
      <c r="Q29" s="23"/>
      <c r="R29" s="24">
        <f t="shared" ref="R29" si="100">SUM(R30:R31)</f>
        <v>0</v>
      </c>
      <c r="S29" s="25">
        <f t="shared" ref="S29" si="101">SUM(S30:S31)</f>
        <v>0</v>
      </c>
      <c r="T29" s="26"/>
      <c r="U29" s="27">
        <f t="shared" si="28"/>
        <v>0</v>
      </c>
      <c r="V29" s="28"/>
      <c r="W29" s="21">
        <f t="shared" ref="W29" si="102">SUM(W30:W31)</f>
        <v>0</v>
      </c>
      <c r="X29" s="21">
        <f t="shared" ref="X29" si="103">SUM(X30:X31)</f>
        <v>0</v>
      </c>
      <c r="Y29" s="21">
        <f t="shared" ref="Y29" si="104">SUM(Y30:Y31)</f>
        <v>0</v>
      </c>
      <c r="Z29" s="21">
        <f t="shared" ref="Z29" si="105">SUM(Z30:Z31)</f>
        <v>0</v>
      </c>
      <c r="AA29" s="21">
        <f t="shared" ref="AA29" si="106">SUM(AA30:AA31)</f>
        <v>0</v>
      </c>
      <c r="AB29" s="22">
        <f t="shared" ref="AB29" si="107">SUM(AB30:AB31)</f>
        <v>0</v>
      </c>
      <c r="AC29" s="22">
        <f t="shared" ref="AC29" si="108">SUM(AC30:AC31)</f>
        <v>0</v>
      </c>
      <c r="AD29" s="21">
        <f t="shared" ref="AD29" si="109">SUM(AD30:AD31)</f>
        <v>0</v>
      </c>
      <c r="AE29" s="21">
        <f t="shared" ref="AE29" si="110">SUM(AE30:AE31)</f>
        <v>0</v>
      </c>
      <c r="AF29" s="23"/>
      <c r="AG29" s="24">
        <f t="shared" ref="AG29" si="111">SUM(AG30:AG31)</f>
        <v>0</v>
      </c>
      <c r="AH29" s="25">
        <f t="shared" ref="AH29" si="112">SUM(AH30:AH31)</f>
        <v>0</v>
      </c>
      <c r="AI29" s="26"/>
      <c r="AJ29" s="27">
        <f t="shared" si="29"/>
        <v>0</v>
      </c>
      <c r="AL29" s="22">
        <f t="shared" ref="AL29:AM31" si="113">AB29</f>
        <v>0</v>
      </c>
      <c r="AM29" s="22">
        <f t="shared" si="113"/>
        <v>0</v>
      </c>
      <c r="AN29" s="41" t="s">
        <v>26</v>
      </c>
      <c r="AP29" s="22">
        <f>AF29</f>
        <v>0</v>
      </c>
      <c r="AQ29" s="22">
        <f>AG29</f>
        <v>0</v>
      </c>
      <c r="AR29" s="41" t="s">
        <v>26</v>
      </c>
    </row>
    <row r="30" spans="1:44" s="48" customFormat="1" ht="15" customHeight="1">
      <c r="A30" s="1"/>
      <c r="B30" s="1">
        <f>B29</f>
        <v>0</v>
      </c>
      <c r="C30" s="59"/>
      <c r="D30" s="63">
        <f>D29</f>
        <v>0</v>
      </c>
      <c r="E30" s="61"/>
      <c r="F30" s="64" t="s">
        <v>7</v>
      </c>
      <c r="G30" s="1"/>
      <c r="H30" s="37"/>
      <c r="I30" s="37"/>
      <c r="J30" s="37"/>
      <c r="K30" s="37"/>
      <c r="L30" s="37"/>
      <c r="M30" s="38"/>
      <c r="N30" s="38"/>
      <c r="O30" s="37"/>
      <c r="P30" s="37">
        <f>SUM(H30:O30)</f>
        <v>0</v>
      </c>
      <c r="Q30" s="39"/>
      <c r="R30" s="37"/>
      <c r="S30" s="40"/>
      <c r="T30" s="26"/>
      <c r="U30" s="34">
        <f t="shared" si="28"/>
        <v>0</v>
      </c>
      <c r="V30" s="28"/>
      <c r="W30" s="37"/>
      <c r="X30" s="37"/>
      <c r="Y30" s="37"/>
      <c r="Z30" s="37"/>
      <c r="AA30" s="37"/>
      <c r="AB30" s="38"/>
      <c r="AC30" s="38"/>
      <c r="AD30" s="37"/>
      <c r="AE30" s="37">
        <f>SUM(W30:AD30)</f>
        <v>0</v>
      </c>
      <c r="AF30" s="39"/>
      <c r="AG30" s="37"/>
      <c r="AH30" s="40"/>
      <c r="AI30" s="26"/>
      <c r="AJ30" s="34">
        <f t="shared" si="29"/>
        <v>0</v>
      </c>
      <c r="AL30" s="32">
        <f t="shared" si="113"/>
        <v>0</v>
      </c>
      <c r="AM30" s="65">
        <f t="shared" si="113"/>
        <v>0</v>
      </c>
      <c r="AN30" s="66"/>
      <c r="AP30" s="32">
        <f>AB30</f>
        <v>0</v>
      </c>
      <c r="AQ30" s="32">
        <f>AC30</f>
        <v>0</v>
      </c>
      <c r="AR30" s="66"/>
    </row>
    <row r="31" spans="1:44" s="48" customFormat="1" ht="15" customHeight="1">
      <c r="A31" s="1"/>
      <c r="B31" s="1">
        <f>B30</f>
        <v>0</v>
      </c>
      <c r="C31" s="59"/>
      <c r="D31" s="63">
        <f>D30</f>
        <v>0</v>
      </c>
      <c r="E31" s="61"/>
      <c r="F31" s="64" t="s">
        <v>8</v>
      </c>
      <c r="G31" s="1"/>
      <c r="H31" s="37"/>
      <c r="I31" s="37"/>
      <c r="J31" s="37"/>
      <c r="K31" s="37"/>
      <c r="L31" s="37"/>
      <c r="M31" s="38"/>
      <c r="N31" s="38"/>
      <c r="O31" s="37"/>
      <c r="P31" s="37">
        <f>SUM(H31:O31)</f>
        <v>0</v>
      </c>
      <c r="Q31" s="39"/>
      <c r="R31" s="37"/>
      <c r="S31" s="40"/>
      <c r="T31" s="26"/>
      <c r="U31" s="34">
        <f t="shared" si="28"/>
        <v>0</v>
      </c>
      <c r="V31" s="28"/>
      <c r="W31" s="37"/>
      <c r="X31" s="37"/>
      <c r="Y31" s="37"/>
      <c r="Z31" s="37"/>
      <c r="AA31" s="37"/>
      <c r="AB31" s="38"/>
      <c r="AC31" s="38"/>
      <c r="AD31" s="37"/>
      <c r="AE31" s="37">
        <f>SUM(W31:AD31)</f>
        <v>0</v>
      </c>
      <c r="AF31" s="39"/>
      <c r="AG31" s="37"/>
      <c r="AH31" s="40"/>
      <c r="AI31" s="26"/>
      <c r="AJ31" s="34">
        <f t="shared" si="29"/>
        <v>0</v>
      </c>
      <c r="AL31" s="32">
        <f t="shared" si="113"/>
        <v>0</v>
      </c>
      <c r="AM31" s="65">
        <f t="shared" si="113"/>
        <v>0</v>
      </c>
      <c r="AN31" s="66"/>
      <c r="AP31" s="32">
        <f>AF31</f>
        <v>0</v>
      </c>
      <c r="AQ31" s="65">
        <f>AG31</f>
        <v>0</v>
      </c>
      <c r="AR31" s="66"/>
    </row>
    <row r="32" spans="1:44" s="48" customFormat="1" ht="15" customHeight="1">
      <c r="A32" s="1"/>
      <c r="B32" s="1"/>
      <c r="C32" s="1"/>
      <c r="D32" s="1"/>
      <c r="E32" s="1"/>
      <c r="F32" s="1"/>
      <c r="G32" s="1"/>
      <c r="H32" s="1"/>
      <c r="I32" s="31"/>
      <c r="J32" s="31"/>
      <c r="K32" s="31"/>
      <c r="L32" s="31"/>
      <c r="M32" s="32"/>
      <c r="N32" s="32"/>
      <c r="O32" s="31"/>
      <c r="P32" s="31"/>
      <c r="Q32" s="23"/>
      <c r="R32" s="31"/>
      <c r="S32" s="33"/>
      <c r="T32" s="26"/>
      <c r="U32" s="34"/>
      <c r="V32" s="28"/>
      <c r="W32" s="31"/>
      <c r="X32" s="31"/>
      <c r="Y32" s="31"/>
      <c r="Z32" s="31"/>
      <c r="AA32" s="31"/>
      <c r="AB32" s="32"/>
      <c r="AC32" s="32"/>
      <c r="AD32" s="31"/>
      <c r="AE32" s="31"/>
      <c r="AF32" s="23"/>
      <c r="AG32" s="31"/>
      <c r="AH32" s="33"/>
      <c r="AI32" s="26"/>
      <c r="AJ32" s="34"/>
    </row>
    <row r="33" spans="1:44" s="45" customFormat="1" ht="15.75" customHeight="1">
      <c r="A33" s="60"/>
      <c r="B33" s="46"/>
      <c r="C33" s="59"/>
      <c r="D33" s="36"/>
      <c r="E33" s="61"/>
      <c r="F33" s="62" t="str">
        <f>+"Total T2_P"&amp;D34</f>
        <v>Total T2_P0</v>
      </c>
      <c r="G33" s="60"/>
      <c r="H33" s="21">
        <f>SUM(H34:H35)</f>
        <v>0</v>
      </c>
      <c r="I33" s="21">
        <f t="shared" ref="I33" si="114">SUM(I34:I35)</f>
        <v>0</v>
      </c>
      <c r="J33" s="21">
        <f t="shared" ref="J33" si="115">SUM(J34:J35)</f>
        <v>0</v>
      </c>
      <c r="K33" s="21">
        <f t="shared" ref="K33" si="116">SUM(K34:K35)</f>
        <v>0</v>
      </c>
      <c r="L33" s="21">
        <f t="shared" ref="L33" si="117">SUM(L34:L35)</f>
        <v>0</v>
      </c>
      <c r="M33" s="22">
        <f t="shared" ref="M33" si="118">SUM(M34:M35)</f>
        <v>0</v>
      </c>
      <c r="N33" s="22">
        <f t="shared" ref="N33" si="119">SUM(N34:N35)</f>
        <v>0</v>
      </c>
      <c r="O33" s="21">
        <f t="shared" ref="O33:P33" si="120">SUM(O34:O35)</f>
        <v>0</v>
      </c>
      <c r="P33" s="21">
        <f t="shared" si="120"/>
        <v>0</v>
      </c>
      <c r="Q33" s="23"/>
      <c r="R33" s="24">
        <f t="shared" ref="R33" si="121">SUM(R34:R35)</f>
        <v>0</v>
      </c>
      <c r="S33" s="25">
        <f t="shared" ref="S33" si="122">SUM(S34:S35)</f>
        <v>0</v>
      </c>
      <c r="T33" s="26"/>
      <c r="U33" s="27">
        <f t="shared" si="28"/>
        <v>0</v>
      </c>
      <c r="V33" s="28"/>
      <c r="W33" s="21">
        <f t="shared" ref="W33" si="123">SUM(W34:W35)</f>
        <v>0</v>
      </c>
      <c r="X33" s="21">
        <f t="shared" ref="X33" si="124">SUM(X34:X35)</f>
        <v>0</v>
      </c>
      <c r="Y33" s="21">
        <f t="shared" ref="Y33" si="125">SUM(Y34:Y35)</f>
        <v>0</v>
      </c>
      <c r="Z33" s="21">
        <f t="shared" ref="Z33" si="126">SUM(Z34:Z35)</f>
        <v>0</v>
      </c>
      <c r="AA33" s="21">
        <f t="shared" ref="AA33" si="127">SUM(AA34:AA35)</f>
        <v>0</v>
      </c>
      <c r="AB33" s="22">
        <f t="shared" ref="AB33" si="128">SUM(AB34:AB35)</f>
        <v>0</v>
      </c>
      <c r="AC33" s="22">
        <f t="shared" ref="AC33" si="129">SUM(AC34:AC35)</f>
        <v>0</v>
      </c>
      <c r="AD33" s="21">
        <f t="shared" ref="AD33" si="130">SUM(AD34:AD35)</f>
        <v>0</v>
      </c>
      <c r="AE33" s="21">
        <f t="shared" ref="AE33" si="131">SUM(AE34:AE35)</f>
        <v>0</v>
      </c>
      <c r="AF33" s="23"/>
      <c r="AG33" s="24">
        <f t="shared" ref="AG33" si="132">SUM(AG34:AG35)</f>
        <v>0</v>
      </c>
      <c r="AH33" s="25">
        <f t="shared" ref="AH33" si="133">SUM(AH34:AH35)</f>
        <v>0</v>
      </c>
      <c r="AI33" s="26"/>
      <c r="AJ33" s="27">
        <f t="shared" si="29"/>
        <v>0</v>
      </c>
      <c r="AL33" s="22">
        <f t="shared" ref="AL33:AM35" si="134">AB33</f>
        <v>0</v>
      </c>
      <c r="AM33" s="22">
        <f t="shared" si="134"/>
        <v>0</v>
      </c>
      <c r="AN33" s="41" t="s">
        <v>26</v>
      </c>
      <c r="AP33" s="22">
        <f>AF33</f>
        <v>0</v>
      </c>
      <c r="AQ33" s="22">
        <f>AG33</f>
        <v>0</v>
      </c>
      <c r="AR33" s="41" t="s">
        <v>26</v>
      </c>
    </row>
    <row r="34" spans="1:44" s="48" customFormat="1" ht="15" customHeight="1">
      <c r="A34" s="1"/>
      <c r="B34" s="1">
        <f>B33</f>
        <v>0</v>
      </c>
      <c r="C34" s="59"/>
      <c r="D34" s="63">
        <f>D33</f>
        <v>0</v>
      </c>
      <c r="E34" s="61"/>
      <c r="F34" s="64" t="s">
        <v>7</v>
      </c>
      <c r="G34" s="1"/>
      <c r="H34" s="37"/>
      <c r="I34" s="37"/>
      <c r="J34" s="37"/>
      <c r="K34" s="37"/>
      <c r="L34" s="37"/>
      <c r="M34" s="38"/>
      <c r="N34" s="38"/>
      <c r="O34" s="37"/>
      <c r="P34" s="37">
        <f>SUM(H34:O34)</f>
        <v>0</v>
      </c>
      <c r="Q34" s="39"/>
      <c r="R34" s="37"/>
      <c r="S34" s="40"/>
      <c r="T34" s="26"/>
      <c r="U34" s="34">
        <f t="shared" si="28"/>
        <v>0</v>
      </c>
      <c r="V34" s="28"/>
      <c r="W34" s="37"/>
      <c r="X34" s="37"/>
      <c r="Y34" s="37"/>
      <c r="Z34" s="37"/>
      <c r="AA34" s="37"/>
      <c r="AB34" s="38"/>
      <c r="AC34" s="38"/>
      <c r="AD34" s="37"/>
      <c r="AE34" s="37">
        <f>SUM(W34:AD34)</f>
        <v>0</v>
      </c>
      <c r="AF34" s="39"/>
      <c r="AG34" s="37"/>
      <c r="AH34" s="40"/>
      <c r="AI34" s="26"/>
      <c r="AJ34" s="34">
        <f t="shared" si="29"/>
        <v>0</v>
      </c>
      <c r="AL34" s="32">
        <f t="shared" si="134"/>
        <v>0</v>
      </c>
      <c r="AM34" s="65">
        <f t="shared" si="134"/>
        <v>0</v>
      </c>
      <c r="AN34" s="66"/>
      <c r="AP34" s="32">
        <f>AB34</f>
        <v>0</v>
      </c>
      <c r="AQ34" s="32">
        <f>AC34</f>
        <v>0</v>
      </c>
      <c r="AR34" s="66"/>
    </row>
    <row r="35" spans="1:44" s="48" customFormat="1" ht="15" customHeight="1">
      <c r="A35" s="1"/>
      <c r="B35" s="1">
        <f>B34</f>
        <v>0</v>
      </c>
      <c r="C35" s="59"/>
      <c r="D35" s="63">
        <f>D34</f>
        <v>0</v>
      </c>
      <c r="E35" s="61"/>
      <c r="F35" s="64" t="s">
        <v>8</v>
      </c>
      <c r="G35" s="1"/>
      <c r="H35" s="37"/>
      <c r="I35" s="37"/>
      <c r="J35" s="37"/>
      <c r="K35" s="37"/>
      <c r="L35" s="37"/>
      <c r="M35" s="38"/>
      <c r="N35" s="38"/>
      <c r="O35" s="37"/>
      <c r="P35" s="37">
        <f>SUM(H35:O35)</f>
        <v>0</v>
      </c>
      <c r="Q35" s="39"/>
      <c r="R35" s="37"/>
      <c r="S35" s="40"/>
      <c r="T35" s="26"/>
      <c r="U35" s="34">
        <f t="shared" si="28"/>
        <v>0</v>
      </c>
      <c r="V35" s="28"/>
      <c r="W35" s="37"/>
      <c r="X35" s="37"/>
      <c r="Y35" s="37"/>
      <c r="Z35" s="37"/>
      <c r="AA35" s="37"/>
      <c r="AB35" s="38"/>
      <c r="AC35" s="38"/>
      <c r="AD35" s="37"/>
      <c r="AE35" s="37">
        <f>SUM(W35:AD35)</f>
        <v>0</v>
      </c>
      <c r="AF35" s="39"/>
      <c r="AG35" s="37"/>
      <c r="AH35" s="40"/>
      <c r="AI35" s="26"/>
      <c r="AJ35" s="34">
        <f t="shared" si="29"/>
        <v>0</v>
      </c>
      <c r="AL35" s="32">
        <f t="shared" si="134"/>
        <v>0</v>
      </c>
      <c r="AM35" s="65">
        <f t="shared" si="134"/>
        <v>0</v>
      </c>
      <c r="AN35" s="66"/>
      <c r="AP35" s="32">
        <f>AF35</f>
        <v>0</v>
      </c>
      <c r="AQ35" s="65">
        <f>AG35</f>
        <v>0</v>
      </c>
      <c r="AR35" s="66"/>
    </row>
    <row r="36" spans="1:44" s="48" customFormat="1" ht="15" customHeight="1">
      <c r="A36" s="1"/>
      <c r="B36" s="1"/>
      <c r="C36" s="1"/>
      <c r="D36" s="1"/>
      <c r="E36" s="1"/>
      <c r="F36" s="1"/>
      <c r="G36" s="1"/>
      <c r="H36" s="1"/>
      <c r="I36" s="31"/>
      <c r="J36" s="31"/>
      <c r="K36" s="31"/>
      <c r="L36" s="31"/>
      <c r="M36" s="32"/>
      <c r="N36" s="32"/>
      <c r="O36" s="31"/>
      <c r="P36" s="31"/>
      <c r="Q36" s="23"/>
      <c r="R36" s="31"/>
      <c r="S36" s="33"/>
      <c r="T36" s="26"/>
      <c r="U36" s="34"/>
      <c r="V36" s="28"/>
      <c r="W36" s="31"/>
      <c r="X36" s="31"/>
      <c r="Y36" s="31"/>
      <c r="Z36" s="31"/>
      <c r="AA36" s="31"/>
      <c r="AB36" s="32"/>
      <c r="AC36" s="32"/>
      <c r="AD36" s="31"/>
      <c r="AE36" s="31"/>
      <c r="AF36" s="23"/>
      <c r="AG36" s="31"/>
      <c r="AH36" s="33"/>
      <c r="AI36" s="26"/>
      <c r="AJ36" s="34"/>
    </row>
    <row r="37" spans="1:44" s="45" customFormat="1" ht="15.75" customHeight="1">
      <c r="A37" s="60"/>
      <c r="B37" s="46"/>
      <c r="C37" s="59"/>
      <c r="D37" s="36"/>
      <c r="E37" s="61"/>
      <c r="F37" s="62" t="str">
        <f>+"Total T2_P"&amp;D38</f>
        <v>Total T2_P0</v>
      </c>
      <c r="G37" s="60"/>
      <c r="H37" s="21">
        <f>SUM(H38:H39)</f>
        <v>0</v>
      </c>
      <c r="I37" s="21">
        <f t="shared" ref="I37" si="135">SUM(I38:I39)</f>
        <v>0</v>
      </c>
      <c r="J37" s="21">
        <f t="shared" ref="J37" si="136">SUM(J38:J39)</f>
        <v>0</v>
      </c>
      <c r="K37" s="21">
        <f t="shared" ref="K37" si="137">SUM(K38:K39)</f>
        <v>0</v>
      </c>
      <c r="L37" s="21">
        <f t="shared" ref="L37" si="138">SUM(L38:L39)</f>
        <v>0</v>
      </c>
      <c r="M37" s="22">
        <f t="shared" ref="M37" si="139">SUM(M38:M39)</f>
        <v>0</v>
      </c>
      <c r="N37" s="22">
        <f t="shared" ref="N37" si="140">SUM(N38:N39)</f>
        <v>0</v>
      </c>
      <c r="O37" s="21">
        <f t="shared" ref="O37:P37" si="141">SUM(O38:O39)</f>
        <v>0</v>
      </c>
      <c r="P37" s="21">
        <f t="shared" si="141"/>
        <v>0</v>
      </c>
      <c r="Q37" s="23"/>
      <c r="R37" s="24">
        <f t="shared" ref="R37" si="142">SUM(R38:R39)</f>
        <v>0</v>
      </c>
      <c r="S37" s="25">
        <f t="shared" ref="S37" si="143">SUM(S38:S39)</f>
        <v>0</v>
      </c>
      <c r="T37" s="26"/>
      <c r="U37" s="27">
        <f t="shared" si="28"/>
        <v>0</v>
      </c>
      <c r="V37" s="28"/>
      <c r="W37" s="21">
        <f t="shared" ref="W37" si="144">SUM(W38:W39)</f>
        <v>0</v>
      </c>
      <c r="X37" s="21">
        <f t="shared" ref="X37" si="145">SUM(X38:X39)</f>
        <v>0</v>
      </c>
      <c r="Y37" s="21">
        <f t="shared" ref="Y37" si="146">SUM(Y38:Y39)</f>
        <v>0</v>
      </c>
      <c r="Z37" s="21">
        <f t="shared" ref="Z37" si="147">SUM(Z38:Z39)</f>
        <v>0</v>
      </c>
      <c r="AA37" s="21">
        <f t="shared" ref="AA37" si="148">SUM(AA38:AA39)</f>
        <v>0</v>
      </c>
      <c r="AB37" s="22">
        <f t="shared" ref="AB37" si="149">SUM(AB38:AB39)</f>
        <v>0</v>
      </c>
      <c r="AC37" s="22">
        <f t="shared" ref="AC37" si="150">SUM(AC38:AC39)</f>
        <v>0</v>
      </c>
      <c r="AD37" s="21">
        <f t="shared" ref="AD37" si="151">SUM(AD38:AD39)</f>
        <v>0</v>
      </c>
      <c r="AE37" s="21">
        <f t="shared" ref="AE37" si="152">SUM(AE38:AE39)</f>
        <v>0</v>
      </c>
      <c r="AF37" s="23"/>
      <c r="AG37" s="24">
        <f t="shared" ref="AG37" si="153">SUM(AG38:AG39)</f>
        <v>0</v>
      </c>
      <c r="AH37" s="25">
        <f t="shared" ref="AH37" si="154">SUM(AH38:AH39)</f>
        <v>0</v>
      </c>
      <c r="AI37" s="26"/>
      <c r="AJ37" s="27">
        <f t="shared" si="29"/>
        <v>0</v>
      </c>
      <c r="AL37" s="22">
        <f t="shared" ref="AL37:AM39" si="155">AB37</f>
        <v>0</v>
      </c>
      <c r="AM37" s="22">
        <f t="shared" si="155"/>
        <v>0</v>
      </c>
      <c r="AN37" s="41" t="s">
        <v>26</v>
      </c>
      <c r="AP37" s="22">
        <f>AF37</f>
        <v>0</v>
      </c>
      <c r="AQ37" s="22">
        <f>AG37</f>
        <v>0</v>
      </c>
      <c r="AR37" s="41" t="s">
        <v>26</v>
      </c>
    </row>
    <row r="38" spans="1:44" s="48" customFormat="1" ht="15" customHeight="1">
      <c r="A38" s="1"/>
      <c r="B38" s="1">
        <f>B37</f>
        <v>0</v>
      </c>
      <c r="C38" s="59"/>
      <c r="D38" s="63">
        <f>D37</f>
        <v>0</v>
      </c>
      <c r="E38" s="61"/>
      <c r="F38" s="64" t="s">
        <v>7</v>
      </c>
      <c r="G38" s="1"/>
      <c r="H38" s="37"/>
      <c r="I38" s="37"/>
      <c r="J38" s="37"/>
      <c r="K38" s="37"/>
      <c r="L38" s="37"/>
      <c r="M38" s="38"/>
      <c r="N38" s="38"/>
      <c r="O38" s="37"/>
      <c r="P38" s="37">
        <f>SUM(H38:O38)</f>
        <v>0</v>
      </c>
      <c r="Q38" s="39"/>
      <c r="R38" s="37"/>
      <c r="S38" s="40"/>
      <c r="T38" s="26"/>
      <c r="U38" s="34">
        <f t="shared" si="28"/>
        <v>0</v>
      </c>
      <c r="V38" s="28"/>
      <c r="W38" s="37"/>
      <c r="X38" s="37"/>
      <c r="Y38" s="37"/>
      <c r="Z38" s="37"/>
      <c r="AA38" s="37"/>
      <c r="AB38" s="38"/>
      <c r="AC38" s="38"/>
      <c r="AD38" s="37"/>
      <c r="AE38" s="37">
        <f>SUM(W38:AD38)</f>
        <v>0</v>
      </c>
      <c r="AF38" s="39"/>
      <c r="AG38" s="37"/>
      <c r="AH38" s="40"/>
      <c r="AI38" s="26"/>
      <c r="AJ38" s="34">
        <f t="shared" si="29"/>
        <v>0</v>
      </c>
      <c r="AL38" s="32">
        <f t="shared" si="155"/>
        <v>0</v>
      </c>
      <c r="AM38" s="65">
        <f t="shared" si="155"/>
        <v>0</v>
      </c>
      <c r="AN38" s="66"/>
      <c r="AP38" s="32">
        <f>AB38</f>
        <v>0</v>
      </c>
      <c r="AQ38" s="32">
        <f>AC38</f>
        <v>0</v>
      </c>
      <c r="AR38" s="66"/>
    </row>
    <row r="39" spans="1:44" s="48" customFormat="1" ht="15" customHeight="1">
      <c r="A39" s="1"/>
      <c r="B39" s="1">
        <f>B38</f>
        <v>0</v>
      </c>
      <c r="C39" s="59"/>
      <c r="D39" s="63">
        <f>D38</f>
        <v>0</v>
      </c>
      <c r="E39" s="61"/>
      <c r="F39" s="64" t="s">
        <v>8</v>
      </c>
      <c r="G39" s="1"/>
      <c r="H39" s="37"/>
      <c r="I39" s="37"/>
      <c r="J39" s="37"/>
      <c r="K39" s="37"/>
      <c r="L39" s="37"/>
      <c r="M39" s="38"/>
      <c r="N39" s="38"/>
      <c r="O39" s="37"/>
      <c r="P39" s="37">
        <f>SUM(H39:O39)</f>
        <v>0</v>
      </c>
      <c r="Q39" s="39"/>
      <c r="R39" s="37"/>
      <c r="S39" s="40"/>
      <c r="T39" s="26"/>
      <c r="U39" s="34">
        <f t="shared" si="28"/>
        <v>0</v>
      </c>
      <c r="V39" s="28"/>
      <c r="W39" s="37"/>
      <c r="X39" s="37"/>
      <c r="Y39" s="37"/>
      <c r="Z39" s="37"/>
      <c r="AA39" s="37"/>
      <c r="AB39" s="38"/>
      <c r="AC39" s="38"/>
      <c r="AD39" s="37"/>
      <c r="AE39" s="37">
        <f>SUM(W39:AD39)</f>
        <v>0</v>
      </c>
      <c r="AF39" s="39"/>
      <c r="AG39" s="37"/>
      <c r="AH39" s="40"/>
      <c r="AI39" s="26"/>
      <c r="AJ39" s="34">
        <f t="shared" si="29"/>
        <v>0</v>
      </c>
      <c r="AL39" s="32">
        <f t="shared" si="155"/>
        <v>0</v>
      </c>
      <c r="AM39" s="65">
        <f t="shared" si="155"/>
        <v>0</v>
      </c>
      <c r="AN39" s="66"/>
      <c r="AP39" s="32">
        <f>AF39</f>
        <v>0</v>
      </c>
      <c r="AQ39" s="65">
        <f>AG39</f>
        <v>0</v>
      </c>
      <c r="AR39" s="66"/>
    </row>
    <row r="40" spans="1:44" s="48" customFormat="1" ht="15" customHeight="1">
      <c r="A40" s="1"/>
      <c r="B40" s="1"/>
      <c r="C40" s="1"/>
      <c r="D40" s="1"/>
      <c r="E40" s="1"/>
      <c r="F40" s="1"/>
      <c r="G40" s="1"/>
      <c r="H40" s="1"/>
      <c r="I40" s="31"/>
      <c r="J40" s="31"/>
      <c r="K40" s="31"/>
      <c r="L40" s="31"/>
      <c r="M40" s="32"/>
      <c r="N40" s="32"/>
      <c r="O40" s="31"/>
      <c r="P40" s="31"/>
      <c r="Q40" s="23"/>
      <c r="R40" s="31"/>
      <c r="S40" s="33"/>
      <c r="T40" s="26"/>
      <c r="U40" s="34"/>
      <c r="V40" s="28"/>
      <c r="W40" s="31"/>
      <c r="X40" s="31"/>
      <c r="Y40" s="31"/>
      <c r="Z40" s="31"/>
      <c r="AA40" s="31"/>
      <c r="AB40" s="32"/>
      <c r="AC40" s="32"/>
      <c r="AD40" s="31"/>
      <c r="AE40" s="31"/>
      <c r="AF40" s="23"/>
      <c r="AG40" s="31"/>
      <c r="AH40" s="33"/>
      <c r="AI40" s="26"/>
      <c r="AJ40" s="34"/>
    </row>
    <row r="41" spans="1:44" s="45" customFormat="1" ht="15.75" customHeight="1">
      <c r="A41" s="60"/>
      <c r="B41" s="46"/>
      <c r="C41" s="59"/>
      <c r="D41" s="36"/>
      <c r="E41" s="61"/>
      <c r="F41" s="62" t="str">
        <f>+"Total T2_P"&amp;D42</f>
        <v>Total T2_P0</v>
      </c>
      <c r="G41" s="60"/>
      <c r="H41" s="21">
        <f>SUM(H42:H43)</f>
        <v>0</v>
      </c>
      <c r="I41" s="21">
        <f t="shared" ref="I41" si="156">SUM(I42:I43)</f>
        <v>0</v>
      </c>
      <c r="J41" s="21">
        <f t="shared" ref="J41" si="157">SUM(J42:J43)</f>
        <v>0</v>
      </c>
      <c r="K41" s="21">
        <f t="shared" ref="K41" si="158">SUM(K42:K43)</f>
        <v>0</v>
      </c>
      <c r="L41" s="21">
        <f t="shared" ref="L41" si="159">SUM(L42:L43)</f>
        <v>0</v>
      </c>
      <c r="M41" s="22">
        <f t="shared" ref="M41" si="160">SUM(M42:M43)</f>
        <v>0</v>
      </c>
      <c r="N41" s="22">
        <f t="shared" ref="N41" si="161">SUM(N42:N43)</f>
        <v>0</v>
      </c>
      <c r="O41" s="21">
        <f t="shared" ref="O41:P41" si="162">SUM(O42:O43)</f>
        <v>0</v>
      </c>
      <c r="P41" s="21">
        <f t="shared" si="162"/>
        <v>0</v>
      </c>
      <c r="Q41" s="23"/>
      <c r="R41" s="24">
        <f t="shared" ref="R41" si="163">SUM(R42:R43)</f>
        <v>0</v>
      </c>
      <c r="S41" s="25">
        <f t="shared" ref="S41" si="164">SUM(S42:S43)</f>
        <v>0</v>
      </c>
      <c r="T41" s="26"/>
      <c r="U41" s="27">
        <f t="shared" si="28"/>
        <v>0</v>
      </c>
      <c r="V41" s="28"/>
      <c r="W41" s="21">
        <f t="shared" ref="W41" si="165">SUM(W42:W43)</f>
        <v>0</v>
      </c>
      <c r="X41" s="21">
        <f t="shared" ref="X41" si="166">SUM(X42:X43)</f>
        <v>0</v>
      </c>
      <c r="Y41" s="21">
        <f t="shared" ref="Y41" si="167">SUM(Y42:Y43)</f>
        <v>0</v>
      </c>
      <c r="Z41" s="21">
        <f t="shared" ref="Z41" si="168">SUM(Z42:Z43)</f>
        <v>0</v>
      </c>
      <c r="AA41" s="21">
        <f t="shared" ref="AA41" si="169">SUM(AA42:AA43)</f>
        <v>0</v>
      </c>
      <c r="AB41" s="22">
        <f t="shared" ref="AB41" si="170">SUM(AB42:AB43)</f>
        <v>0</v>
      </c>
      <c r="AC41" s="22">
        <f t="shared" ref="AC41" si="171">SUM(AC42:AC43)</f>
        <v>0</v>
      </c>
      <c r="AD41" s="21">
        <f t="shared" ref="AD41" si="172">SUM(AD42:AD43)</f>
        <v>0</v>
      </c>
      <c r="AE41" s="21">
        <f t="shared" ref="AE41" si="173">SUM(AE42:AE43)</f>
        <v>0</v>
      </c>
      <c r="AF41" s="23"/>
      <c r="AG41" s="24">
        <f t="shared" ref="AG41" si="174">SUM(AG42:AG43)</f>
        <v>0</v>
      </c>
      <c r="AH41" s="25">
        <f t="shared" ref="AH41" si="175">SUM(AH42:AH43)</f>
        <v>0</v>
      </c>
      <c r="AI41" s="26"/>
      <c r="AJ41" s="27">
        <f t="shared" si="29"/>
        <v>0</v>
      </c>
      <c r="AL41" s="22">
        <f t="shared" ref="AL41:AM43" si="176">AB41</f>
        <v>0</v>
      </c>
      <c r="AM41" s="22">
        <f t="shared" si="176"/>
        <v>0</v>
      </c>
      <c r="AN41" s="41" t="s">
        <v>26</v>
      </c>
      <c r="AP41" s="22">
        <f>AF41</f>
        <v>0</v>
      </c>
      <c r="AQ41" s="22">
        <f>AG41</f>
        <v>0</v>
      </c>
      <c r="AR41" s="41" t="s">
        <v>26</v>
      </c>
    </row>
    <row r="42" spans="1:44" s="48" customFormat="1" ht="15" customHeight="1">
      <c r="A42" s="1"/>
      <c r="B42" s="1">
        <f>B41</f>
        <v>0</v>
      </c>
      <c r="C42" s="59"/>
      <c r="D42" s="63">
        <f>D41</f>
        <v>0</v>
      </c>
      <c r="E42" s="61"/>
      <c r="F42" s="64" t="s">
        <v>7</v>
      </c>
      <c r="G42" s="1"/>
      <c r="H42" s="37"/>
      <c r="I42" s="37"/>
      <c r="J42" s="37"/>
      <c r="K42" s="37"/>
      <c r="L42" s="37"/>
      <c r="M42" s="38"/>
      <c r="N42" s="38"/>
      <c r="O42" s="37"/>
      <c r="P42" s="37">
        <f>SUM(H42:O42)</f>
        <v>0</v>
      </c>
      <c r="Q42" s="39"/>
      <c r="R42" s="37"/>
      <c r="S42" s="40"/>
      <c r="T42" s="26"/>
      <c r="U42" s="34">
        <f t="shared" si="28"/>
        <v>0</v>
      </c>
      <c r="V42" s="28"/>
      <c r="W42" s="37"/>
      <c r="X42" s="37"/>
      <c r="Y42" s="37"/>
      <c r="Z42" s="37"/>
      <c r="AA42" s="37"/>
      <c r="AB42" s="38"/>
      <c r="AC42" s="38"/>
      <c r="AD42" s="37"/>
      <c r="AE42" s="37">
        <f>SUM(W42:AD42)</f>
        <v>0</v>
      </c>
      <c r="AF42" s="39"/>
      <c r="AG42" s="37"/>
      <c r="AH42" s="40"/>
      <c r="AI42" s="26"/>
      <c r="AJ42" s="34">
        <f t="shared" si="29"/>
        <v>0</v>
      </c>
      <c r="AL42" s="32">
        <f t="shared" si="176"/>
        <v>0</v>
      </c>
      <c r="AM42" s="65">
        <f t="shared" si="176"/>
        <v>0</v>
      </c>
      <c r="AN42" s="66"/>
      <c r="AP42" s="32">
        <f>AB42</f>
        <v>0</v>
      </c>
      <c r="AQ42" s="32">
        <f>AC42</f>
        <v>0</v>
      </c>
      <c r="AR42" s="66"/>
    </row>
    <row r="43" spans="1:44" s="48" customFormat="1" ht="15" customHeight="1">
      <c r="A43" s="1"/>
      <c r="B43" s="1">
        <f>B42</f>
        <v>0</v>
      </c>
      <c r="C43" s="59"/>
      <c r="D43" s="63">
        <f>D42</f>
        <v>0</v>
      </c>
      <c r="E43" s="61"/>
      <c r="F43" s="64" t="s">
        <v>8</v>
      </c>
      <c r="G43" s="1"/>
      <c r="H43" s="37"/>
      <c r="I43" s="37"/>
      <c r="J43" s="37"/>
      <c r="K43" s="37"/>
      <c r="L43" s="37"/>
      <c r="M43" s="38"/>
      <c r="N43" s="38"/>
      <c r="O43" s="37"/>
      <c r="P43" s="37">
        <f>SUM(H43:O43)</f>
        <v>0</v>
      </c>
      <c r="Q43" s="39"/>
      <c r="R43" s="37"/>
      <c r="S43" s="40"/>
      <c r="T43" s="26"/>
      <c r="U43" s="34">
        <f t="shared" si="28"/>
        <v>0</v>
      </c>
      <c r="V43" s="28"/>
      <c r="W43" s="37"/>
      <c r="X43" s="37"/>
      <c r="Y43" s="37"/>
      <c r="Z43" s="37"/>
      <c r="AA43" s="37"/>
      <c r="AB43" s="38"/>
      <c r="AC43" s="38"/>
      <c r="AD43" s="37"/>
      <c r="AE43" s="37">
        <f>SUM(W43:AD43)</f>
        <v>0</v>
      </c>
      <c r="AF43" s="39"/>
      <c r="AG43" s="37"/>
      <c r="AH43" s="40"/>
      <c r="AI43" s="26"/>
      <c r="AJ43" s="34">
        <f t="shared" si="29"/>
        <v>0</v>
      </c>
      <c r="AL43" s="32">
        <f t="shared" si="176"/>
        <v>0</v>
      </c>
      <c r="AM43" s="65">
        <f t="shared" si="176"/>
        <v>0</v>
      </c>
      <c r="AN43" s="66"/>
      <c r="AP43" s="32">
        <f>AF43</f>
        <v>0</v>
      </c>
      <c r="AQ43" s="65">
        <f>AG43</f>
        <v>0</v>
      </c>
      <c r="AR43" s="66"/>
    </row>
    <row r="44" spans="1:44">
      <c r="C44" s="44"/>
      <c r="E44" s="47"/>
      <c r="T44" s="42"/>
    </row>
    <row r="45" spans="1:44">
      <c r="C45" s="44"/>
      <c r="T45" s="42"/>
    </row>
  </sheetData>
  <sheetProtection algorithmName="SHA-512" hashValue="ATMm8+gS+8AL6khj1gB7jxl01hGcb1VzUI7N6o1iH+2uCpBp9+k6bYLNvvpy/gRDjOA6b9gqdHqdawGh1T1/6w==" saltValue="TzDsxqoSIioyHBZ7tI7akA==" spinCount="100000" sheet="1" objects="1" scenarios="1"/>
  <mergeCells count="5">
    <mergeCell ref="AP2:AR2"/>
    <mergeCell ref="H2:U2"/>
    <mergeCell ref="W2:AJ2"/>
    <mergeCell ref="B9:E11"/>
    <mergeCell ref="AL2:AN2"/>
  </mergeCells>
  <pageMargins left="0.19685039370078741" right="0.19685039370078741" top="0.35433070866141736" bottom="0.35433070866141736" header="0.11811023622047245" footer="0.11811023622047245"/>
  <pageSetup paperSize="8" scale="27" fitToWidth="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39997558519241921"/>
    <pageSetUpPr fitToPage="1"/>
  </sheetPr>
  <dimension ref="A1:AV80"/>
  <sheetViews>
    <sheetView showGridLines="0" zoomScale="70" zoomScaleNormal="70" zoomScaleSheetLayoutView="70" workbookViewId="0">
      <selection activeCell="E5" sqref="E5"/>
    </sheetView>
  </sheetViews>
  <sheetFormatPr baseColWidth="10" defaultRowHeight="12.75" outlineLevelCol="1"/>
  <cols>
    <col min="1" max="1" width="7.42578125" style="67" customWidth="1"/>
    <col min="2" max="2" width="97.28515625" style="160" customWidth="1"/>
    <col min="3" max="6" width="19.7109375" style="160" customWidth="1"/>
    <col min="7" max="7" width="6.85546875" style="67" customWidth="1"/>
    <col min="8" max="8" width="97.28515625" style="160" customWidth="1"/>
    <col min="9" max="12" width="19.7109375" style="160" customWidth="1"/>
    <col min="13" max="13" width="9" style="67" customWidth="1"/>
    <col min="14" max="14" width="97.28515625" style="160" customWidth="1" outlineLevel="1"/>
    <col min="15" max="18" width="19.7109375" style="160" customWidth="1" outlineLevel="1"/>
    <col min="19" max="19" width="9" style="67" customWidth="1"/>
    <col min="20" max="20" width="97.28515625" style="160" customWidth="1" outlineLevel="1"/>
    <col min="21" max="24" width="19.7109375" style="160" customWidth="1" outlineLevel="1"/>
    <col min="25" max="25" width="9.42578125" style="67" customWidth="1"/>
    <col min="26" max="26" width="97.28515625" style="160" customWidth="1" outlineLevel="1"/>
    <col min="27" max="30" width="19.7109375" style="160" customWidth="1" outlineLevel="1"/>
    <col min="31" max="31" width="9" style="67" customWidth="1"/>
    <col min="32" max="32" width="97.28515625" style="160" customWidth="1" outlineLevel="1"/>
    <col min="33" max="36" width="19.7109375" style="160" customWidth="1" outlineLevel="1"/>
    <col min="37" max="37" width="8.7109375" style="67" customWidth="1"/>
    <col min="38" max="38" width="97.28515625" style="160" customWidth="1"/>
    <col min="39" max="42" width="19.7109375" style="160" customWidth="1"/>
    <col min="43" max="43" width="8.5703125" style="67" customWidth="1"/>
    <col min="44" max="44" width="97.28515625" style="160" customWidth="1"/>
    <col min="45" max="48" width="19.7109375" style="160" customWidth="1"/>
    <col min="49" max="16384" width="11.42578125" style="67"/>
  </cols>
  <sheetData>
    <row r="1" spans="1:48">
      <c r="B1" s="68"/>
      <c r="C1" s="68"/>
      <c r="D1" s="68"/>
      <c r="E1" s="68"/>
      <c r="F1" s="68"/>
      <c r="G1" s="69"/>
      <c r="H1" s="68"/>
      <c r="I1" s="68"/>
      <c r="J1" s="68"/>
      <c r="K1" s="68"/>
      <c r="L1" s="68"/>
      <c r="N1" s="68"/>
      <c r="O1" s="68"/>
      <c r="P1" s="68"/>
      <c r="Q1" s="68"/>
      <c r="R1" s="68"/>
      <c r="T1" s="68"/>
      <c r="U1" s="68"/>
      <c r="V1" s="68"/>
      <c r="W1" s="68"/>
      <c r="X1" s="68"/>
      <c r="Z1" s="68"/>
      <c r="AA1" s="68"/>
      <c r="AB1" s="68"/>
      <c r="AC1" s="68"/>
      <c r="AD1" s="68"/>
      <c r="AF1" s="68"/>
      <c r="AG1" s="68"/>
      <c r="AH1" s="68"/>
      <c r="AI1" s="68"/>
      <c r="AJ1" s="68"/>
      <c r="AL1" s="68"/>
      <c r="AM1" s="68"/>
      <c r="AN1" s="68"/>
      <c r="AO1" s="68"/>
      <c r="AP1" s="68"/>
      <c r="AR1" s="68"/>
      <c r="AS1" s="68"/>
      <c r="AT1" s="68"/>
      <c r="AU1" s="68"/>
      <c r="AV1" s="68"/>
    </row>
    <row r="2" spans="1:48" ht="18.600000000000001" customHeight="1">
      <c r="A2" s="69"/>
      <c r="B2" s="70" t="s">
        <v>28</v>
      </c>
      <c r="C2" s="68"/>
      <c r="D2" s="68"/>
      <c r="E2" s="68"/>
      <c r="F2" s="68"/>
      <c r="G2" s="69"/>
      <c r="H2" s="70"/>
      <c r="I2" s="68"/>
      <c r="J2" s="68"/>
      <c r="K2" s="68"/>
      <c r="L2" s="68"/>
      <c r="N2" s="70"/>
      <c r="O2" s="68"/>
      <c r="P2" s="68"/>
      <c r="Q2" s="68"/>
      <c r="R2" s="68"/>
      <c r="T2" s="70"/>
      <c r="U2" s="68"/>
      <c r="V2" s="68"/>
      <c r="W2" s="68"/>
      <c r="X2" s="68"/>
      <c r="Z2" s="70"/>
      <c r="AA2" s="68"/>
      <c r="AB2" s="68"/>
      <c r="AC2" s="68"/>
      <c r="AD2" s="68"/>
      <c r="AF2" s="70"/>
      <c r="AG2" s="68"/>
      <c r="AH2" s="68"/>
      <c r="AI2" s="68"/>
      <c r="AJ2" s="68"/>
      <c r="AL2" s="70"/>
      <c r="AM2" s="68"/>
      <c r="AN2" s="68"/>
      <c r="AO2" s="68"/>
      <c r="AP2" s="68"/>
      <c r="AR2" s="70"/>
      <c r="AS2" s="68"/>
      <c r="AT2" s="68"/>
      <c r="AU2" s="68"/>
      <c r="AV2" s="68"/>
    </row>
    <row r="3" spans="1:48" ht="28.5" customHeight="1">
      <c r="A3" s="532" t="s">
        <v>79</v>
      </c>
      <c r="B3" s="614" t="s">
        <v>86</v>
      </c>
      <c r="C3" s="614"/>
      <c r="D3" s="614"/>
      <c r="E3" s="614"/>
      <c r="F3" s="614"/>
      <c r="G3" s="532" t="s">
        <v>80</v>
      </c>
      <c r="H3" s="614" t="s">
        <v>76</v>
      </c>
      <c r="I3" s="614"/>
      <c r="J3" s="614"/>
      <c r="K3" s="614"/>
      <c r="L3" s="614"/>
      <c r="M3" s="532" t="s">
        <v>81</v>
      </c>
      <c r="N3" s="614" t="s">
        <v>76</v>
      </c>
      <c r="O3" s="614"/>
      <c r="P3" s="614"/>
      <c r="Q3" s="614"/>
      <c r="R3" s="614"/>
      <c r="S3" s="532" t="s">
        <v>82</v>
      </c>
      <c r="T3" s="614" t="s">
        <v>76</v>
      </c>
      <c r="U3" s="614"/>
      <c r="V3" s="614"/>
      <c r="W3" s="614"/>
      <c r="X3" s="614"/>
      <c r="Y3" s="532" t="s">
        <v>83</v>
      </c>
      <c r="Z3" s="614" t="s">
        <v>76</v>
      </c>
      <c r="AA3" s="614"/>
      <c r="AB3" s="614"/>
      <c r="AC3" s="614"/>
      <c r="AD3" s="614"/>
      <c r="AE3" s="532" t="s">
        <v>84</v>
      </c>
      <c r="AF3" s="614" t="s">
        <v>76</v>
      </c>
      <c r="AG3" s="614"/>
      <c r="AH3" s="614"/>
      <c r="AI3" s="614"/>
      <c r="AJ3" s="614"/>
      <c r="AK3" s="532" t="s">
        <v>78</v>
      </c>
      <c r="AL3" s="614" t="s">
        <v>76</v>
      </c>
      <c r="AM3" s="614"/>
      <c r="AN3" s="614"/>
      <c r="AO3" s="614"/>
      <c r="AP3" s="614"/>
      <c r="AQ3" s="532" t="s">
        <v>77</v>
      </c>
      <c r="AR3" s="614" t="s">
        <v>76</v>
      </c>
      <c r="AS3" s="614"/>
      <c r="AT3" s="614"/>
      <c r="AU3" s="614"/>
      <c r="AV3" s="614"/>
    </row>
    <row r="4" spans="1:48" ht="28.5" customHeight="1">
      <c r="A4" s="69"/>
      <c r="B4" s="71"/>
      <c r="C4" s="71"/>
      <c r="D4" s="71"/>
      <c r="E4" s="72"/>
      <c r="F4" s="71"/>
      <c r="G4" s="69"/>
      <c r="H4" s="71"/>
      <c r="I4" s="71"/>
      <c r="J4" s="71"/>
      <c r="K4" s="72"/>
      <c r="L4" s="71"/>
      <c r="N4" s="71"/>
      <c r="O4" s="71"/>
      <c r="P4" s="71"/>
      <c r="Q4" s="72"/>
      <c r="R4" s="71"/>
      <c r="T4" s="71"/>
      <c r="U4" s="71"/>
      <c r="V4" s="71"/>
      <c r="W4" s="72"/>
      <c r="X4" s="71"/>
      <c r="Z4" s="71"/>
      <c r="AA4" s="71"/>
      <c r="AB4" s="71"/>
      <c r="AC4" s="72"/>
      <c r="AD4" s="71"/>
      <c r="AF4" s="71"/>
      <c r="AG4" s="71"/>
      <c r="AH4" s="71"/>
      <c r="AI4" s="72"/>
      <c r="AJ4" s="71"/>
      <c r="AL4" s="71"/>
      <c r="AM4" s="71"/>
      <c r="AN4" s="71"/>
      <c r="AO4" s="72"/>
      <c r="AP4" s="71"/>
      <c r="AR4" s="71"/>
      <c r="AS4" s="71"/>
      <c r="AT4" s="71"/>
      <c r="AU4" s="72"/>
      <c r="AV4" s="71"/>
    </row>
    <row r="5" spans="1:48" ht="23.25" customHeight="1">
      <c r="A5" s="69"/>
      <c r="B5" s="533" t="s">
        <v>278</v>
      </c>
      <c r="C5" s="161"/>
      <c r="D5" s="71"/>
      <c r="E5" s="72"/>
      <c r="F5" s="71"/>
      <c r="G5" s="73"/>
      <c r="H5" s="533" t="s">
        <v>278</v>
      </c>
      <c r="I5" s="161"/>
      <c r="J5" s="71"/>
      <c r="K5" s="72"/>
      <c r="L5" s="71"/>
      <c r="N5" s="533" t="s">
        <v>278</v>
      </c>
      <c r="O5" s="161"/>
      <c r="P5" s="71"/>
      <c r="Q5" s="72"/>
      <c r="R5" s="71"/>
      <c r="T5" s="533" t="s">
        <v>278</v>
      </c>
      <c r="U5" s="161"/>
      <c r="V5" s="71"/>
      <c r="W5" s="72"/>
      <c r="X5" s="71"/>
      <c r="Z5" s="533" t="s">
        <v>278</v>
      </c>
      <c r="AA5" s="161"/>
      <c r="AB5" s="71"/>
      <c r="AC5" s="72"/>
      <c r="AD5" s="71"/>
      <c r="AF5" s="533" t="s">
        <v>278</v>
      </c>
      <c r="AG5" s="161"/>
      <c r="AH5" s="71"/>
      <c r="AI5" s="72"/>
      <c r="AJ5" s="71"/>
      <c r="AL5" s="533" t="s">
        <v>278</v>
      </c>
      <c r="AM5" s="161"/>
      <c r="AN5" s="71"/>
      <c r="AO5" s="72"/>
      <c r="AP5" s="71"/>
      <c r="AR5" s="533" t="s">
        <v>278</v>
      </c>
      <c r="AS5" s="161"/>
      <c r="AT5" s="71"/>
      <c r="AU5" s="72"/>
      <c r="AV5" s="71"/>
    </row>
    <row r="6" spans="1:48" ht="15" thickBot="1">
      <c r="A6" s="69"/>
      <c r="B6" s="615"/>
      <c r="C6" s="615"/>
      <c r="D6" s="615"/>
      <c r="E6" s="72"/>
      <c r="F6" s="71"/>
      <c r="G6" s="73"/>
      <c r="H6" s="615"/>
      <c r="I6" s="615"/>
      <c r="J6" s="615"/>
      <c r="K6" s="72"/>
      <c r="L6" s="71"/>
      <c r="N6" s="615"/>
      <c r="O6" s="615"/>
      <c r="P6" s="615"/>
      <c r="Q6" s="72"/>
      <c r="R6" s="71"/>
      <c r="T6" s="615"/>
      <c r="U6" s="615"/>
      <c r="V6" s="615"/>
      <c r="W6" s="72"/>
      <c r="X6" s="71"/>
      <c r="Z6" s="615"/>
      <c r="AA6" s="615"/>
      <c r="AB6" s="615"/>
      <c r="AC6" s="72"/>
      <c r="AD6" s="71"/>
      <c r="AF6" s="615"/>
      <c r="AG6" s="615"/>
      <c r="AH6" s="615"/>
      <c r="AI6" s="72"/>
      <c r="AJ6" s="71"/>
      <c r="AL6" s="615"/>
      <c r="AM6" s="615"/>
      <c r="AN6" s="615"/>
      <c r="AO6" s="72"/>
      <c r="AP6" s="71"/>
      <c r="AR6" s="615"/>
      <c r="AS6" s="615"/>
      <c r="AT6" s="615"/>
      <c r="AU6" s="72"/>
      <c r="AV6" s="71"/>
    </row>
    <row r="7" spans="1:48" ht="15" thickBot="1">
      <c r="A7" s="69"/>
      <c r="B7" s="74" t="s">
        <v>302</v>
      </c>
      <c r="C7" s="75">
        <f>C8+C11</f>
        <v>0</v>
      </c>
      <c r="D7" s="76"/>
      <c r="E7" s="72"/>
      <c r="F7" s="71"/>
      <c r="G7" s="73"/>
      <c r="H7" s="74" t="s">
        <v>302</v>
      </c>
      <c r="I7" s="75">
        <f>I8+I11</f>
        <v>0</v>
      </c>
      <c r="J7" s="596"/>
      <c r="K7" s="72"/>
      <c r="L7" s="71"/>
      <c r="N7" s="74" t="s">
        <v>302</v>
      </c>
      <c r="O7" s="75">
        <f>O8+O11</f>
        <v>0</v>
      </c>
      <c r="P7" s="596"/>
      <c r="Q7" s="72"/>
      <c r="R7" s="71"/>
      <c r="T7" s="74" t="s">
        <v>302</v>
      </c>
      <c r="U7" s="75">
        <f>U8+U11</f>
        <v>0</v>
      </c>
      <c r="V7" s="596"/>
      <c r="W7" s="72"/>
      <c r="X7" s="71"/>
      <c r="Z7" s="74" t="s">
        <v>302</v>
      </c>
      <c r="AA7" s="75">
        <f>AA8+AA11</f>
        <v>0</v>
      </c>
      <c r="AB7" s="596"/>
      <c r="AC7" s="72"/>
      <c r="AD7" s="71"/>
      <c r="AF7" s="74" t="s">
        <v>302</v>
      </c>
      <c r="AG7" s="75">
        <f>AG8+AG11</f>
        <v>0</v>
      </c>
      <c r="AH7" s="596"/>
      <c r="AI7" s="72"/>
      <c r="AJ7" s="71"/>
      <c r="AL7" s="74" t="s">
        <v>302</v>
      </c>
      <c r="AM7" s="75">
        <f>AM8+AM11</f>
        <v>0</v>
      </c>
      <c r="AN7" s="596"/>
      <c r="AO7" s="72"/>
      <c r="AP7" s="71"/>
      <c r="AR7" s="74" t="s">
        <v>302</v>
      </c>
      <c r="AS7" s="75">
        <f>AS8+AS11</f>
        <v>0</v>
      </c>
      <c r="AT7" s="596"/>
      <c r="AU7" s="72"/>
      <c r="AV7" s="71"/>
    </row>
    <row r="8" spans="1:48" ht="14.25">
      <c r="A8" s="69"/>
      <c r="B8" s="77" t="s">
        <v>10</v>
      </c>
      <c r="C8" s="78">
        <f>D75</f>
        <v>0</v>
      </c>
      <c r="D8" s="76"/>
      <c r="E8" s="72"/>
      <c r="F8" s="71"/>
      <c r="G8" s="73"/>
      <c r="H8" s="77" t="s">
        <v>10</v>
      </c>
      <c r="I8" s="78">
        <f>J75</f>
        <v>0</v>
      </c>
      <c r="J8" s="596"/>
      <c r="K8" s="72"/>
      <c r="L8" s="71"/>
      <c r="N8" s="77" t="s">
        <v>10</v>
      </c>
      <c r="O8" s="78">
        <f>P75</f>
        <v>0</v>
      </c>
      <c r="P8" s="596"/>
      <c r="Q8" s="72"/>
      <c r="R8" s="71"/>
      <c r="T8" s="77" t="s">
        <v>10</v>
      </c>
      <c r="U8" s="78">
        <f>V75</f>
        <v>0</v>
      </c>
      <c r="V8" s="596"/>
      <c r="W8" s="72"/>
      <c r="X8" s="71"/>
      <c r="Z8" s="77" t="s">
        <v>10</v>
      </c>
      <c r="AA8" s="78">
        <f>AB75</f>
        <v>0</v>
      </c>
      <c r="AB8" s="596"/>
      <c r="AC8" s="72"/>
      <c r="AD8" s="71"/>
      <c r="AF8" s="77" t="s">
        <v>10</v>
      </c>
      <c r="AG8" s="78">
        <f>AH75</f>
        <v>0</v>
      </c>
      <c r="AH8" s="596"/>
      <c r="AI8" s="72"/>
      <c r="AJ8" s="71"/>
      <c r="AL8" s="77" t="s">
        <v>10</v>
      </c>
      <c r="AM8" s="78">
        <f>AN75</f>
        <v>0</v>
      </c>
      <c r="AN8" s="596"/>
      <c r="AO8" s="72"/>
      <c r="AP8" s="71"/>
      <c r="AR8" s="77" t="s">
        <v>10</v>
      </c>
      <c r="AS8" s="78">
        <f>AT75</f>
        <v>0</v>
      </c>
      <c r="AT8" s="596"/>
      <c r="AU8" s="72"/>
      <c r="AV8" s="71"/>
    </row>
    <row r="9" spans="1:48" ht="14.25">
      <c r="A9" s="69"/>
      <c r="B9" s="79" t="s">
        <v>29</v>
      </c>
      <c r="C9" s="80"/>
      <c r="D9" s="76"/>
      <c r="E9" s="72"/>
      <c r="F9" s="71"/>
      <c r="G9" s="73"/>
      <c r="H9" s="79" t="s">
        <v>29</v>
      </c>
      <c r="I9" s="80"/>
      <c r="J9" s="596"/>
      <c r="K9" s="72"/>
      <c r="L9" s="71"/>
      <c r="N9" s="79" t="s">
        <v>29</v>
      </c>
      <c r="O9" s="80"/>
      <c r="P9" s="596"/>
      <c r="Q9" s="72"/>
      <c r="R9" s="71"/>
      <c r="T9" s="79" t="s">
        <v>29</v>
      </c>
      <c r="U9" s="80"/>
      <c r="V9" s="596"/>
      <c r="W9" s="72"/>
      <c r="X9" s="71"/>
      <c r="Z9" s="79" t="s">
        <v>29</v>
      </c>
      <c r="AA9" s="80"/>
      <c r="AB9" s="596"/>
      <c r="AC9" s="72"/>
      <c r="AD9" s="71"/>
      <c r="AF9" s="79" t="s">
        <v>29</v>
      </c>
      <c r="AG9" s="80"/>
      <c r="AH9" s="596"/>
      <c r="AI9" s="72"/>
      <c r="AJ9" s="71"/>
      <c r="AL9" s="79" t="s">
        <v>29</v>
      </c>
      <c r="AM9" s="80"/>
      <c r="AN9" s="596"/>
      <c r="AO9" s="72"/>
      <c r="AP9" s="71"/>
      <c r="AR9" s="79" t="s">
        <v>29</v>
      </c>
      <c r="AS9" s="80"/>
      <c r="AT9" s="596"/>
      <c r="AU9" s="72"/>
      <c r="AV9" s="71"/>
    </row>
    <row r="10" spans="1:48" ht="15" thickBot="1">
      <c r="A10" s="69"/>
      <c r="B10" s="81" t="s">
        <v>30</v>
      </c>
      <c r="C10" s="82"/>
      <c r="D10" s="76"/>
      <c r="E10" s="72"/>
      <c r="F10" s="71"/>
      <c r="G10" s="73"/>
      <c r="H10" s="81" t="s">
        <v>30</v>
      </c>
      <c r="I10" s="82"/>
      <c r="J10" s="596"/>
      <c r="K10" s="72"/>
      <c r="L10" s="71"/>
      <c r="N10" s="81" t="s">
        <v>30</v>
      </c>
      <c r="O10" s="82"/>
      <c r="P10" s="596"/>
      <c r="Q10" s="72"/>
      <c r="R10" s="71"/>
      <c r="T10" s="81" t="s">
        <v>30</v>
      </c>
      <c r="U10" s="82"/>
      <c r="V10" s="596"/>
      <c r="W10" s="72"/>
      <c r="X10" s="71"/>
      <c r="Z10" s="81" t="s">
        <v>30</v>
      </c>
      <c r="AA10" s="82"/>
      <c r="AB10" s="596"/>
      <c r="AC10" s="72"/>
      <c r="AD10" s="71"/>
      <c r="AF10" s="81" t="s">
        <v>30</v>
      </c>
      <c r="AG10" s="82"/>
      <c r="AH10" s="596"/>
      <c r="AI10" s="72"/>
      <c r="AJ10" s="71"/>
      <c r="AL10" s="81" t="s">
        <v>30</v>
      </c>
      <c r="AM10" s="82"/>
      <c r="AN10" s="596"/>
      <c r="AO10" s="72"/>
      <c r="AP10" s="71"/>
      <c r="AR10" s="81" t="s">
        <v>30</v>
      </c>
      <c r="AS10" s="82"/>
      <c r="AT10" s="596"/>
      <c r="AU10" s="72"/>
      <c r="AV10" s="71"/>
    </row>
    <row r="11" spans="1:48" ht="24" thickBot="1">
      <c r="A11" s="69"/>
      <c r="B11" s="83" t="s">
        <v>31</v>
      </c>
      <c r="C11" s="80">
        <f>D65</f>
        <v>0</v>
      </c>
      <c r="D11" s="76"/>
      <c r="E11" s="72"/>
      <c r="F11" s="84"/>
      <c r="G11" s="73"/>
      <c r="H11" s="83" t="s">
        <v>31</v>
      </c>
      <c r="I11" s="80">
        <f>J65</f>
        <v>0</v>
      </c>
      <c r="J11" s="596"/>
      <c r="K11" s="72"/>
      <c r="L11" s="84"/>
      <c r="N11" s="83" t="s">
        <v>31</v>
      </c>
      <c r="O11" s="80">
        <f>P65</f>
        <v>0</v>
      </c>
      <c r="P11" s="596"/>
      <c r="Q11" s="72"/>
      <c r="R11" s="84"/>
      <c r="T11" s="83" t="s">
        <v>31</v>
      </c>
      <c r="U11" s="80">
        <f>V65</f>
        <v>0</v>
      </c>
      <c r="V11" s="596"/>
      <c r="W11" s="72"/>
      <c r="X11" s="84"/>
      <c r="Z11" s="83" t="s">
        <v>31</v>
      </c>
      <c r="AA11" s="80">
        <f>AB65</f>
        <v>0</v>
      </c>
      <c r="AB11" s="596"/>
      <c r="AC11" s="72"/>
      <c r="AD11" s="84"/>
      <c r="AF11" s="83" t="s">
        <v>31</v>
      </c>
      <c r="AG11" s="80">
        <f>AH65</f>
        <v>0</v>
      </c>
      <c r="AH11" s="596"/>
      <c r="AI11" s="72"/>
      <c r="AJ11" s="84"/>
      <c r="AL11" s="83" t="s">
        <v>31</v>
      </c>
      <c r="AM11" s="80">
        <f>AN65</f>
        <v>0</v>
      </c>
      <c r="AN11" s="596"/>
      <c r="AO11" s="72"/>
      <c r="AP11" s="84"/>
      <c r="AR11" s="83" t="s">
        <v>31</v>
      </c>
      <c r="AS11" s="80">
        <f>AT65</f>
        <v>0</v>
      </c>
      <c r="AT11" s="596"/>
      <c r="AU11" s="72"/>
      <c r="AV11" s="84"/>
    </row>
    <row r="12" spans="1:48" ht="23.25">
      <c r="A12" s="69"/>
      <c r="B12" s="85" t="s">
        <v>32</v>
      </c>
      <c r="C12" s="86"/>
      <c r="D12" s="76"/>
      <c r="E12" s="72"/>
      <c r="F12" s="84"/>
      <c r="G12" s="73"/>
      <c r="H12" s="85" t="s">
        <v>32</v>
      </c>
      <c r="I12" s="86"/>
      <c r="J12" s="596"/>
      <c r="K12" s="72"/>
      <c r="L12" s="84"/>
      <c r="N12" s="85" t="s">
        <v>32</v>
      </c>
      <c r="O12" s="86"/>
      <c r="P12" s="596"/>
      <c r="Q12" s="72"/>
      <c r="R12" s="84"/>
      <c r="T12" s="85" t="s">
        <v>32</v>
      </c>
      <c r="U12" s="86"/>
      <c r="V12" s="596"/>
      <c r="W12" s="72"/>
      <c r="X12" s="84"/>
      <c r="Z12" s="85" t="s">
        <v>32</v>
      </c>
      <c r="AA12" s="86"/>
      <c r="AB12" s="596"/>
      <c r="AC12" s="72"/>
      <c r="AD12" s="84"/>
      <c r="AF12" s="85" t="s">
        <v>32</v>
      </c>
      <c r="AG12" s="86"/>
      <c r="AH12" s="596"/>
      <c r="AI12" s="72"/>
      <c r="AJ12" s="84"/>
      <c r="AL12" s="85" t="s">
        <v>32</v>
      </c>
      <c r="AM12" s="86"/>
      <c r="AN12" s="596"/>
      <c r="AO12" s="72"/>
      <c r="AP12" s="84"/>
      <c r="AR12" s="85" t="s">
        <v>32</v>
      </c>
      <c r="AS12" s="86"/>
      <c r="AT12" s="596"/>
      <c r="AU12" s="72"/>
      <c r="AV12" s="84"/>
    </row>
    <row r="13" spans="1:48" ht="23.25">
      <c r="A13" s="69"/>
      <c r="B13" s="87" t="s">
        <v>29</v>
      </c>
      <c r="C13" s="88"/>
      <c r="D13" s="76"/>
      <c r="E13" s="72"/>
      <c r="F13" s="84"/>
      <c r="G13" s="73"/>
      <c r="H13" s="87" t="s">
        <v>29</v>
      </c>
      <c r="I13" s="88"/>
      <c r="J13" s="596"/>
      <c r="K13" s="72"/>
      <c r="L13" s="84"/>
      <c r="N13" s="87" t="s">
        <v>29</v>
      </c>
      <c r="O13" s="88"/>
      <c r="P13" s="596"/>
      <c r="Q13" s="72"/>
      <c r="R13" s="84"/>
      <c r="T13" s="87" t="s">
        <v>29</v>
      </c>
      <c r="U13" s="88"/>
      <c r="V13" s="596"/>
      <c r="W13" s="72"/>
      <c r="X13" s="84"/>
      <c r="Z13" s="87" t="s">
        <v>29</v>
      </c>
      <c r="AA13" s="88"/>
      <c r="AB13" s="596"/>
      <c r="AC13" s="72"/>
      <c r="AD13" s="84"/>
      <c r="AF13" s="87" t="s">
        <v>29</v>
      </c>
      <c r="AG13" s="88"/>
      <c r="AH13" s="596"/>
      <c r="AI13" s="72"/>
      <c r="AJ13" s="84"/>
      <c r="AL13" s="87" t="s">
        <v>29</v>
      </c>
      <c r="AM13" s="88"/>
      <c r="AN13" s="596"/>
      <c r="AO13" s="72"/>
      <c r="AP13" s="84"/>
      <c r="AR13" s="87" t="s">
        <v>29</v>
      </c>
      <c r="AS13" s="88"/>
      <c r="AT13" s="596"/>
      <c r="AU13" s="72"/>
      <c r="AV13" s="84"/>
    </row>
    <row r="14" spans="1:48" ht="24" thickBot="1">
      <c r="A14" s="69"/>
      <c r="B14" s="89" t="s">
        <v>30</v>
      </c>
      <c r="C14" s="90"/>
      <c r="D14" s="76"/>
      <c r="E14" s="72"/>
      <c r="F14" s="84"/>
      <c r="G14" s="73"/>
      <c r="H14" s="89" t="s">
        <v>30</v>
      </c>
      <c r="I14" s="90"/>
      <c r="J14" s="596"/>
      <c r="K14" s="72"/>
      <c r="L14" s="84"/>
      <c r="N14" s="89" t="s">
        <v>30</v>
      </c>
      <c r="O14" s="90"/>
      <c r="P14" s="596"/>
      <c r="Q14" s="72"/>
      <c r="R14" s="84"/>
      <c r="T14" s="89" t="s">
        <v>30</v>
      </c>
      <c r="U14" s="90"/>
      <c r="V14" s="596"/>
      <c r="W14" s="72"/>
      <c r="X14" s="84"/>
      <c r="Z14" s="89" t="s">
        <v>30</v>
      </c>
      <c r="AA14" s="90"/>
      <c r="AB14" s="596"/>
      <c r="AC14" s="72"/>
      <c r="AD14" s="84"/>
      <c r="AF14" s="89" t="s">
        <v>30</v>
      </c>
      <c r="AG14" s="90"/>
      <c r="AH14" s="596"/>
      <c r="AI14" s="72"/>
      <c r="AJ14" s="84"/>
      <c r="AL14" s="89" t="s">
        <v>30</v>
      </c>
      <c r="AM14" s="90"/>
      <c r="AN14" s="596"/>
      <c r="AO14" s="72"/>
      <c r="AP14" s="84"/>
      <c r="AR14" s="89" t="s">
        <v>30</v>
      </c>
      <c r="AS14" s="90"/>
      <c r="AT14" s="596"/>
      <c r="AU14" s="72"/>
      <c r="AV14" s="84"/>
    </row>
    <row r="15" spans="1:48" ht="12" customHeight="1" thickBot="1">
      <c r="A15" s="69"/>
      <c r="B15" s="91"/>
      <c r="C15" s="92"/>
      <c r="D15" s="76"/>
      <c r="E15" s="72"/>
      <c r="F15" s="71"/>
      <c r="G15" s="93"/>
      <c r="H15" s="91"/>
      <c r="I15" s="92"/>
      <c r="J15" s="596"/>
      <c r="K15" s="72"/>
      <c r="L15" s="71"/>
      <c r="N15" s="91"/>
      <c r="O15" s="92"/>
      <c r="P15" s="596"/>
      <c r="Q15" s="72"/>
      <c r="R15" s="71"/>
      <c r="T15" s="91"/>
      <c r="U15" s="92"/>
      <c r="V15" s="596"/>
      <c r="W15" s="72"/>
      <c r="X15" s="71"/>
      <c r="Z15" s="91"/>
      <c r="AA15" s="92"/>
      <c r="AB15" s="596"/>
      <c r="AC15" s="72"/>
      <c r="AD15" s="71"/>
      <c r="AF15" s="91"/>
      <c r="AG15" s="92"/>
      <c r="AH15" s="596"/>
      <c r="AI15" s="72"/>
      <c r="AJ15" s="71"/>
      <c r="AL15" s="91"/>
      <c r="AM15" s="92"/>
      <c r="AN15" s="596"/>
      <c r="AO15" s="72"/>
      <c r="AP15" s="71"/>
      <c r="AR15" s="91"/>
      <c r="AS15" s="92"/>
      <c r="AT15" s="596"/>
      <c r="AU15" s="72"/>
      <c r="AV15" s="71"/>
    </row>
    <row r="16" spans="1:48" ht="39" customHeight="1" thickBot="1">
      <c r="A16" s="69"/>
      <c r="B16" s="94" t="s">
        <v>303</v>
      </c>
      <c r="C16" s="616" t="s">
        <v>10</v>
      </c>
      <c r="D16" s="618" t="s">
        <v>29</v>
      </c>
      <c r="E16" s="618" t="s">
        <v>30</v>
      </c>
      <c r="F16" s="616" t="s">
        <v>31</v>
      </c>
      <c r="G16" s="93"/>
      <c r="H16" s="94" t="s">
        <v>303</v>
      </c>
      <c r="I16" s="616" t="s">
        <v>10</v>
      </c>
      <c r="J16" s="618" t="s">
        <v>29</v>
      </c>
      <c r="K16" s="618" t="s">
        <v>30</v>
      </c>
      <c r="L16" s="616" t="s">
        <v>31</v>
      </c>
      <c r="N16" s="94" t="s">
        <v>303</v>
      </c>
      <c r="O16" s="616" t="s">
        <v>10</v>
      </c>
      <c r="P16" s="618" t="s">
        <v>29</v>
      </c>
      <c r="Q16" s="618" t="s">
        <v>30</v>
      </c>
      <c r="R16" s="616" t="s">
        <v>31</v>
      </c>
      <c r="T16" s="94" t="s">
        <v>303</v>
      </c>
      <c r="U16" s="616" t="s">
        <v>10</v>
      </c>
      <c r="V16" s="618" t="s">
        <v>29</v>
      </c>
      <c r="W16" s="618" t="s">
        <v>30</v>
      </c>
      <c r="X16" s="616" t="s">
        <v>31</v>
      </c>
      <c r="Z16" s="94" t="s">
        <v>303</v>
      </c>
      <c r="AA16" s="616" t="s">
        <v>10</v>
      </c>
      <c r="AB16" s="618" t="s">
        <v>29</v>
      </c>
      <c r="AC16" s="618" t="s">
        <v>30</v>
      </c>
      <c r="AD16" s="616" t="s">
        <v>31</v>
      </c>
      <c r="AF16" s="94" t="s">
        <v>303</v>
      </c>
      <c r="AG16" s="616" t="s">
        <v>10</v>
      </c>
      <c r="AH16" s="618" t="s">
        <v>29</v>
      </c>
      <c r="AI16" s="618" t="s">
        <v>30</v>
      </c>
      <c r="AJ16" s="616" t="s">
        <v>31</v>
      </c>
      <c r="AL16" s="94" t="s">
        <v>303</v>
      </c>
      <c r="AM16" s="616" t="s">
        <v>10</v>
      </c>
      <c r="AN16" s="618" t="s">
        <v>29</v>
      </c>
      <c r="AO16" s="618" t="s">
        <v>30</v>
      </c>
      <c r="AP16" s="616" t="s">
        <v>31</v>
      </c>
      <c r="AR16" s="94" t="s">
        <v>303</v>
      </c>
      <c r="AS16" s="616" t="s">
        <v>10</v>
      </c>
      <c r="AT16" s="618" t="s">
        <v>29</v>
      </c>
      <c r="AU16" s="618" t="s">
        <v>30</v>
      </c>
      <c r="AV16" s="616" t="s">
        <v>31</v>
      </c>
    </row>
    <row r="17" spans="1:48" ht="13.5" thickBot="1">
      <c r="A17" s="69"/>
      <c r="B17" s="95" t="s">
        <v>33</v>
      </c>
      <c r="C17" s="617"/>
      <c r="D17" s="619"/>
      <c r="E17" s="619"/>
      <c r="F17" s="620"/>
      <c r="G17" s="96" t="str">
        <f t="shared" ref="G17:G23" si="0">IF(AND(SUM(D18:E18)&lt;&gt;0,F18=0),"Assiette de Cas non nulle mais CAS nul","")&amp;IF(AND(SUM(D18:E18)=0,F18&lt;&gt;0),"Assiette de Cas nulle mais CAS non nul","")</f>
        <v/>
      </c>
      <c r="H17" s="95" t="s">
        <v>33</v>
      </c>
      <c r="I17" s="617"/>
      <c r="J17" s="619"/>
      <c r="K17" s="619"/>
      <c r="L17" s="620"/>
      <c r="N17" s="95" t="s">
        <v>33</v>
      </c>
      <c r="O17" s="617"/>
      <c r="P17" s="619"/>
      <c r="Q17" s="619"/>
      <c r="R17" s="620"/>
      <c r="T17" s="95" t="s">
        <v>33</v>
      </c>
      <c r="U17" s="617"/>
      <c r="V17" s="619"/>
      <c r="W17" s="619"/>
      <c r="X17" s="620"/>
      <c r="Z17" s="95" t="s">
        <v>33</v>
      </c>
      <c r="AA17" s="617"/>
      <c r="AB17" s="619"/>
      <c r="AC17" s="619"/>
      <c r="AD17" s="620"/>
      <c r="AF17" s="95" t="s">
        <v>33</v>
      </c>
      <c r="AG17" s="617"/>
      <c r="AH17" s="619"/>
      <c r="AI17" s="619"/>
      <c r="AJ17" s="620"/>
      <c r="AL17" s="95" t="s">
        <v>33</v>
      </c>
      <c r="AM17" s="617"/>
      <c r="AN17" s="619"/>
      <c r="AO17" s="619"/>
      <c r="AP17" s="620"/>
      <c r="AR17" s="95" t="s">
        <v>33</v>
      </c>
      <c r="AS17" s="617"/>
      <c r="AT17" s="619"/>
      <c r="AU17" s="619"/>
      <c r="AV17" s="620"/>
    </row>
    <row r="18" spans="1:48">
      <c r="A18" s="69"/>
      <c r="B18" s="97" t="s">
        <v>68</v>
      </c>
      <c r="C18" s="98"/>
      <c r="D18" s="98"/>
      <c r="E18" s="98"/>
      <c r="F18" s="99"/>
      <c r="G18" s="96" t="str">
        <f t="shared" si="0"/>
        <v/>
      </c>
      <c r="H18" s="97" t="s">
        <v>68</v>
      </c>
      <c r="I18" s="98"/>
      <c r="J18" s="98"/>
      <c r="K18" s="98"/>
      <c r="L18" s="99"/>
      <c r="N18" s="97" t="s">
        <v>68</v>
      </c>
      <c r="O18" s="98"/>
      <c r="P18" s="98"/>
      <c r="Q18" s="98"/>
      <c r="R18" s="99"/>
      <c r="T18" s="97" t="s">
        <v>68</v>
      </c>
      <c r="U18" s="98"/>
      <c r="V18" s="98"/>
      <c r="W18" s="98"/>
      <c r="X18" s="99"/>
      <c r="Z18" s="97" t="s">
        <v>68</v>
      </c>
      <c r="AA18" s="98"/>
      <c r="AB18" s="98"/>
      <c r="AC18" s="98"/>
      <c r="AD18" s="99"/>
      <c r="AF18" s="97" t="s">
        <v>68</v>
      </c>
      <c r="AG18" s="98"/>
      <c r="AH18" s="98"/>
      <c r="AI18" s="98"/>
      <c r="AJ18" s="99"/>
      <c r="AL18" s="97" t="s">
        <v>68</v>
      </c>
      <c r="AM18" s="98"/>
      <c r="AN18" s="98"/>
      <c r="AO18" s="98"/>
      <c r="AP18" s="99"/>
      <c r="AR18" s="97" t="s">
        <v>68</v>
      </c>
      <c r="AS18" s="98"/>
      <c r="AT18" s="98"/>
      <c r="AU18" s="98"/>
      <c r="AV18" s="99"/>
    </row>
    <row r="19" spans="1:48" ht="13.5" thickBot="1">
      <c r="A19" s="69"/>
      <c r="B19" s="100" t="s">
        <v>34</v>
      </c>
      <c r="C19" s="101"/>
      <c r="D19" s="101"/>
      <c r="E19" s="101"/>
      <c r="F19" s="102"/>
      <c r="G19" s="96" t="str">
        <f t="shared" si="0"/>
        <v/>
      </c>
      <c r="H19" s="100" t="s">
        <v>34</v>
      </c>
      <c r="I19" s="101"/>
      <c r="J19" s="101"/>
      <c r="K19" s="101"/>
      <c r="L19" s="102"/>
      <c r="N19" s="100" t="s">
        <v>34</v>
      </c>
      <c r="O19" s="101"/>
      <c r="P19" s="101"/>
      <c r="Q19" s="101"/>
      <c r="R19" s="102"/>
      <c r="T19" s="100" t="s">
        <v>34</v>
      </c>
      <c r="U19" s="101"/>
      <c r="V19" s="101"/>
      <c r="W19" s="101"/>
      <c r="X19" s="102"/>
      <c r="Z19" s="100" t="s">
        <v>34</v>
      </c>
      <c r="AA19" s="101"/>
      <c r="AB19" s="101"/>
      <c r="AC19" s="101"/>
      <c r="AD19" s="102"/>
      <c r="AF19" s="100" t="s">
        <v>34</v>
      </c>
      <c r="AG19" s="101"/>
      <c r="AH19" s="101"/>
      <c r="AI19" s="101"/>
      <c r="AJ19" s="102"/>
      <c r="AL19" s="100" t="s">
        <v>34</v>
      </c>
      <c r="AM19" s="101"/>
      <c r="AN19" s="101"/>
      <c r="AO19" s="101"/>
      <c r="AP19" s="102"/>
      <c r="AR19" s="100" t="s">
        <v>34</v>
      </c>
      <c r="AS19" s="101"/>
      <c r="AT19" s="101"/>
      <c r="AU19" s="101"/>
      <c r="AV19" s="102"/>
    </row>
    <row r="20" spans="1:48">
      <c r="A20" s="69"/>
      <c r="B20" s="85" t="s">
        <v>35</v>
      </c>
      <c r="C20" s="98"/>
      <c r="D20" s="103"/>
      <c r="E20" s="103"/>
      <c r="F20" s="103"/>
      <c r="G20" s="96" t="str">
        <f t="shared" si="0"/>
        <v/>
      </c>
      <c r="H20" s="85" t="s">
        <v>35</v>
      </c>
      <c r="I20" s="98"/>
      <c r="J20" s="103"/>
      <c r="K20" s="103"/>
      <c r="L20" s="103"/>
      <c r="N20" s="85" t="s">
        <v>35</v>
      </c>
      <c r="O20" s="98"/>
      <c r="P20" s="103"/>
      <c r="Q20" s="103"/>
      <c r="R20" s="103"/>
      <c r="T20" s="85" t="s">
        <v>35</v>
      </c>
      <c r="U20" s="98"/>
      <c r="V20" s="103"/>
      <c r="W20" s="103"/>
      <c r="X20" s="103"/>
      <c r="Z20" s="85" t="s">
        <v>35</v>
      </c>
      <c r="AA20" s="98"/>
      <c r="AB20" s="103"/>
      <c r="AC20" s="103"/>
      <c r="AD20" s="103"/>
      <c r="AF20" s="85" t="s">
        <v>35</v>
      </c>
      <c r="AG20" s="98"/>
      <c r="AH20" s="103"/>
      <c r="AI20" s="103"/>
      <c r="AJ20" s="103"/>
      <c r="AL20" s="85" t="s">
        <v>35</v>
      </c>
      <c r="AM20" s="98"/>
      <c r="AN20" s="103"/>
      <c r="AO20" s="103"/>
      <c r="AP20" s="103"/>
      <c r="AR20" s="85" t="s">
        <v>35</v>
      </c>
      <c r="AS20" s="98"/>
      <c r="AT20" s="103"/>
      <c r="AU20" s="103"/>
      <c r="AV20" s="103"/>
    </row>
    <row r="21" spans="1:48">
      <c r="A21" s="69"/>
      <c r="B21" s="83" t="s">
        <v>36</v>
      </c>
      <c r="C21" s="98"/>
      <c r="D21" s="103"/>
      <c r="E21" s="103"/>
      <c r="F21" s="103"/>
      <c r="G21" s="96" t="str">
        <f t="shared" si="0"/>
        <v/>
      </c>
      <c r="H21" s="83" t="s">
        <v>36</v>
      </c>
      <c r="I21" s="98"/>
      <c r="J21" s="103"/>
      <c r="K21" s="103"/>
      <c r="L21" s="103"/>
      <c r="N21" s="83" t="s">
        <v>36</v>
      </c>
      <c r="O21" s="98"/>
      <c r="P21" s="103"/>
      <c r="Q21" s="103"/>
      <c r="R21" s="103"/>
      <c r="T21" s="83" t="s">
        <v>36</v>
      </c>
      <c r="U21" s="98"/>
      <c r="V21" s="103"/>
      <c r="W21" s="103"/>
      <c r="X21" s="103"/>
      <c r="Z21" s="83" t="s">
        <v>36</v>
      </c>
      <c r="AA21" s="98"/>
      <c r="AB21" s="103"/>
      <c r="AC21" s="103"/>
      <c r="AD21" s="103"/>
      <c r="AF21" s="83" t="s">
        <v>36</v>
      </c>
      <c r="AG21" s="98"/>
      <c r="AH21" s="103"/>
      <c r="AI21" s="103"/>
      <c r="AJ21" s="103"/>
      <c r="AL21" s="83" t="s">
        <v>36</v>
      </c>
      <c r="AM21" s="98"/>
      <c r="AN21" s="103"/>
      <c r="AO21" s="103"/>
      <c r="AP21" s="103"/>
      <c r="AR21" s="83" t="s">
        <v>36</v>
      </c>
      <c r="AS21" s="98"/>
      <c r="AT21" s="103"/>
      <c r="AU21" s="103"/>
      <c r="AV21" s="103"/>
    </row>
    <row r="22" spans="1:48">
      <c r="A22" s="69"/>
      <c r="B22" s="83" t="s">
        <v>37</v>
      </c>
      <c r="C22" s="98"/>
      <c r="D22" s="103"/>
      <c r="E22" s="103"/>
      <c r="F22" s="103"/>
      <c r="G22" s="96" t="str">
        <f t="shared" si="0"/>
        <v/>
      </c>
      <c r="H22" s="83" t="s">
        <v>37</v>
      </c>
      <c r="I22" s="98"/>
      <c r="J22" s="103"/>
      <c r="K22" s="103"/>
      <c r="L22" s="103"/>
      <c r="N22" s="83" t="s">
        <v>37</v>
      </c>
      <c r="O22" s="98"/>
      <c r="P22" s="103"/>
      <c r="Q22" s="103"/>
      <c r="R22" s="103"/>
      <c r="T22" s="83" t="s">
        <v>37</v>
      </c>
      <c r="U22" s="98"/>
      <c r="V22" s="103"/>
      <c r="W22" s="103"/>
      <c r="X22" s="103"/>
      <c r="Z22" s="83" t="s">
        <v>37</v>
      </c>
      <c r="AA22" s="98"/>
      <c r="AB22" s="103"/>
      <c r="AC22" s="103"/>
      <c r="AD22" s="103"/>
      <c r="AF22" s="83" t="s">
        <v>37</v>
      </c>
      <c r="AG22" s="98"/>
      <c r="AH22" s="103"/>
      <c r="AI22" s="103"/>
      <c r="AJ22" s="103"/>
      <c r="AL22" s="83" t="s">
        <v>37</v>
      </c>
      <c r="AM22" s="98"/>
      <c r="AN22" s="103"/>
      <c r="AO22" s="103"/>
      <c r="AP22" s="103"/>
      <c r="AR22" s="83" t="s">
        <v>37</v>
      </c>
      <c r="AS22" s="98"/>
      <c r="AT22" s="103"/>
      <c r="AU22" s="103"/>
      <c r="AV22" s="103"/>
    </row>
    <row r="23" spans="1:48">
      <c r="A23" s="69"/>
      <c r="B23" s="83" t="s">
        <v>67</v>
      </c>
      <c r="C23" s="98"/>
      <c r="D23" s="98"/>
      <c r="E23" s="98"/>
      <c r="F23" s="99"/>
      <c r="G23" s="96" t="str">
        <f t="shared" si="0"/>
        <v/>
      </c>
      <c r="H23" s="83" t="s">
        <v>67</v>
      </c>
      <c r="I23" s="98"/>
      <c r="J23" s="98"/>
      <c r="K23" s="98"/>
      <c r="L23" s="99"/>
      <c r="N23" s="83" t="s">
        <v>67</v>
      </c>
      <c r="O23" s="98"/>
      <c r="P23" s="98"/>
      <c r="Q23" s="98"/>
      <c r="R23" s="99"/>
      <c r="T23" s="83" t="s">
        <v>67</v>
      </c>
      <c r="U23" s="98"/>
      <c r="V23" s="98"/>
      <c r="W23" s="98"/>
      <c r="X23" s="99"/>
      <c r="Z23" s="83" t="s">
        <v>67</v>
      </c>
      <c r="AA23" s="98"/>
      <c r="AB23" s="98"/>
      <c r="AC23" s="98"/>
      <c r="AD23" s="99"/>
      <c r="AF23" s="83" t="s">
        <v>67</v>
      </c>
      <c r="AG23" s="98"/>
      <c r="AH23" s="98"/>
      <c r="AI23" s="98"/>
      <c r="AJ23" s="99"/>
      <c r="AL23" s="83" t="s">
        <v>67</v>
      </c>
      <c r="AM23" s="98"/>
      <c r="AN23" s="98"/>
      <c r="AO23" s="98"/>
      <c r="AP23" s="99"/>
      <c r="AR23" s="83" t="s">
        <v>67</v>
      </c>
      <c r="AS23" s="98"/>
      <c r="AT23" s="98"/>
      <c r="AU23" s="98"/>
      <c r="AV23" s="99"/>
    </row>
    <row r="24" spans="1:48">
      <c r="A24" s="69"/>
      <c r="B24" s="83" t="s">
        <v>85</v>
      </c>
      <c r="C24" s="98"/>
      <c r="D24" s="98"/>
      <c r="E24" s="98"/>
      <c r="F24" s="99"/>
      <c r="G24" s="96"/>
      <c r="H24" s="83" t="s">
        <v>85</v>
      </c>
      <c r="I24" s="98"/>
      <c r="J24" s="98"/>
      <c r="K24" s="98"/>
      <c r="L24" s="99"/>
      <c r="N24" s="83" t="s">
        <v>85</v>
      </c>
      <c r="O24" s="98"/>
      <c r="P24" s="98"/>
      <c r="Q24" s="98"/>
      <c r="R24" s="99"/>
      <c r="T24" s="83" t="s">
        <v>85</v>
      </c>
      <c r="U24" s="98"/>
      <c r="V24" s="98"/>
      <c r="W24" s="98"/>
      <c r="X24" s="99"/>
      <c r="Z24" s="83" t="s">
        <v>85</v>
      </c>
      <c r="AA24" s="98"/>
      <c r="AB24" s="98"/>
      <c r="AC24" s="98"/>
      <c r="AD24" s="99"/>
      <c r="AF24" s="83" t="s">
        <v>85</v>
      </c>
      <c r="AG24" s="98"/>
      <c r="AH24" s="98"/>
      <c r="AI24" s="98"/>
      <c r="AJ24" s="99"/>
      <c r="AL24" s="83" t="s">
        <v>85</v>
      </c>
      <c r="AM24" s="98"/>
      <c r="AN24" s="98"/>
      <c r="AO24" s="98"/>
      <c r="AP24" s="99"/>
      <c r="AR24" s="83" t="s">
        <v>85</v>
      </c>
      <c r="AS24" s="98"/>
      <c r="AT24" s="98"/>
      <c r="AU24" s="98"/>
      <c r="AV24" s="99"/>
    </row>
    <row r="25" spans="1:48" ht="15" customHeight="1">
      <c r="A25" s="69"/>
      <c r="B25" s="104" t="s">
        <v>38</v>
      </c>
      <c r="C25" s="98" t="s">
        <v>39</v>
      </c>
      <c r="D25" s="98"/>
      <c r="E25" s="98"/>
      <c r="F25" s="99"/>
      <c r="G25" s="96"/>
      <c r="H25" s="104" t="s">
        <v>38</v>
      </c>
      <c r="I25" s="98" t="s">
        <v>39</v>
      </c>
      <c r="J25" s="98"/>
      <c r="K25" s="98"/>
      <c r="L25" s="99"/>
      <c r="N25" s="104" t="s">
        <v>38</v>
      </c>
      <c r="O25" s="98" t="s">
        <v>39</v>
      </c>
      <c r="P25" s="98"/>
      <c r="Q25" s="98"/>
      <c r="R25" s="99"/>
      <c r="T25" s="104" t="s">
        <v>38</v>
      </c>
      <c r="U25" s="98" t="s">
        <v>39</v>
      </c>
      <c r="V25" s="98"/>
      <c r="W25" s="98"/>
      <c r="X25" s="99"/>
      <c r="Z25" s="104" t="s">
        <v>38</v>
      </c>
      <c r="AA25" s="98" t="s">
        <v>39</v>
      </c>
      <c r="AB25" s="98"/>
      <c r="AC25" s="98"/>
      <c r="AD25" s="99"/>
      <c r="AF25" s="104" t="s">
        <v>38</v>
      </c>
      <c r="AG25" s="98" t="s">
        <v>39</v>
      </c>
      <c r="AH25" s="98"/>
      <c r="AI25" s="98"/>
      <c r="AJ25" s="99"/>
      <c r="AL25" s="104" t="s">
        <v>38</v>
      </c>
      <c r="AM25" s="98" t="s">
        <v>39</v>
      </c>
      <c r="AN25" s="98"/>
      <c r="AO25" s="98"/>
      <c r="AP25" s="99"/>
      <c r="AR25" s="104" t="s">
        <v>38</v>
      </c>
      <c r="AS25" s="98" t="s">
        <v>39</v>
      </c>
      <c r="AT25" s="98"/>
      <c r="AU25" s="98"/>
      <c r="AV25" s="99"/>
    </row>
    <row r="26" spans="1:48" ht="15" customHeight="1">
      <c r="A26" s="69"/>
      <c r="B26" s="104" t="s">
        <v>38</v>
      </c>
      <c r="C26" s="98" t="s">
        <v>39</v>
      </c>
      <c r="D26" s="98"/>
      <c r="E26" s="98"/>
      <c r="F26" s="99"/>
      <c r="G26" s="96"/>
      <c r="H26" s="104" t="s">
        <v>38</v>
      </c>
      <c r="I26" s="98" t="s">
        <v>39</v>
      </c>
      <c r="J26" s="98"/>
      <c r="K26" s="98"/>
      <c r="L26" s="99"/>
      <c r="N26" s="104" t="s">
        <v>38</v>
      </c>
      <c r="O26" s="98" t="s">
        <v>39</v>
      </c>
      <c r="P26" s="98"/>
      <c r="Q26" s="98"/>
      <c r="R26" s="99"/>
      <c r="T26" s="104" t="s">
        <v>38</v>
      </c>
      <c r="U26" s="98" t="s">
        <v>39</v>
      </c>
      <c r="V26" s="98"/>
      <c r="W26" s="98"/>
      <c r="X26" s="99"/>
      <c r="Z26" s="104" t="s">
        <v>38</v>
      </c>
      <c r="AA26" s="98" t="s">
        <v>39</v>
      </c>
      <c r="AB26" s="98"/>
      <c r="AC26" s="98"/>
      <c r="AD26" s="99"/>
      <c r="AF26" s="104" t="s">
        <v>38</v>
      </c>
      <c r="AG26" s="98" t="s">
        <v>39</v>
      </c>
      <c r="AH26" s="98"/>
      <c r="AI26" s="98"/>
      <c r="AJ26" s="99"/>
      <c r="AL26" s="104" t="s">
        <v>38</v>
      </c>
      <c r="AM26" s="98" t="s">
        <v>39</v>
      </c>
      <c r="AN26" s="98"/>
      <c r="AO26" s="98"/>
      <c r="AP26" s="99"/>
      <c r="AR26" s="104" t="s">
        <v>38</v>
      </c>
      <c r="AS26" s="98" t="s">
        <v>39</v>
      </c>
      <c r="AT26" s="98"/>
      <c r="AU26" s="98"/>
      <c r="AV26" s="99"/>
    </row>
    <row r="27" spans="1:48" ht="15" customHeight="1">
      <c r="A27" s="69"/>
      <c r="B27" s="104" t="s">
        <v>38</v>
      </c>
      <c r="C27" s="98"/>
      <c r="D27" s="98"/>
      <c r="E27" s="98"/>
      <c r="F27" s="99"/>
      <c r="G27" s="96"/>
      <c r="H27" s="104" t="s">
        <v>38</v>
      </c>
      <c r="I27" s="98"/>
      <c r="J27" s="98"/>
      <c r="K27" s="98"/>
      <c r="L27" s="99"/>
      <c r="N27" s="104" t="s">
        <v>38</v>
      </c>
      <c r="O27" s="98"/>
      <c r="P27" s="98"/>
      <c r="Q27" s="98"/>
      <c r="R27" s="99"/>
      <c r="T27" s="104" t="s">
        <v>38</v>
      </c>
      <c r="U27" s="98"/>
      <c r="V27" s="98"/>
      <c r="W27" s="98"/>
      <c r="X27" s="99"/>
      <c r="Z27" s="104" t="s">
        <v>38</v>
      </c>
      <c r="AA27" s="98"/>
      <c r="AB27" s="98"/>
      <c r="AC27" s="98"/>
      <c r="AD27" s="99"/>
      <c r="AF27" s="104" t="s">
        <v>38</v>
      </c>
      <c r="AG27" s="98"/>
      <c r="AH27" s="98"/>
      <c r="AI27" s="98"/>
      <c r="AJ27" s="99"/>
      <c r="AL27" s="104" t="s">
        <v>38</v>
      </c>
      <c r="AM27" s="98"/>
      <c r="AN27" s="98"/>
      <c r="AO27" s="98"/>
      <c r="AP27" s="99"/>
      <c r="AR27" s="104" t="s">
        <v>38</v>
      </c>
      <c r="AS27" s="98"/>
      <c r="AT27" s="98"/>
      <c r="AU27" s="98"/>
      <c r="AV27" s="99"/>
    </row>
    <row r="28" spans="1:48" ht="15" customHeight="1">
      <c r="A28" s="69"/>
      <c r="B28" s="104" t="s">
        <v>38</v>
      </c>
      <c r="C28" s="98"/>
      <c r="D28" s="98"/>
      <c r="E28" s="98"/>
      <c r="F28" s="99"/>
      <c r="G28" s="96"/>
      <c r="H28" s="104" t="s">
        <v>38</v>
      </c>
      <c r="I28" s="98"/>
      <c r="J28" s="98"/>
      <c r="K28" s="98"/>
      <c r="L28" s="99"/>
      <c r="N28" s="104" t="s">
        <v>38</v>
      </c>
      <c r="O28" s="98"/>
      <c r="P28" s="98"/>
      <c r="Q28" s="98"/>
      <c r="R28" s="99"/>
      <c r="T28" s="104" t="s">
        <v>38</v>
      </c>
      <c r="U28" s="98"/>
      <c r="V28" s="98"/>
      <c r="W28" s="98"/>
      <c r="X28" s="99"/>
      <c r="Z28" s="104" t="s">
        <v>38</v>
      </c>
      <c r="AA28" s="98"/>
      <c r="AB28" s="98"/>
      <c r="AC28" s="98"/>
      <c r="AD28" s="99"/>
      <c r="AF28" s="104" t="s">
        <v>38</v>
      </c>
      <c r="AG28" s="98"/>
      <c r="AH28" s="98"/>
      <c r="AI28" s="98"/>
      <c r="AJ28" s="99"/>
      <c r="AL28" s="104" t="s">
        <v>38</v>
      </c>
      <c r="AM28" s="98"/>
      <c r="AN28" s="98"/>
      <c r="AO28" s="98"/>
      <c r="AP28" s="99"/>
      <c r="AR28" s="104" t="s">
        <v>38</v>
      </c>
      <c r="AS28" s="98"/>
      <c r="AT28" s="98"/>
      <c r="AU28" s="98"/>
      <c r="AV28" s="99"/>
    </row>
    <row r="29" spans="1:48" ht="15" customHeight="1">
      <c r="A29" s="69"/>
      <c r="B29" s="104" t="s">
        <v>38</v>
      </c>
      <c r="C29" s="98"/>
      <c r="D29" s="98"/>
      <c r="E29" s="98"/>
      <c r="F29" s="99"/>
      <c r="G29" s="96"/>
      <c r="H29" s="104" t="s">
        <v>38</v>
      </c>
      <c r="I29" s="98"/>
      <c r="J29" s="98"/>
      <c r="K29" s="98"/>
      <c r="L29" s="99"/>
      <c r="N29" s="104" t="s">
        <v>38</v>
      </c>
      <c r="O29" s="98"/>
      <c r="P29" s="98"/>
      <c r="Q29" s="98"/>
      <c r="R29" s="99"/>
      <c r="T29" s="104" t="s">
        <v>38</v>
      </c>
      <c r="U29" s="98"/>
      <c r="V29" s="98"/>
      <c r="W29" s="98"/>
      <c r="X29" s="99"/>
      <c r="Z29" s="104" t="s">
        <v>38</v>
      </c>
      <c r="AA29" s="98"/>
      <c r="AB29" s="98"/>
      <c r="AC29" s="98"/>
      <c r="AD29" s="99"/>
      <c r="AF29" s="104" t="s">
        <v>38</v>
      </c>
      <c r="AG29" s="98"/>
      <c r="AH29" s="98"/>
      <c r="AI29" s="98"/>
      <c r="AJ29" s="99"/>
      <c r="AL29" s="104" t="s">
        <v>38</v>
      </c>
      <c r="AM29" s="98"/>
      <c r="AN29" s="98"/>
      <c r="AO29" s="98"/>
      <c r="AP29" s="99"/>
      <c r="AR29" s="104" t="s">
        <v>38</v>
      </c>
      <c r="AS29" s="98"/>
      <c r="AT29" s="98"/>
      <c r="AU29" s="98"/>
      <c r="AV29" s="99"/>
    </row>
    <row r="30" spans="1:48" ht="15" customHeight="1">
      <c r="A30" s="69"/>
      <c r="B30" s="104" t="s">
        <v>38</v>
      </c>
      <c r="C30" s="98" t="s">
        <v>39</v>
      </c>
      <c r="D30" s="98"/>
      <c r="E30" s="98"/>
      <c r="F30" s="99"/>
      <c r="G30" s="96" t="str">
        <f>IF(AND(SUM(D31:E31)&lt;&gt;0,F31=0),"Assiette de Cas non nulle mais CAS nul","")&amp;IF(AND(SUM(D31:E31)=0,F31&lt;&gt;0),"Assiette de Cas nulle mais CAS non nul","")</f>
        <v/>
      </c>
      <c r="H30" s="104" t="s">
        <v>38</v>
      </c>
      <c r="I30" s="98" t="s">
        <v>39</v>
      </c>
      <c r="J30" s="98"/>
      <c r="K30" s="98"/>
      <c r="L30" s="99"/>
      <c r="N30" s="104" t="s">
        <v>38</v>
      </c>
      <c r="O30" s="98" t="s">
        <v>39</v>
      </c>
      <c r="P30" s="98"/>
      <c r="Q30" s="98"/>
      <c r="R30" s="99"/>
      <c r="T30" s="104" t="s">
        <v>38</v>
      </c>
      <c r="U30" s="98" t="s">
        <v>39</v>
      </c>
      <c r="V30" s="98"/>
      <c r="W30" s="98"/>
      <c r="X30" s="99"/>
      <c r="Z30" s="104" t="s">
        <v>38</v>
      </c>
      <c r="AA30" s="98" t="s">
        <v>39</v>
      </c>
      <c r="AB30" s="98"/>
      <c r="AC30" s="98"/>
      <c r="AD30" s="99"/>
      <c r="AF30" s="104" t="s">
        <v>38</v>
      </c>
      <c r="AG30" s="98" t="s">
        <v>39</v>
      </c>
      <c r="AH30" s="98"/>
      <c r="AI30" s="98"/>
      <c r="AJ30" s="99"/>
      <c r="AL30" s="104" t="s">
        <v>38</v>
      </c>
      <c r="AM30" s="98" t="s">
        <v>39</v>
      </c>
      <c r="AN30" s="98"/>
      <c r="AO30" s="98"/>
      <c r="AP30" s="99"/>
      <c r="AR30" s="104" t="s">
        <v>38</v>
      </c>
      <c r="AS30" s="98" t="s">
        <v>39</v>
      </c>
      <c r="AT30" s="98"/>
      <c r="AU30" s="98"/>
      <c r="AV30" s="99"/>
    </row>
    <row r="31" spans="1:48" ht="15" customHeight="1">
      <c r="A31" s="69"/>
      <c r="B31" s="104" t="s">
        <v>38</v>
      </c>
      <c r="C31" s="98" t="s">
        <v>39</v>
      </c>
      <c r="D31" s="98"/>
      <c r="E31" s="98"/>
      <c r="F31" s="99"/>
      <c r="G31" s="96" t="str">
        <f>IF(AND(SUM(D32:E32)&lt;&gt;0,F32=0),"Assiette de Cas non nulle mais CAS nul","")&amp;IF(AND(SUM(D32:E32)=0,F32&lt;&gt;0),"Assiette de Cas nulle mais CAS non nul","")</f>
        <v/>
      </c>
      <c r="H31" s="104" t="s">
        <v>38</v>
      </c>
      <c r="I31" s="98" t="s">
        <v>39</v>
      </c>
      <c r="J31" s="98"/>
      <c r="K31" s="98"/>
      <c r="L31" s="99"/>
      <c r="N31" s="104" t="s">
        <v>38</v>
      </c>
      <c r="O31" s="98" t="s">
        <v>39</v>
      </c>
      <c r="P31" s="98"/>
      <c r="Q31" s="98"/>
      <c r="R31" s="99"/>
      <c r="T31" s="104" t="s">
        <v>38</v>
      </c>
      <c r="U31" s="98" t="s">
        <v>39</v>
      </c>
      <c r="V31" s="98"/>
      <c r="W31" s="98"/>
      <c r="X31" s="99"/>
      <c r="Z31" s="104" t="s">
        <v>38</v>
      </c>
      <c r="AA31" s="98" t="s">
        <v>39</v>
      </c>
      <c r="AB31" s="98"/>
      <c r="AC31" s="98"/>
      <c r="AD31" s="99"/>
      <c r="AF31" s="104" t="s">
        <v>38</v>
      </c>
      <c r="AG31" s="98" t="s">
        <v>39</v>
      </c>
      <c r="AH31" s="98"/>
      <c r="AI31" s="98"/>
      <c r="AJ31" s="99"/>
      <c r="AL31" s="104" t="s">
        <v>38</v>
      </c>
      <c r="AM31" s="98" t="s">
        <v>39</v>
      </c>
      <c r="AN31" s="98"/>
      <c r="AO31" s="98"/>
      <c r="AP31" s="99"/>
      <c r="AR31" s="104" t="s">
        <v>38</v>
      </c>
      <c r="AS31" s="98" t="s">
        <v>39</v>
      </c>
      <c r="AT31" s="98"/>
      <c r="AU31" s="98"/>
      <c r="AV31" s="99"/>
    </row>
    <row r="32" spans="1:48" ht="15" customHeight="1">
      <c r="A32" s="69"/>
      <c r="B32" s="104" t="s">
        <v>38</v>
      </c>
      <c r="C32" s="98"/>
      <c r="D32" s="98"/>
      <c r="E32" s="98"/>
      <c r="F32" s="99"/>
      <c r="G32" s="96" t="str">
        <f>IF(AND(SUM(D33:E33)&lt;&gt;0,F33=0),"Assiette de Cas non nulle mais CAS nul","")&amp;IF(AND(SUM(D33:E33)=0,F33&lt;&gt;0),"Assiette de Cas nulle mais CAS non nul","")</f>
        <v/>
      </c>
      <c r="H32" s="104" t="s">
        <v>38</v>
      </c>
      <c r="I32" s="98"/>
      <c r="J32" s="98"/>
      <c r="K32" s="98"/>
      <c r="L32" s="99"/>
      <c r="N32" s="104" t="s">
        <v>38</v>
      </c>
      <c r="O32" s="98"/>
      <c r="P32" s="98"/>
      <c r="Q32" s="98"/>
      <c r="R32" s="99"/>
      <c r="T32" s="104" t="s">
        <v>38</v>
      </c>
      <c r="U32" s="98"/>
      <c r="V32" s="98"/>
      <c r="W32" s="98"/>
      <c r="X32" s="99"/>
      <c r="Z32" s="104" t="s">
        <v>38</v>
      </c>
      <c r="AA32" s="98"/>
      <c r="AB32" s="98"/>
      <c r="AC32" s="98"/>
      <c r="AD32" s="99"/>
      <c r="AF32" s="104" t="s">
        <v>38</v>
      </c>
      <c r="AG32" s="98"/>
      <c r="AH32" s="98"/>
      <c r="AI32" s="98"/>
      <c r="AJ32" s="99"/>
      <c r="AL32" s="104" t="s">
        <v>38</v>
      </c>
      <c r="AM32" s="98"/>
      <c r="AN32" s="98"/>
      <c r="AO32" s="98"/>
      <c r="AP32" s="99"/>
      <c r="AR32" s="104" t="s">
        <v>38</v>
      </c>
      <c r="AS32" s="98"/>
      <c r="AT32" s="98"/>
      <c r="AU32" s="98"/>
      <c r="AV32" s="99"/>
    </row>
    <row r="33" spans="1:48" ht="15" customHeight="1" thickBot="1">
      <c r="A33" s="69"/>
      <c r="B33" s="105" t="s">
        <v>38</v>
      </c>
      <c r="C33" s="98" t="s">
        <v>39</v>
      </c>
      <c r="D33" s="98"/>
      <c r="E33" s="98"/>
      <c r="F33" s="99"/>
      <c r="G33" s="93"/>
      <c r="H33" s="105" t="s">
        <v>38</v>
      </c>
      <c r="I33" s="98" t="s">
        <v>39</v>
      </c>
      <c r="J33" s="98"/>
      <c r="K33" s="98"/>
      <c r="L33" s="99"/>
      <c r="N33" s="105" t="s">
        <v>38</v>
      </c>
      <c r="O33" s="98" t="s">
        <v>39</v>
      </c>
      <c r="P33" s="98"/>
      <c r="Q33" s="98"/>
      <c r="R33" s="99"/>
      <c r="T33" s="105" t="s">
        <v>38</v>
      </c>
      <c r="U33" s="98" t="s">
        <v>39</v>
      </c>
      <c r="V33" s="98"/>
      <c r="W33" s="98"/>
      <c r="X33" s="99"/>
      <c r="Z33" s="105" t="s">
        <v>38</v>
      </c>
      <c r="AA33" s="98" t="s">
        <v>39</v>
      </c>
      <c r="AB33" s="98"/>
      <c r="AC33" s="98"/>
      <c r="AD33" s="99"/>
      <c r="AF33" s="105" t="s">
        <v>38</v>
      </c>
      <c r="AG33" s="98" t="s">
        <v>39</v>
      </c>
      <c r="AH33" s="98"/>
      <c r="AI33" s="98"/>
      <c r="AJ33" s="99"/>
      <c r="AL33" s="105" t="s">
        <v>38</v>
      </c>
      <c r="AM33" s="98" t="s">
        <v>39</v>
      </c>
      <c r="AN33" s="98"/>
      <c r="AO33" s="98"/>
      <c r="AP33" s="99"/>
      <c r="AR33" s="105" t="s">
        <v>38</v>
      </c>
      <c r="AS33" s="98" t="s">
        <v>39</v>
      </c>
      <c r="AT33" s="98"/>
      <c r="AU33" s="98"/>
      <c r="AV33" s="99"/>
    </row>
    <row r="34" spans="1:48" ht="13.5" thickBot="1">
      <c r="A34" s="69"/>
      <c r="B34" s="106" t="s">
        <v>40</v>
      </c>
      <c r="C34" s="107">
        <f>SUM(C18:C33)</f>
        <v>0</v>
      </c>
      <c r="D34" s="107">
        <f>SUM(D18:D33)</f>
        <v>0</v>
      </c>
      <c r="E34" s="107">
        <f>SUM(E18:E33)</f>
        <v>0</v>
      </c>
      <c r="F34" s="107">
        <f>SUM(F18:F33)</f>
        <v>0</v>
      </c>
      <c r="G34" s="93"/>
      <c r="H34" s="106" t="s">
        <v>40</v>
      </c>
      <c r="I34" s="107">
        <f>SUM(I18:I33)</f>
        <v>0</v>
      </c>
      <c r="J34" s="107">
        <f>SUM(J18:J33)</f>
        <v>0</v>
      </c>
      <c r="K34" s="107">
        <f>SUM(K18:K33)</f>
        <v>0</v>
      </c>
      <c r="L34" s="107">
        <f>SUM(L18:L33)</f>
        <v>0</v>
      </c>
      <c r="N34" s="106" t="s">
        <v>40</v>
      </c>
      <c r="O34" s="107">
        <f>SUM(O18:O33)</f>
        <v>0</v>
      </c>
      <c r="P34" s="107">
        <f>SUM(P18:P33)</f>
        <v>0</v>
      </c>
      <c r="Q34" s="107">
        <f>SUM(Q18:Q33)</f>
        <v>0</v>
      </c>
      <c r="R34" s="107">
        <f>SUM(R18:R33)</f>
        <v>0</v>
      </c>
      <c r="T34" s="106" t="s">
        <v>40</v>
      </c>
      <c r="U34" s="107">
        <f>SUM(U18:U33)</f>
        <v>0</v>
      </c>
      <c r="V34" s="107">
        <f>SUM(V18:V33)</f>
        <v>0</v>
      </c>
      <c r="W34" s="107">
        <f>SUM(W18:W33)</f>
        <v>0</v>
      </c>
      <c r="X34" s="107">
        <f>SUM(X18:X33)</f>
        <v>0</v>
      </c>
      <c r="Z34" s="106" t="s">
        <v>40</v>
      </c>
      <c r="AA34" s="107">
        <f>SUM(AA18:AA33)</f>
        <v>0</v>
      </c>
      <c r="AB34" s="107">
        <f>SUM(AB18:AB33)</f>
        <v>0</v>
      </c>
      <c r="AC34" s="107">
        <f>SUM(AC18:AC33)</f>
        <v>0</v>
      </c>
      <c r="AD34" s="107">
        <f>SUM(AD18:AD33)</f>
        <v>0</v>
      </c>
      <c r="AF34" s="106" t="s">
        <v>40</v>
      </c>
      <c r="AG34" s="107">
        <f>SUM(AG18:AG33)</f>
        <v>0</v>
      </c>
      <c r="AH34" s="107">
        <f>SUM(AH18:AH33)</f>
        <v>0</v>
      </c>
      <c r="AI34" s="107">
        <f>SUM(AI18:AI33)</f>
        <v>0</v>
      </c>
      <c r="AJ34" s="107">
        <f>SUM(AJ18:AJ33)</f>
        <v>0</v>
      </c>
      <c r="AL34" s="106" t="s">
        <v>40</v>
      </c>
      <c r="AM34" s="107">
        <f>SUM(AM18:AM33)</f>
        <v>0</v>
      </c>
      <c r="AN34" s="107">
        <f>SUM(AN18:AN33)</f>
        <v>0</v>
      </c>
      <c r="AO34" s="107">
        <f>SUM(AO18:AO33)</f>
        <v>0</v>
      </c>
      <c r="AP34" s="107">
        <f>SUM(AP18:AP33)</f>
        <v>0</v>
      </c>
      <c r="AR34" s="106" t="s">
        <v>40</v>
      </c>
      <c r="AS34" s="107">
        <f>SUM(AS18:AS33)</f>
        <v>0</v>
      </c>
      <c r="AT34" s="107">
        <f>SUM(AT18:AT33)</f>
        <v>0</v>
      </c>
      <c r="AU34" s="107">
        <f>SUM(AU18:AU33)</f>
        <v>0</v>
      </c>
      <c r="AV34" s="107">
        <f>SUM(AV18:AV33)</f>
        <v>0</v>
      </c>
    </row>
    <row r="35" spans="1:48">
      <c r="A35" s="69"/>
      <c r="B35" s="108"/>
      <c r="C35" s="109"/>
      <c r="D35" s="110"/>
      <c r="E35" s="110"/>
      <c r="F35" s="110"/>
      <c r="G35" s="111"/>
      <c r="H35" s="108"/>
      <c r="I35" s="109"/>
      <c r="J35" s="110"/>
      <c r="K35" s="110"/>
      <c r="L35" s="110"/>
      <c r="N35" s="108"/>
      <c r="O35" s="109"/>
      <c r="P35" s="110"/>
      <c r="Q35" s="110"/>
      <c r="R35" s="110"/>
      <c r="T35" s="108"/>
      <c r="U35" s="109"/>
      <c r="V35" s="110"/>
      <c r="W35" s="110"/>
      <c r="X35" s="110"/>
      <c r="Z35" s="108"/>
      <c r="AA35" s="109"/>
      <c r="AB35" s="110"/>
      <c r="AC35" s="110"/>
      <c r="AD35" s="110"/>
      <c r="AF35" s="108"/>
      <c r="AG35" s="109"/>
      <c r="AH35" s="110"/>
      <c r="AI35" s="110"/>
      <c r="AJ35" s="110"/>
      <c r="AL35" s="108"/>
      <c r="AM35" s="109"/>
      <c r="AN35" s="110"/>
      <c r="AO35" s="110"/>
      <c r="AP35" s="110"/>
      <c r="AR35" s="108"/>
      <c r="AS35" s="109"/>
      <c r="AT35" s="110"/>
      <c r="AU35" s="110"/>
      <c r="AV35" s="110"/>
    </row>
    <row r="36" spans="1:48" ht="13.5" thickBot="1">
      <c r="A36" s="69"/>
      <c r="B36" s="112"/>
      <c r="C36" s="113"/>
      <c r="D36" s="114"/>
      <c r="E36" s="115"/>
      <c r="F36" s="111"/>
      <c r="G36" s="73"/>
      <c r="H36" s="112"/>
      <c r="I36" s="113"/>
      <c r="J36" s="114"/>
      <c r="K36" s="115"/>
      <c r="L36" s="111"/>
      <c r="N36" s="112"/>
      <c r="O36" s="113"/>
      <c r="P36" s="114"/>
      <c r="Q36" s="115"/>
      <c r="R36" s="111"/>
      <c r="T36" s="112"/>
      <c r="U36" s="113"/>
      <c r="V36" s="114"/>
      <c r="W36" s="115"/>
      <c r="X36" s="111"/>
      <c r="Z36" s="112"/>
      <c r="AA36" s="113"/>
      <c r="AB36" s="114"/>
      <c r="AC36" s="115"/>
      <c r="AD36" s="111"/>
      <c r="AF36" s="112"/>
      <c r="AG36" s="113"/>
      <c r="AH36" s="114"/>
      <c r="AI36" s="115"/>
      <c r="AJ36" s="111"/>
      <c r="AL36" s="112"/>
      <c r="AM36" s="113"/>
      <c r="AN36" s="114"/>
      <c r="AO36" s="115"/>
      <c r="AP36" s="111"/>
      <c r="AR36" s="112"/>
      <c r="AS36" s="113"/>
      <c r="AT36" s="114"/>
      <c r="AU36" s="115"/>
      <c r="AV36" s="111"/>
    </row>
    <row r="37" spans="1:48" ht="20.45" customHeight="1">
      <c r="A37" s="69"/>
      <c r="B37" s="610" t="s">
        <v>69</v>
      </c>
      <c r="C37" s="611"/>
      <c r="D37" s="606" t="s">
        <v>41</v>
      </c>
      <c r="E37" s="608" t="s">
        <v>42</v>
      </c>
      <c r="F37" s="71"/>
      <c r="G37" s="93"/>
      <c r="H37" s="610" t="s">
        <v>69</v>
      </c>
      <c r="I37" s="611"/>
      <c r="J37" s="606" t="s">
        <v>41</v>
      </c>
      <c r="K37" s="608" t="s">
        <v>42</v>
      </c>
      <c r="L37" s="71"/>
      <c r="N37" s="610" t="s">
        <v>69</v>
      </c>
      <c r="O37" s="611"/>
      <c r="P37" s="606" t="s">
        <v>41</v>
      </c>
      <c r="Q37" s="608" t="s">
        <v>42</v>
      </c>
      <c r="R37" s="71"/>
      <c r="T37" s="610" t="s">
        <v>69</v>
      </c>
      <c r="U37" s="611"/>
      <c r="V37" s="606" t="s">
        <v>41</v>
      </c>
      <c r="W37" s="608" t="s">
        <v>42</v>
      </c>
      <c r="X37" s="71"/>
      <c r="Z37" s="610" t="s">
        <v>69</v>
      </c>
      <c r="AA37" s="611"/>
      <c r="AB37" s="606" t="s">
        <v>41</v>
      </c>
      <c r="AC37" s="608" t="s">
        <v>42</v>
      </c>
      <c r="AD37" s="71"/>
      <c r="AF37" s="610" t="s">
        <v>69</v>
      </c>
      <c r="AG37" s="611"/>
      <c r="AH37" s="606" t="s">
        <v>41</v>
      </c>
      <c r="AI37" s="608" t="s">
        <v>42</v>
      </c>
      <c r="AJ37" s="71"/>
      <c r="AL37" s="610" t="s">
        <v>69</v>
      </c>
      <c r="AM37" s="611"/>
      <c r="AN37" s="606" t="s">
        <v>41</v>
      </c>
      <c r="AO37" s="608" t="s">
        <v>42</v>
      </c>
      <c r="AP37" s="71"/>
      <c r="AR37" s="610" t="s">
        <v>69</v>
      </c>
      <c r="AS37" s="611"/>
      <c r="AT37" s="606" t="s">
        <v>41</v>
      </c>
      <c r="AU37" s="608" t="s">
        <v>42</v>
      </c>
      <c r="AV37" s="71"/>
    </row>
    <row r="38" spans="1:48" ht="13.5" thickBot="1">
      <c r="A38" s="69"/>
      <c r="B38" s="612"/>
      <c r="C38" s="613"/>
      <c r="D38" s="607"/>
      <c r="E38" s="609"/>
      <c r="F38" s="72"/>
      <c r="G38" s="93"/>
      <c r="H38" s="612"/>
      <c r="I38" s="613"/>
      <c r="J38" s="607"/>
      <c r="K38" s="609"/>
      <c r="L38" s="72"/>
      <c r="N38" s="612"/>
      <c r="O38" s="613"/>
      <c r="P38" s="607"/>
      <c r="Q38" s="609"/>
      <c r="R38" s="72"/>
      <c r="T38" s="612"/>
      <c r="U38" s="613"/>
      <c r="V38" s="607"/>
      <c r="W38" s="609"/>
      <c r="X38" s="72"/>
      <c r="Z38" s="612"/>
      <c r="AA38" s="613"/>
      <c r="AB38" s="607"/>
      <c r="AC38" s="609"/>
      <c r="AD38" s="72"/>
      <c r="AF38" s="612"/>
      <c r="AG38" s="613"/>
      <c r="AH38" s="607"/>
      <c r="AI38" s="609"/>
      <c r="AJ38" s="72"/>
      <c r="AL38" s="612"/>
      <c r="AM38" s="613"/>
      <c r="AN38" s="607"/>
      <c r="AO38" s="609"/>
      <c r="AP38" s="72"/>
      <c r="AR38" s="612"/>
      <c r="AS38" s="613"/>
      <c r="AT38" s="607"/>
      <c r="AU38" s="609"/>
      <c r="AV38" s="72"/>
    </row>
    <row r="39" spans="1:48" ht="12.75" customHeight="1">
      <c r="A39" s="69"/>
      <c r="B39" s="116" t="s">
        <v>33</v>
      </c>
      <c r="C39" s="117"/>
      <c r="D39" s="117"/>
      <c r="E39" s="117"/>
      <c r="F39" s="118"/>
      <c r="G39" s="73"/>
      <c r="H39" s="116" t="s">
        <v>33</v>
      </c>
      <c r="I39" s="117"/>
      <c r="J39" s="117"/>
      <c r="K39" s="117"/>
      <c r="L39" s="118"/>
      <c r="N39" s="116" t="s">
        <v>33</v>
      </c>
      <c r="O39" s="117"/>
      <c r="P39" s="117"/>
      <c r="Q39" s="117"/>
      <c r="R39" s="118"/>
      <c r="T39" s="116" t="s">
        <v>33</v>
      </c>
      <c r="U39" s="117"/>
      <c r="V39" s="117"/>
      <c r="W39" s="117"/>
      <c r="X39" s="118"/>
      <c r="Z39" s="116" t="s">
        <v>33</v>
      </c>
      <c r="AA39" s="117"/>
      <c r="AB39" s="117"/>
      <c r="AC39" s="117"/>
      <c r="AD39" s="118"/>
      <c r="AF39" s="116" t="s">
        <v>33</v>
      </c>
      <c r="AG39" s="117"/>
      <c r="AH39" s="117"/>
      <c r="AI39" s="117"/>
      <c r="AJ39" s="118"/>
      <c r="AL39" s="116" t="s">
        <v>33</v>
      </c>
      <c r="AM39" s="117"/>
      <c r="AN39" s="117"/>
      <c r="AO39" s="117"/>
      <c r="AP39" s="118"/>
      <c r="AR39" s="116" t="s">
        <v>33</v>
      </c>
      <c r="AS39" s="117"/>
      <c r="AT39" s="117"/>
      <c r="AU39" s="117"/>
      <c r="AV39" s="118"/>
    </row>
    <row r="40" spans="1:48" ht="12.75" customHeight="1">
      <c r="A40" s="69"/>
      <c r="B40" s="119"/>
      <c r="C40" s="117"/>
      <c r="D40" s="117"/>
      <c r="E40" s="117"/>
      <c r="F40" s="120"/>
      <c r="G40" s="73"/>
      <c r="H40" s="119"/>
      <c r="I40" s="117"/>
      <c r="J40" s="117"/>
      <c r="K40" s="117"/>
      <c r="L40" s="120"/>
      <c r="N40" s="119"/>
      <c r="O40" s="117"/>
      <c r="P40" s="117"/>
      <c r="Q40" s="117"/>
      <c r="R40" s="120"/>
      <c r="T40" s="119"/>
      <c r="U40" s="117"/>
      <c r="V40" s="117"/>
      <c r="W40" s="117"/>
      <c r="X40" s="120"/>
      <c r="Z40" s="119"/>
      <c r="AA40" s="117"/>
      <c r="AB40" s="117"/>
      <c r="AC40" s="117"/>
      <c r="AD40" s="120"/>
      <c r="AF40" s="119"/>
      <c r="AG40" s="117"/>
      <c r="AH40" s="117"/>
      <c r="AI40" s="117"/>
      <c r="AJ40" s="120"/>
      <c r="AL40" s="119"/>
      <c r="AM40" s="117"/>
      <c r="AN40" s="117"/>
      <c r="AO40" s="117"/>
      <c r="AP40" s="120"/>
      <c r="AR40" s="119"/>
      <c r="AS40" s="117"/>
      <c r="AT40" s="117"/>
      <c r="AU40" s="117"/>
      <c r="AV40" s="120"/>
    </row>
    <row r="41" spans="1:48" ht="21" customHeight="1">
      <c r="A41" s="69"/>
      <c r="B41" s="121" t="s">
        <v>70</v>
      </c>
      <c r="C41" s="122">
        <f>C42+C45+C46</f>
        <v>0</v>
      </c>
      <c r="D41" s="123">
        <f>D42+D45+D46</f>
        <v>0</v>
      </c>
      <c r="E41" s="123">
        <f>E42+E45+E46</f>
        <v>0</v>
      </c>
      <c r="F41" s="120"/>
      <c r="G41" s="73"/>
      <c r="H41" s="121" t="s">
        <v>70</v>
      </c>
      <c r="I41" s="122">
        <f>I42+I45+I46</f>
        <v>0</v>
      </c>
      <c r="J41" s="123">
        <f>J42+J45+J46</f>
        <v>0</v>
      </c>
      <c r="K41" s="123">
        <f>K42+K45+K46</f>
        <v>0</v>
      </c>
      <c r="L41" s="120"/>
      <c r="N41" s="121" t="s">
        <v>70</v>
      </c>
      <c r="O41" s="122">
        <f>O42+O45+O46</f>
        <v>0</v>
      </c>
      <c r="P41" s="123">
        <f>P42+P45+P46</f>
        <v>0</v>
      </c>
      <c r="Q41" s="123">
        <f>Q42+Q45+Q46</f>
        <v>0</v>
      </c>
      <c r="R41" s="120"/>
      <c r="T41" s="121" t="s">
        <v>70</v>
      </c>
      <c r="U41" s="122">
        <f>U42+U45+U46</f>
        <v>0</v>
      </c>
      <c r="V41" s="123">
        <f>V42+V45+V46</f>
        <v>0</v>
      </c>
      <c r="W41" s="123">
        <f>W42+W45+W46</f>
        <v>0</v>
      </c>
      <c r="X41" s="120"/>
      <c r="Z41" s="121" t="s">
        <v>70</v>
      </c>
      <c r="AA41" s="122">
        <f>AA42+AA45+AA46</f>
        <v>0</v>
      </c>
      <c r="AB41" s="123">
        <f>AB42+AB45+AB46</f>
        <v>0</v>
      </c>
      <c r="AC41" s="123">
        <f>AC42+AC45+AC46</f>
        <v>0</v>
      </c>
      <c r="AD41" s="120"/>
      <c r="AF41" s="121" t="s">
        <v>70</v>
      </c>
      <c r="AG41" s="122">
        <f>AG42+AG45+AG46</f>
        <v>0</v>
      </c>
      <c r="AH41" s="123">
        <f>AH42+AH45+AH46</f>
        <v>0</v>
      </c>
      <c r="AI41" s="123">
        <f>AI42+AI45+AI46</f>
        <v>0</v>
      </c>
      <c r="AJ41" s="120"/>
      <c r="AL41" s="121" t="s">
        <v>70</v>
      </c>
      <c r="AM41" s="122">
        <f>AM42+AM45+AM46</f>
        <v>0</v>
      </c>
      <c r="AN41" s="123">
        <f>AN42+AN45+AN46</f>
        <v>0</v>
      </c>
      <c r="AO41" s="123">
        <f>AO42+AO45+AO46</f>
        <v>0</v>
      </c>
      <c r="AP41" s="120"/>
      <c r="AR41" s="121" t="s">
        <v>70</v>
      </c>
      <c r="AS41" s="122">
        <f>AS42+AS45+AS46</f>
        <v>0</v>
      </c>
      <c r="AT41" s="123">
        <f>AT42+AT45+AT46</f>
        <v>0</v>
      </c>
      <c r="AU41" s="123">
        <f>AU42+AU45+AU46</f>
        <v>0</v>
      </c>
      <c r="AV41" s="120"/>
    </row>
    <row r="42" spans="1:48">
      <c r="A42" s="69"/>
      <c r="B42" s="124" t="s">
        <v>43</v>
      </c>
      <c r="C42" s="125">
        <f>D42+E42</f>
        <v>0</v>
      </c>
      <c r="D42" s="126"/>
      <c r="E42" s="127"/>
      <c r="F42" s="72"/>
      <c r="G42" s="73"/>
      <c r="H42" s="124" t="s">
        <v>43</v>
      </c>
      <c r="I42" s="125">
        <f>J42+K42</f>
        <v>0</v>
      </c>
      <c r="J42" s="126"/>
      <c r="K42" s="127"/>
      <c r="L42" s="72"/>
      <c r="N42" s="124" t="s">
        <v>43</v>
      </c>
      <c r="O42" s="125">
        <f>P42+Q42</f>
        <v>0</v>
      </c>
      <c r="P42" s="126"/>
      <c r="Q42" s="127"/>
      <c r="R42" s="72"/>
      <c r="T42" s="124" t="s">
        <v>43</v>
      </c>
      <c r="U42" s="125">
        <f>V42+W42</f>
        <v>0</v>
      </c>
      <c r="V42" s="126"/>
      <c r="W42" s="127"/>
      <c r="X42" s="72"/>
      <c r="Z42" s="124" t="s">
        <v>43</v>
      </c>
      <c r="AA42" s="125">
        <f>AB42+AC42</f>
        <v>0</v>
      </c>
      <c r="AB42" s="126"/>
      <c r="AC42" s="127"/>
      <c r="AD42" s="72"/>
      <c r="AF42" s="124" t="s">
        <v>43</v>
      </c>
      <c r="AG42" s="125">
        <f>AH42+AI42</f>
        <v>0</v>
      </c>
      <c r="AH42" s="126"/>
      <c r="AI42" s="127"/>
      <c r="AJ42" s="72"/>
      <c r="AL42" s="124" t="s">
        <v>43</v>
      </c>
      <c r="AM42" s="125">
        <f>AN42+AO42</f>
        <v>0</v>
      </c>
      <c r="AN42" s="126"/>
      <c r="AO42" s="127"/>
      <c r="AP42" s="72"/>
      <c r="AR42" s="124" t="s">
        <v>43</v>
      </c>
      <c r="AS42" s="125">
        <f>AT42+AU42</f>
        <v>0</v>
      </c>
      <c r="AT42" s="126"/>
      <c r="AU42" s="127"/>
      <c r="AV42" s="72"/>
    </row>
    <row r="43" spans="1:48" ht="18" customHeight="1">
      <c r="A43" s="69"/>
      <c r="B43" s="128" t="s">
        <v>44</v>
      </c>
      <c r="C43" s="125">
        <f t="shared" ref="C43:C49" si="1">D43+E43</f>
        <v>0</v>
      </c>
      <c r="D43" s="126"/>
      <c r="E43" s="127"/>
      <c r="F43" s="72"/>
      <c r="G43" s="73"/>
      <c r="H43" s="128" t="s">
        <v>44</v>
      </c>
      <c r="I43" s="125">
        <f t="shared" ref="I43" si="2">J43+K43</f>
        <v>0</v>
      </c>
      <c r="J43" s="126"/>
      <c r="K43" s="127"/>
      <c r="L43" s="72"/>
      <c r="N43" s="128" t="s">
        <v>44</v>
      </c>
      <c r="O43" s="125">
        <f t="shared" ref="O43" si="3">P43+Q43</f>
        <v>0</v>
      </c>
      <c r="P43" s="126"/>
      <c r="Q43" s="127"/>
      <c r="R43" s="72"/>
      <c r="T43" s="128" t="s">
        <v>44</v>
      </c>
      <c r="U43" s="125">
        <f t="shared" ref="U43" si="4">V43+W43</f>
        <v>0</v>
      </c>
      <c r="V43" s="126"/>
      <c r="W43" s="127"/>
      <c r="X43" s="72"/>
      <c r="Z43" s="128" t="s">
        <v>44</v>
      </c>
      <c r="AA43" s="125">
        <f t="shared" ref="AA43" si="5">AB43+AC43</f>
        <v>0</v>
      </c>
      <c r="AB43" s="126"/>
      <c r="AC43" s="127"/>
      <c r="AD43" s="72"/>
      <c r="AF43" s="128" t="s">
        <v>44</v>
      </c>
      <c r="AG43" s="125">
        <f t="shared" ref="AG43" si="6">AH43+AI43</f>
        <v>0</v>
      </c>
      <c r="AH43" s="126"/>
      <c r="AI43" s="127"/>
      <c r="AJ43" s="72"/>
      <c r="AL43" s="128" t="s">
        <v>44</v>
      </c>
      <c r="AM43" s="125">
        <f t="shared" ref="AM43" si="7">AN43+AO43</f>
        <v>0</v>
      </c>
      <c r="AN43" s="126"/>
      <c r="AO43" s="127"/>
      <c r="AP43" s="72"/>
      <c r="AR43" s="128" t="s">
        <v>44</v>
      </c>
      <c r="AS43" s="125">
        <f t="shared" ref="AS43" si="8">AT43+AU43</f>
        <v>0</v>
      </c>
      <c r="AT43" s="126"/>
      <c r="AU43" s="127"/>
      <c r="AV43" s="72"/>
    </row>
    <row r="44" spans="1:48">
      <c r="A44" s="69"/>
      <c r="B44" s="128" t="s">
        <v>45</v>
      </c>
      <c r="C44" s="125">
        <f>D44+E44</f>
        <v>0</v>
      </c>
      <c r="D44" s="126"/>
      <c r="E44" s="127"/>
      <c r="F44" s="72"/>
      <c r="G44" s="73"/>
      <c r="H44" s="128" t="s">
        <v>45</v>
      </c>
      <c r="I44" s="125">
        <f>J44+K44</f>
        <v>0</v>
      </c>
      <c r="J44" s="126"/>
      <c r="K44" s="127"/>
      <c r="L44" s="72"/>
      <c r="N44" s="128" t="s">
        <v>45</v>
      </c>
      <c r="O44" s="125">
        <f>P44+Q44</f>
        <v>0</v>
      </c>
      <c r="P44" s="126"/>
      <c r="Q44" s="127"/>
      <c r="R44" s="72"/>
      <c r="T44" s="128" t="s">
        <v>45</v>
      </c>
      <c r="U44" s="125">
        <f>V44+W44</f>
        <v>0</v>
      </c>
      <c r="V44" s="126"/>
      <c r="W44" s="127"/>
      <c r="X44" s="72"/>
      <c r="Z44" s="128" t="s">
        <v>45</v>
      </c>
      <c r="AA44" s="125">
        <f>AB44+AC44</f>
        <v>0</v>
      </c>
      <c r="AB44" s="126"/>
      <c r="AC44" s="127"/>
      <c r="AD44" s="72"/>
      <c r="AF44" s="128" t="s">
        <v>45</v>
      </c>
      <c r="AG44" s="125">
        <f>AH44+AI44</f>
        <v>0</v>
      </c>
      <c r="AH44" s="126"/>
      <c r="AI44" s="127"/>
      <c r="AJ44" s="72"/>
      <c r="AL44" s="128" t="s">
        <v>45</v>
      </c>
      <c r="AM44" s="125">
        <f>AN44+AO44</f>
        <v>0</v>
      </c>
      <c r="AN44" s="126"/>
      <c r="AO44" s="127"/>
      <c r="AP44" s="72"/>
      <c r="AR44" s="128" t="s">
        <v>45</v>
      </c>
      <c r="AS44" s="125">
        <f>AT44+AU44</f>
        <v>0</v>
      </c>
      <c r="AT44" s="126"/>
      <c r="AU44" s="127"/>
      <c r="AV44" s="72"/>
    </row>
    <row r="45" spans="1:48">
      <c r="A45" s="69"/>
      <c r="B45" s="124" t="s">
        <v>46</v>
      </c>
      <c r="C45" s="125">
        <f t="shared" si="1"/>
        <v>0</v>
      </c>
      <c r="D45" s="126"/>
      <c r="E45" s="127"/>
      <c r="F45" s="72"/>
      <c r="G45" s="129"/>
      <c r="H45" s="124" t="s">
        <v>46</v>
      </c>
      <c r="I45" s="125">
        <f t="shared" ref="I45:I49" si="9">J45+K45</f>
        <v>0</v>
      </c>
      <c r="J45" s="126"/>
      <c r="K45" s="127"/>
      <c r="L45" s="72"/>
      <c r="N45" s="124" t="s">
        <v>46</v>
      </c>
      <c r="O45" s="125">
        <f t="shared" ref="O45:O49" si="10">P45+Q45</f>
        <v>0</v>
      </c>
      <c r="P45" s="126"/>
      <c r="Q45" s="127"/>
      <c r="R45" s="72"/>
      <c r="T45" s="124" t="s">
        <v>46</v>
      </c>
      <c r="U45" s="125">
        <f t="shared" ref="U45:U49" si="11">V45+W45</f>
        <v>0</v>
      </c>
      <c r="V45" s="126"/>
      <c r="W45" s="127"/>
      <c r="X45" s="72"/>
      <c r="Z45" s="124" t="s">
        <v>46</v>
      </c>
      <c r="AA45" s="125">
        <f t="shared" ref="AA45:AA49" si="12">AB45+AC45</f>
        <v>0</v>
      </c>
      <c r="AB45" s="126"/>
      <c r="AC45" s="127"/>
      <c r="AD45" s="72"/>
      <c r="AF45" s="124" t="s">
        <v>46</v>
      </c>
      <c r="AG45" s="125">
        <f t="shared" ref="AG45:AG49" si="13">AH45+AI45</f>
        <v>0</v>
      </c>
      <c r="AH45" s="126"/>
      <c r="AI45" s="127"/>
      <c r="AJ45" s="72"/>
      <c r="AL45" s="124" t="s">
        <v>46</v>
      </c>
      <c r="AM45" s="125">
        <f t="shared" ref="AM45:AM49" si="14">AN45+AO45</f>
        <v>0</v>
      </c>
      <c r="AN45" s="126"/>
      <c r="AO45" s="127"/>
      <c r="AP45" s="72"/>
      <c r="AR45" s="124" t="s">
        <v>46</v>
      </c>
      <c r="AS45" s="125">
        <f t="shared" ref="AS45:AS49" si="15">AT45+AU45</f>
        <v>0</v>
      </c>
      <c r="AT45" s="126"/>
      <c r="AU45" s="127"/>
      <c r="AV45" s="72"/>
    </row>
    <row r="46" spans="1:48">
      <c r="A46" s="69"/>
      <c r="B46" s="124" t="s">
        <v>47</v>
      </c>
      <c r="C46" s="125">
        <f t="shared" si="1"/>
        <v>0</v>
      </c>
      <c r="D46" s="126"/>
      <c r="E46" s="127"/>
      <c r="F46" s="72"/>
      <c r="G46" s="130"/>
      <c r="H46" s="124" t="s">
        <v>47</v>
      </c>
      <c r="I46" s="125">
        <f t="shared" si="9"/>
        <v>0</v>
      </c>
      <c r="J46" s="126"/>
      <c r="K46" s="127"/>
      <c r="L46" s="72"/>
      <c r="N46" s="124" t="s">
        <v>47</v>
      </c>
      <c r="O46" s="125">
        <f t="shared" si="10"/>
        <v>0</v>
      </c>
      <c r="P46" s="126"/>
      <c r="Q46" s="127"/>
      <c r="R46" s="72"/>
      <c r="T46" s="124" t="s">
        <v>47</v>
      </c>
      <c r="U46" s="125">
        <f t="shared" si="11"/>
        <v>0</v>
      </c>
      <c r="V46" s="126"/>
      <c r="W46" s="127"/>
      <c r="X46" s="72"/>
      <c r="Z46" s="124" t="s">
        <v>47</v>
      </c>
      <c r="AA46" s="125">
        <f t="shared" si="12"/>
        <v>0</v>
      </c>
      <c r="AB46" s="126"/>
      <c r="AC46" s="127"/>
      <c r="AD46" s="72"/>
      <c r="AF46" s="124" t="s">
        <v>47</v>
      </c>
      <c r="AG46" s="125">
        <f t="shared" si="13"/>
        <v>0</v>
      </c>
      <c r="AH46" s="126"/>
      <c r="AI46" s="127"/>
      <c r="AJ46" s="72"/>
      <c r="AL46" s="124" t="s">
        <v>47</v>
      </c>
      <c r="AM46" s="125">
        <f t="shared" si="14"/>
        <v>0</v>
      </c>
      <c r="AN46" s="126"/>
      <c r="AO46" s="127"/>
      <c r="AP46" s="72"/>
      <c r="AR46" s="124" t="s">
        <v>47</v>
      </c>
      <c r="AS46" s="125">
        <f t="shared" si="15"/>
        <v>0</v>
      </c>
      <c r="AT46" s="126"/>
      <c r="AU46" s="127"/>
      <c r="AV46" s="72"/>
    </row>
    <row r="47" spans="1:48">
      <c r="A47" s="69"/>
      <c r="B47" s="131" t="s">
        <v>48</v>
      </c>
      <c r="C47" s="125">
        <f t="shared" si="1"/>
        <v>0</v>
      </c>
      <c r="D47" s="127"/>
      <c r="E47" s="127"/>
      <c r="F47" s="72"/>
      <c r="G47" s="130"/>
      <c r="H47" s="131" t="s">
        <v>48</v>
      </c>
      <c r="I47" s="125">
        <f t="shared" si="9"/>
        <v>0</v>
      </c>
      <c r="J47" s="127"/>
      <c r="K47" s="127"/>
      <c r="L47" s="72"/>
      <c r="N47" s="131" t="s">
        <v>48</v>
      </c>
      <c r="O47" s="125">
        <f t="shared" si="10"/>
        <v>0</v>
      </c>
      <c r="P47" s="127"/>
      <c r="Q47" s="127"/>
      <c r="R47" s="72"/>
      <c r="T47" s="131" t="s">
        <v>48</v>
      </c>
      <c r="U47" s="125">
        <f t="shared" si="11"/>
        <v>0</v>
      </c>
      <c r="V47" s="127"/>
      <c r="W47" s="127"/>
      <c r="X47" s="72"/>
      <c r="Z47" s="131" t="s">
        <v>48</v>
      </c>
      <c r="AA47" s="125">
        <f t="shared" si="12"/>
        <v>0</v>
      </c>
      <c r="AB47" s="127"/>
      <c r="AC47" s="127"/>
      <c r="AD47" s="72"/>
      <c r="AF47" s="131" t="s">
        <v>48</v>
      </c>
      <c r="AG47" s="125">
        <f t="shared" si="13"/>
        <v>0</v>
      </c>
      <c r="AH47" s="127"/>
      <c r="AI47" s="127"/>
      <c r="AJ47" s="72"/>
      <c r="AL47" s="131" t="s">
        <v>48</v>
      </c>
      <c r="AM47" s="125">
        <f t="shared" si="14"/>
        <v>0</v>
      </c>
      <c r="AN47" s="127"/>
      <c r="AO47" s="127"/>
      <c r="AP47" s="72"/>
      <c r="AR47" s="131" t="s">
        <v>48</v>
      </c>
      <c r="AS47" s="125">
        <f t="shared" si="15"/>
        <v>0</v>
      </c>
      <c r="AT47" s="127"/>
      <c r="AU47" s="127"/>
      <c r="AV47" s="72"/>
    </row>
    <row r="48" spans="1:48" ht="13.9" customHeight="1">
      <c r="A48" s="69"/>
      <c r="B48" s="131" t="s">
        <v>48</v>
      </c>
      <c r="C48" s="125">
        <f t="shared" si="1"/>
        <v>0</v>
      </c>
      <c r="D48" s="127"/>
      <c r="E48" s="127"/>
      <c r="F48" s="72"/>
      <c r="G48" s="130"/>
      <c r="H48" s="131" t="s">
        <v>48</v>
      </c>
      <c r="I48" s="125">
        <f t="shared" si="9"/>
        <v>0</v>
      </c>
      <c r="J48" s="127"/>
      <c r="K48" s="127"/>
      <c r="L48" s="72"/>
      <c r="N48" s="131" t="s">
        <v>48</v>
      </c>
      <c r="O48" s="125">
        <f t="shared" si="10"/>
        <v>0</v>
      </c>
      <c r="P48" s="127"/>
      <c r="Q48" s="127"/>
      <c r="R48" s="72"/>
      <c r="T48" s="131" t="s">
        <v>48</v>
      </c>
      <c r="U48" s="125">
        <f t="shared" si="11"/>
        <v>0</v>
      </c>
      <c r="V48" s="127"/>
      <c r="W48" s="127"/>
      <c r="X48" s="72"/>
      <c r="Z48" s="131" t="s">
        <v>48</v>
      </c>
      <c r="AA48" s="125">
        <f t="shared" si="12"/>
        <v>0</v>
      </c>
      <c r="AB48" s="127"/>
      <c r="AC48" s="127"/>
      <c r="AD48" s="72"/>
      <c r="AF48" s="131" t="s">
        <v>48</v>
      </c>
      <c r="AG48" s="125">
        <f t="shared" si="13"/>
        <v>0</v>
      </c>
      <c r="AH48" s="127"/>
      <c r="AI48" s="127"/>
      <c r="AJ48" s="72"/>
      <c r="AL48" s="131" t="s">
        <v>48</v>
      </c>
      <c r="AM48" s="125">
        <f t="shared" si="14"/>
        <v>0</v>
      </c>
      <c r="AN48" s="127"/>
      <c r="AO48" s="127"/>
      <c r="AP48" s="72"/>
      <c r="AR48" s="131" t="s">
        <v>48</v>
      </c>
      <c r="AS48" s="125">
        <f t="shared" si="15"/>
        <v>0</v>
      </c>
      <c r="AT48" s="127"/>
      <c r="AU48" s="127"/>
      <c r="AV48" s="72"/>
    </row>
    <row r="49" spans="1:48">
      <c r="A49" s="69"/>
      <c r="B49" s="131" t="s">
        <v>48</v>
      </c>
      <c r="C49" s="125">
        <f t="shared" si="1"/>
        <v>0</v>
      </c>
      <c r="D49" s="127"/>
      <c r="E49" s="127"/>
      <c r="F49" s="72"/>
      <c r="G49" s="129"/>
      <c r="H49" s="131" t="s">
        <v>48</v>
      </c>
      <c r="I49" s="125">
        <f t="shared" si="9"/>
        <v>0</v>
      </c>
      <c r="J49" s="127"/>
      <c r="K49" s="127"/>
      <c r="L49" s="72"/>
      <c r="N49" s="131" t="s">
        <v>48</v>
      </c>
      <c r="O49" s="125">
        <f t="shared" si="10"/>
        <v>0</v>
      </c>
      <c r="P49" s="127"/>
      <c r="Q49" s="127"/>
      <c r="R49" s="72"/>
      <c r="T49" s="131" t="s">
        <v>48</v>
      </c>
      <c r="U49" s="125">
        <f t="shared" si="11"/>
        <v>0</v>
      </c>
      <c r="V49" s="127"/>
      <c r="W49" s="127"/>
      <c r="X49" s="72"/>
      <c r="Z49" s="131" t="s">
        <v>48</v>
      </c>
      <c r="AA49" s="125">
        <f t="shared" si="12"/>
        <v>0</v>
      </c>
      <c r="AB49" s="127"/>
      <c r="AC49" s="127"/>
      <c r="AD49" s="72"/>
      <c r="AF49" s="131" t="s">
        <v>48</v>
      </c>
      <c r="AG49" s="125">
        <f t="shared" si="13"/>
        <v>0</v>
      </c>
      <c r="AH49" s="127"/>
      <c r="AI49" s="127"/>
      <c r="AJ49" s="72"/>
      <c r="AL49" s="131" t="s">
        <v>48</v>
      </c>
      <c r="AM49" s="125">
        <f t="shared" si="14"/>
        <v>0</v>
      </c>
      <c r="AN49" s="127"/>
      <c r="AO49" s="127"/>
      <c r="AP49" s="72"/>
      <c r="AR49" s="131" t="s">
        <v>48</v>
      </c>
      <c r="AS49" s="125">
        <f t="shared" si="15"/>
        <v>0</v>
      </c>
      <c r="AT49" s="127"/>
      <c r="AU49" s="127"/>
      <c r="AV49" s="72"/>
    </row>
    <row r="50" spans="1:48">
      <c r="A50" s="69"/>
      <c r="B50" s="132"/>
      <c r="C50" s="133"/>
      <c r="D50" s="134"/>
      <c r="E50" s="134"/>
      <c r="F50" s="72"/>
      <c r="G50" s="135"/>
      <c r="H50" s="132"/>
      <c r="I50" s="133"/>
      <c r="J50" s="134"/>
      <c r="K50" s="134"/>
      <c r="L50" s="72"/>
      <c r="N50" s="132"/>
      <c r="O50" s="133"/>
      <c r="P50" s="134"/>
      <c r="Q50" s="134"/>
      <c r="R50" s="72"/>
      <c r="T50" s="132"/>
      <c r="U50" s="133"/>
      <c r="V50" s="134"/>
      <c r="W50" s="134"/>
      <c r="X50" s="72"/>
      <c r="Z50" s="132"/>
      <c r="AA50" s="133"/>
      <c r="AB50" s="134"/>
      <c r="AC50" s="134"/>
      <c r="AD50" s="72"/>
      <c r="AF50" s="132"/>
      <c r="AG50" s="133"/>
      <c r="AH50" s="134"/>
      <c r="AI50" s="134"/>
      <c r="AJ50" s="72"/>
      <c r="AL50" s="132"/>
      <c r="AM50" s="133"/>
      <c r="AN50" s="134"/>
      <c r="AO50" s="134"/>
      <c r="AP50" s="72"/>
      <c r="AR50" s="132"/>
      <c r="AS50" s="133"/>
      <c r="AT50" s="134"/>
      <c r="AU50" s="134"/>
      <c r="AV50" s="72"/>
    </row>
    <row r="51" spans="1:48">
      <c r="A51" s="69"/>
      <c r="B51" s="121" t="s">
        <v>71</v>
      </c>
      <c r="C51" s="122">
        <f>C52+C57</f>
        <v>0</v>
      </c>
      <c r="D51" s="123">
        <f>D52+D57</f>
        <v>0</v>
      </c>
      <c r="E51" s="123">
        <f>E52+E57</f>
        <v>0</v>
      </c>
      <c r="F51" s="72"/>
      <c r="G51" s="73"/>
      <c r="H51" s="121" t="s">
        <v>71</v>
      </c>
      <c r="I51" s="122">
        <f>I52+I57</f>
        <v>0</v>
      </c>
      <c r="J51" s="123">
        <f>J52+J57</f>
        <v>0</v>
      </c>
      <c r="K51" s="123">
        <f>K52+K57</f>
        <v>0</v>
      </c>
      <c r="L51" s="72"/>
      <c r="N51" s="121" t="s">
        <v>71</v>
      </c>
      <c r="O51" s="122">
        <f>O52+O57</f>
        <v>0</v>
      </c>
      <c r="P51" s="123">
        <f>P52+P57</f>
        <v>0</v>
      </c>
      <c r="Q51" s="123">
        <f>Q52+Q57</f>
        <v>0</v>
      </c>
      <c r="R51" s="72"/>
      <c r="T51" s="121" t="s">
        <v>71</v>
      </c>
      <c r="U51" s="122">
        <f>U52+U57</f>
        <v>0</v>
      </c>
      <c r="V51" s="123">
        <f>V52+V57</f>
        <v>0</v>
      </c>
      <c r="W51" s="123">
        <f>W52+W57</f>
        <v>0</v>
      </c>
      <c r="X51" s="72"/>
      <c r="Z51" s="121" t="s">
        <v>71</v>
      </c>
      <c r="AA51" s="122">
        <f>AA52+AA57</f>
        <v>0</v>
      </c>
      <c r="AB51" s="123">
        <f>AB52+AB57</f>
        <v>0</v>
      </c>
      <c r="AC51" s="123">
        <f>AC52+AC57</f>
        <v>0</v>
      </c>
      <c r="AD51" s="72"/>
      <c r="AF51" s="121" t="s">
        <v>71</v>
      </c>
      <c r="AG51" s="122">
        <f>AG52+AG57</f>
        <v>0</v>
      </c>
      <c r="AH51" s="123">
        <f>AH52+AH57</f>
        <v>0</v>
      </c>
      <c r="AI51" s="123">
        <f>AI52+AI57</f>
        <v>0</v>
      </c>
      <c r="AJ51" s="72"/>
      <c r="AL51" s="121" t="s">
        <v>71</v>
      </c>
      <c r="AM51" s="122">
        <f>AM52+AM57</f>
        <v>0</v>
      </c>
      <c r="AN51" s="123">
        <f>AN52+AN57</f>
        <v>0</v>
      </c>
      <c r="AO51" s="123">
        <f>AO52+AO57</f>
        <v>0</v>
      </c>
      <c r="AP51" s="72"/>
      <c r="AR51" s="121" t="s">
        <v>71</v>
      </c>
      <c r="AS51" s="122">
        <f>AS52+AS57</f>
        <v>0</v>
      </c>
      <c r="AT51" s="123">
        <f>AT52+AT57</f>
        <v>0</v>
      </c>
      <c r="AU51" s="123">
        <f>AU52+AU57</f>
        <v>0</v>
      </c>
      <c r="AV51" s="72"/>
    </row>
    <row r="52" spans="1:48">
      <c r="A52" s="69"/>
      <c r="B52" s="124" t="s">
        <v>49</v>
      </c>
      <c r="C52" s="125">
        <f t="shared" ref="C52:C58" si="16">D52+E52</f>
        <v>0</v>
      </c>
      <c r="D52" s="126"/>
      <c r="E52" s="127"/>
      <c r="F52" s="72"/>
      <c r="G52" s="73"/>
      <c r="H52" s="124" t="s">
        <v>49</v>
      </c>
      <c r="I52" s="125">
        <f t="shared" ref="I52:I58" si="17">J52+K52</f>
        <v>0</v>
      </c>
      <c r="J52" s="126"/>
      <c r="K52" s="127"/>
      <c r="L52" s="72"/>
      <c r="N52" s="124" t="s">
        <v>49</v>
      </c>
      <c r="O52" s="125">
        <f t="shared" ref="O52:O58" si="18">P52+Q52</f>
        <v>0</v>
      </c>
      <c r="P52" s="126"/>
      <c r="Q52" s="127"/>
      <c r="R52" s="72"/>
      <c r="T52" s="124" t="s">
        <v>49</v>
      </c>
      <c r="U52" s="125">
        <f t="shared" ref="U52:U58" si="19">V52+W52</f>
        <v>0</v>
      </c>
      <c r="V52" s="126"/>
      <c r="W52" s="127"/>
      <c r="X52" s="72"/>
      <c r="Z52" s="124" t="s">
        <v>49</v>
      </c>
      <c r="AA52" s="125">
        <f t="shared" ref="AA52:AA58" si="20">AB52+AC52</f>
        <v>0</v>
      </c>
      <c r="AB52" s="126"/>
      <c r="AC52" s="127"/>
      <c r="AD52" s="72"/>
      <c r="AF52" s="124" t="s">
        <v>49</v>
      </c>
      <c r="AG52" s="125">
        <f t="shared" ref="AG52:AG58" si="21">AH52+AI52</f>
        <v>0</v>
      </c>
      <c r="AH52" s="126"/>
      <c r="AI52" s="127"/>
      <c r="AJ52" s="72"/>
      <c r="AL52" s="124" t="s">
        <v>49</v>
      </c>
      <c r="AM52" s="125">
        <f t="shared" ref="AM52:AM58" si="22">AN52+AO52</f>
        <v>0</v>
      </c>
      <c r="AN52" s="126"/>
      <c r="AO52" s="127"/>
      <c r="AP52" s="72"/>
      <c r="AR52" s="124" t="s">
        <v>49</v>
      </c>
      <c r="AS52" s="125">
        <f t="shared" ref="AS52:AS58" si="23">AT52+AU52</f>
        <v>0</v>
      </c>
      <c r="AT52" s="126"/>
      <c r="AU52" s="127"/>
      <c r="AV52" s="72"/>
    </row>
    <row r="53" spans="1:48">
      <c r="A53" s="69"/>
      <c r="B53" s="128" t="s">
        <v>50</v>
      </c>
      <c r="C53" s="125">
        <f t="shared" si="16"/>
        <v>0</v>
      </c>
      <c r="D53" s="126"/>
      <c r="E53" s="127"/>
      <c r="F53" s="72"/>
      <c r="G53" s="73"/>
      <c r="H53" s="128" t="s">
        <v>50</v>
      </c>
      <c r="I53" s="125">
        <f t="shared" si="17"/>
        <v>0</v>
      </c>
      <c r="J53" s="126"/>
      <c r="K53" s="127"/>
      <c r="L53" s="72"/>
      <c r="N53" s="128" t="s">
        <v>50</v>
      </c>
      <c r="O53" s="125">
        <f t="shared" si="18"/>
        <v>0</v>
      </c>
      <c r="P53" s="126"/>
      <c r="Q53" s="127"/>
      <c r="R53" s="72"/>
      <c r="T53" s="128" t="s">
        <v>50</v>
      </c>
      <c r="U53" s="125">
        <f t="shared" si="19"/>
        <v>0</v>
      </c>
      <c r="V53" s="126"/>
      <c r="W53" s="127"/>
      <c r="X53" s="72"/>
      <c r="Z53" s="128" t="s">
        <v>50</v>
      </c>
      <c r="AA53" s="125">
        <f t="shared" si="20"/>
        <v>0</v>
      </c>
      <c r="AB53" s="126"/>
      <c r="AC53" s="127"/>
      <c r="AD53" s="72"/>
      <c r="AF53" s="128" t="s">
        <v>50</v>
      </c>
      <c r="AG53" s="125">
        <f t="shared" si="21"/>
        <v>0</v>
      </c>
      <c r="AH53" s="126"/>
      <c r="AI53" s="127"/>
      <c r="AJ53" s="72"/>
      <c r="AL53" s="128" t="s">
        <v>50</v>
      </c>
      <c r="AM53" s="125">
        <f t="shared" si="22"/>
        <v>0</v>
      </c>
      <c r="AN53" s="126"/>
      <c r="AO53" s="127"/>
      <c r="AP53" s="72"/>
      <c r="AR53" s="128" t="s">
        <v>50</v>
      </c>
      <c r="AS53" s="125">
        <f t="shared" si="23"/>
        <v>0</v>
      </c>
      <c r="AT53" s="126"/>
      <c r="AU53" s="127"/>
      <c r="AV53" s="72"/>
    </row>
    <row r="54" spans="1:48">
      <c r="A54" s="69"/>
      <c r="B54" s="128" t="s">
        <v>51</v>
      </c>
      <c r="C54" s="125">
        <f t="shared" si="16"/>
        <v>0</v>
      </c>
      <c r="D54" s="126"/>
      <c r="E54" s="127"/>
      <c r="F54" s="72"/>
      <c r="G54" s="136"/>
      <c r="H54" s="128" t="s">
        <v>51</v>
      </c>
      <c r="I54" s="125">
        <f t="shared" si="17"/>
        <v>0</v>
      </c>
      <c r="J54" s="126"/>
      <c r="K54" s="127"/>
      <c r="L54" s="72"/>
      <c r="N54" s="128" t="s">
        <v>51</v>
      </c>
      <c r="O54" s="125">
        <f t="shared" si="18"/>
        <v>0</v>
      </c>
      <c r="P54" s="126"/>
      <c r="Q54" s="127"/>
      <c r="R54" s="72"/>
      <c r="T54" s="128" t="s">
        <v>51</v>
      </c>
      <c r="U54" s="125">
        <f t="shared" si="19"/>
        <v>0</v>
      </c>
      <c r="V54" s="126"/>
      <c r="W54" s="127"/>
      <c r="X54" s="72"/>
      <c r="Z54" s="128" t="s">
        <v>51</v>
      </c>
      <c r="AA54" s="125">
        <f t="shared" si="20"/>
        <v>0</v>
      </c>
      <c r="AB54" s="126"/>
      <c r="AC54" s="127"/>
      <c r="AD54" s="72"/>
      <c r="AF54" s="128" t="s">
        <v>51</v>
      </c>
      <c r="AG54" s="125">
        <f t="shared" si="21"/>
        <v>0</v>
      </c>
      <c r="AH54" s="126"/>
      <c r="AI54" s="127"/>
      <c r="AJ54" s="72"/>
      <c r="AL54" s="128" t="s">
        <v>51</v>
      </c>
      <c r="AM54" s="125">
        <f t="shared" si="22"/>
        <v>0</v>
      </c>
      <c r="AN54" s="126"/>
      <c r="AO54" s="127"/>
      <c r="AP54" s="72"/>
      <c r="AR54" s="128" t="s">
        <v>51</v>
      </c>
      <c r="AS54" s="125">
        <f t="shared" si="23"/>
        <v>0</v>
      </c>
      <c r="AT54" s="126"/>
      <c r="AU54" s="127"/>
      <c r="AV54" s="72"/>
    </row>
    <row r="55" spans="1:48">
      <c r="A55" s="69"/>
      <c r="B55" s="128" t="s">
        <v>52</v>
      </c>
      <c r="C55" s="125">
        <f t="shared" si="16"/>
        <v>0</v>
      </c>
      <c r="D55" s="126"/>
      <c r="E55" s="127"/>
      <c r="F55" s="72"/>
      <c r="G55" s="73"/>
      <c r="H55" s="128" t="s">
        <v>52</v>
      </c>
      <c r="I55" s="125">
        <f t="shared" si="17"/>
        <v>0</v>
      </c>
      <c r="J55" s="126"/>
      <c r="K55" s="127"/>
      <c r="L55" s="72"/>
      <c r="N55" s="128" t="s">
        <v>52</v>
      </c>
      <c r="O55" s="125">
        <f t="shared" si="18"/>
        <v>0</v>
      </c>
      <c r="P55" s="126"/>
      <c r="Q55" s="127"/>
      <c r="R55" s="72"/>
      <c r="T55" s="128" t="s">
        <v>52</v>
      </c>
      <c r="U55" s="125">
        <f t="shared" si="19"/>
        <v>0</v>
      </c>
      <c r="V55" s="126"/>
      <c r="W55" s="127"/>
      <c r="X55" s="72"/>
      <c r="Z55" s="128" t="s">
        <v>52</v>
      </c>
      <c r="AA55" s="125">
        <f t="shared" si="20"/>
        <v>0</v>
      </c>
      <c r="AB55" s="126"/>
      <c r="AC55" s="127"/>
      <c r="AD55" s="72"/>
      <c r="AF55" s="128" t="s">
        <v>52</v>
      </c>
      <c r="AG55" s="125">
        <f t="shared" si="21"/>
        <v>0</v>
      </c>
      <c r="AH55" s="126"/>
      <c r="AI55" s="127"/>
      <c r="AJ55" s="72"/>
      <c r="AL55" s="128" t="s">
        <v>52</v>
      </c>
      <c r="AM55" s="125">
        <f t="shared" si="22"/>
        <v>0</v>
      </c>
      <c r="AN55" s="126"/>
      <c r="AO55" s="127"/>
      <c r="AP55" s="72"/>
      <c r="AR55" s="128" t="s">
        <v>52</v>
      </c>
      <c r="AS55" s="125">
        <f t="shared" si="23"/>
        <v>0</v>
      </c>
      <c r="AT55" s="126"/>
      <c r="AU55" s="127"/>
      <c r="AV55" s="72"/>
    </row>
    <row r="56" spans="1:48">
      <c r="A56" s="69"/>
      <c r="B56" s="128" t="s">
        <v>53</v>
      </c>
      <c r="C56" s="125">
        <f t="shared" si="16"/>
        <v>0</v>
      </c>
      <c r="D56" s="126"/>
      <c r="E56" s="127"/>
      <c r="F56" s="72"/>
      <c r="G56" s="130"/>
      <c r="H56" s="128" t="s">
        <v>53</v>
      </c>
      <c r="I56" s="125">
        <f t="shared" si="17"/>
        <v>0</v>
      </c>
      <c r="J56" s="126"/>
      <c r="K56" s="127"/>
      <c r="L56" s="72"/>
      <c r="N56" s="128" t="s">
        <v>53</v>
      </c>
      <c r="O56" s="125">
        <f t="shared" si="18"/>
        <v>0</v>
      </c>
      <c r="P56" s="126"/>
      <c r="Q56" s="127"/>
      <c r="R56" s="72"/>
      <c r="T56" s="128" t="s">
        <v>53</v>
      </c>
      <c r="U56" s="125">
        <f t="shared" si="19"/>
        <v>0</v>
      </c>
      <c r="V56" s="126"/>
      <c r="W56" s="127"/>
      <c r="X56" s="72"/>
      <c r="Z56" s="128" t="s">
        <v>53</v>
      </c>
      <c r="AA56" s="125">
        <f t="shared" si="20"/>
        <v>0</v>
      </c>
      <c r="AB56" s="126"/>
      <c r="AC56" s="127"/>
      <c r="AD56" s="72"/>
      <c r="AF56" s="128" t="s">
        <v>53</v>
      </c>
      <c r="AG56" s="125">
        <f t="shared" si="21"/>
        <v>0</v>
      </c>
      <c r="AH56" s="126"/>
      <c r="AI56" s="127"/>
      <c r="AJ56" s="72"/>
      <c r="AL56" s="128" t="s">
        <v>53</v>
      </c>
      <c r="AM56" s="125">
        <f t="shared" si="22"/>
        <v>0</v>
      </c>
      <c r="AN56" s="126"/>
      <c r="AO56" s="127"/>
      <c r="AP56" s="72"/>
      <c r="AR56" s="128" t="s">
        <v>53</v>
      </c>
      <c r="AS56" s="125">
        <f t="shared" si="23"/>
        <v>0</v>
      </c>
      <c r="AT56" s="126"/>
      <c r="AU56" s="127"/>
      <c r="AV56" s="72"/>
    </row>
    <row r="57" spans="1:48">
      <c r="A57" s="69"/>
      <c r="B57" s="124" t="s">
        <v>54</v>
      </c>
      <c r="C57" s="125">
        <f t="shared" si="16"/>
        <v>0</v>
      </c>
      <c r="D57" s="126"/>
      <c r="E57" s="127"/>
      <c r="F57" s="72"/>
      <c r="G57" s="130"/>
      <c r="H57" s="124" t="s">
        <v>54</v>
      </c>
      <c r="I57" s="125">
        <f t="shared" si="17"/>
        <v>0</v>
      </c>
      <c r="J57" s="126"/>
      <c r="K57" s="127"/>
      <c r="L57" s="72"/>
      <c r="N57" s="124" t="s">
        <v>54</v>
      </c>
      <c r="O57" s="125">
        <f t="shared" si="18"/>
        <v>0</v>
      </c>
      <c r="P57" s="126"/>
      <c r="Q57" s="127"/>
      <c r="R57" s="72"/>
      <c r="T57" s="124" t="s">
        <v>54</v>
      </c>
      <c r="U57" s="125">
        <f t="shared" si="19"/>
        <v>0</v>
      </c>
      <c r="V57" s="126"/>
      <c r="W57" s="127"/>
      <c r="X57" s="72"/>
      <c r="Z57" s="124" t="s">
        <v>54</v>
      </c>
      <c r="AA57" s="125">
        <f t="shared" si="20"/>
        <v>0</v>
      </c>
      <c r="AB57" s="126"/>
      <c r="AC57" s="127"/>
      <c r="AD57" s="72"/>
      <c r="AF57" s="124" t="s">
        <v>54</v>
      </c>
      <c r="AG57" s="125">
        <f t="shared" si="21"/>
        <v>0</v>
      </c>
      <c r="AH57" s="126"/>
      <c r="AI57" s="127"/>
      <c r="AJ57" s="72"/>
      <c r="AL57" s="124" t="s">
        <v>54</v>
      </c>
      <c r="AM57" s="125">
        <f t="shared" si="22"/>
        <v>0</v>
      </c>
      <c r="AN57" s="126"/>
      <c r="AO57" s="127"/>
      <c r="AP57" s="72"/>
      <c r="AR57" s="124" t="s">
        <v>54</v>
      </c>
      <c r="AS57" s="125">
        <f t="shared" si="23"/>
        <v>0</v>
      </c>
      <c r="AT57" s="126"/>
      <c r="AU57" s="127"/>
      <c r="AV57" s="72"/>
    </row>
    <row r="58" spans="1:48">
      <c r="A58" s="69"/>
      <c r="B58" s="128" t="s">
        <v>55</v>
      </c>
      <c r="C58" s="125">
        <f t="shared" si="16"/>
        <v>0</v>
      </c>
      <c r="D58" s="126"/>
      <c r="E58" s="127"/>
      <c r="F58" s="72"/>
      <c r="G58" s="73"/>
      <c r="H58" s="128" t="s">
        <v>55</v>
      </c>
      <c r="I58" s="125">
        <f t="shared" si="17"/>
        <v>0</v>
      </c>
      <c r="J58" s="126"/>
      <c r="K58" s="127"/>
      <c r="L58" s="72"/>
      <c r="N58" s="128" t="s">
        <v>55</v>
      </c>
      <c r="O58" s="125">
        <f t="shared" si="18"/>
        <v>0</v>
      </c>
      <c r="P58" s="126"/>
      <c r="Q58" s="127"/>
      <c r="R58" s="72"/>
      <c r="T58" s="128" t="s">
        <v>55</v>
      </c>
      <c r="U58" s="125">
        <f t="shared" si="19"/>
        <v>0</v>
      </c>
      <c r="V58" s="126"/>
      <c r="W58" s="127"/>
      <c r="X58" s="72"/>
      <c r="Z58" s="128" t="s">
        <v>55</v>
      </c>
      <c r="AA58" s="125">
        <f t="shared" si="20"/>
        <v>0</v>
      </c>
      <c r="AB58" s="126"/>
      <c r="AC58" s="127"/>
      <c r="AD58" s="72"/>
      <c r="AF58" s="128" t="s">
        <v>55</v>
      </c>
      <c r="AG58" s="125">
        <f t="shared" si="21"/>
        <v>0</v>
      </c>
      <c r="AH58" s="126"/>
      <c r="AI58" s="127"/>
      <c r="AJ58" s="72"/>
      <c r="AL58" s="128" t="s">
        <v>55</v>
      </c>
      <c r="AM58" s="125">
        <f t="shared" si="22"/>
        <v>0</v>
      </c>
      <c r="AN58" s="126"/>
      <c r="AO58" s="127"/>
      <c r="AP58" s="72"/>
      <c r="AR58" s="128" t="s">
        <v>55</v>
      </c>
      <c r="AS58" s="125">
        <f t="shared" si="23"/>
        <v>0</v>
      </c>
      <c r="AT58" s="126"/>
      <c r="AU58" s="127"/>
      <c r="AV58" s="72"/>
    </row>
    <row r="59" spans="1:48">
      <c r="A59" s="69"/>
      <c r="B59" s="137"/>
      <c r="C59" s="125"/>
      <c r="D59" s="125"/>
      <c r="E59" s="138"/>
      <c r="F59" s="72"/>
      <c r="G59" s="130"/>
      <c r="H59" s="137"/>
      <c r="I59" s="125"/>
      <c r="J59" s="125"/>
      <c r="K59" s="138"/>
      <c r="L59" s="72"/>
      <c r="N59" s="137"/>
      <c r="O59" s="125"/>
      <c r="P59" s="125"/>
      <c r="Q59" s="138"/>
      <c r="R59" s="72"/>
      <c r="T59" s="137"/>
      <c r="U59" s="125"/>
      <c r="V59" s="125"/>
      <c r="W59" s="138"/>
      <c r="X59" s="72"/>
      <c r="Z59" s="137"/>
      <c r="AA59" s="125"/>
      <c r="AB59" s="125"/>
      <c r="AC59" s="138"/>
      <c r="AD59" s="72"/>
      <c r="AF59" s="137"/>
      <c r="AG59" s="125"/>
      <c r="AH59" s="125"/>
      <c r="AI59" s="138"/>
      <c r="AJ59" s="72"/>
      <c r="AL59" s="137"/>
      <c r="AM59" s="125"/>
      <c r="AN59" s="125"/>
      <c r="AO59" s="138"/>
      <c r="AP59" s="72"/>
      <c r="AR59" s="137"/>
      <c r="AS59" s="125"/>
      <c r="AT59" s="125"/>
      <c r="AU59" s="138"/>
      <c r="AV59" s="72"/>
    </row>
    <row r="60" spans="1:48">
      <c r="A60" s="69"/>
      <c r="B60" s="121" t="s">
        <v>72</v>
      </c>
      <c r="C60" s="122">
        <f>C61</f>
        <v>0</v>
      </c>
      <c r="D60" s="122">
        <f>D61</f>
        <v>0</v>
      </c>
      <c r="E60" s="123">
        <f>E61</f>
        <v>0</v>
      </c>
      <c r="F60" s="72"/>
      <c r="G60" s="73"/>
      <c r="H60" s="121" t="s">
        <v>72</v>
      </c>
      <c r="I60" s="122">
        <f>I61</f>
        <v>0</v>
      </c>
      <c r="J60" s="122">
        <f>J61</f>
        <v>0</v>
      </c>
      <c r="K60" s="123">
        <f>K61</f>
        <v>0</v>
      </c>
      <c r="L60" s="72"/>
      <c r="N60" s="121" t="s">
        <v>72</v>
      </c>
      <c r="O60" s="122">
        <f>O61</f>
        <v>0</v>
      </c>
      <c r="P60" s="122">
        <f>P61</f>
        <v>0</v>
      </c>
      <c r="Q60" s="123">
        <f>Q61</f>
        <v>0</v>
      </c>
      <c r="R60" s="72"/>
      <c r="T60" s="121" t="s">
        <v>72</v>
      </c>
      <c r="U60" s="122">
        <f>U61</f>
        <v>0</v>
      </c>
      <c r="V60" s="122">
        <f>V61</f>
        <v>0</v>
      </c>
      <c r="W60" s="123">
        <f>W61</f>
        <v>0</v>
      </c>
      <c r="X60" s="72"/>
      <c r="Z60" s="121" t="s">
        <v>72</v>
      </c>
      <c r="AA60" s="122">
        <f>AA61</f>
        <v>0</v>
      </c>
      <c r="AB60" s="122">
        <f>AB61</f>
        <v>0</v>
      </c>
      <c r="AC60" s="123">
        <f>AC61</f>
        <v>0</v>
      </c>
      <c r="AD60" s="72"/>
      <c r="AF60" s="121" t="s">
        <v>72</v>
      </c>
      <c r="AG60" s="122">
        <f>AG61</f>
        <v>0</v>
      </c>
      <c r="AH60" s="122">
        <f>AH61</f>
        <v>0</v>
      </c>
      <c r="AI60" s="123">
        <f>AI61</f>
        <v>0</v>
      </c>
      <c r="AJ60" s="72"/>
      <c r="AL60" s="121" t="s">
        <v>72</v>
      </c>
      <c r="AM60" s="122">
        <f>AM61</f>
        <v>0</v>
      </c>
      <c r="AN60" s="122">
        <f>AN61</f>
        <v>0</v>
      </c>
      <c r="AO60" s="123">
        <f>AO61</f>
        <v>0</v>
      </c>
      <c r="AP60" s="72"/>
      <c r="AR60" s="121" t="s">
        <v>72</v>
      </c>
      <c r="AS60" s="122">
        <f>AS61</f>
        <v>0</v>
      </c>
      <c r="AT60" s="122">
        <f>AT61</f>
        <v>0</v>
      </c>
      <c r="AU60" s="123">
        <f>AU61</f>
        <v>0</v>
      </c>
      <c r="AV60" s="72"/>
    </row>
    <row r="61" spans="1:48">
      <c r="A61" s="69"/>
      <c r="B61" s="139" t="s">
        <v>56</v>
      </c>
      <c r="C61" s="125">
        <f>D61+E61</f>
        <v>0</v>
      </c>
      <c r="D61" s="126"/>
      <c r="E61" s="127"/>
      <c r="F61" s="72"/>
      <c r="G61" s="73"/>
      <c r="H61" s="139" t="s">
        <v>56</v>
      </c>
      <c r="I61" s="125">
        <f>J61+K61</f>
        <v>0</v>
      </c>
      <c r="J61" s="126"/>
      <c r="K61" s="127"/>
      <c r="L61" s="72"/>
      <c r="N61" s="139" t="s">
        <v>56</v>
      </c>
      <c r="O61" s="125">
        <f>P61+Q61</f>
        <v>0</v>
      </c>
      <c r="P61" s="126"/>
      <c r="Q61" s="127"/>
      <c r="R61" s="72"/>
      <c r="T61" s="139" t="s">
        <v>56</v>
      </c>
      <c r="U61" s="125">
        <f>V61+W61</f>
        <v>0</v>
      </c>
      <c r="V61" s="126"/>
      <c r="W61" s="127"/>
      <c r="X61" s="72"/>
      <c r="Z61" s="139" t="s">
        <v>56</v>
      </c>
      <c r="AA61" s="125">
        <f>AB61+AC61</f>
        <v>0</v>
      </c>
      <c r="AB61" s="126"/>
      <c r="AC61" s="127"/>
      <c r="AD61" s="72"/>
      <c r="AF61" s="139" t="s">
        <v>56</v>
      </c>
      <c r="AG61" s="125">
        <f>AH61+AI61</f>
        <v>0</v>
      </c>
      <c r="AH61" s="126"/>
      <c r="AI61" s="127"/>
      <c r="AJ61" s="72"/>
      <c r="AL61" s="139" t="s">
        <v>56</v>
      </c>
      <c r="AM61" s="125">
        <f>AN61+AO61</f>
        <v>0</v>
      </c>
      <c r="AN61" s="126"/>
      <c r="AO61" s="127"/>
      <c r="AP61" s="72"/>
      <c r="AR61" s="139" t="s">
        <v>56</v>
      </c>
      <c r="AS61" s="125">
        <f>AT61+AU61</f>
        <v>0</v>
      </c>
      <c r="AT61" s="126"/>
      <c r="AU61" s="127"/>
      <c r="AV61" s="72"/>
    </row>
    <row r="62" spans="1:48">
      <c r="A62" s="69"/>
      <c r="B62" s="139" t="s">
        <v>57</v>
      </c>
      <c r="C62" s="125">
        <f>D62+E62</f>
        <v>0</v>
      </c>
      <c r="D62" s="126"/>
      <c r="E62" s="127"/>
      <c r="F62" s="72"/>
      <c r="G62" s="130"/>
      <c r="H62" s="139" t="s">
        <v>57</v>
      </c>
      <c r="I62" s="125">
        <f>J62+K62</f>
        <v>0</v>
      </c>
      <c r="J62" s="126"/>
      <c r="K62" s="127"/>
      <c r="L62" s="72"/>
      <c r="N62" s="139" t="s">
        <v>57</v>
      </c>
      <c r="O62" s="125">
        <f>P62+Q62</f>
        <v>0</v>
      </c>
      <c r="P62" s="126"/>
      <c r="Q62" s="127"/>
      <c r="R62" s="72"/>
      <c r="T62" s="139" t="s">
        <v>57</v>
      </c>
      <c r="U62" s="125">
        <f>V62+W62</f>
        <v>0</v>
      </c>
      <c r="V62" s="126"/>
      <c r="W62" s="127"/>
      <c r="X62" s="72"/>
      <c r="Z62" s="139" t="s">
        <v>57</v>
      </c>
      <c r="AA62" s="125">
        <f>AB62+AC62</f>
        <v>0</v>
      </c>
      <c r="AB62" s="126"/>
      <c r="AC62" s="127"/>
      <c r="AD62" s="72"/>
      <c r="AF62" s="139" t="s">
        <v>57</v>
      </c>
      <c r="AG62" s="125">
        <f>AH62+AI62</f>
        <v>0</v>
      </c>
      <c r="AH62" s="126"/>
      <c r="AI62" s="127"/>
      <c r="AJ62" s="72"/>
      <c r="AL62" s="139" t="s">
        <v>57</v>
      </c>
      <c r="AM62" s="125">
        <f>AN62+AO62</f>
        <v>0</v>
      </c>
      <c r="AN62" s="126"/>
      <c r="AO62" s="127"/>
      <c r="AP62" s="72"/>
      <c r="AR62" s="139" t="s">
        <v>57</v>
      </c>
      <c r="AS62" s="125">
        <f>AT62+AU62</f>
        <v>0</v>
      </c>
      <c r="AT62" s="126"/>
      <c r="AU62" s="127"/>
      <c r="AV62" s="72"/>
    </row>
    <row r="63" spans="1:48">
      <c r="A63" s="69"/>
      <c r="B63" s="139" t="s">
        <v>58</v>
      </c>
      <c r="C63" s="125">
        <f>D63+E63</f>
        <v>0</v>
      </c>
      <c r="D63" s="126"/>
      <c r="E63" s="127"/>
      <c r="F63" s="72"/>
      <c r="G63" s="73"/>
      <c r="H63" s="139" t="s">
        <v>58</v>
      </c>
      <c r="I63" s="125">
        <f>J63+K63</f>
        <v>0</v>
      </c>
      <c r="J63" s="126"/>
      <c r="K63" s="127"/>
      <c r="L63" s="72"/>
      <c r="N63" s="139" t="s">
        <v>58</v>
      </c>
      <c r="O63" s="125">
        <f>P63+Q63</f>
        <v>0</v>
      </c>
      <c r="P63" s="126"/>
      <c r="Q63" s="127"/>
      <c r="R63" s="72"/>
      <c r="T63" s="139" t="s">
        <v>58</v>
      </c>
      <c r="U63" s="125">
        <f>V63+W63</f>
        <v>0</v>
      </c>
      <c r="V63" s="126"/>
      <c r="W63" s="127"/>
      <c r="X63" s="72"/>
      <c r="Z63" s="139" t="s">
        <v>58</v>
      </c>
      <c r="AA63" s="125">
        <f>AB63+AC63</f>
        <v>0</v>
      </c>
      <c r="AB63" s="126"/>
      <c r="AC63" s="127"/>
      <c r="AD63" s="72"/>
      <c r="AF63" s="139" t="s">
        <v>58</v>
      </c>
      <c r="AG63" s="125">
        <f>AH63+AI63</f>
        <v>0</v>
      </c>
      <c r="AH63" s="126"/>
      <c r="AI63" s="127"/>
      <c r="AJ63" s="72"/>
      <c r="AL63" s="139" t="s">
        <v>58</v>
      </c>
      <c r="AM63" s="125">
        <f>AN63+AO63</f>
        <v>0</v>
      </c>
      <c r="AN63" s="126"/>
      <c r="AO63" s="127"/>
      <c r="AP63" s="72"/>
      <c r="AR63" s="139" t="s">
        <v>58</v>
      </c>
      <c r="AS63" s="125">
        <f>AT63+AU63</f>
        <v>0</v>
      </c>
      <c r="AT63" s="126"/>
      <c r="AU63" s="127"/>
      <c r="AV63" s="72"/>
    </row>
    <row r="64" spans="1:48">
      <c r="A64" s="69"/>
      <c r="B64" s="139"/>
      <c r="C64" s="125"/>
      <c r="D64" s="125"/>
      <c r="E64" s="138"/>
      <c r="F64" s="72"/>
      <c r="G64" s="73"/>
      <c r="H64" s="139"/>
      <c r="I64" s="125"/>
      <c r="J64" s="125"/>
      <c r="K64" s="138"/>
      <c r="L64" s="72"/>
      <c r="N64" s="139"/>
      <c r="O64" s="125"/>
      <c r="P64" s="125"/>
      <c r="Q64" s="138"/>
      <c r="R64" s="72"/>
      <c r="T64" s="139"/>
      <c r="U64" s="125"/>
      <c r="V64" s="125"/>
      <c r="W64" s="138"/>
      <c r="X64" s="72"/>
      <c r="Z64" s="139"/>
      <c r="AA64" s="125"/>
      <c r="AB64" s="125"/>
      <c r="AC64" s="138"/>
      <c r="AD64" s="72"/>
      <c r="AF64" s="139"/>
      <c r="AG64" s="125"/>
      <c r="AH64" s="125"/>
      <c r="AI64" s="138"/>
      <c r="AJ64" s="72"/>
      <c r="AL64" s="139"/>
      <c r="AM64" s="125"/>
      <c r="AN64" s="125"/>
      <c r="AO64" s="138"/>
      <c r="AP64" s="72"/>
      <c r="AR64" s="139"/>
      <c r="AS64" s="125"/>
      <c r="AT64" s="125"/>
      <c r="AU64" s="138"/>
      <c r="AV64" s="72"/>
    </row>
    <row r="65" spans="1:48" ht="18.75" customHeight="1">
      <c r="A65" s="69"/>
      <c r="B65" s="121" t="s">
        <v>73</v>
      </c>
      <c r="C65" s="122">
        <f>C66+C67+C68</f>
        <v>0</v>
      </c>
      <c r="D65" s="122">
        <f>D66+D67+D68</f>
        <v>0</v>
      </c>
      <c r="E65" s="123">
        <f>E66+E67+E68</f>
        <v>0</v>
      </c>
      <c r="F65" s="140"/>
      <c r="G65" s="141"/>
      <c r="H65" s="121" t="s">
        <v>73</v>
      </c>
      <c r="I65" s="122">
        <f>I66+I67+I68</f>
        <v>0</v>
      </c>
      <c r="J65" s="122">
        <f>J66+J67+J68</f>
        <v>0</v>
      </c>
      <c r="K65" s="123">
        <f>K66+K67+K68</f>
        <v>0</v>
      </c>
      <c r="L65" s="140"/>
      <c r="N65" s="121" t="s">
        <v>73</v>
      </c>
      <c r="O65" s="122">
        <f>O66+O67+O68</f>
        <v>0</v>
      </c>
      <c r="P65" s="122">
        <f>P66+P67+P68</f>
        <v>0</v>
      </c>
      <c r="Q65" s="123">
        <f>Q66+Q67+Q68</f>
        <v>0</v>
      </c>
      <c r="R65" s="140"/>
      <c r="T65" s="121" t="s">
        <v>73</v>
      </c>
      <c r="U65" s="122">
        <f>U66+U67+U68</f>
        <v>0</v>
      </c>
      <c r="V65" s="122">
        <f>V66+V67+V68</f>
        <v>0</v>
      </c>
      <c r="W65" s="123">
        <f>W66+W67+W68</f>
        <v>0</v>
      </c>
      <c r="X65" s="140"/>
      <c r="Z65" s="121" t="s">
        <v>73</v>
      </c>
      <c r="AA65" s="122">
        <f>AA66+AA67+AA68</f>
        <v>0</v>
      </c>
      <c r="AB65" s="122">
        <f>AB66+AB67+AB68</f>
        <v>0</v>
      </c>
      <c r="AC65" s="123">
        <f>AC66+AC67+AC68</f>
        <v>0</v>
      </c>
      <c r="AD65" s="140"/>
      <c r="AF65" s="121" t="s">
        <v>73</v>
      </c>
      <c r="AG65" s="122">
        <f>AG66+AG67+AG68</f>
        <v>0</v>
      </c>
      <c r="AH65" s="122">
        <f>AH66+AH67+AH68</f>
        <v>0</v>
      </c>
      <c r="AI65" s="123">
        <f>AI66+AI67+AI68</f>
        <v>0</v>
      </c>
      <c r="AJ65" s="140"/>
      <c r="AL65" s="121" t="s">
        <v>73</v>
      </c>
      <c r="AM65" s="122">
        <f>AM66+AM67+AM68</f>
        <v>0</v>
      </c>
      <c r="AN65" s="122">
        <f>AN66+AN67+AN68</f>
        <v>0</v>
      </c>
      <c r="AO65" s="123">
        <f>AO66+AO67+AO68</f>
        <v>0</v>
      </c>
      <c r="AP65" s="140"/>
      <c r="AR65" s="121" t="s">
        <v>73</v>
      </c>
      <c r="AS65" s="122">
        <f>AS66+AS67+AS68</f>
        <v>0</v>
      </c>
      <c r="AT65" s="122">
        <f>AT66+AT67+AT68</f>
        <v>0</v>
      </c>
      <c r="AU65" s="123">
        <f>AU66+AU67+AU68</f>
        <v>0</v>
      </c>
      <c r="AV65" s="140"/>
    </row>
    <row r="66" spans="1:48">
      <c r="A66" s="69"/>
      <c r="B66" s="124" t="s">
        <v>59</v>
      </c>
      <c r="C66" s="125">
        <f>D66+E66</f>
        <v>0</v>
      </c>
      <c r="D66" s="126"/>
      <c r="E66" s="127"/>
      <c r="F66" s="142" t="s">
        <v>60</v>
      </c>
      <c r="G66" s="141"/>
      <c r="H66" s="124" t="s">
        <v>59</v>
      </c>
      <c r="I66" s="125">
        <f>J66+K66</f>
        <v>0</v>
      </c>
      <c r="J66" s="126"/>
      <c r="K66" s="127"/>
      <c r="L66" s="142" t="s">
        <v>60</v>
      </c>
      <c r="N66" s="124" t="s">
        <v>59</v>
      </c>
      <c r="O66" s="125">
        <f>P66+Q66</f>
        <v>0</v>
      </c>
      <c r="P66" s="126"/>
      <c r="Q66" s="127"/>
      <c r="R66" s="142" t="s">
        <v>60</v>
      </c>
      <c r="T66" s="124" t="s">
        <v>59</v>
      </c>
      <c r="U66" s="125">
        <f>V66+W66</f>
        <v>0</v>
      </c>
      <c r="V66" s="126"/>
      <c r="W66" s="127"/>
      <c r="X66" s="142" t="s">
        <v>60</v>
      </c>
      <c r="Z66" s="124" t="s">
        <v>59</v>
      </c>
      <c r="AA66" s="125">
        <f>AB66+AC66</f>
        <v>0</v>
      </c>
      <c r="AB66" s="126"/>
      <c r="AC66" s="127"/>
      <c r="AD66" s="142" t="s">
        <v>60</v>
      </c>
      <c r="AF66" s="124" t="s">
        <v>59</v>
      </c>
      <c r="AG66" s="125">
        <f>AH66+AI66</f>
        <v>0</v>
      </c>
      <c r="AH66" s="126"/>
      <c r="AI66" s="127"/>
      <c r="AJ66" s="142" t="s">
        <v>60</v>
      </c>
      <c r="AL66" s="124" t="s">
        <v>59</v>
      </c>
      <c r="AM66" s="125">
        <f>AN66+AO66</f>
        <v>0</v>
      </c>
      <c r="AN66" s="126"/>
      <c r="AO66" s="127"/>
      <c r="AP66" s="142" t="s">
        <v>60</v>
      </c>
      <c r="AR66" s="124" t="s">
        <v>59</v>
      </c>
      <c r="AS66" s="125">
        <f>AT66+AU66</f>
        <v>0</v>
      </c>
      <c r="AT66" s="126"/>
      <c r="AU66" s="127"/>
      <c r="AV66" s="142" t="s">
        <v>60</v>
      </c>
    </row>
    <row r="67" spans="1:48">
      <c r="A67" s="69"/>
      <c r="B67" s="124" t="s">
        <v>61</v>
      </c>
      <c r="C67" s="125">
        <f>D67+E67</f>
        <v>0</v>
      </c>
      <c r="D67" s="126"/>
      <c r="E67" s="127"/>
      <c r="F67" s="142" t="s">
        <v>60</v>
      </c>
      <c r="G67" s="143"/>
      <c r="H67" s="124" t="s">
        <v>61</v>
      </c>
      <c r="I67" s="125">
        <f>J67+K67</f>
        <v>0</v>
      </c>
      <c r="J67" s="126"/>
      <c r="K67" s="127"/>
      <c r="L67" s="142" t="s">
        <v>60</v>
      </c>
      <c r="N67" s="124" t="s">
        <v>61</v>
      </c>
      <c r="O67" s="125">
        <f>P67+Q67</f>
        <v>0</v>
      </c>
      <c r="P67" s="126"/>
      <c r="Q67" s="127"/>
      <c r="R67" s="142" t="s">
        <v>60</v>
      </c>
      <c r="T67" s="124" t="s">
        <v>61</v>
      </c>
      <c r="U67" s="125">
        <f>V67+W67</f>
        <v>0</v>
      </c>
      <c r="V67" s="126"/>
      <c r="W67" s="127"/>
      <c r="X67" s="142" t="s">
        <v>60</v>
      </c>
      <c r="Z67" s="124" t="s">
        <v>61</v>
      </c>
      <c r="AA67" s="125">
        <f>AB67+AC67</f>
        <v>0</v>
      </c>
      <c r="AB67" s="126"/>
      <c r="AC67" s="127"/>
      <c r="AD67" s="142" t="s">
        <v>60</v>
      </c>
      <c r="AF67" s="124" t="s">
        <v>61</v>
      </c>
      <c r="AG67" s="125">
        <f>AH67+AI67</f>
        <v>0</v>
      </c>
      <c r="AH67" s="126"/>
      <c r="AI67" s="127"/>
      <c r="AJ67" s="142" t="s">
        <v>60</v>
      </c>
      <c r="AL67" s="124" t="s">
        <v>61</v>
      </c>
      <c r="AM67" s="125">
        <f>AN67+AO67</f>
        <v>0</v>
      </c>
      <c r="AN67" s="126"/>
      <c r="AO67" s="127"/>
      <c r="AP67" s="142" t="s">
        <v>60</v>
      </c>
      <c r="AR67" s="124" t="s">
        <v>61</v>
      </c>
      <c r="AS67" s="125">
        <f>AT67+AU67</f>
        <v>0</v>
      </c>
      <c r="AT67" s="126"/>
      <c r="AU67" s="127"/>
      <c r="AV67" s="142" t="s">
        <v>60</v>
      </c>
    </row>
    <row r="68" spans="1:48">
      <c r="A68" s="69"/>
      <c r="B68" s="124" t="s">
        <v>62</v>
      </c>
      <c r="C68" s="125">
        <f>D68+E68</f>
        <v>0</v>
      </c>
      <c r="D68" s="126"/>
      <c r="E68" s="127"/>
      <c r="F68" s="72"/>
      <c r="G68" s="144"/>
      <c r="H68" s="124" t="s">
        <v>62</v>
      </c>
      <c r="I68" s="125">
        <f>J68+K68</f>
        <v>0</v>
      </c>
      <c r="J68" s="126"/>
      <c r="K68" s="127"/>
      <c r="L68" s="72"/>
      <c r="N68" s="124" t="s">
        <v>62</v>
      </c>
      <c r="O68" s="125">
        <f>P68+Q68</f>
        <v>0</v>
      </c>
      <c r="P68" s="126"/>
      <c r="Q68" s="127"/>
      <c r="R68" s="72"/>
      <c r="T68" s="124" t="s">
        <v>62</v>
      </c>
      <c r="U68" s="125">
        <f>V68+W68</f>
        <v>0</v>
      </c>
      <c r="V68" s="126"/>
      <c r="W68" s="127"/>
      <c r="X68" s="72"/>
      <c r="Z68" s="124" t="s">
        <v>62</v>
      </c>
      <c r="AA68" s="125">
        <f>AB68+AC68</f>
        <v>0</v>
      </c>
      <c r="AB68" s="126"/>
      <c r="AC68" s="127"/>
      <c r="AD68" s="72"/>
      <c r="AF68" s="124" t="s">
        <v>62</v>
      </c>
      <c r="AG68" s="125">
        <f>AH68+AI68</f>
        <v>0</v>
      </c>
      <c r="AH68" s="126"/>
      <c r="AI68" s="127"/>
      <c r="AJ68" s="72"/>
      <c r="AL68" s="124" t="s">
        <v>62</v>
      </c>
      <c r="AM68" s="125">
        <f>AN68+AO68</f>
        <v>0</v>
      </c>
      <c r="AN68" s="126"/>
      <c r="AO68" s="127"/>
      <c r="AP68" s="72"/>
      <c r="AR68" s="124" t="s">
        <v>62</v>
      </c>
      <c r="AS68" s="125">
        <f>AT68+AU68</f>
        <v>0</v>
      </c>
      <c r="AT68" s="126"/>
      <c r="AU68" s="127"/>
      <c r="AV68" s="72"/>
    </row>
    <row r="69" spans="1:48" ht="14.45" customHeight="1">
      <c r="A69" s="69"/>
      <c r="B69" s="124"/>
      <c r="C69" s="125"/>
      <c r="D69" s="125"/>
      <c r="E69" s="145"/>
      <c r="F69" s="146"/>
      <c r="G69" s="147"/>
      <c r="H69" s="124"/>
      <c r="I69" s="125"/>
      <c r="J69" s="125"/>
      <c r="K69" s="145"/>
      <c r="L69" s="146"/>
      <c r="N69" s="124"/>
      <c r="O69" s="125"/>
      <c r="P69" s="125"/>
      <c r="Q69" s="145"/>
      <c r="R69" s="146"/>
      <c r="T69" s="124"/>
      <c r="U69" s="125"/>
      <c r="V69" s="125"/>
      <c r="W69" s="145"/>
      <c r="X69" s="146"/>
      <c r="Z69" s="124"/>
      <c r="AA69" s="125"/>
      <c r="AB69" s="125"/>
      <c r="AC69" s="145"/>
      <c r="AD69" s="146"/>
      <c r="AF69" s="124"/>
      <c r="AG69" s="125"/>
      <c r="AH69" s="125"/>
      <c r="AI69" s="145"/>
      <c r="AJ69" s="146"/>
      <c r="AL69" s="124"/>
      <c r="AM69" s="125"/>
      <c r="AN69" s="125"/>
      <c r="AO69" s="145"/>
      <c r="AP69" s="146"/>
      <c r="AR69" s="124"/>
      <c r="AS69" s="125"/>
      <c r="AT69" s="125"/>
      <c r="AU69" s="145"/>
      <c r="AV69" s="146"/>
    </row>
    <row r="70" spans="1:48">
      <c r="A70" s="69"/>
      <c r="B70" s="121" t="s">
        <v>74</v>
      </c>
      <c r="C70" s="122">
        <f>D70+E70</f>
        <v>0</v>
      </c>
      <c r="D70" s="126"/>
      <c r="E70" s="127"/>
      <c r="F70" s="148"/>
      <c r="G70" s="73"/>
      <c r="H70" s="121" t="s">
        <v>74</v>
      </c>
      <c r="I70" s="122">
        <f>J70+K70</f>
        <v>0</v>
      </c>
      <c r="J70" s="126"/>
      <c r="K70" s="127"/>
      <c r="L70" s="148"/>
      <c r="N70" s="121" t="s">
        <v>74</v>
      </c>
      <c r="O70" s="122">
        <f>P70+Q70</f>
        <v>0</v>
      </c>
      <c r="P70" s="126"/>
      <c r="Q70" s="127"/>
      <c r="R70" s="148"/>
      <c r="T70" s="121" t="s">
        <v>74</v>
      </c>
      <c r="U70" s="122">
        <f>V70+W70</f>
        <v>0</v>
      </c>
      <c r="V70" s="126"/>
      <c r="W70" s="127"/>
      <c r="X70" s="148"/>
      <c r="Z70" s="121" t="s">
        <v>74</v>
      </c>
      <c r="AA70" s="122">
        <f>AB70+AC70</f>
        <v>0</v>
      </c>
      <c r="AB70" s="126"/>
      <c r="AC70" s="127"/>
      <c r="AD70" s="148"/>
      <c r="AF70" s="121" t="s">
        <v>74</v>
      </c>
      <c r="AG70" s="122">
        <f>AH70+AI70</f>
        <v>0</v>
      </c>
      <c r="AH70" s="126"/>
      <c r="AI70" s="127"/>
      <c r="AJ70" s="148"/>
      <c r="AL70" s="121" t="s">
        <v>74</v>
      </c>
      <c r="AM70" s="122">
        <f>AN70+AO70</f>
        <v>0</v>
      </c>
      <c r="AN70" s="126"/>
      <c r="AO70" s="127"/>
      <c r="AP70" s="148"/>
      <c r="AR70" s="121" t="s">
        <v>74</v>
      </c>
      <c r="AS70" s="122">
        <f>AT70+AU70</f>
        <v>0</v>
      </c>
      <c r="AT70" s="126"/>
      <c r="AU70" s="127"/>
      <c r="AV70" s="148"/>
    </row>
    <row r="71" spans="1:48">
      <c r="A71" s="69"/>
      <c r="B71" s="149"/>
      <c r="C71" s="122"/>
      <c r="D71" s="150"/>
      <c r="E71" s="150"/>
      <c r="F71" s="72"/>
      <c r="G71" s="73"/>
      <c r="H71" s="149"/>
      <c r="I71" s="122"/>
      <c r="J71" s="150"/>
      <c r="K71" s="150"/>
      <c r="L71" s="72"/>
      <c r="N71" s="149"/>
      <c r="O71" s="122"/>
      <c r="P71" s="150"/>
      <c r="Q71" s="150"/>
      <c r="R71" s="72"/>
      <c r="T71" s="149"/>
      <c r="U71" s="122"/>
      <c r="V71" s="150"/>
      <c r="W71" s="150"/>
      <c r="X71" s="72"/>
      <c r="Z71" s="149"/>
      <c r="AA71" s="122"/>
      <c r="AB71" s="150"/>
      <c r="AC71" s="150"/>
      <c r="AD71" s="72"/>
      <c r="AF71" s="149"/>
      <c r="AG71" s="122"/>
      <c r="AH71" s="150"/>
      <c r="AI71" s="150"/>
      <c r="AJ71" s="72"/>
      <c r="AL71" s="149"/>
      <c r="AM71" s="122"/>
      <c r="AN71" s="150"/>
      <c r="AO71" s="150"/>
      <c r="AP71" s="72"/>
      <c r="AR71" s="149"/>
      <c r="AS71" s="122"/>
      <c r="AT71" s="150"/>
      <c r="AU71" s="150"/>
      <c r="AV71" s="72"/>
    </row>
    <row r="72" spans="1:48">
      <c r="A72" s="69"/>
      <c r="B72" s="149"/>
      <c r="C72" s="122"/>
      <c r="D72" s="122"/>
      <c r="E72" s="150"/>
      <c r="F72" s="72"/>
      <c r="G72" s="73"/>
      <c r="H72" s="149"/>
      <c r="I72" s="122"/>
      <c r="J72" s="122"/>
      <c r="K72" s="150"/>
      <c r="L72" s="72"/>
      <c r="N72" s="149"/>
      <c r="O72" s="122"/>
      <c r="P72" s="122"/>
      <c r="Q72" s="150"/>
      <c r="R72" s="72"/>
      <c r="T72" s="149"/>
      <c r="U72" s="122"/>
      <c r="V72" s="122"/>
      <c r="W72" s="150"/>
      <c r="X72" s="72"/>
      <c r="Z72" s="149"/>
      <c r="AA72" s="122"/>
      <c r="AB72" s="122"/>
      <c r="AC72" s="150"/>
      <c r="AD72" s="72"/>
      <c r="AF72" s="149"/>
      <c r="AG72" s="122"/>
      <c r="AH72" s="122"/>
      <c r="AI72" s="150"/>
      <c r="AJ72" s="72"/>
      <c r="AL72" s="149"/>
      <c r="AM72" s="122"/>
      <c r="AN72" s="122"/>
      <c r="AO72" s="150"/>
      <c r="AP72" s="72"/>
      <c r="AR72" s="149"/>
      <c r="AS72" s="122"/>
      <c r="AT72" s="122"/>
      <c r="AU72" s="150"/>
      <c r="AV72" s="72"/>
    </row>
    <row r="73" spans="1:48">
      <c r="A73" s="69"/>
      <c r="B73" s="151"/>
      <c r="C73" s="152"/>
      <c r="D73" s="152"/>
      <c r="E73" s="153"/>
      <c r="F73" s="72"/>
      <c r="G73" s="154"/>
      <c r="H73" s="151"/>
      <c r="I73" s="152"/>
      <c r="J73" s="152"/>
      <c r="K73" s="153"/>
      <c r="L73" s="72"/>
      <c r="N73" s="151"/>
      <c r="O73" s="152"/>
      <c r="P73" s="152"/>
      <c r="Q73" s="153"/>
      <c r="R73" s="72"/>
      <c r="T73" s="151"/>
      <c r="U73" s="152"/>
      <c r="V73" s="152"/>
      <c r="W73" s="153"/>
      <c r="X73" s="72"/>
      <c r="Z73" s="151"/>
      <c r="AA73" s="152"/>
      <c r="AB73" s="152"/>
      <c r="AC73" s="153"/>
      <c r="AD73" s="72"/>
      <c r="AF73" s="151"/>
      <c r="AG73" s="152"/>
      <c r="AH73" s="152"/>
      <c r="AI73" s="153"/>
      <c r="AJ73" s="72"/>
      <c r="AL73" s="151"/>
      <c r="AM73" s="152"/>
      <c r="AN73" s="152"/>
      <c r="AO73" s="153"/>
      <c r="AP73" s="72"/>
      <c r="AR73" s="151"/>
      <c r="AS73" s="152"/>
      <c r="AT73" s="152"/>
      <c r="AU73" s="153"/>
      <c r="AV73" s="72"/>
    </row>
    <row r="74" spans="1:48" ht="16.149999999999999" customHeight="1">
      <c r="A74" s="69"/>
      <c r="B74" s="119" t="s">
        <v>63</v>
      </c>
      <c r="C74" s="122">
        <f>C70+C65+C60+C51+C41</f>
        <v>0</v>
      </c>
      <c r="D74" s="122">
        <f>D70+D65+D60+D51+D41</f>
        <v>0</v>
      </c>
      <c r="E74" s="150">
        <f>E70+E65+E60+E51+E41</f>
        <v>0</v>
      </c>
      <c r="F74" s="155" t="str">
        <f>IF(0=ROUND((E74-E75)-F34,-2),"","Incohérence des retraitements CAS (F68-F69 Différent de G28)
")&amp;IF(ROUND(E75-C34,-2)=0,"",CONCATENATE("Retraitements HCAS incohérents (F69 Différent de D28)
")&amp;IF(ROUND(E76-D34,-2)=0,"",CONCATENATE("Retraitements ass. CAS civils incohérents (F70 Différent de E28)
")&amp;IF(ROUND(E77-E34,-2)=0,"","Retraitements ass. CAS militaires incohérents (F71 différent de F28)")))</f>
        <v/>
      </c>
      <c r="G74" s="154"/>
      <c r="H74" s="119" t="s">
        <v>63</v>
      </c>
      <c r="I74" s="122">
        <f>I70+I65+I60+I51+I41</f>
        <v>0</v>
      </c>
      <c r="J74" s="122">
        <f>J70+J65+J60+J51+J41</f>
        <v>0</v>
      </c>
      <c r="K74" s="150">
        <f>K70+K65+K60+K51+K41</f>
        <v>0</v>
      </c>
      <c r="L74" s="155" t="str">
        <f>IF(0=ROUND((K74-K75)-L34,-2),"","Incohérence des retraitements CAS (F68-F69 Différent de G28)
")&amp;IF(ROUND(K75-I34,-2)=0,"",CONCATENATE("Retraitements HCAS incohérents (F69 Différent de D28)
")&amp;IF(ROUND(K76-J34,-2)=0,"",CONCATENATE("Retraitements ass. CAS civils incohérents (F70 Différent de E28)
")&amp;IF(ROUND(K77-K34,-2)=0,"","Retraitements ass. CAS militaires incohérents (F71 différent de F28)")))</f>
        <v/>
      </c>
      <c r="N74" s="119" t="s">
        <v>63</v>
      </c>
      <c r="O74" s="122">
        <f>O70+O65+O60+O51+O41</f>
        <v>0</v>
      </c>
      <c r="P74" s="122">
        <f>P70+P65+P60+P51+P41</f>
        <v>0</v>
      </c>
      <c r="Q74" s="150">
        <f>Q70+Q65+Q60+Q51+Q41</f>
        <v>0</v>
      </c>
      <c r="R74" s="155" t="str">
        <f>IF(0=ROUND((Q74-Q75)-R34,-2),"","Incohérence des retraitements CAS (F68-F69 Différent de G28)
")&amp;IF(ROUND(Q75-O34,-2)=0,"",CONCATENATE("Retraitements HCAS incohérents (F69 Différent de D28)
")&amp;IF(ROUND(Q76-P34,-2)=0,"",CONCATENATE("Retraitements ass. CAS civils incohérents (F70 Différent de E28)
")&amp;IF(ROUND(Q77-Q34,-2)=0,"","Retraitements ass. CAS militaires incohérents (F71 différent de F28)")))</f>
        <v/>
      </c>
      <c r="T74" s="119" t="s">
        <v>63</v>
      </c>
      <c r="U74" s="122">
        <f>U70+U65+U60+U51+U41</f>
        <v>0</v>
      </c>
      <c r="V74" s="122">
        <f>V70+V65+V60+V51+V41</f>
        <v>0</v>
      </c>
      <c r="W74" s="150">
        <f>W70+W65+W60+W51+W41</f>
        <v>0</v>
      </c>
      <c r="X74" s="155" t="str">
        <f>IF(0=ROUND((W74-W75)-X34,-2),"","Incohérence des retraitements CAS (F68-F69 Différent de G28)
")&amp;IF(ROUND(W75-U34,-2)=0,"",CONCATENATE("Retraitements HCAS incohérents (F69 Différent de D28)
")&amp;IF(ROUND(W76-V34,-2)=0,"",CONCATENATE("Retraitements ass. CAS civils incohérents (F70 Différent de E28)
")&amp;IF(ROUND(W77-W34,-2)=0,"","Retraitements ass. CAS militaires incohérents (F71 différent de F28)")))</f>
        <v/>
      </c>
      <c r="Z74" s="119" t="s">
        <v>63</v>
      </c>
      <c r="AA74" s="122">
        <f>AA70+AA65+AA60+AA51+AA41</f>
        <v>0</v>
      </c>
      <c r="AB74" s="122">
        <f>AB70+AB65+AB60+AB51+AB41</f>
        <v>0</v>
      </c>
      <c r="AC74" s="150">
        <f>AC70+AC65+AC60+AC51+AC41</f>
        <v>0</v>
      </c>
      <c r="AD74" s="155" t="str">
        <f>IF(0=ROUND((AC74-AC75)-AD34,-2),"","Incohérence des retraitements CAS (F68-F69 Différent de G28)
")&amp;IF(ROUND(AC75-AA34,-2)=0,"",CONCATENATE("Retraitements HCAS incohérents (F69 Différent de D28)
")&amp;IF(ROUND(AC76-AB34,-2)=0,"",CONCATENATE("Retraitements ass. CAS civils incohérents (F70 Différent de E28)
")&amp;IF(ROUND(AC77-AC34,-2)=0,"","Retraitements ass. CAS militaires incohérents (F71 différent de F28)")))</f>
        <v/>
      </c>
      <c r="AF74" s="119" t="s">
        <v>63</v>
      </c>
      <c r="AG74" s="122">
        <f>AG70+AG65+AG60+AG51+AG41</f>
        <v>0</v>
      </c>
      <c r="AH74" s="122">
        <f>AH70+AH65+AH60+AH51+AH41</f>
        <v>0</v>
      </c>
      <c r="AI74" s="150">
        <f>AI70+AI65+AI60+AI51+AI41</f>
        <v>0</v>
      </c>
      <c r="AJ74" s="155" t="str">
        <f>IF(0=ROUND((AI74-AI75)-AJ34,-2),"","Incohérence des retraitements CAS (F68-F69 Différent de G28)
")&amp;IF(ROUND(AI75-AG34,-2)=0,"",CONCATENATE("Retraitements HCAS incohérents (F69 Différent de D28)
")&amp;IF(ROUND(AI76-AH34,-2)=0,"",CONCATENATE("Retraitements ass. CAS civils incohérents (F70 Différent de E28)
")&amp;IF(ROUND(AI77-AI34,-2)=0,"","Retraitements ass. CAS militaires incohérents (F71 différent de F28)")))</f>
        <v/>
      </c>
      <c r="AL74" s="119" t="s">
        <v>63</v>
      </c>
      <c r="AM74" s="122">
        <f>AM70+AM65+AM60+AM51+AM41</f>
        <v>0</v>
      </c>
      <c r="AN74" s="122">
        <f>AN70+AN65+AN60+AN51+AN41</f>
        <v>0</v>
      </c>
      <c r="AO74" s="150">
        <f>AO70+AO65+AO60+AO51+AO41</f>
        <v>0</v>
      </c>
      <c r="AP74" s="155" t="str">
        <f>IF(0=ROUND((AO74-AO75)-AP34,-2),"","Incohérence des retraitements CAS (F68-F69 Différent de G28)
")&amp;IF(ROUND(AO75-AM34,-2)=0,"",CONCATENATE("Retraitements HCAS incohérents (F69 Différent de D28)
")&amp;IF(ROUND(AO76-AN34,-2)=0,"",CONCATENATE("Retraitements ass. CAS civils incohérents (F70 Différent de E28)
")&amp;IF(ROUND(AO77-AO34,-2)=0,"","Retraitements ass. CAS militaires incohérents (F71 différent de F28)")))</f>
        <v/>
      </c>
      <c r="AR74" s="119" t="s">
        <v>63</v>
      </c>
      <c r="AS74" s="122">
        <f>AS70+AS65+AS60+AS51+AS41</f>
        <v>0</v>
      </c>
      <c r="AT74" s="122">
        <f>AT70+AT65+AT60+AT51+AT41</f>
        <v>0</v>
      </c>
      <c r="AU74" s="150">
        <f>AU70+AU65+AU60+AU51+AU41</f>
        <v>0</v>
      </c>
      <c r="AV74" s="155" t="str">
        <f>IF(0=ROUND((AU74-AU75)-AV34,-2),"","Incohérence des retraitements CAS (F68-F69 Différent de G28)
")&amp;IF(ROUND(AU75-AS34,-2)=0,"",CONCATENATE("Retraitements HCAS incohérents (F69 Différent de D28)
")&amp;IF(ROUND(AU76-AT34,-2)=0,"",CONCATENATE("Retraitements ass. CAS civils incohérents (F70 Différent de E28)
")&amp;IF(ROUND(AU77-AU34,-2)=0,"","Retraitements ass. CAS militaires incohérents (F71 différent de F28)")))</f>
        <v/>
      </c>
    </row>
    <row r="75" spans="1:48">
      <c r="A75" s="69"/>
      <c r="B75" s="119" t="s">
        <v>64</v>
      </c>
      <c r="C75" s="122">
        <f>C74-C65</f>
        <v>0</v>
      </c>
      <c r="D75" s="122">
        <f>D74-D65</f>
        <v>0</v>
      </c>
      <c r="E75" s="150">
        <f>E74-E65</f>
        <v>0</v>
      </c>
      <c r="F75" s="155"/>
      <c r="G75" s="154"/>
      <c r="H75" s="119" t="s">
        <v>64</v>
      </c>
      <c r="I75" s="122">
        <f>I74-I65</f>
        <v>0</v>
      </c>
      <c r="J75" s="122">
        <f>J74-J65</f>
        <v>0</v>
      </c>
      <c r="K75" s="150">
        <f>K74-K65</f>
        <v>0</v>
      </c>
      <c r="L75" s="155"/>
      <c r="N75" s="119" t="s">
        <v>64</v>
      </c>
      <c r="O75" s="122">
        <f>O74-O65</f>
        <v>0</v>
      </c>
      <c r="P75" s="122">
        <f>P74-P65</f>
        <v>0</v>
      </c>
      <c r="Q75" s="150">
        <f>Q74-Q65</f>
        <v>0</v>
      </c>
      <c r="R75" s="155"/>
      <c r="T75" s="119" t="s">
        <v>64</v>
      </c>
      <c r="U75" s="122">
        <f>U74-U65</f>
        <v>0</v>
      </c>
      <c r="V75" s="122">
        <f>V74-V65</f>
        <v>0</v>
      </c>
      <c r="W75" s="150">
        <f>W74-W65</f>
        <v>0</v>
      </c>
      <c r="X75" s="155"/>
      <c r="Z75" s="119" t="s">
        <v>64</v>
      </c>
      <c r="AA75" s="122">
        <f>AA74-AA65</f>
        <v>0</v>
      </c>
      <c r="AB75" s="122">
        <f>AB74-AB65</f>
        <v>0</v>
      </c>
      <c r="AC75" s="150">
        <f>AC74-AC65</f>
        <v>0</v>
      </c>
      <c r="AD75" s="155"/>
      <c r="AF75" s="119" t="s">
        <v>64</v>
      </c>
      <c r="AG75" s="122">
        <f>AG74-AG65</f>
        <v>0</v>
      </c>
      <c r="AH75" s="122">
        <f>AH74-AH65</f>
        <v>0</v>
      </c>
      <c r="AI75" s="150">
        <f>AI74-AI65</f>
        <v>0</v>
      </c>
      <c r="AJ75" s="155"/>
      <c r="AL75" s="119" t="s">
        <v>64</v>
      </c>
      <c r="AM75" s="122">
        <f>AM74-AM65</f>
        <v>0</v>
      </c>
      <c r="AN75" s="122">
        <f>AN74-AN65</f>
        <v>0</v>
      </c>
      <c r="AO75" s="150">
        <f>AO74-AO65</f>
        <v>0</v>
      </c>
      <c r="AP75" s="155"/>
      <c r="AR75" s="119" t="s">
        <v>64</v>
      </c>
      <c r="AS75" s="122">
        <f>AS74-AS65</f>
        <v>0</v>
      </c>
      <c r="AT75" s="122">
        <f>AT74-AT65</f>
        <v>0</v>
      </c>
      <c r="AU75" s="150">
        <f>AU74-AU65</f>
        <v>0</v>
      </c>
      <c r="AV75" s="155"/>
    </row>
    <row r="76" spans="1:48">
      <c r="A76" s="69"/>
      <c r="B76" s="156" t="s">
        <v>65</v>
      </c>
      <c r="C76" s="122">
        <f>C43+C53+C55+C58</f>
        <v>0</v>
      </c>
      <c r="D76" s="122">
        <f>D43+D53+D55++D58</f>
        <v>0</v>
      </c>
      <c r="E76" s="122">
        <f>E43+E53+E55++E58</f>
        <v>0</v>
      </c>
      <c r="F76" s="155"/>
      <c r="G76" s="154"/>
      <c r="H76" s="156" t="s">
        <v>65</v>
      </c>
      <c r="I76" s="122">
        <f>I43+I53+I55+I58</f>
        <v>0</v>
      </c>
      <c r="J76" s="122">
        <f>J43+J53+J55++J58</f>
        <v>0</v>
      </c>
      <c r="K76" s="122">
        <f>K43+K53+K55++K58</f>
        <v>0</v>
      </c>
      <c r="L76" s="155"/>
      <c r="N76" s="156" t="s">
        <v>65</v>
      </c>
      <c r="O76" s="122">
        <f>O43+O53+O55+O58</f>
        <v>0</v>
      </c>
      <c r="P76" s="122">
        <f>P43+P53+P55++P58</f>
        <v>0</v>
      </c>
      <c r="Q76" s="122">
        <f>Q43+Q53+Q55++Q58</f>
        <v>0</v>
      </c>
      <c r="R76" s="155"/>
      <c r="T76" s="156" t="s">
        <v>65</v>
      </c>
      <c r="U76" s="122">
        <f>U43+U53+U55+U58</f>
        <v>0</v>
      </c>
      <c r="V76" s="122">
        <f>V43+V53+V55++V58</f>
        <v>0</v>
      </c>
      <c r="W76" s="122">
        <f>W43+W53+W55++W58</f>
        <v>0</v>
      </c>
      <c r="X76" s="155"/>
      <c r="Z76" s="156" t="s">
        <v>65</v>
      </c>
      <c r="AA76" s="122">
        <f>AA43+AA53+AA55+AA58</f>
        <v>0</v>
      </c>
      <c r="AB76" s="122">
        <f>AB43+AB53+AB55++AB58</f>
        <v>0</v>
      </c>
      <c r="AC76" s="122">
        <f>AC43+AC53+AC55++AC58</f>
        <v>0</v>
      </c>
      <c r="AD76" s="155"/>
      <c r="AF76" s="156" t="s">
        <v>65</v>
      </c>
      <c r="AG76" s="122">
        <f>AG43+AG53+AG55+AG58</f>
        <v>0</v>
      </c>
      <c r="AH76" s="122">
        <f>AH43+AH53+AH55++AH58</f>
        <v>0</v>
      </c>
      <c r="AI76" s="122">
        <f>AI43+AI53+AI55++AI58</f>
        <v>0</v>
      </c>
      <c r="AJ76" s="155"/>
      <c r="AL76" s="156" t="s">
        <v>65</v>
      </c>
      <c r="AM76" s="122">
        <f>AM43+AM53+AM55+AM58</f>
        <v>0</v>
      </c>
      <c r="AN76" s="122">
        <f>AN43+AN53+AN55++AN58</f>
        <v>0</v>
      </c>
      <c r="AO76" s="122">
        <f>AO43+AO53+AO55++AO58</f>
        <v>0</v>
      </c>
      <c r="AP76" s="155"/>
      <c r="AR76" s="156" t="s">
        <v>65</v>
      </c>
      <c r="AS76" s="122">
        <f>AS43+AS53+AS55+AS58</f>
        <v>0</v>
      </c>
      <c r="AT76" s="122">
        <f>AT43+AT53+AT55++AT58</f>
        <v>0</v>
      </c>
      <c r="AU76" s="122">
        <f>AU43+AU53+AU55++AU58</f>
        <v>0</v>
      </c>
      <c r="AV76" s="155"/>
    </row>
    <row r="77" spans="1:48" ht="13.5" thickBot="1">
      <c r="A77" s="69"/>
      <c r="B77" s="157" t="s">
        <v>66</v>
      </c>
      <c r="C77" s="158">
        <f>C44+C54+C56</f>
        <v>0</v>
      </c>
      <c r="D77" s="158">
        <f>D44+D54+D56</f>
        <v>0</v>
      </c>
      <c r="E77" s="158">
        <f>E44+E54+E56</f>
        <v>0</v>
      </c>
      <c r="F77" s="155"/>
      <c r="G77" s="73"/>
      <c r="H77" s="157" t="s">
        <v>66</v>
      </c>
      <c r="I77" s="158">
        <f>I44+I54+I56</f>
        <v>0</v>
      </c>
      <c r="J77" s="158">
        <f>J44+J54+J56</f>
        <v>0</v>
      </c>
      <c r="K77" s="158">
        <f>K44+K54+K56</f>
        <v>0</v>
      </c>
      <c r="L77" s="155"/>
      <c r="N77" s="157" t="s">
        <v>66</v>
      </c>
      <c r="O77" s="158">
        <f>O44+O54+O56</f>
        <v>0</v>
      </c>
      <c r="P77" s="158">
        <f>P44+P54+P56</f>
        <v>0</v>
      </c>
      <c r="Q77" s="158">
        <f>Q44+Q54+Q56</f>
        <v>0</v>
      </c>
      <c r="R77" s="155"/>
      <c r="T77" s="157" t="s">
        <v>66</v>
      </c>
      <c r="U77" s="158">
        <f>U44+U54+U56</f>
        <v>0</v>
      </c>
      <c r="V77" s="158">
        <f>V44+V54+V56</f>
        <v>0</v>
      </c>
      <c r="W77" s="158">
        <f>W44+W54+W56</f>
        <v>0</v>
      </c>
      <c r="X77" s="155"/>
      <c r="Z77" s="157" t="s">
        <v>66</v>
      </c>
      <c r="AA77" s="158">
        <f>AA44+AA54+AA56</f>
        <v>0</v>
      </c>
      <c r="AB77" s="158">
        <f>AB44+AB54+AB56</f>
        <v>0</v>
      </c>
      <c r="AC77" s="158">
        <f>AC44+AC54+AC56</f>
        <v>0</v>
      </c>
      <c r="AD77" s="155"/>
      <c r="AF77" s="157" t="s">
        <v>66</v>
      </c>
      <c r="AG77" s="158">
        <f>AG44+AG54+AG56</f>
        <v>0</v>
      </c>
      <c r="AH77" s="158">
        <f>AH44+AH54+AH56</f>
        <v>0</v>
      </c>
      <c r="AI77" s="158">
        <f>AI44+AI54+AI56</f>
        <v>0</v>
      </c>
      <c r="AJ77" s="155"/>
      <c r="AL77" s="157" t="s">
        <v>66</v>
      </c>
      <c r="AM77" s="158">
        <f>AM44+AM54+AM56</f>
        <v>0</v>
      </c>
      <c r="AN77" s="158">
        <f>AN44+AN54+AN56</f>
        <v>0</v>
      </c>
      <c r="AO77" s="158">
        <f>AO44+AO54+AO56</f>
        <v>0</v>
      </c>
      <c r="AP77" s="155"/>
      <c r="AR77" s="157" t="s">
        <v>66</v>
      </c>
      <c r="AS77" s="158">
        <f>AS44+AS54+AS56</f>
        <v>0</v>
      </c>
      <c r="AT77" s="158">
        <f>AT44+AT54+AT56</f>
        <v>0</v>
      </c>
      <c r="AU77" s="158">
        <f>AU44+AU54+AU56</f>
        <v>0</v>
      </c>
      <c r="AV77" s="155"/>
    </row>
    <row r="78" spans="1:48">
      <c r="A78" s="69"/>
      <c r="B78" s="111" t="s">
        <v>75</v>
      </c>
      <c r="C78" s="71"/>
      <c r="D78" s="159"/>
      <c r="E78" s="72"/>
      <c r="F78" s="71"/>
      <c r="G78" s="73"/>
      <c r="H78" s="111" t="s">
        <v>75</v>
      </c>
      <c r="I78" s="71"/>
      <c r="J78" s="159"/>
      <c r="K78" s="72"/>
      <c r="L78" s="71"/>
      <c r="N78" s="111" t="s">
        <v>75</v>
      </c>
      <c r="O78" s="71"/>
      <c r="P78" s="159"/>
      <c r="Q78" s="72"/>
      <c r="R78" s="71"/>
      <c r="T78" s="111" t="s">
        <v>75</v>
      </c>
      <c r="U78" s="71"/>
      <c r="V78" s="159"/>
      <c r="W78" s="72"/>
      <c r="X78" s="71"/>
      <c r="Z78" s="111" t="s">
        <v>75</v>
      </c>
      <c r="AA78" s="71"/>
      <c r="AB78" s="159"/>
      <c r="AC78" s="72"/>
      <c r="AD78" s="71"/>
      <c r="AF78" s="111" t="s">
        <v>75</v>
      </c>
      <c r="AG78" s="71"/>
      <c r="AH78" s="159"/>
      <c r="AI78" s="72"/>
      <c r="AJ78" s="71"/>
      <c r="AL78" s="111" t="s">
        <v>75</v>
      </c>
      <c r="AM78" s="71"/>
      <c r="AN78" s="159"/>
      <c r="AO78" s="72"/>
      <c r="AP78" s="71"/>
      <c r="AR78" s="111" t="s">
        <v>75</v>
      </c>
      <c r="AS78" s="71"/>
      <c r="AT78" s="159"/>
      <c r="AU78" s="72"/>
      <c r="AV78" s="71"/>
    </row>
    <row r="79" spans="1:48">
      <c r="A79" s="69"/>
      <c r="B79" s="71"/>
      <c r="C79" s="71"/>
      <c r="D79" s="159"/>
      <c r="E79" s="72"/>
      <c r="F79" s="71"/>
      <c r="G79" s="73"/>
      <c r="H79" s="71"/>
      <c r="I79" s="71"/>
      <c r="J79" s="159"/>
      <c r="K79" s="72"/>
      <c r="L79" s="71"/>
      <c r="N79" s="71"/>
      <c r="O79" s="71"/>
      <c r="P79" s="159"/>
      <c r="Q79" s="72"/>
      <c r="R79" s="71"/>
      <c r="T79" s="71"/>
      <c r="U79" s="71"/>
      <c r="V79" s="159"/>
      <c r="W79" s="72"/>
      <c r="X79" s="71"/>
      <c r="Z79" s="71"/>
      <c r="AA79" s="71"/>
      <c r="AB79" s="159"/>
      <c r="AC79" s="72"/>
      <c r="AD79" s="71"/>
      <c r="AF79" s="71"/>
      <c r="AG79" s="71"/>
      <c r="AH79" s="159"/>
      <c r="AI79" s="72"/>
      <c r="AJ79" s="71"/>
      <c r="AL79" s="71"/>
      <c r="AM79" s="71"/>
      <c r="AN79" s="159"/>
      <c r="AO79" s="72"/>
      <c r="AP79" s="71"/>
      <c r="AR79" s="71"/>
      <c r="AS79" s="71"/>
      <c r="AT79" s="159"/>
      <c r="AU79" s="72"/>
      <c r="AV79" s="71"/>
    </row>
    <row r="80" spans="1:48">
      <c r="A80" s="69"/>
      <c r="B80" s="68"/>
      <c r="C80" s="68"/>
      <c r="D80" s="68"/>
      <c r="E80" s="68"/>
      <c r="H80" s="68"/>
      <c r="I80" s="68"/>
      <c r="J80" s="68"/>
      <c r="K80" s="68"/>
      <c r="N80" s="68"/>
      <c r="O80" s="68"/>
      <c r="P80" s="68"/>
      <c r="Q80" s="68"/>
      <c r="T80" s="68"/>
      <c r="U80" s="68"/>
      <c r="V80" s="68"/>
      <c r="W80" s="68"/>
      <c r="Z80" s="68"/>
      <c r="AA80" s="68"/>
      <c r="AB80" s="68"/>
      <c r="AC80" s="68"/>
      <c r="AF80" s="68"/>
      <c r="AG80" s="68"/>
      <c r="AH80" s="68"/>
      <c r="AI80" s="68"/>
      <c r="AL80" s="68"/>
      <c r="AM80" s="68"/>
      <c r="AN80" s="68"/>
      <c r="AO80" s="68"/>
      <c r="AR80" s="68"/>
      <c r="AS80" s="68"/>
      <c r="AT80" s="68"/>
      <c r="AU80" s="68"/>
    </row>
  </sheetData>
  <mergeCells count="72">
    <mergeCell ref="B37:C38"/>
    <mergeCell ref="D37:D38"/>
    <mergeCell ref="E37:E38"/>
    <mergeCell ref="H6:J6"/>
    <mergeCell ref="I16:I17"/>
    <mergeCell ref="J16:J17"/>
    <mergeCell ref="B6:D6"/>
    <mergeCell ref="C16:C17"/>
    <mergeCell ref="D16:D17"/>
    <mergeCell ref="E16:E17"/>
    <mergeCell ref="F16:F17"/>
    <mergeCell ref="K16:K17"/>
    <mergeCell ref="L16:L17"/>
    <mergeCell ref="H37:I38"/>
    <mergeCell ref="J37:J38"/>
    <mergeCell ref="K37:K38"/>
    <mergeCell ref="N37:O38"/>
    <mergeCell ref="P37:P38"/>
    <mergeCell ref="Q37:Q38"/>
    <mergeCell ref="T6:V6"/>
    <mergeCell ref="U16:U17"/>
    <mergeCell ref="V16:V17"/>
    <mergeCell ref="N6:P6"/>
    <mergeCell ref="O16:O17"/>
    <mergeCell ref="P16:P17"/>
    <mergeCell ref="T37:U38"/>
    <mergeCell ref="V37:V38"/>
    <mergeCell ref="Z6:AB6"/>
    <mergeCell ref="AA16:AA17"/>
    <mergeCell ref="AB16:AB17"/>
    <mergeCell ref="Q16:Q17"/>
    <mergeCell ref="R16:R17"/>
    <mergeCell ref="W16:W17"/>
    <mergeCell ref="X16:X17"/>
    <mergeCell ref="W37:W38"/>
    <mergeCell ref="AF37:AG38"/>
    <mergeCell ref="AH37:AH38"/>
    <mergeCell ref="AI37:AI38"/>
    <mergeCell ref="B3:F3"/>
    <mergeCell ref="H3:L3"/>
    <mergeCell ref="N3:R3"/>
    <mergeCell ref="T3:X3"/>
    <mergeCell ref="Z3:AD3"/>
    <mergeCell ref="AC16:AC17"/>
    <mergeCell ref="AD16:AD17"/>
    <mergeCell ref="Z37:AA38"/>
    <mergeCell ref="AB37:AB38"/>
    <mergeCell ref="AC37:AC38"/>
    <mergeCell ref="AF6:AH6"/>
    <mergeCell ref="AG16:AG17"/>
    <mergeCell ref="AH16:AH17"/>
    <mergeCell ref="AF3:AJ3"/>
    <mergeCell ref="AL3:AP3"/>
    <mergeCell ref="AL6:AN6"/>
    <mergeCell ref="AM16:AM17"/>
    <mergeCell ref="AN16:AN17"/>
    <mergeCell ref="AO16:AO17"/>
    <mergeCell ref="AP16:AP17"/>
    <mergeCell ref="AI16:AI17"/>
    <mergeCell ref="AJ16:AJ17"/>
    <mergeCell ref="AR3:AV3"/>
    <mergeCell ref="AR6:AT6"/>
    <mergeCell ref="AS16:AS17"/>
    <mergeCell ref="AT16:AT17"/>
    <mergeCell ref="AU16:AU17"/>
    <mergeCell ref="AV16:AV17"/>
    <mergeCell ref="AT37:AT38"/>
    <mergeCell ref="AU37:AU38"/>
    <mergeCell ref="AL37:AM38"/>
    <mergeCell ref="AN37:AN38"/>
    <mergeCell ref="AO37:AO38"/>
    <mergeCell ref="AR37:AS38"/>
  </mergeCells>
  <dataValidations disablePrompts="1" count="3">
    <dataValidation type="decimal" operator="greaterThanOrEqual" allowBlank="1" showInputMessage="1" showErrorMessage="1" errorTitle="Erreur" error="Entrer uniquement un nombre positif!" sqref="D41 D47:D51 D59:D60 D64:D65 C41:C67 AN41 AN47:AN51 AN59:AN60 AN64:AN65 AM41:AM67 J41 J47:J51 J59:J60 J64:J65 I41:I67 P41 P47:P51 P59:P60 P64:P65 O41:O67 V41 V47:V51 V59:V60 V64:V65 U41:U67 AB41 AB47:AB51 AB59:AB60 AB64:AB65 AA41:AA67 AH41 AH47:AH51 AH59:AH60 AH64:AH65 AG41:AG67 AT41 AT47:AT51 AT59:AT60 AT64:AT65 AS41:AS67">
      <formula1>0</formula1>
    </dataValidation>
    <dataValidation operator="greaterThanOrEqual" allowBlank="1" showInputMessage="1" showErrorMessage="1" errorTitle="Erreur" error="Entrer uniquement un nombre positif!" sqref="D66:D68 D42:D46 D61:D63 D52:D58 D70 AN66:AN68 AN42:AN46 AN61:AN63 AN52:AN58 AN70 J66:J68 J42:J46 J61:J63 J52:J58 J70 P66:P68 P42:P46 P61:P63 P52:P58 P70 V66:V68 V42:V46 V61:V63 V52:V58 V70 AB66:AB68 AB42:AB46 AB61:AB63 AB52:AB58 AB70 AH66:AH68 AH42:AH46 AH61:AH63 AH52:AH58 AH70 AT66:AT68 AT42:AT46 AT61:AT63 AT52:AT58 AT70"/>
    <dataValidation allowBlank="1" showInputMessage="1" showErrorMessage="1" sqref="E39:E75 AO39:AO75 K39:K75 Q39:Q75 W39:W75 AC39:AC75 AI39:AI75 AU39:AU75"/>
  </dataValidations>
  <pageMargins left="0.39370078740157483" right="0.39370078740157483" top="0.39370078740157483" bottom="0.39370078740157483" header="0.51181102362204722" footer="0.51181102362204722"/>
  <pageSetup paperSize="9" scale="53" orientation="portrait" r:id="rId1"/>
  <headerFooter alignWithMargins="0">
    <oddFooter>&amp;L&amp;Z&amp;F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M1669"/>
  <sheetViews>
    <sheetView showGridLines="0" zoomScale="70" zoomScaleNormal="70" workbookViewId="0">
      <pane xSplit="9" ySplit="7" topLeftCell="J411" activePane="bottomRight" state="frozen"/>
      <selection pane="topRight" activeCell="J1" sqref="J1"/>
      <selection pane="bottomLeft" activeCell="A8" sqref="A8"/>
      <selection pane="bottomRight" activeCell="V444" sqref="V444"/>
    </sheetView>
  </sheetViews>
  <sheetFormatPr baseColWidth="10" defaultRowHeight="15"/>
  <cols>
    <col min="1" max="1" width="2" style="166" customWidth="1"/>
    <col min="2" max="2" width="0" style="166" hidden="1" customWidth="1"/>
    <col min="3" max="3" width="11.42578125" style="166" hidden="1" customWidth="1"/>
    <col min="4" max="4" width="8.7109375" style="166" customWidth="1"/>
    <col min="5" max="5" width="11.42578125" style="166" hidden="1" customWidth="1"/>
    <col min="6" max="6" width="10" style="166" hidden="1" customWidth="1"/>
    <col min="7" max="7" width="6.140625" style="166" hidden="1" customWidth="1"/>
    <col min="8" max="8" width="1.85546875" style="293" customWidth="1"/>
    <col min="9" max="9" width="55.7109375" style="186" customWidth="1"/>
    <col min="10" max="10" width="10.7109375" style="186" customWidth="1"/>
    <col min="11" max="13" width="11.42578125" style="186"/>
    <col min="14" max="18" width="11.42578125" style="186" customWidth="1"/>
    <col min="19" max="19" width="11.42578125" style="186" customWidth="1" collapsed="1"/>
    <col min="20" max="23" width="11.42578125" style="186" customWidth="1"/>
    <col min="24" max="24" width="11.42578125" style="186" customWidth="1" collapsed="1"/>
    <col min="25" max="28" width="11.42578125" style="186" customWidth="1"/>
    <col min="29" max="33" width="11.42578125" style="186"/>
    <col min="34" max="34" width="4.28515625" style="186" customWidth="1"/>
    <col min="35" max="16384" width="11.42578125" style="186"/>
  </cols>
  <sheetData>
    <row r="1" spans="1:39" s="166" customFormat="1" ht="6.75" customHeight="1">
      <c r="A1" s="162"/>
      <c r="B1" s="162"/>
      <c r="C1" s="162"/>
      <c r="D1" s="162"/>
      <c r="E1" s="162"/>
      <c r="F1" s="162"/>
      <c r="G1" s="162"/>
      <c r="H1" s="163"/>
      <c r="I1" s="164"/>
      <c r="J1" s="164"/>
      <c r="K1" s="164"/>
      <c r="L1" s="162"/>
      <c r="M1" s="162"/>
      <c r="N1" s="162"/>
      <c r="O1" s="162"/>
      <c r="P1" s="162"/>
      <c r="Q1" s="162"/>
      <c r="R1" s="162"/>
      <c r="S1" s="162"/>
      <c r="T1" s="162"/>
      <c r="U1" s="162"/>
      <c r="V1" s="162"/>
      <c r="W1" s="162"/>
      <c r="X1" s="162"/>
      <c r="Y1" s="162"/>
      <c r="Z1" s="162"/>
      <c r="AA1" s="162"/>
      <c r="AB1" s="162"/>
      <c r="AC1" s="162"/>
      <c r="AD1" s="162"/>
      <c r="AE1" s="162"/>
      <c r="AF1" s="162"/>
      <c r="AG1" s="162"/>
      <c r="AH1" s="165"/>
      <c r="AI1" s="162"/>
      <c r="AJ1" s="162"/>
      <c r="AK1" s="162"/>
      <c r="AL1" s="162"/>
      <c r="AM1" s="162"/>
    </row>
    <row r="2" spans="1:39" s="166" customFormat="1" ht="20.25" customHeight="1">
      <c r="A2" s="162"/>
      <c r="B2" s="162"/>
      <c r="C2" s="162"/>
      <c r="D2" s="162"/>
      <c r="E2" s="162"/>
      <c r="F2" s="162"/>
      <c r="G2" s="162"/>
      <c r="H2" s="163"/>
      <c r="I2" s="167" t="s">
        <v>87</v>
      </c>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5"/>
      <c r="AI2" s="162"/>
      <c r="AJ2" s="162"/>
      <c r="AK2" s="162"/>
      <c r="AL2" s="162"/>
      <c r="AM2" s="162"/>
    </row>
    <row r="3" spans="1:39" s="166" customFormat="1" ht="20.25">
      <c r="A3" s="162"/>
      <c r="B3" s="169"/>
      <c r="C3" s="162"/>
      <c r="D3" s="624" t="s">
        <v>192</v>
      </c>
      <c r="E3" s="624"/>
      <c r="F3" s="624"/>
      <c r="G3" s="624"/>
      <c r="H3" s="624"/>
      <c r="I3" s="624"/>
      <c r="J3" s="170">
        <v>2022</v>
      </c>
      <c r="K3" s="170">
        <v>2022</v>
      </c>
      <c r="L3" s="170">
        <v>2023</v>
      </c>
      <c r="M3" s="170">
        <v>2023</v>
      </c>
      <c r="N3" s="170">
        <v>2023</v>
      </c>
      <c r="O3" s="170">
        <v>2024</v>
      </c>
      <c r="P3" s="170">
        <v>2025</v>
      </c>
      <c r="Q3" s="170">
        <v>2026</v>
      </c>
      <c r="R3" s="170">
        <v>2027</v>
      </c>
      <c r="S3" s="170">
        <v>2023</v>
      </c>
      <c r="T3" s="170">
        <v>2024</v>
      </c>
      <c r="U3" s="170">
        <v>2025</v>
      </c>
      <c r="V3" s="170">
        <v>2026</v>
      </c>
      <c r="W3" s="170">
        <v>2027</v>
      </c>
      <c r="X3" s="170">
        <v>2023</v>
      </c>
      <c r="Y3" s="170">
        <v>2024</v>
      </c>
      <c r="Z3" s="170">
        <v>2025</v>
      </c>
      <c r="AA3" s="170">
        <v>2026</v>
      </c>
      <c r="AB3" s="170">
        <v>2027</v>
      </c>
      <c r="AC3" s="170">
        <v>2023</v>
      </c>
      <c r="AD3" s="170">
        <v>2024</v>
      </c>
      <c r="AE3" s="170">
        <v>2025</v>
      </c>
      <c r="AF3" s="170">
        <v>2026</v>
      </c>
      <c r="AG3" s="170">
        <v>2027</v>
      </c>
      <c r="AH3" s="165"/>
      <c r="AI3" s="162"/>
      <c r="AJ3" s="162"/>
      <c r="AK3" s="162"/>
      <c r="AL3" s="162"/>
      <c r="AM3" s="162"/>
    </row>
    <row r="4" spans="1:39" s="166" customFormat="1" ht="10.5" customHeight="1">
      <c r="A4" s="162"/>
      <c r="B4" s="169"/>
      <c r="C4" s="162"/>
      <c r="D4" s="624"/>
      <c r="E4" s="624"/>
      <c r="F4" s="624"/>
      <c r="G4" s="624"/>
      <c r="H4" s="624"/>
      <c r="I4" s="624"/>
      <c r="J4" s="171"/>
      <c r="K4" s="172"/>
      <c r="L4" s="172"/>
      <c r="M4" s="172"/>
      <c r="N4" s="320" t="s">
        <v>187</v>
      </c>
      <c r="O4" s="173"/>
      <c r="P4" s="173"/>
      <c r="Q4" s="173"/>
      <c r="R4" s="320"/>
      <c r="S4" s="170" t="s">
        <v>190</v>
      </c>
      <c r="T4" s="170"/>
      <c r="U4" s="170"/>
      <c r="V4" s="170"/>
      <c r="W4" s="170"/>
      <c r="X4" s="170" t="s">
        <v>189</v>
      </c>
      <c r="Y4" s="170"/>
      <c r="Z4" s="170"/>
      <c r="AA4" s="170"/>
      <c r="AB4" s="170"/>
      <c r="AC4" s="170" t="s">
        <v>191</v>
      </c>
      <c r="AD4" s="170"/>
      <c r="AE4" s="170"/>
      <c r="AF4" s="170"/>
      <c r="AG4" s="170"/>
      <c r="AH4" s="165"/>
      <c r="AI4" s="162"/>
      <c r="AJ4" s="162"/>
      <c r="AK4" s="162"/>
      <c r="AL4" s="162"/>
      <c r="AM4" s="162"/>
    </row>
    <row r="5" spans="1:39" s="166" customFormat="1" ht="15.75" customHeight="1">
      <c r="A5" s="162"/>
      <c r="B5" s="169"/>
      <c r="C5" s="162"/>
      <c r="D5" s="162"/>
      <c r="E5" s="162"/>
      <c r="F5" s="162"/>
      <c r="G5" s="162"/>
      <c r="H5" s="163"/>
      <c r="I5" s="321" t="s">
        <v>88</v>
      </c>
      <c r="J5" s="171"/>
      <c r="K5" s="172"/>
      <c r="L5" s="172"/>
      <c r="N5" s="621" t="s">
        <v>89</v>
      </c>
      <c r="O5" s="622"/>
      <c r="P5" s="622"/>
      <c r="Q5" s="622"/>
      <c r="R5" s="623"/>
      <c r="S5" s="621" t="s">
        <v>188</v>
      </c>
      <c r="T5" s="622"/>
      <c r="U5" s="622"/>
      <c r="V5" s="622"/>
      <c r="W5" s="623"/>
      <c r="X5" s="621" t="s">
        <v>186</v>
      </c>
      <c r="Y5" s="622"/>
      <c r="Z5" s="622"/>
      <c r="AA5" s="622"/>
      <c r="AB5" s="623"/>
      <c r="AC5" s="621" t="s">
        <v>185</v>
      </c>
      <c r="AD5" s="622"/>
      <c r="AE5" s="622"/>
      <c r="AF5" s="622"/>
      <c r="AG5" s="623"/>
      <c r="AH5" s="165"/>
      <c r="AI5" s="162"/>
      <c r="AJ5" s="162"/>
      <c r="AK5" s="162"/>
      <c r="AL5" s="162"/>
      <c r="AM5" s="162"/>
    </row>
    <row r="6" spans="1:39" s="166" customFormat="1" ht="10.5" customHeight="1" thickBot="1">
      <c r="A6" s="162"/>
      <c r="B6" s="162"/>
      <c r="C6" s="162"/>
      <c r="D6" s="162"/>
      <c r="E6" s="162"/>
      <c r="F6" s="162"/>
      <c r="G6" s="162"/>
      <c r="H6" s="163"/>
      <c r="I6" s="164"/>
      <c r="J6" s="164"/>
      <c r="K6" s="164"/>
      <c r="L6" s="162"/>
      <c r="R6" s="162"/>
      <c r="S6" s="162"/>
      <c r="T6" s="162"/>
      <c r="U6" s="162"/>
      <c r="V6" s="162"/>
      <c r="W6" s="162"/>
      <c r="X6" s="162"/>
      <c r="Y6" s="162"/>
      <c r="Z6" s="162"/>
      <c r="AA6" s="162"/>
      <c r="AB6" s="162"/>
      <c r="AC6" s="162"/>
      <c r="AD6" s="162"/>
      <c r="AE6" s="162"/>
      <c r="AF6" s="162"/>
      <c r="AG6" s="162"/>
      <c r="AH6" s="165"/>
      <c r="AI6" s="162"/>
      <c r="AJ6" s="162"/>
      <c r="AK6" s="162"/>
      <c r="AL6" s="162"/>
      <c r="AM6" s="162"/>
    </row>
    <row r="7" spans="1:39" s="166" customFormat="1" ht="39.75" customHeight="1" thickBot="1">
      <c r="A7" s="162"/>
      <c r="B7" s="174"/>
      <c r="C7" s="175" t="s">
        <v>90</v>
      </c>
      <c r="D7" s="175" t="s">
        <v>91</v>
      </c>
      <c r="E7" s="175" t="s">
        <v>92</v>
      </c>
      <c r="F7" s="175" t="s">
        <v>93</v>
      </c>
      <c r="G7" s="176" t="s">
        <v>94</v>
      </c>
      <c r="H7" s="177" t="s">
        <v>95</v>
      </c>
      <c r="I7" s="295" t="s">
        <v>96</v>
      </c>
      <c r="J7" s="296" t="str">
        <f>"LFI "&amp;$J$3</f>
        <v>LFI 2022</v>
      </c>
      <c r="K7" s="296" t="str">
        <f>"Exécution "&amp;$K$3</f>
        <v>Exécution 2022</v>
      </c>
      <c r="L7" s="296" t="str">
        <f>"LFI "&amp;$L$3</f>
        <v>LFI 2023</v>
      </c>
      <c r="M7" s="296" t="str">
        <f>"Prévision "&amp;$M$3</f>
        <v>Prévision 2023</v>
      </c>
      <c r="N7" s="297" t="str">
        <f>$N$4&amp;" "&amp;N$3</f>
        <v>Tend. 2023</v>
      </c>
      <c r="O7" s="298" t="str">
        <f t="shared" ref="O7:R7" si="0">$N$4&amp;" "&amp;O$3</f>
        <v>Tend. 2024</v>
      </c>
      <c r="P7" s="298" t="str">
        <f t="shared" si="0"/>
        <v>Tend. 2025</v>
      </c>
      <c r="Q7" s="298" t="str">
        <f t="shared" si="0"/>
        <v>Tend. 2026</v>
      </c>
      <c r="R7" s="299" t="str">
        <f t="shared" si="0"/>
        <v>Tend. 2027</v>
      </c>
      <c r="S7" s="297" t="str">
        <f>$S$4&amp;" "&amp;S$3</f>
        <v>MN 2023</v>
      </c>
      <c r="T7" s="298" t="str">
        <f t="shared" ref="T7:W7" si="1">$S$4&amp;" "&amp;T$3</f>
        <v>MN 2024</v>
      </c>
      <c r="U7" s="298" t="str">
        <f t="shared" si="1"/>
        <v>MN 2025</v>
      </c>
      <c r="V7" s="298" t="str">
        <f t="shared" si="1"/>
        <v>MN 2026</v>
      </c>
      <c r="W7" s="299" t="str">
        <f t="shared" si="1"/>
        <v>MN 2027</v>
      </c>
      <c r="X7" s="297" t="str">
        <f>$X$4&amp;" "&amp;X$3</f>
        <v>ME 2023</v>
      </c>
      <c r="Y7" s="298" t="str">
        <f t="shared" ref="Y7:AB7" si="2">$X$4&amp;" "&amp;Y$3</f>
        <v>ME 2024</v>
      </c>
      <c r="Z7" s="298" t="str">
        <f t="shared" si="2"/>
        <v>ME 2025</v>
      </c>
      <c r="AA7" s="298" t="str">
        <f t="shared" si="2"/>
        <v>ME 2026</v>
      </c>
      <c r="AB7" s="299" t="str">
        <f t="shared" si="2"/>
        <v>ME 2027</v>
      </c>
      <c r="AC7" s="297" t="str">
        <f>$AC$4&amp;" "&amp;AC$3</f>
        <v>Ecart à LFI 2022 2023</v>
      </c>
      <c r="AD7" s="298" t="str">
        <f t="shared" ref="AD7:AG7" si="3">$AC$4&amp;" "&amp;AD$3</f>
        <v>Ecart à LFI 2022 2024</v>
      </c>
      <c r="AE7" s="298" t="str">
        <f t="shared" si="3"/>
        <v>Ecart à LFI 2022 2025</v>
      </c>
      <c r="AF7" s="298" t="str">
        <f t="shared" si="3"/>
        <v>Ecart à LFI 2022 2026</v>
      </c>
      <c r="AG7" s="299" t="str">
        <f t="shared" si="3"/>
        <v>Ecart à LFI 2022 2027</v>
      </c>
      <c r="AH7" s="165"/>
      <c r="AI7" s="162"/>
      <c r="AJ7" s="162"/>
      <c r="AK7" s="162"/>
      <c r="AL7" s="162"/>
      <c r="AM7" s="162"/>
    </row>
    <row r="8" spans="1:39" ht="12.75" customHeight="1">
      <c r="A8" s="162"/>
      <c r="B8" s="162"/>
      <c r="C8" s="300" t="s">
        <v>97</v>
      </c>
      <c r="D8" s="300" t="s">
        <v>95</v>
      </c>
      <c r="E8" s="300"/>
      <c r="F8" s="178">
        <v>1</v>
      </c>
      <c r="G8" s="178"/>
      <c r="H8" s="177">
        <v>0</v>
      </c>
      <c r="I8" s="370" t="s">
        <v>98</v>
      </c>
      <c r="J8" s="180">
        <f ca="1">SUMIF($F$61:$F$484,$F8,J$61:J$483)</f>
        <v>0</v>
      </c>
      <c r="K8" s="180">
        <f t="shared" ref="K8:AB8" ca="1" si="4">SUMIF($F$61:$F$484,$F8,K$61:K$483)</f>
        <v>0</v>
      </c>
      <c r="L8" s="180">
        <f t="shared" ca="1" si="4"/>
        <v>0</v>
      </c>
      <c r="M8" s="181">
        <f t="shared" ca="1" si="4"/>
        <v>0</v>
      </c>
      <c r="N8" s="182">
        <f t="shared" ca="1" si="4"/>
        <v>0</v>
      </c>
      <c r="O8" s="180">
        <f t="shared" ca="1" si="4"/>
        <v>0</v>
      </c>
      <c r="P8" s="183">
        <f t="shared" ca="1" si="4"/>
        <v>0</v>
      </c>
      <c r="Q8" s="183">
        <f t="shared" ca="1" si="4"/>
        <v>0</v>
      </c>
      <c r="R8" s="184">
        <f t="shared" ca="1" si="4"/>
        <v>0</v>
      </c>
      <c r="S8" s="182">
        <f t="shared" ca="1" si="4"/>
        <v>0</v>
      </c>
      <c r="T8" s="180">
        <f t="shared" ca="1" si="4"/>
        <v>0</v>
      </c>
      <c r="U8" s="183">
        <f t="shared" ca="1" si="4"/>
        <v>0</v>
      </c>
      <c r="V8" s="183">
        <f t="shared" ca="1" si="4"/>
        <v>0</v>
      </c>
      <c r="W8" s="184">
        <f t="shared" ca="1" si="4"/>
        <v>0</v>
      </c>
      <c r="X8" s="182">
        <f t="shared" ca="1" si="4"/>
        <v>0</v>
      </c>
      <c r="Y8" s="180">
        <f t="shared" ca="1" si="4"/>
        <v>0</v>
      </c>
      <c r="Z8" s="183">
        <f t="shared" ca="1" si="4"/>
        <v>0</v>
      </c>
      <c r="AA8" s="183">
        <f t="shared" ca="1" si="4"/>
        <v>0</v>
      </c>
      <c r="AB8" s="184">
        <f t="shared" ca="1" si="4"/>
        <v>0</v>
      </c>
      <c r="AC8" s="182">
        <f t="shared" ref="AC8:AE19" ca="1" si="5">SUMIF($F$61:$F$484,$F8,AC$61:AC$483)</f>
        <v>0</v>
      </c>
      <c r="AD8" s="180">
        <f t="shared" ca="1" si="5"/>
        <v>0</v>
      </c>
      <c r="AE8" s="183">
        <f t="shared" ca="1" si="5"/>
        <v>0</v>
      </c>
      <c r="AF8" s="183">
        <f t="shared" ref="AF8:AG19" ca="1" si="6">SUMIF($F$61:$F$484,$F8,AF$61:AF$483)</f>
        <v>0</v>
      </c>
      <c r="AG8" s="184">
        <f t="shared" ca="1" si="6"/>
        <v>0</v>
      </c>
      <c r="AH8" s="165"/>
      <c r="AI8" s="185"/>
      <c r="AJ8" s="185"/>
      <c r="AK8" s="185"/>
      <c r="AL8" s="185"/>
      <c r="AM8" s="185"/>
    </row>
    <row r="9" spans="1:39" ht="12.75" customHeight="1">
      <c r="A9" s="162"/>
      <c r="B9" s="162"/>
      <c r="C9" s="300" t="s">
        <v>99</v>
      </c>
      <c r="D9" s="300" t="s">
        <v>95</v>
      </c>
      <c r="E9" s="300"/>
      <c r="F9" s="178">
        <v>2</v>
      </c>
      <c r="G9" s="178"/>
      <c r="H9" s="177"/>
      <c r="I9" s="371" t="s">
        <v>100</v>
      </c>
      <c r="J9" s="188">
        <f t="shared" ref="J9:AD25" ca="1" si="7">SUMIF($F$61:$F$484,$F9,J$61:J$483)</f>
        <v>0</v>
      </c>
      <c r="K9" s="188">
        <f t="shared" ca="1" si="7"/>
        <v>0</v>
      </c>
      <c r="L9" s="188">
        <f t="shared" ca="1" si="7"/>
        <v>0</v>
      </c>
      <c r="M9" s="189">
        <f t="shared" ca="1" si="7"/>
        <v>0</v>
      </c>
      <c r="N9" s="190">
        <f t="shared" ca="1" si="7"/>
        <v>0</v>
      </c>
      <c r="O9" s="191">
        <f t="shared" ca="1" si="7"/>
        <v>0</v>
      </c>
      <c r="P9" s="192">
        <f t="shared" ca="1" si="7"/>
        <v>0</v>
      </c>
      <c r="Q9" s="192">
        <f t="shared" ca="1" si="7"/>
        <v>0</v>
      </c>
      <c r="R9" s="193">
        <f t="shared" ca="1" si="7"/>
        <v>0</v>
      </c>
      <c r="S9" s="190">
        <f t="shared" ca="1" si="7"/>
        <v>0</v>
      </c>
      <c r="T9" s="191">
        <f t="shared" ca="1" si="7"/>
        <v>0</v>
      </c>
      <c r="U9" s="192">
        <f t="shared" ca="1" si="7"/>
        <v>0</v>
      </c>
      <c r="V9" s="192">
        <f t="shared" ca="1" si="7"/>
        <v>0</v>
      </c>
      <c r="W9" s="193">
        <f t="shared" ca="1" si="7"/>
        <v>0</v>
      </c>
      <c r="X9" s="190">
        <f t="shared" ca="1" si="7"/>
        <v>0</v>
      </c>
      <c r="Y9" s="191">
        <f t="shared" ca="1" si="7"/>
        <v>0</v>
      </c>
      <c r="Z9" s="192">
        <f t="shared" ca="1" si="7"/>
        <v>0</v>
      </c>
      <c r="AA9" s="192">
        <f t="shared" ca="1" si="7"/>
        <v>0</v>
      </c>
      <c r="AB9" s="193">
        <f t="shared" ca="1" si="7"/>
        <v>0</v>
      </c>
      <c r="AC9" s="190">
        <f t="shared" ca="1" si="5"/>
        <v>0</v>
      </c>
      <c r="AD9" s="191">
        <f t="shared" ca="1" si="5"/>
        <v>0</v>
      </c>
      <c r="AE9" s="192">
        <f t="shared" ca="1" si="5"/>
        <v>0</v>
      </c>
      <c r="AF9" s="192">
        <f t="shared" ca="1" si="6"/>
        <v>0</v>
      </c>
      <c r="AG9" s="193">
        <f t="shared" ca="1" si="6"/>
        <v>0</v>
      </c>
      <c r="AH9" s="165"/>
      <c r="AI9" s="185"/>
      <c r="AJ9" s="185"/>
      <c r="AK9" s="185"/>
      <c r="AL9" s="185"/>
      <c r="AM9" s="185"/>
    </row>
    <row r="10" spans="1:39" ht="12.75" customHeight="1">
      <c r="A10" s="162"/>
      <c r="B10" s="162"/>
      <c r="C10" s="300" t="s">
        <v>101</v>
      </c>
      <c r="D10" s="300" t="s">
        <v>95</v>
      </c>
      <c r="E10" s="300"/>
      <c r="F10" s="178">
        <v>3</v>
      </c>
      <c r="G10" s="178"/>
      <c r="H10" s="177"/>
      <c r="I10" s="371" t="s">
        <v>102</v>
      </c>
      <c r="J10" s="188">
        <f t="shared" ca="1" si="7"/>
        <v>0</v>
      </c>
      <c r="K10" s="188">
        <f t="shared" ca="1" si="7"/>
        <v>0</v>
      </c>
      <c r="L10" s="188">
        <f t="shared" ca="1" si="7"/>
        <v>0</v>
      </c>
      <c r="M10" s="189">
        <f t="shared" ca="1" si="7"/>
        <v>0</v>
      </c>
      <c r="N10" s="190">
        <f t="shared" ca="1" si="7"/>
        <v>0</v>
      </c>
      <c r="O10" s="191">
        <f t="shared" ca="1" si="7"/>
        <v>0</v>
      </c>
      <c r="P10" s="192">
        <f t="shared" ca="1" si="7"/>
        <v>0</v>
      </c>
      <c r="Q10" s="192">
        <f t="shared" ca="1" si="7"/>
        <v>0</v>
      </c>
      <c r="R10" s="193">
        <f t="shared" ca="1" si="7"/>
        <v>0</v>
      </c>
      <c r="S10" s="190">
        <f t="shared" ca="1" si="7"/>
        <v>0</v>
      </c>
      <c r="T10" s="191">
        <f t="shared" ca="1" si="7"/>
        <v>0</v>
      </c>
      <c r="U10" s="192">
        <f t="shared" ca="1" si="7"/>
        <v>0</v>
      </c>
      <c r="V10" s="192">
        <f t="shared" ca="1" si="7"/>
        <v>0</v>
      </c>
      <c r="W10" s="193">
        <f t="shared" ca="1" si="7"/>
        <v>0</v>
      </c>
      <c r="X10" s="190">
        <f t="shared" ca="1" si="7"/>
        <v>0</v>
      </c>
      <c r="Y10" s="191">
        <f t="shared" ca="1" si="7"/>
        <v>0</v>
      </c>
      <c r="Z10" s="192">
        <f t="shared" ca="1" si="7"/>
        <v>0</v>
      </c>
      <c r="AA10" s="192">
        <f t="shared" ca="1" si="7"/>
        <v>0</v>
      </c>
      <c r="AB10" s="193">
        <f t="shared" ca="1" si="7"/>
        <v>0</v>
      </c>
      <c r="AC10" s="190">
        <f t="shared" ca="1" si="5"/>
        <v>0</v>
      </c>
      <c r="AD10" s="191">
        <f t="shared" ca="1" si="5"/>
        <v>0</v>
      </c>
      <c r="AE10" s="192">
        <f t="shared" ca="1" si="5"/>
        <v>0</v>
      </c>
      <c r="AF10" s="192">
        <f t="shared" ca="1" si="6"/>
        <v>0</v>
      </c>
      <c r="AG10" s="193">
        <f t="shared" ca="1" si="6"/>
        <v>0</v>
      </c>
      <c r="AH10" s="165"/>
      <c r="AI10" s="185"/>
      <c r="AJ10" s="185"/>
      <c r="AK10" s="185"/>
      <c r="AL10" s="185"/>
      <c r="AM10" s="185"/>
    </row>
    <row r="11" spans="1:39" ht="12.75" customHeight="1">
      <c r="A11" s="162"/>
      <c r="B11" s="162"/>
      <c r="C11" s="300" t="s">
        <v>103</v>
      </c>
      <c r="D11" s="300" t="s">
        <v>95</v>
      </c>
      <c r="E11" s="300"/>
      <c r="F11" s="178">
        <v>4</v>
      </c>
      <c r="G11" s="178"/>
      <c r="H11" s="177"/>
      <c r="I11" s="371" t="s">
        <v>104</v>
      </c>
      <c r="J11" s="188">
        <f t="shared" ca="1" si="7"/>
        <v>0</v>
      </c>
      <c r="K11" s="188">
        <f t="shared" ca="1" si="7"/>
        <v>0</v>
      </c>
      <c r="L11" s="188">
        <f t="shared" ca="1" si="7"/>
        <v>0</v>
      </c>
      <c r="M11" s="189">
        <f t="shared" ca="1" si="7"/>
        <v>0</v>
      </c>
      <c r="N11" s="194">
        <f t="shared" ca="1" si="7"/>
        <v>0</v>
      </c>
      <c r="O11" s="188">
        <f t="shared" ca="1" si="7"/>
        <v>0</v>
      </c>
      <c r="P11" s="195">
        <f t="shared" ca="1" si="7"/>
        <v>0</v>
      </c>
      <c r="Q11" s="195">
        <f t="shared" ca="1" si="7"/>
        <v>0</v>
      </c>
      <c r="R11" s="196">
        <f t="shared" ca="1" si="7"/>
        <v>0</v>
      </c>
      <c r="S11" s="194">
        <f t="shared" ca="1" si="7"/>
        <v>0</v>
      </c>
      <c r="T11" s="188">
        <f t="shared" ca="1" si="7"/>
        <v>0</v>
      </c>
      <c r="U11" s="195">
        <f t="shared" ca="1" si="7"/>
        <v>0</v>
      </c>
      <c r="V11" s="195">
        <f t="shared" ca="1" si="7"/>
        <v>0</v>
      </c>
      <c r="W11" s="196">
        <f t="shared" ca="1" si="7"/>
        <v>0</v>
      </c>
      <c r="X11" s="194">
        <f t="shared" ca="1" si="7"/>
        <v>0</v>
      </c>
      <c r="Y11" s="188">
        <f t="shared" ca="1" si="7"/>
        <v>0</v>
      </c>
      <c r="Z11" s="195">
        <f t="shared" ca="1" si="7"/>
        <v>0</v>
      </c>
      <c r="AA11" s="195">
        <f t="shared" ca="1" si="7"/>
        <v>0</v>
      </c>
      <c r="AB11" s="196">
        <f t="shared" ca="1" si="7"/>
        <v>0</v>
      </c>
      <c r="AC11" s="194">
        <f t="shared" ca="1" si="5"/>
        <v>0</v>
      </c>
      <c r="AD11" s="188">
        <f t="shared" ca="1" si="5"/>
        <v>0</v>
      </c>
      <c r="AE11" s="195">
        <f t="shared" ca="1" si="5"/>
        <v>0</v>
      </c>
      <c r="AF11" s="195">
        <f t="shared" ca="1" si="6"/>
        <v>0</v>
      </c>
      <c r="AG11" s="196">
        <f t="shared" ca="1" si="6"/>
        <v>0</v>
      </c>
      <c r="AH11" s="165"/>
      <c r="AI11" s="185"/>
      <c r="AJ11" s="185"/>
      <c r="AK11" s="185"/>
      <c r="AL11" s="185"/>
      <c r="AM11" s="185"/>
    </row>
    <row r="12" spans="1:39" ht="12.75" customHeight="1">
      <c r="A12" s="162"/>
      <c r="B12" s="162"/>
      <c r="C12" s="300" t="s">
        <v>105</v>
      </c>
      <c r="D12" s="300" t="s">
        <v>95</v>
      </c>
      <c r="E12" s="300"/>
      <c r="F12" s="178">
        <v>5</v>
      </c>
      <c r="G12" s="178"/>
      <c r="H12" s="177"/>
      <c r="I12" s="372" t="s">
        <v>106</v>
      </c>
      <c r="J12" s="188">
        <f t="shared" ca="1" si="7"/>
        <v>0</v>
      </c>
      <c r="K12" s="188">
        <f t="shared" ca="1" si="7"/>
        <v>0</v>
      </c>
      <c r="L12" s="188">
        <f t="shared" ca="1" si="7"/>
        <v>0</v>
      </c>
      <c r="M12" s="189">
        <f t="shared" ca="1" si="7"/>
        <v>0</v>
      </c>
      <c r="N12" s="190">
        <f t="shared" ca="1" si="7"/>
        <v>0</v>
      </c>
      <c r="O12" s="191">
        <f t="shared" ca="1" si="7"/>
        <v>0</v>
      </c>
      <c r="P12" s="192">
        <f t="shared" ca="1" si="7"/>
        <v>0</v>
      </c>
      <c r="Q12" s="192">
        <f t="shared" ca="1" si="7"/>
        <v>0</v>
      </c>
      <c r="R12" s="193">
        <f t="shared" ca="1" si="7"/>
        <v>0</v>
      </c>
      <c r="S12" s="190">
        <f t="shared" ca="1" si="7"/>
        <v>0</v>
      </c>
      <c r="T12" s="191">
        <f t="shared" ca="1" si="7"/>
        <v>0</v>
      </c>
      <c r="U12" s="192">
        <f t="shared" ca="1" si="7"/>
        <v>0</v>
      </c>
      <c r="V12" s="192">
        <f t="shared" ca="1" si="7"/>
        <v>0</v>
      </c>
      <c r="W12" s="193">
        <f t="shared" ca="1" si="7"/>
        <v>0</v>
      </c>
      <c r="X12" s="190">
        <f t="shared" ca="1" si="7"/>
        <v>0</v>
      </c>
      <c r="Y12" s="191">
        <f t="shared" ca="1" si="7"/>
        <v>0</v>
      </c>
      <c r="Z12" s="192">
        <f t="shared" ca="1" si="7"/>
        <v>0</v>
      </c>
      <c r="AA12" s="192">
        <f t="shared" ca="1" si="7"/>
        <v>0</v>
      </c>
      <c r="AB12" s="193">
        <f t="shared" ca="1" si="7"/>
        <v>0</v>
      </c>
      <c r="AC12" s="190">
        <f t="shared" ca="1" si="5"/>
        <v>0</v>
      </c>
      <c r="AD12" s="191">
        <f t="shared" ca="1" si="5"/>
        <v>0</v>
      </c>
      <c r="AE12" s="192">
        <f t="shared" ca="1" si="5"/>
        <v>0</v>
      </c>
      <c r="AF12" s="192">
        <f t="shared" ca="1" si="6"/>
        <v>0</v>
      </c>
      <c r="AG12" s="193">
        <f t="shared" ca="1" si="6"/>
        <v>0</v>
      </c>
      <c r="AH12" s="165"/>
      <c r="AI12" s="185"/>
      <c r="AJ12" s="185"/>
      <c r="AK12" s="185"/>
      <c r="AL12" s="185"/>
      <c r="AM12" s="185"/>
    </row>
    <row r="13" spans="1:39" ht="12.75" customHeight="1">
      <c r="A13" s="162"/>
      <c r="B13" s="162"/>
      <c r="C13" s="300" t="s">
        <v>107</v>
      </c>
      <c r="D13" s="300" t="s">
        <v>95</v>
      </c>
      <c r="E13" s="300"/>
      <c r="F13" s="178">
        <v>6</v>
      </c>
      <c r="G13" s="178"/>
      <c r="H13" s="177"/>
      <c r="I13" s="372" t="s">
        <v>108</v>
      </c>
      <c r="J13" s="188">
        <f t="shared" ca="1" si="7"/>
        <v>0</v>
      </c>
      <c r="K13" s="188">
        <f t="shared" ca="1" si="7"/>
        <v>0</v>
      </c>
      <c r="L13" s="188">
        <f t="shared" ca="1" si="7"/>
        <v>0</v>
      </c>
      <c r="M13" s="189">
        <f t="shared" ca="1" si="7"/>
        <v>0</v>
      </c>
      <c r="N13" s="190">
        <f t="shared" ca="1" si="7"/>
        <v>0</v>
      </c>
      <c r="O13" s="191">
        <f t="shared" ca="1" si="7"/>
        <v>0</v>
      </c>
      <c r="P13" s="192">
        <f t="shared" ca="1" si="7"/>
        <v>0</v>
      </c>
      <c r="Q13" s="192">
        <f t="shared" ca="1" si="7"/>
        <v>0</v>
      </c>
      <c r="R13" s="193">
        <f t="shared" ca="1" si="7"/>
        <v>0</v>
      </c>
      <c r="S13" s="190">
        <f t="shared" ca="1" si="7"/>
        <v>0</v>
      </c>
      <c r="T13" s="191">
        <f t="shared" ca="1" si="7"/>
        <v>0</v>
      </c>
      <c r="U13" s="192">
        <f t="shared" ca="1" si="7"/>
        <v>0</v>
      </c>
      <c r="V13" s="192">
        <f t="shared" ca="1" si="7"/>
        <v>0</v>
      </c>
      <c r="W13" s="193">
        <f t="shared" ca="1" si="7"/>
        <v>0</v>
      </c>
      <c r="X13" s="190">
        <f t="shared" ca="1" si="7"/>
        <v>0</v>
      </c>
      <c r="Y13" s="191">
        <f t="shared" ca="1" si="7"/>
        <v>0</v>
      </c>
      <c r="Z13" s="192">
        <f t="shared" ca="1" si="7"/>
        <v>0</v>
      </c>
      <c r="AA13" s="192">
        <f t="shared" ca="1" si="7"/>
        <v>0</v>
      </c>
      <c r="AB13" s="193">
        <f t="shared" ca="1" si="7"/>
        <v>0</v>
      </c>
      <c r="AC13" s="190">
        <f t="shared" ca="1" si="5"/>
        <v>0</v>
      </c>
      <c r="AD13" s="191">
        <f t="shared" ca="1" si="5"/>
        <v>0</v>
      </c>
      <c r="AE13" s="192">
        <f t="shared" ca="1" si="5"/>
        <v>0</v>
      </c>
      <c r="AF13" s="192">
        <f t="shared" ca="1" si="6"/>
        <v>0</v>
      </c>
      <c r="AG13" s="193">
        <f t="shared" ca="1" si="6"/>
        <v>0</v>
      </c>
      <c r="AH13" s="165"/>
      <c r="AI13" s="185"/>
      <c r="AJ13" s="185"/>
      <c r="AK13" s="185"/>
      <c r="AL13" s="185"/>
      <c r="AM13" s="185"/>
    </row>
    <row r="14" spans="1:39" ht="12.75" customHeight="1">
      <c r="A14" s="162"/>
      <c r="B14" s="162"/>
      <c r="C14" s="300" t="s">
        <v>109</v>
      </c>
      <c r="D14" s="300" t="s">
        <v>95</v>
      </c>
      <c r="E14" s="300"/>
      <c r="F14" s="178">
        <v>7</v>
      </c>
      <c r="G14" s="178"/>
      <c r="H14" s="177"/>
      <c r="I14" s="372" t="s">
        <v>110</v>
      </c>
      <c r="J14" s="188">
        <f t="shared" ca="1" si="7"/>
        <v>0</v>
      </c>
      <c r="K14" s="188">
        <f t="shared" ca="1" si="7"/>
        <v>0</v>
      </c>
      <c r="L14" s="188">
        <f t="shared" ca="1" si="7"/>
        <v>0</v>
      </c>
      <c r="M14" s="189">
        <f t="shared" ca="1" si="7"/>
        <v>0</v>
      </c>
      <c r="N14" s="190">
        <f t="shared" ca="1" si="7"/>
        <v>0</v>
      </c>
      <c r="O14" s="191">
        <f t="shared" ca="1" si="7"/>
        <v>0</v>
      </c>
      <c r="P14" s="192">
        <f t="shared" ca="1" si="7"/>
        <v>0</v>
      </c>
      <c r="Q14" s="192">
        <f t="shared" ca="1" si="7"/>
        <v>0</v>
      </c>
      <c r="R14" s="193">
        <f t="shared" ca="1" si="7"/>
        <v>0</v>
      </c>
      <c r="S14" s="190">
        <f t="shared" ca="1" si="7"/>
        <v>0</v>
      </c>
      <c r="T14" s="191">
        <f t="shared" ca="1" si="7"/>
        <v>0</v>
      </c>
      <c r="U14" s="192">
        <f t="shared" ca="1" si="7"/>
        <v>0</v>
      </c>
      <c r="V14" s="192">
        <f t="shared" ca="1" si="7"/>
        <v>0</v>
      </c>
      <c r="W14" s="193">
        <f t="shared" ca="1" si="7"/>
        <v>0</v>
      </c>
      <c r="X14" s="190">
        <f t="shared" ca="1" si="7"/>
        <v>0</v>
      </c>
      <c r="Y14" s="191">
        <f t="shared" ca="1" si="7"/>
        <v>0</v>
      </c>
      <c r="Z14" s="192">
        <f t="shared" ca="1" si="7"/>
        <v>0</v>
      </c>
      <c r="AA14" s="192">
        <f t="shared" ca="1" si="7"/>
        <v>0</v>
      </c>
      <c r="AB14" s="193">
        <f t="shared" ca="1" si="7"/>
        <v>0</v>
      </c>
      <c r="AC14" s="190">
        <f t="shared" ca="1" si="5"/>
        <v>0</v>
      </c>
      <c r="AD14" s="191">
        <f t="shared" ca="1" si="5"/>
        <v>0</v>
      </c>
      <c r="AE14" s="192">
        <f t="shared" ca="1" si="5"/>
        <v>0</v>
      </c>
      <c r="AF14" s="192">
        <f t="shared" ca="1" si="6"/>
        <v>0</v>
      </c>
      <c r="AG14" s="193">
        <f t="shared" ca="1" si="6"/>
        <v>0</v>
      </c>
      <c r="AH14" s="165"/>
      <c r="AI14" s="185"/>
      <c r="AJ14" s="185"/>
      <c r="AK14" s="185"/>
      <c r="AL14" s="185"/>
      <c r="AM14" s="185"/>
    </row>
    <row r="15" spans="1:39" ht="12.75" customHeight="1">
      <c r="A15" s="162"/>
      <c r="B15" s="162"/>
      <c r="C15" s="300" t="s">
        <v>111</v>
      </c>
      <c r="D15" s="300" t="s">
        <v>95</v>
      </c>
      <c r="E15" s="300"/>
      <c r="F15" s="178">
        <v>8</v>
      </c>
      <c r="G15" s="178"/>
      <c r="H15" s="177"/>
      <c r="I15" s="372" t="s">
        <v>112</v>
      </c>
      <c r="J15" s="188">
        <f t="shared" ca="1" si="7"/>
        <v>0</v>
      </c>
      <c r="K15" s="188">
        <f t="shared" ca="1" si="7"/>
        <v>0</v>
      </c>
      <c r="L15" s="188">
        <f t="shared" ca="1" si="7"/>
        <v>0</v>
      </c>
      <c r="M15" s="189">
        <f t="shared" ca="1" si="7"/>
        <v>0</v>
      </c>
      <c r="N15" s="190">
        <f t="shared" ca="1" si="7"/>
        <v>0</v>
      </c>
      <c r="O15" s="191">
        <f t="shared" ca="1" si="7"/>
        <v>0</v>
      </c>
      <c r="P15" s="192">
        <f t="shared" ca="1" si="7"/>
        <v>0</v>
      </c>
      <c r="Q15" s="192">
        <f t="shared" ca="1" si="7"/>
        <v>0</v>
      </c>
      <c r="R15" s="193">
        <f t="shared" ca="1" si="7"/>
        <v>0</v>
      </c>
      <c r="S15" s="190">
        <f t="shared" ca="1" si="7"/>
        <v>0</v>
      </c>
      <c r="T15" s="191">
        <f t="shared" ca="1" si="7"/>
        <v>0</v>
      </c>
      <c r="U15" s="192">
        <f t="shared" ca="1" si="7"/>
        <v>0</v>
      </c>
      <c r="V15" s="192">
        <f t="shared" ca="1" si="7"/>
        <v>0</v>
      </c>
      <c r="W15" s="193">
        <f t="shared" ca="1" si="7"/>
        <v>0</v>
      </c>
      <c r="X15" s="190">
        <f t="shared" ca="1" si="7"/>
        <v>0</v>
      </c>
      <c r="Y15" s="191">
        <f t="shared" ca="1" si="7"/>
        <v>0</v>
      </c>
      <c r="Z15" s="192">
        <f t="shared" ca="1" si="7"/>
        <v>0</v>
      </c>
      <c r="AA15" s="192">
        <f t="shared" ca="1" si="7"/>
        <v>0</v>
      </c>
      <c r="AB15" s="193">
        <f t="shared" ca="1" si="7"/>
        <v>0</v>
      </c>
      <c r="AC15" s="190">
        <f t="shared" ca="1" si="5"/>
        <v>0</v>
      </c>
      <c r="AD15" s="191">
        <f t="shared" ca="1" si="5"/>
        <v>0</v>
      </c>
      <c r="AE15" s="192">
        <f t="shared" ca="1" si="5"/>
        <v>0</v>
      </c>
      <c r="AF15" s="192">
        <f t="shared" ca="1" si="6"/>
        <v>0</v>
      </c>
      <c r="AG15" s="193">
        <f t="shared" ca="1" si="6"/>
        <v>0</v>
      </c>
      <c r="AH15" s="165"/>
      <c r="AI15" s="185"/>
      <c r="AJ15" s="185"/>
      <c r="AK15" s="185"/>
      <c r="AL15" s="185"/>
      <c r="AM15" s="185"/>
    </row>
    <row r="16" spans="1:39" ht="12.75" customHeight="1">
      <c r="A16" s="162"/>
      <c r="B16" s="162"/>
      <c r="C16" s="300" t="s">
        <v>113</v>
      </c>
      <c r="D16" s="300" t="s">
        <v>95</v>
      </c>
      <c r="E16" s="300"/>
      <c r="F16" s="178">
        <v>9</v>
      </c>
      <c r="G16" s="178"/>
      <c r="H16" s="177"/>
      <c r="I16" s="372" t="s">
        <v>114</v>
      </c>
      <c r="J16" s="191">
        <f t="shared" ca="1" si="7"/>
        <v>0</v>
      </c>
      <c r="K16" s="191">
        <f t="shared" ref="K16:AB30" ca="1" si="8">SUMIF($F$61:$F$484,$F16,K$61:K$483)</f>
        <v>0</v>
      </c>
      <c r="L16" s="191">
        <f t="shared" ca="1" si="8"/>
        <v>0</v>
      </c>
      <c r="M16" s="198">
        <f t="shared" ca="1" si="8"/>
        <v>0</v>
      </c>
      <c r="N16" s="190">
        <f t="shared" ca="1" si="8"/>
        <v>0</v>
      </c>
      <c r="O16" s="191">
        <f t="shared" ca="1" si="8"/>
        <v>0</v>
      </c>
      <c r="P16" s="192">
        <f t="shared" ca="1" si="8"/>
        <v>0</v>
      </c>
      <c r="Q16" s="192">
        <f t="shared" ca="1" si="8"/>
        <v>0</v>
      </c>
      <c r="R16" s="193">
        <f t="shared" ca="1" si="8"/>
        <v>0</v>
      </c>
      <c r="S16" s="190">
        <f t="shared" ca="1" si="8"/>
        <v>0</v>
      </c>
      <c r="T16" s="191">
        <f t="shared" ca="1" si="8"/>
        <v>0</v>
      </c>
      <c r="U16" s="192">
        <f t="shared" ca="1" si="8"/>
        <v>0</v>
      </c>
      <c r="V16" s="192">
        <f t="shared" ca="1" si="8"/>
        <v>0</v>
      </c>
      <c r="W16" s="193">
        <f t="shared" ca="1" si="8"/>
        <v>0</v>
      </c>
      <c r="X16" s="190">
        <f t="shared" ca="1" si="8"/>
        <v>0</v>
      </c>
      <c r="Y16" s="191">
        <f t="shared" ca="1" si="8"/>
        <v>0</v>
      </c>
      <c r="Z16" s="192">
        <f t="shared" ca="1" si="8"/>
        <v>0</v>
      </c>
      <c r="AA16" s="192">
        <f t="shared" ca="1" si="8"/>
        <v>0</v>
      </c>
      <c r="AB16" s="193">
        <f t="shared" ca="1" si="8"/>
        <v>0</v>
      </c>
      <c r="AC16" s="190">
        <f t="shared" ca="1" si="5"/>
        <v>0</v>
      </c>
      <c r="AD16" s="191">
        <f t="shared" ca="1" si="5"/>
        <v>0</v>
      </c>
      <c r="AE16" s="192">
        <f t="shared" ca="1" si="5"/>
        <v>0</v>
      </c>
      <c r="AF16" s="192">
        <f t="shared" ca="1" si="6"/>
        <v>0</v>
      </c>
      <c r="AG16" s="193">
        <f t="shared" ca="1" si="6"/>
        <v>0</v>
      </c>
      <c r="AH16" s="165"/>
      <c r="AI16" s="185"/>
      <c r="AJ16" s="185"/>
      <c r="AK16" s="185"/>
      <c r="AL16" s="185"/>
      <c r="AM16" s="185"/>
    </row>
    <row r="17" spans="1:39" ht="12.75" customHeight="1">
      <c r="A17" s="162"/>
      <c r="B17" s="162"/>
      <c r="C17" s="300" t="s">
        <v>115</v>
      </c>
      <c r="D17" s="300" t="s">
        <v>95</v>
      </c>
      <c r="E17" s="300"/>
      <c r="F17" s="178">
        <v>10</v>
      </c>
      <c r="G17" s="178"/>
      <c r="H17" s="177"/>
      <c r="I17" s="372"/>
      <c r="J17" s="191"/>
      <c r="K17" s="191"/>
      <c r="L17" s="191"/>
      <c r="M17" s="198"/>
      <c r="N17" s="190"/>
      <c r="O17" s="191"/>
      <c r="P17" s="192"/>
      <c r="Q17" s="192"/>
      <c r="R17" s="193"/>
      <c r="S17" s="190"/>
      <c r="T17" s="191"/>
      <c r="U17" s="192"/>
      <c r="V17" s="192"/>
      <c r="W17" s="193"/>
      <c r="X17" s="190"/>
      <c r="Y17" s="191"/>
      <c r="Z17" s="192"/>
      <c r="AA17" s="192"/>
      <c r="AB17" s="193"/>
      <c r="AC17" s="190"/>
      <c r="AD17" s="191"/>
      <c r="AE17" s="192"/>
      <c r="AF17" s="192"/>
      <c r="AG17" s="193"/>
      <c r="AH17" s="165"/>
      <c r="AI17" s="185"/>
      <c r="AJ17" s="185"/>
      <c r="AK17" s="185"/>
      <c r="AL17" s="185"/>
      <c r="AM17" s="185"/>
    </row>
    <row r="18" spans="1:39" ht="12.75" customHeight="1">
      <c r="A18" s="162"/>
      <c r="B18" s="162"/>
      <c r="C18" s="300" t="s">
        <v>116</v>
      </c>
      <c r="D18" s="300" t="s">
        <v>95</v>
      </c>
      <c r="E18" s="300"/>
      <c r="F18" s="178">
        <v>11</v>
      </c>
      <c r="G18" s="178"/>
      <c r="H18" s="177"/>
      <c r="I18" s="370" t="s">
        <v>117</v>
      </c>
      <c r="J18" s="180">
        <f t="shared" ca="1" si="7"/>
        <v>0</v>
      </c>
      <c r="K18" s="180">
        <f t="shared" ca="1" si="8"/>
        <v>0</v>
      </c>
      <c r="L18" s="180">
        <f t="shared" ca="1" si="8"/>
        <v>0</v>
      </c>
      <c r="M18" s="181">
        <f t="shared" ca="1" si="8"/>
        <v>0</v>
      </c>
      <c r="N18" s="182">
        <f t="shared" ca="1" si="8"/>
        <v>0</v>
      </c>
      <c r="O18" s="180">
        <f t="shared" ca="1" si="8"/>
        <v>0</v>
      </c>
      <c r="P18" s="183">
        <f t="shared" ca="1" si="8"/>
        <v>0</v>
      </c>
      <c r="Q18" s="183">
        <f t="shared" ca="1" si="8"/>
        <v>0</v>
      </c>
      <c r="R18" s="184">
        <f t="shared" ca="1" si="8"/>
        <v>0</v>
      </c>
      <c r="S18" s="182">
        <f t="shared" ca="1" si="8"/>
        <v>0</v>
      </c>
      <c r="T18" s="180">
        <f t="shared" ca="1" si="8"/>
        <v>0</v>
      </c>
      <c r="U18" s="183">
        <f t="shared" ca="1" si="8"/>
        <v>0</v>
      </c>
      <c r="V18" s="183">
        <f t="shared" ca="1" si="8"/>
        <v>0</v>
      </c>
      <c r="W18" s="184">
        <f t="shared" ca="1" si="8"/>
        <v>0</v>
      </c>
      <c r="X18" s="182">
        <f t="shared" ca="1" si="8"/>
        <v>0</v>
      </c>
      <c r="Y18" s="180">
        <f t="shared" ca="1" si="8"/>
        <v>0</v>
      </c>
      <c r="Z18" s="183">
        <f t="shared" ca="1" si="8"/>
        <v>0</v>
      </c>
      <c r="AA18" s="183">
        <f t="shared" ca="1" si="8"/>
        <v>0</v>
      </c>
      <c r="AB18" s="184">
        <f t="shared" ca="1" si="8"/>
        <v>0</v>
      </c>
      <c r="AC18" s="182">
        <f t="shared" ca="1" si="5"/>
        <v>0</v>
      </c>
      <c r="AD18" s="180">
        <f t="shared" ca="1" si="5"/>
        <v>0</v>
      </c>
      <c r="AE18" s="183">
        <f t="shared" ca="1" si="5"/>
        <v>0</v>
      </c>
      <c r="AF18" s="183">
        <f t="shared" ca="1" si="6"/>
        <v>0</v>
      </c>
      <c r="AG18" s="184">
        <f t="shared" ca="1" si="6"/>
        <v>0</v>
      </c>
      <c r="AH18" s="165"/>
      <c r="AI18" s="185"/>
      <c r="AJ18" s="185"/>
      <c r="AK18" s="185"/>
      <c r="AL18" s="185"/>
      <c r="AM18" s="185"/>
    </row>
    <row r="19" spans="1:39" ht="12.75" customHeight="1">
      <c r="A19" s="162"/>
      <c r="B19" s="162"/>
      <c r="C19" s="300" t="s">
        <v>118</v>
      </c>
      <c r="D19" s="300" t="s">
        <v>95</v>
      </c>
      <c r="E19" s="300"/>
      <c r="F19" s="178">
        <v>12</v>
      </c>
      <c r="G19" s="178"/>
      <c r="H19" s="177"/>
      <c r="I19" s="372" t="s">
        <v>119</v>
      </c>
      <c r="J19" s="188">
        <f t="shared" ca="1" si="7"/>
        <v>0</v>
      </c>
      <c r="K19" s="188">
        <f t="shared" ca="1" si="8"/>
        <v>0</v>
      </c>
      <c r="L19" s="188">
        <f t="shared" ca="1" si="8"/>
        <v>0</v>
      </c>
      <c r="M19" s="189">
        <f t="shared" ca="1" si="8"/>
        <v>0</v>
      </c>
      <c r="N19" s="190">
        <f t="shared" ca="1" si="8"/>
        <v>0</v>
      </c>
      <c r="O19" s="191">
        <f t="shared" ca="1" si="8"/>
        <v>0</v>
      </c>
      <c r="P19" s="192">
        <f t="shared" ca="1" si="8"/>
        <v>0</v>
      </c>
      <c r="Q19" s="192">
        <f t="shared" ca="1" si="8"/>
        <v>0</v>
      </c>
      <c r="R19" s="193">
        <f t="shared" ca="1" si="8"/>
        <v>0</v>
      </c>
      <c r="S19" s="190">
        <f t="shared" ca="1" si="8"/>
        <v>0</v>
      </c>
      <c r="T19" s="191">
        <f t="shared" ca="1" si="8"/>
        <v>0</v>
      </c>
      <c r="U19" s="192">
        <f t="shared" ca="1" si="8"/>
        <v>0</v>
      </c>
      <c r="V19" s="192">
        <f t="shared" ca="1" si="8"/>
        <v>0</v>
      </c>
      <c r="W19" s="193">
        <f t="shared" ca="1" si="8"/>
        <v>0</v>
      </c>
      <c r="X19" s="190">
        <f t="shared" ca="1" si="8"/>
        <v>0</v>
      </c>
      <c r="Y19" s="191">
        <f t="shared" ca="1" si="8"/>
        <v>0</v>
      </c>
      <c r="Z19" s="192">
        <f t="shared" ca="1" si="8"/>
        <v>0</v>
      </c>
      <c r="AA19" s="192">
        <f t="shared" ca="1" si="8"/>
        <v>0</v>
      </c>
      <c r="AB19" s="193">
        <f t="shared" ca="1" si="8"/>
        <v>0</v>
      </c>
      <c r="AC19" s="190">
        <f t="shared" ca="1" si="5"/>
        <v>0</v>
      </c>
      <c r="AD19" s="191">
        <f t="shared" ca="1" si="5"/>
        <v>0</v>
      </c>
      <c r="AE19" s="192">
        <f t="shared" ca="1" si="5"/>
        <v>0</v>
      </c>
      <c r="AF19" s="192">
        <f t="shared" ca="1" si="6"/>
        <v>0</v>
      </c>
      <c r="AG19" s="193">
        <f t="shared" ca="1" si="6"/>
        <v>0</v>
      </c>
      <c r="AH19" s="165"/>
      <c r="AI19" s="185"/>
      <c r="AJ19" s="185"/>
      <c r="AK19" s="185"/>
      <c r="AL19" s="185"/>
      <c r="AM19" s="185"/>
    </row>
    <row r="20" spans="1:39" ht="12.75" customHeight="1">
      <c r="A20" s="162"/>
      <c r="B20" s="162"/>
      <c r="C20" s="300" t="s">
        <v>120</v>
      </c>
      <c r="D20" s="300" t="s">
        <v>95</v>
      </c>
      <c r="E20" s="300"/>
      <c r="F20" s="178">
        <v>13</v>
      </c>
      <c r="G20" s="178"/>
      <c r="H20" s="177"/>
      <c r="I20" s="372" t="s">
        <v>121</v>
      </c>
      <c r="J20" s="188">
        <f t="shared" ca="1" si="7"/>
        <v>0</v>
      </c>
      <c r="K20" s="188">
        <f t="shared" ca="1" si="8"/>
        <v>0</v>
      </c>
      <c r="L20" s="188">
        <f t="shared" ca="1" si="8"/>
        <v>0</v>
      </c>
      <c r="M20" s="189">
        <f t="shared" ca="1" si="8"/>
        <v>0</v>
      </c>
      <c r="N20" s="190">
        <f t="shared" ca="1" si="8"/>
        <v>0</v>
      </c>
      <c r="O20" s="191">
        <f t="shared" ca="1" si="8"/>
        <v>0</v>
      </c>
      <c r="P20" s="192">
        <f t="shared" ca="1" si="8"/>
        <v>0</v>
      </c>
      <c r="Q20" s="192">
        <f t="shared" ca="1" si="8"/>
        <v>0</v>
      </c>
      <c r="R20" s="193">
        <f t="shared" ca="1" si="8"/>
        <v>0</v>
      </c>
      <c r="S20" s="190">
        <f t="shared" ca="1" si="8"/>
        <v>0</v>
      </c>
      <c r="T20" s="191">
        <f t="shared" ca="1" si="8"/>
        <v>0</v>
      </c>
      <c r="U20" s="192">
        <f t="shared" ca="1" si="8"/>
        <v>0</v>
      </c>
      <c r="V20" s="192">
        <f t="shared" ca="1" si="8"/>
        <v>0</v>
      </c>
      <c r="W20" s="193">
        <f t="shared" ca="1" si="8"/>
        <v>0</v>
      </c>
      <c r="X20" s="190">
        <f t="shared" ca="1" si="8"/>
        <v>0</v>
      </c>
      <c r="Y20" s="191">
        <f t="shared" ca="1" si="8"/>
        <v>0</v>
      </c>
      <c r="Z20" s="192">
        <f t="shared" ca="1" si="8"/>
        <v>0</v>
      </c>
      <c r="AA20" s="192">
        <f t="shared" ca="1" si="8"/>
        <v>0</v>
      </c>
      <c r="AB20" s="193">
        <f t="shared" ca="1" si="8"/>
        <v>0</v>
      </c>
      <c r="AC20" s="190">
        <f t="shared" ref="AC20:AG35" ca="1" si="9">SUMIF($F$61:$F$484,$F20,AC$61:AC$483)</f>
        <v>0</v>
      </c>
      <c r="AD20" s="191">
        <f t="shared" ca="1" si="9"/>
        <v>0</v>
      </c>
      <c r="AE20" s="192">
        <f t="shared" ca="1" si="9"/>
        <v>0</v>
      </c>
      <c r="AF20" s="192">
        <f t="shared" ca="1" si="9"/>
        <v>0</v>
      </c>
      <c r="AG20" s="193">
        <f t="shared" ca="1" si="9"/>
        <v>0</v>
      </c>
      <c r="AH20" s="165"/>
      <c r="AI20" s="185"/>
      <c r="AJ20" s="185"/>
      <c r="AK20" s="185"/>
      <c r="AL20" s="185"/>
      <c r="AM20" s="185"/>
    </row>
    <row r="21" spans="1:39" ht="12.75" customHeight="1">
      <c r="A21" s="162"/>
      <c r="B21" s="162"/>
      <c r="C21" s="300" t="s">
        <v>122</v>
      </c>
      <c r="D21" s="300" t="s">
        <v>95</v>
      </c>
      <c r="E21" s="300"/>
      <c r="F21" s="178">
        <v>14</v>
      </c>
      <c r="G21" s="178"/>
      <c r="H21" s="177"/>
      <c r="I21" s="372"/>
      <c r="J21" s="188"/>
      <c r="K21" s="188"/>
      <c r="L21" s="188"/>
      <c r="M21" s="189"/>
      <c r="N21" s="190"/>
      <c r="O21" s="191"/>
      <c r="P21" s="192"/>
      <c r="Q21" s="192"/>
      <c r="R21" s="193"/>
      <c r="S21" s="190"/>
      <c r="T21" s="191"/>
      <c r="U21" s="192"/>
      <c r="V21" s="192"/>
      <c r="W21" s="193"/>
      <c r="X21" s="190"/>
      <c r="Y21" s="191"/>
      <c r="Z21" s="192"/>
      <c r="AA21" s="192"/>
      <c r="AB21" s="193"/>
      <c r="AC21" s="190"/>
      <c r="AD21" s="191"/>
      <c r="AE21" s="192"/>
      <c r="AF21" s="192"/>
      <c r="AG21" s="193"/>
      <c r="AH21" s="165"/>
      <c r="AI21" s="185"/>
      <c r="AJ21" s="185"/>
      <c r="AK21" s="185"/>
      <c r="AL21" s="185"/>
      <c r="AM21" s="185"/>
    </row>
    <row r="22" spans="1:39" ht="12.75" customHeight="1">
      <c r="A22" s="162"/>
      <c r="B22" s="162"/>
      <c r="C22" s="300" t="s">
        <v>123</v>
      </c>
      <c r="D22" s="300" t="s">
        <v>95</v>
      </c>
      <c r="E22" s="300"/>
      <c r="F22" s="178">
        <v>15</v>
      </c>
      <c r="G22" s="178"/>
      <c r="H22" s="177"/>
      <c r="I22" s="370" t="s">
        <v>124</v>
      </c>
      <c r="J22" s="199">
        <f t="shared" ca="1" si="7"/>
        <v>0</v>
      </c>
      <c r="K22" s="199">
        <f t="shared" ca="1" si="8"/>
        <v>0</v>
      </c>
      <c r="L22" s="199">
        <f t="shared" ca="1" si="8"/>
        <v>0</v>
      </c>
      <c r="M22" s="200">
        <f t="shared" ca="1" si="8"/>
        <v>0</v>
      </c>
      <c r="N22" s="182">
        <f t="shared" ca="1" si="8"/>
        <v>0</v>
      </c>
      <c r="O22" s="180">
        <f t="shared" ca="1" si="8"/>
        <v>0</v>
      </c>
      <c r="P22" s="183">
        <f t="shared" ca="1" si="8"/>
        <v>0</v>
      </c>
      <c r="Q22" s="183">
        <f t="shared" ca="1" si="8"/>
        <v>0</v>
      </c>
      <c r="R22" s="184">
        <f t="shared" ca="1" si="8"/>
        <v>0</v>
      </c>
      <c r="S22" s="182">
        <f t="shared" ca="1" si="8"/>
        <v>0</v>
      </c>
      <c r="T22" s="180">
        <f t="shared" ca="1" si="8"/>
        <v>0</v>
      </c>
      <c r="U22" s="183">
        <f t="shared" ca="1" si="8"/>
        <v>0</v>
      </c>
      <c r="V22" s="183">
        <f t="shared" ca="1" si="8"/>
        <v>0</v>
      </c>
      <c r="W22" s="184">
        <f t="shared" ca="1" si="8"/>
        <v>0</v>
      </c>
      <c r="X22" s="182">
        <f t="shared" ca="1" si="8"/>
        <v>0</v>
      </c>
      <c r="Y22" s="180">
        <f t="shared" ca="1" si="8"/>
        <v>0</v>
      </c>
      <c r="Z22" s="183">
        <f t="shared" ca="1" si="8"/>
        <v>0</v>
      </c>
      <c r="AA22" s="183">
        <f t="shared" ca="1" si="8"/>
        <v>0</v>
      </c>
      <c r="AB22" s="184">
        <f t="shared" ca="1" si="8"/>
        <v>0</v>
      </c>
      <c r="AC22" s="182">
        <f t="shared" ca="1" si="7"/>
        <v>0</v>
      </c>
      <c r="AD22" s="180">
        <f t="shared" ca="1" si="7"/>
        <v>0</v>
      </c>
      <c r="AE22" s="183">
        <f t="shared" ca="1" si="9"/>
        <v>0</v>
      </c>
      <c r="AF22" s="183">
        <f t="shared" ca="1" si="9"/>
        <v>0</v>
      </c>
      <c r="AG22" s="184">
        <f t="shared" ca="1" si="9"/>
        <v>0</v>
      </c>
      <c r="AH22" s="165"/>
      <c r="AI22" s="185"/>
      <c r="AJ22" s="185"/>
      <c r="AK22" s="185"/>
      <c r="AL22" s="185"/>
      <c r="AM22" s="185"/>
    </row>
    <row r="23" spans="1:39" ht="12.75" customHeight="1">
      <c r="A23" s="162"/>
      <c r="B23" s="162"/>
      <c r="C23" s="300" t="s">
        <v>125</v>
      </c>
      <c r="D23" s="300" t="s">
        <v>95</v>
      </c>
      <c r="E23" s="300"/>
      <c r="F23" s="178">
        <v>16</v>
      </c>
      <c r="G23" s="178"/>
      <c r="H23" s="177"/>
      <c r="I23" s="372"/>
      <c r="J23" s="188"/>
      <c r="K23" s="188"/>
      <c r="L23" s="188"/>
      <c r="M23" s="189"/>
      <c r="N23" s="190"/>
      <c r="O23" s="191"/>
      <c r="P23" s="192"/>
      <c r="Q23" s="192"/>
      <c r="R23" s="193"/>
      <c r="S23" s="190"/>
      <c r="T23" s="191"/>
      <c r="U23" s="192"/>
      <c r="V23" s="192"/>
      <c r="W23" s="193"/>
      <c r="X23" s="190"/>
      <c r="Y23" s="191"/>
      <c r="Z23" s="192"/>
      <c r="AA23" s="192"/>
      <c r="AB23" s="193"/>
      <c r="AC23" s="190"/>
      <c r="AD23" s="191"/>
      <c r="AE23" s="192"/>
      <c r="AF23" s="192"/>
      <c r="AG23" s="193"/>
      <c r="AH23" s="165"/>
      <c r="AI23" s="185"/>
      <c r="AJ23" s="185"/>
      <c r="AK23" s="185"/>
      <c r="AL23" s="185"/>
      <c r="AM23" s="185"/>
    </row>
    <row r="24" spans="1:39" ht="12.75" customHeight="1">
      <c r="A24" s="162"/>
      <c r="B24" s="162"/>
      <c r="C24" s="300" t="s">
        <v>126</v>
      </c>
      <c r="D24" s="300" t="s">
        <v>95</v>
      </c>
      <c r="E24" s="300"/>
      <c r="F24" s="178">
        <v>17</v>
      </c>
      <c r="G24" s="178"/>
      <c r="H24" s="177"/>
      <c r="I24" s="370" t="s">
        <v>127</v>
      </c>
      <c r="J24" s="199">
        <f t="shared" ca="1" si="7"/>
        <v>0</v>
      </c>
      <c r="K24" s="199">
        <f t="shared" ca="1" si="8"/>
        <v>0</v>
      </c>
      <c r="L24" s="199">
        <f t="shared" ca="1" si="8"/>
        <v>0</v>
      </c>
      <c r="M24" s="200">
        <f t="shared" ca="1" si="8"/>
        <v>0</v>
      </c>
      <c r="N24" s="182">
        <f t="shared" ca="1" si="8"/>
        <v>0</v>
      </c>
      <c r="O24" s="180">
        <f t="shared" ca="1" si="8"/>
        <v>0</v>
      </c>
      <c r="P24" s="183">
        <f t="shared" ca="1" si="8"/>
        <v>0</v>
      </c>
      <c r="Q24" s="183">
        <f t="shared" ca="1" si="8"/>
        <v>0</v>
      </c>
      <c r="R24" s="184">
        <f t="shared" ca="1" si="8"/>
        <v>0</v>
      </c>
      <c r="S24" s="182">
        <f t="shared" ca="1" si="8"/>
        <v>0</v>
      </c>
      <c r="T24" s="180">
        <f t="shared" ca="1" si="8"/>
        <v>0</v>
      </c>
      <c r="U24" s="183">
        <f t="shared" ca="1" si="8"/>
        <v>0</v>
      </c>
      <c r="V24" s="183">
        <f t="shared" ca="1" si="8"/>
        <v>0</v>
      </c>
      <c r="W24" s="184">
        <f t="shared" ca="1" si="8"/>
        <v>0</v>
      </c>
      <c r="X24" s="182">
        <f t="shared" ca="1" si="8"/>
        <v>0</v>
      </c>
      <c r="Y24" s="180">
        <f t="shared" ca="1" si="8"/>
        <v>0</v>
      </c>
      <c r="Z24" s="183">
        <f t="shared" ca="1" si="8"/>
        <v>0</v>
      </c>
      <c r="AA24" s="183">
        <f t="shared" ca="1" si="8"/>
        <v>0</v>
      </c>
      <c r="AB24" s="184">
        <f t="shared" ca="1" si="8"/>
        <v>0</v>
      </c>
      <c r="AC24" s="182">
        <f t="shared" ca="1" si="7"/>
        <v>0</v>
      </c>
      <c r="AD24" s="180">
        <f t="shared" ca="1" si="7"/>
        <v>0</v>
      </c>
      <c r="AE24" s="183">
        <f t="shared" ca="1" si="9"/>
        <v>0</v>
      </c>
      <c r="AF24" s="183">
        <f t="shared" ca="1" si="9"/>
        <v>0</v>
      </c>
      <c r="AG24" s="184">
        <f t="shared" ca="1" si="9"/>
        <v>0</v>
      </c>
      <c r="AH24" s="165"/>
      <c r="AI24" s="185"/>
      <c r="AJ24" s="185"/>
      <c r="AK24" s="185"/>
      <c r="AL24" s="185"/>
      <c r="AM24" s="185"/>
    </row>
    <row r="25" spans="1:39" ht="12.75" customHeight="1">
      <c r="A25" s="162"/>
      <c r="B25" s="162"/>
      <c r="C25" s="300" t="s">
        <v>128</v>
      </c>
      <c r="D25" s="300" t="s">
        <v>95</v>
      </c>
      <c r="E25" s="300"/>
      <c r="F25" s="178">
        <v>18</v>
      </c>
      <c r="G25" s="178"/>
      <c r="H25" s="177"/>
      <c r="I25" s="371" t="s">
        <v>129</v>
      </c>
      <c r="J25" s="188">
        <f t="shared" ca="1" si="7"/>
        <v>0</v>
      </c>
      <c r="K25" s="188">
        <f t="shared" ca="1" si="8"/>
        <v>0</v>
      </c>
      <c r="L25" s="188">
        <f t="shared" ca="1" si="8"/>
        <v>0</v>
      </c>
      <c r="M25" s="189">
        <f t="shared" ca="1" si="8"/>
        <v>0</v>
      </c>
      <c r="N25" s="190">
        <f t="shared" ca="1" si="8"/>
        <v>0</v>
      </c>
      <c r="O25" s="191">
        <f t="shared" ca="1" si="8"/>
        <v>0</v>
      </c>
      <c r="P25" s="192">
        <f t="shared" ca="1" si="8"/>
        <v>0</v>
      </c>
      <c r="Q25" s="192">
        <f t="shared" ca="1" si="8"/>
        <v>0</v>
      </c>
      <c r="R25" s="193">
        <f t="shared" ca="1" si="8"/>
        <v>0</v>
      </c>
      <c r="S25" s="190">
        <f t="shared" ca="1" si="8"/>
        <v>0</v>
      </c>
      <c r="T25" s="191">
        <f t="shared" ca="1" si="8"/>
        <v>0</v>
      </c>
      <c r="U25" s="192">
        <f t="shared" ca="1" si="8"/>
        <v>0</v>
      </c>
      <c r="V25" s="192">
        <f t="shared" ca="1" si="8"/>
        <v>0</v>
      </c>
      <c r="W25" s="193">
        <f t="shared" ca="1" si="8"/>
        <v>0</v>
      </c>
      <c r="X25" s="190">
        <f t="shared" ca="1" si="8"/>
        <v>0</v>
      </c>
      <c r="Y25" s="191">
        <f t="shared" ca="1" si="8"/>
        <v>0</v>
      </c>
      <c r="Z25" s="192">
        <f t="shared" ca="1" si="8"/>
        <v>0</v>
      </c>
      <c r="AA25" s="192">
        <f t="shared" ca="1" si="8"/>
        <v>0</v>
      </c>
      <c r="AB25" s="193">
        <f t="shared" ca="1" si="8"/>
        <v>0</v>
      </c>
      <c r="AC25" s="190">
        <f t="shared" ca="1" si="7"/>
        <v>0</v>
      </c>
      <c r="AD25" s="191">
        <f t="shared" ca="1" si="7"/>
        <v>0</v>
      </c>
      <c r="AE25" s="192">
        <f t="shared" ca="1" si="9"/>
        <v>0</v>
      </c>
      <c r="AF25" s="192">
        <f t="shared" ca="1" si="9"/>
        <v>0</v>
      </c>
      <c r="AG25" s="193">
        <f t="shared" ca="1" si="9"/>
        <v>0</v>
      </c>
      <c r="AH25" s="165"/>
      <c r="AI25" s="185"/>
      <c r="AJ25" s="185"/>
      <c r="AK25" s="185"/>
      <c r="AL25" s="185"/>
      <c r="AM25" s="185"/>
    </row>
    <row r="26" spans="1:39" ht="12.75" customHeight="1">
      <c r="A26" s="162"/>
      <c r="B26" s="162"/>
      <c r="C26" s="300" t="s">
        <v>130</v>
      </c>
      <c r="D26" s="300" t="s">
        <v>95</v>
      </c>
      <c r="E26" s="300"/>
      <c r="F26" s="178">
        <v>19</v>
      </c>
      <c r="G26" s="178"/>
      <c r="H26" s="177"/>
      <c r="I26" s="372" t="s">
        <v>131</v>
      </c>
      <c r="J26" s="188">
        <f t="shared" ref="J26:Y51" ca="1" si="10">SUMIF($F$61:$F$484,$F26,J$61:J$483)</f>
        <v>0</v>
      </c>
      <c r="K26" s="188">
        <f t="shared" ca="1" si="10"/>
        <v>0</v>
      </c>
      <c r="L26" s="188">
        <f t="shared" ca="1" si="10"/>
        <v>0</v>
      </c>
      <c r="M26" s="189">
        <f t="shared" ca="1" si="10"/>
        <v>0</v>
      </c>
      <c r="N26" s="190">
        <f t="shared" ca="1" si="10"/>
        <v>0</v>
      </c>
      <c r="O26" s="191">
        <f t="shared" ca="1" si="10"/>
        <v>0</v>
      </c>
      <c r="P26" s="192">
        <f t="shared" ca="1" si="10"/>
        <v>0</v>
      </c>
      <c r="Q26" s="192">
        <f t="shared" ca="1" si="10"/>
        <v>0</v>
      </c>
      <c r="R26" s="193">
        <f t="shared" ca="1" si="10"/>
        <v>0</v>
      </c>
      <c r="S26" s="190">
        <f t="shared" ca="1" si="10"/>
        <v>0</v>
      </c>
      <c r="T26" s="191">
        <f t="shared" ca="1" si="10"/>
        <v>0</v>
      </c>
      <c r="U26" s="192">
        <f t="shared" ca="1" si="10"/>
        <v>0</v>
      </c>
      <c r="V26" s="192">
        <f t="shared" ca="1" si="10"/>
        <v>0</v>
      </c>
      <c r="W26" s="193">
        <f t="shared" ca="1" si="10"/>
        <v>0</v>
      </c>
      <c r="X26" s="190">
        <f t="shared" ca="1" si="10"/>
        <v>0</v>
      </c>
      <c r="Y26" s="191">
        <f t="shared" ca="1" si="10"/>
        <v>0</v>
      </c>
      <c r="Z26" s="192">
        <f t="shared" ca="1" si="8"/>
        <v>0</v>
      </c>
      <c r="AA26" s="192">
        <f t="shared" ca="1" si="8"/>
        <v>0</v>
      </c>
      <c r="AB26" s="193">
        <f t="shared" ca="1" si="8"/>
        <v>0</v>
      </c>
      <c r="AC26" s="190">
        <f t="shared" ref="AC26:AD37" ca="1" si="11">SUMIF($F$61:$F$484,$F26,AC$61:AC$483)</f>
        <v>0</v>
      </c>
      <c r="AD26" s="191">
        <f t="shared" ca="1" si="11"/>
        <v>0</v>
      </c>
      <c r="AE26" s="192">
        <f t="shared" ca="1" si="9"/>
        <v>0</v>
      </c>
      <c r="AF26" s="192">
        <f t="shared" ca="1" si="9"/>
        <v>0</v>
      </c>
      <c r="AG26" s="193">
        <f t="shared" ca="1" si="9"/>
        <v>0</v>
      </c>
      <c r="AH26" s="165"/>
      <c r="AI26" s="185"/>
      <c r="AJ26" s="185"/>
      <c r="AK26" s="185"/>
      <c r="AL26" s="185"/>
      <c r="AM26" s="185"/>
    </row>
    <row r="27" spans="1:39" ht="12.75" customHeight="1">
      <c r="A27" s="162"/>
      <c r="B27" s="162"/>
      <c r="C27" s="300" t="s">
        <v>132</v>
      </c>
      <c r="D27" s="300" t="s">
        <v>95</v>
      </c>
      <c r="E27" s="300"/>
      <c r="F27" s="178">
        <v>20</v>
      </c>
      <c r="G27" s="178"/>
      <c r="H27" s="177"/>
      <c r="I27" s="372" t="s">
        <v>133</v>
      </c>
      <c r="J27" s="188">
        <f t="shared" ca="1" si="10"/>
        <v>0</v>
      </c>
      <c r="K27" s="188">
        <f t="shared" ca="1" si="8"/>
        <v>0</v>
      </c>
      <c r="L27" s="188">
        <f t="shared" ca="1" si="8"/>
        <v>0</v>
      </c>
      <c r="M27" s="189">
        <f t="shared" ca="1" si="8"/>
        <v>0</v>
      </c>
      <c r="N27" s="190">
        <f t="shared" ca="1" si="8"/>
        <v>0</v>
      </c>
      <c r="O27" s="191">
        <f t="shared" ca="1" si="8"/>
        <v>0</v>
      </c>
      <c r="P27" s="192">
        <f t="shared" ca="1" si="8"/>
        <v>0</v>
      </c>
      <c r="Q27" s="192">
        <f t="shared" ca="1" si="8"/>
        <v>0</v>
      </c>
      <c r="R27" s="193">
        <f t="shared" ca="1" si="8"/>
        <v>0</v>
      </c>
      <c r="S27" s="190">
        <f t="shared" ca="1" si="8"/>
        <v>0</v>
      </c>
      <c r="T27" s="191">
        <f t="shared" ca="1" si="8"/>
        <v>0</v>
      </c>
      <c r="U27" s="192">
        <f t="shared" ca="1" si="8"/>
        <v>0</v>
      </c>
      <c r="V27" s="192">
        <f t="shared" ca="1" si="8"/>
        <v>0</v>
      </c>
      <c r="W27" s="193">
        <f t="shared" ca="1" si="8"/>
        <v>0</v>
      </c>
      <c r="X27" s="190">
        <f t="shared" ca="1" si="8"/>
        <v>0</v>
      </c>
      <c r="Y27" s="191">
        <f t="shared" ca="1" si="8"/>
        <v>0</v>
      </c>
      <c r="Z27" s="192">
        <f t="shared" ca="1" si="8"/>
        <v>0</v>
      </c>
      <c r="AA27" s="192">
        <f t="shared" ca="1" si="8"/>
        <v>0</v>
      </c>
      <c r="AB27" s="193">
        <f t="shared" ca="1" si="8"/>
        <v>0</v>
      </c>
      <c r="AC27" s="190">
        <f t="shared" ca="1" si="11"/>
        <v>0</v>
      </c>
      <c r="AD27" s="191">
        <f t="shared" ca="1" si="11"/>
        <v>0</v>
      </c>
      <c r="AE27" s="192">
        <f t="shared" ca="1" si="9"/>
        <v>0</v>
      </c>
      <c r="AF27" s="192">
        <f t="shared" ca="1" si="9"/>
        <v>0</v>
      </c>
      <c r="AG27" s="193">
        <f t="shared" ca="1" si="9"/>
        <v>0</v>
      </c>
      <c r="AH27" s="165"/>
      <c r="AI27" s="185"/>
      <c r="AJ27" s="185"/>
      <c r="AK27" s="185"/>
      <c r="AL27" s="185"/>
      <c r="AM27" s="185"/>
    </row>
    <row r="28" spans="1:39" ht="12.75" customHeight="1">
      <c r="A28" s="162"/>
      <c r="B28" s="162"/>
      <c r="C28" s="300" t="s">
        <v>134</v>
      </c>
      <c r="D28" s="300" t="s">
        <v>95</v>
      </c>
      <c r="E28" s="300"/>
      <c r="F28" s="178">
        <v>21</v>
      </c>
      <c r="G28" s="178"/>
      <c r="H28" s="177"/>
      <c r="I28" s="372" t="s">
        <v>135</v>
      </c>
      <c r="J28" s="188">
        <f t="shared" ca="1" si="10"/>
        <v>0</v>
      </c>
      <c r="K28" s="188">
        <f t="shared" ca="1" si="8"/>
        <v>0</v>
      </c>
      <c r="L28" s="188">
        <f t="shared" ca="1" si="8"/>
        <v>0</v>
      </c>
      <c r="M28" s="189">
        <f t="shared" ca="1" si="8"/>
        <v>0</v>
      </c>
      <c r="N28" s="190">
        <f t="shared" ca="1" si="8"/>
        <v>0</v>
      </c>
      <c r="O28" s="191">
        <f t="shared" ca="1" si="8"/>
        <v>0</v>
      </c>
      <c r="P28" s="192">
        <f t="shared" ca="1" si="8"/>
        <v>0</v>
      </c>
      <c r="Q28" s="192">
        <f t="shared" ca="1" si="8"/>
        <v>0</v>
      </c>
      <c r="R28" s="193">
        <f t="shared" ca="1" si="8"/>
        <v>0</v>
      </c>
      <c r="S28" s="190">
        <f t="shared" ca="1" si="8"/>
        <v>0</v>
      </c>
      <c r="T28" s="191">
        <f t="shared" ca="1" si="8"/>
        <v>0</v>
      </c>
      <c r="U28" s="192">
        <f t="shared" ca="1" si="8"/>
        <v>0</v>
      </c>
      <c r="V28" s="192">
        <f t="shared" ca="1" si="8"/>
        <v>0</v>
      </c>
      <c r="W28" s="193">
        <f t="shared" ca="1" si="8"/>
        <v>0</v>
      </c>
      <c r="X28" s="190">
        <f t="shared" ca="1" si="8"/>
        <v>0</v>
      </c>
      <c r="Y28" s="191">
        <f t="shared" ca="1" si="8"/>
        <v>0</v>
      </c>
      <c r="Z28" s="192">
        <f t="shared" ca="1" si="8"/>
        <v>0</v>
      </c>
      <c r="AA28" s="192">
        <f t="shared" ca="1" si="8"/>
        <v>0</v>
      </c>
      <c r="AB28" s="193">
        <f t="shared" ca="1" si="8"/>
        <v>0</v>
      </c>
      <c r="AC28" s="190">
        <f t="shared" ca="1" si="11"/>
        <v>0</v>
      </c>
      <c r="AD28" s="191">
        <f t="shared" ca="1" si="11"/>
        <v>0</v>
      </c>
      <c r="AE28" s="192">
        <f t="shared" ca="1" si="9"/>
        <v>0</v>
      </c>
      <c r="AF28" s="192">
        <f t="shared" ca="1" si="9"/>
        <v>0</v>
      </c>
      <c r="AG28" s="193">
        <f t="shared" ca="1" si="9"/>
        <v>0</v>
      </c>
      <c r="AH28" s="165"/>
      <c r="AI28" s="185"/>
      <c r="AJ28" s="185"/>
      <c r="AK28" s="185"/>
      <c r="AL28" s="185"/>
      <c r="AM28" s="185"/>
    </row>
    <row r="29" spans="1:39" ht="12.75" customHeight="1">
      <c r="A29" s="162"/>
      <c r="B29" s="162"/>
      <c r="C29" s="300" t="s">
        <v>136</v>
      </c>
      <c r="D29" s="300" t="s">
        <v>95</v>
      </c>
      <c r="E29" s="300"/>
      <c r="F29" s="178">
        <v>22</v>
      </c>
      <c r="G29" s="178"/>
      <c r="H29" s="177"/>
      <c r="I29" s="372"/>
      <c r="J29" s="188"/>
      <c r="K29" s="188"/>
      <c r="L29" s="188"/>
      <c r="M29" s="189"/>
      <c r="N29" s="190"/>
      <c r="O29" s="191"/>
      <c r="P29" s="192"/>
      <c r="Q29" s="192"/>
      <c r="R29" s="193"/>
      <c r="S29" s="190"/>
      <c r="T29" s="191"/>
      <c r="U29" s="192"/>
      <c r="V29" s="192"/>
      <c r="W29" s="193"/>
      <c r="X29" s="190"/>
      <c r="Y29" s="191"/>
      <c r="Z29" s="192"/>
      <c r="AA29" s="192"/>
      <c r="AB29" s="193"/>
      <c r="AC29" s="190"/>
      <c r="AD29" s="191"/>
      <c r="AE29" s="192"/>
      <c r="AF29" s="192"/>
      <c r="AG29" s="193"/>
      <c r="AH29" s="165"/>
      <c r="AI29" s="185"/>
      <c r="AJ29" s="185"/>
      <c r="AK29" s="185"/>
      <c r="AL29" s="185"/>
      <c r="AM29" s="185"/>
    </row>
    <row r="30" spans="1:39" ht="12.75" customHeight="1">
      <c r="A30" s="162"/>
      <c r="B30" s="162"/>
      <c r="C30" s="300" t="s">
        <v>137</v>
      </c>
      <c r="D30" s="300" t="s">
        <v>95</v>
      </c>
      <c r="E30" s="300"/>
      <c r="F30" s="178">
        <v>23</v>
      </c>
      <c r="G30" s="178"/>
      <c r="H30" s="177"/>
      <c r="I30" s="370" t="s">
        <v>138</v>
      </c>
      <c r="J30" s="199">
        <f t="shared" ca="1" si="10"/>
        <v>0</v>
      </c>
      <c r="K30" s="199">
        <f t="shared" ca="1" si="8"/>
        <v>0</v>
      </c>
      <c r="L30" s="199">
        <f t="shared" ca="1" si="8"/>
        <v>0</v>
      </c>
      <c r="M30" s="200">
        <f t="shared" ca="1" si="8"/>
        <v>0</v>
      </c>
      <c r="N30" s="182">
        <f t="shared" ca="1" si="8"/>
        <v>0</v>
      </c>
      <c r="O30" s="180">
        <f t="shared" ca="1" si="8"/>
        <v>0</v>
      </c>
      <c r="P30" s="183">
        <f t="shared" ca="1" si="8"/>
        <v>0</v>
      </c>
      <c r="Q30" s="183">
        <f t="shared" ca="1" si="8"/>
        <v>0</v>
      </c>
      <c r="R30" s="184">
        <f t="shared" ca="1" si="8"/>
        <v>0</v>
      </c>
      <c r="S30" s="182">
        <f t="shared" ca="1" si="8"/>
        <v>0</v>
      </c>
      <c r="T30" s="180">
        <f t="shared" ca="1" si="8"/>
        <v>0</v>
      </c>
      <c r="U30" s="183">
        <f t="shared" ca="1" si="8"/>
        <v>0</v>
      </c>
      <c r="V30" s="183">
        <f t="shared" ca="1" si="8"/>
        <v>0</v>
      </c>
      <c r="W30" s="184">
        <f t="shared" ca="1" si="8"/>
        <v>0</v>
      </c>
      <c r="X30" s="182">
        <f t="shared" ca="1" si="8"/>
        <v>0</v>
      </c>
      <c r="Y30" s="180">
        <f t="shared" ca="1" si="8"/>
        <v>0</v>
      </c>
      <c r="Z30" s="183">
        <f t="shared" ca="1" si="8"/>
        <v>0</v>
      </c>
      <c r="AA30" s="183">
        <f t="shared" ca="1" si="8"/>
        <v>0</v>
      </c>
      <c r="AB30" s="184">
        <f t="shared" ca="1" si="8"/>
        <v>0</v>
      </c>
      <c r="AC30" s="182">
        <f t="shared" ca="1" si="11"/>
        <v>0</v>
      </c>
      <c r="AD30" s="180">
        <f t="shared" ca="1" si="11"/>
        <v>0</v>
      </c>
      <c r="AE30" s="183">
        <f t="shared" ca="1" si="9"/>
        <v>0</v>
      </c>
      <c r="AF30" s="183">
        <f t="shared" ca="1" si="9"/>
        <v>0</v>
      </c>
      <c r="AG30" s="184">
        <f t="shared" ca="1" si="9"/>
        <v>0</v>
      </c>
      <c r="AH30" s="165"/>
      <c r="AI30" s="185"/>
      <c r="AJ30" s="185"/>
      <c r="AK30" s="185"/>
      <c r="AL30" s="185"/>
      <c r="AM30" s="185"/>
    </row>
    <row r="31" spans="1:39" ht="12.75" customHeight="1">
      <c r="A31" s="162"/>
      <c r="B31" s="162"/>
      <c r="C31" s="300" t="s">
        <v>139</v>
      </c>
      <c r="D31" s="300" t="s">
        <v>95</v>
      </c>
      <c r="E31" s="300"/>
      <c r="F31" s="178">
        <v>24</v>
      </c>
      <c r="G31" s="178"/>
      <c r="H31" s="177"/>
      <c r="I31" s="372" t="s">
        <v>140</v>
      </c>
      <c r="J31" s="188">
        <f t="shared" ca="1" si="10"/>
        <v>0</v>
      </c>
      <c r="K31" s="188">
        <f t="shared" ref="K31:AB45" ca="1" si="12">SUMIF($F$61:$F$484,$F31,K$61:K$483)</f>
        <v>0</v>
      </c>
      <c r="L31" s="188">
        <f t="shared" ca="1" si="12"/>
        <v>0</v>
      </c>
      <c r="M31" s="189">
        <f t="shared" ca="1" si="12"/>
        <v>0</v>
      </c>
      <c r="N31" s="190">
        <f t="shared" ca="1" si="12"/>
        <v>0</v>
      </c>
      <c r="O31" s="191">
        <f t="shared" ca="1" si="12"/>
        <v>0</v>
      </c>
      <c r="P31" s="192">
        <f t="shared" ca="1" si="12"/>
        <v>0</v>
      </c>
      <c r="Q31" s="192">
        <f t="shared" ca="1" si="12"/>
        <v>0</v>
      </c>
      <c r="R31" s="193">
        <f t="shared" ca="1" si="12"/>
        <v>0</v>
      </c>
      <c r="S31" s="190">
        <f t="shared" ca="1" si="12"/>
        <v>0</v>
      </c>
      <c r="T31" s="191">
        <f t="shared" ca="1" si="12"/>
        <v>0</v>
      </c>
      <c r="U31" s="192">
        <f t="shared" ca="1" si="12"/>
        <v>0</v>
      </c>
      <c r="V31" s="192">
        <f t="shared" ca="1" si="12"/>
        <v>0</v>
      </c>
      <c r="W31" s="193">
        <f t="shared" ca="1" si="12"/>
        <v>0</v>
      </c>
      <c r="X31" s="190">
        <f t="shared" ca="1" si="12"/>
        <v>0</v>
      </c>
      <c r="Y31" s="191">
        <f t="shared" ca="1" si="12"/>
        <v>0</v>
      </c>
      <c r="Z31" s="192">
        <f t="shared" ca="1" si="12"/>
        <v>0</v>
      </c>
      <c r="AA31" s="192">
        <f t="shared" ca="1" si="12"/>
        <v>0</v>
      </c>
      <c r="AB31" s="193">
        <f t="shared" ca="1" si="12"/>
        <v>0</v>
      </c>
      <c r="AC31" s="190">
        <f t="shared" ca="1" si="11"/>
        <v>0</v>
      </c>
      <c r="AD31" s="191">
        <f t="shared" ca="1" si="11"/>
        <v>0</v>
      </c>
      <c r="AE31" s="192">
        <f t="shared" ca="1" si="9"/>
        <v>0</v>
      </c>
      <c r="AF31" s="192">
        <f t="shared" ca="1" si="9"/>
        <v>0</v>
      </c>
      <c r="AG31" s="193">
        <f t="shared" ca="1" si="9"/>
        <v>0</v>
      </c>
      <c r="AH31" s="165"/>
      <c r="AI31" s="185"/>
      <c r="AJ31" s="185"/>
      <c r="AK31" s="185"/>
      <c r="AL31" s="185"/>
      <c r="AM31" s="185"/>
    </row>
    <row r="32" spans="1:39" ht="12.75" customHeight="1">
      <c r="A32" s="162"/>
      <c r="B32" s="162"/>
      <c r="C32" s="300" t="s">
        <v>141</v>
      </c>
      <c r="D32" s="300" t="s">
        <v>95</v>
      </c>
      <c r="E32" s="300"/>
      <c r="F32" s="178">
        <v>25</v>
      </c>
      <c r="G32" s="178"/>
      <c r="H32" s="177"/>
      <c r="I32" s="372" t="s">
        <v>142</v>
      </c>
      <c r="J32" s="188">
        <f t="shared" ca="1" si="10"/>
        <v>0</v>
      </c>
      <c r="K32" s="188">
        <f t="shared" ca="1" si="12"/>
        <v>0</v>
      </c>
      <c r="L32" s="188">
        <f t="shared" ca="1" si="12"/>
        <v>0</v>
      </c>
      <c r="M32" s="189">
        <f t="shared" ca="1" si="12"/>
        <v>0</v>
      </c>
      <c r="N32" s="190">
        <f t="shared" ca="1" si="12"/>
        <v>0</v>
      </c>
      <c r="O32" s="191">
        <f t="shared" ca="1" si="12"/>
        <v>0</v>
      </c>
      <c r="P32" s="192">
        <f t="shared" ca="1" si="12"/>
        <v>0</v>
      </c>
      <c r="Q32" s="192">
        <f t="shared" ca="1" si="12"/>
        <v>0</v>
      </c>
      <c r="R32" s="193">
        <f t="shared" ca="1" si="12"/>
        <v>0</v>
      </c>
      <c r="S32" s="190">
        <f t="shared" ca="1" si="12"/>
        <v>0</v>
      </c>
      <c r="T32" s="191">
        <f t="shared" ca="1" si="12"/>
        <v>0</v>
      </c>
      <c r="U32" s="192">
        <f t="shared" ca="1" si="12"/>
        <v>0</v>
      </c>
      <c r="V32" s="192">
        <f t="shared" ca="1" si="12"/>
        <v>0</v>
      </c>
      <c r="W32" s="193">
        <f t="shared" ca="1" si="12"/>
        <v>0</v>
      </c>
      <c r="X32" s="190">
        <f t="shared" ca="1" si="12"/>
        <v>0</v>
      </c>
      <c r="Y32" s="191">
        <f t="shared" ca="1" si="12"/>
        <v>0</v>
      </c>
      <c r="Z32" s="192">
        <f t="shared" ca="1" si="12"/>
        <v>0</v>
      </c>
      <c r="AA32" s="192">
        <f t="shared" ca="1" si="12"/>
        <v>0</v>
      </c>
      <c r="AB32" s="193">
        <f t="shared" ca="1" si="12"/>
        <v>0</v>
      </c>
      <c r="AC32" s="190">
        <f t="shared" ca="1" si="11"/>
        <v>0</v>
      </c>
      <c r="AD32" s="191">
        <f t="shared" ca="1" si="11"/>
        <v>0</v>
      </c>
      <c r="AE32" s="192">
        <f t="shared" ca="1" si="9"/>
        <v>0</v>
      </c>
      <c r="AF32" s="192">
        <f t="shared" ca="1" si="9"/>
        <v>0</v>
      </c>
      <c r="AG32" s="193">
        <f t="shared" ca="1" si="9"/>
        <v>0</v>
      </c>
      <c r="AH32" s="165"/>
      <c r="AI32" s="185"/>
      <c r="AJ32" s="185"/>
      <c r="AK32" s="185"/>
      <c r="AL32" s="185"/>
      <c r="AM32" s="185"/>
    </row>
    <row r="33" spans="1:39" ht="12.75" customHeight="1">
      <c r="A33" s="162"/>
      <c r="B33" s="162"/>
      <c r="C33" s="300" t="s">
        <v>143</v>
      </c>
      <c r="D33" s="300" t="s">
        <v>95</v>
      </c>
      <c r="E33" s="300"/>
      <c r="F33" s="178">
        <v>26</v>
      </c>
      <c r="G33" s="178"/>
      <c r="H33" s="177"/>
      <c r="I33" s="372"/>
      <c r="J33" s="188"/>
      <c r="K33" s="188"/>
      <c r="L33" s="188"/>
      <c r="M33" s="189"/>
      <c r="N33" s="190"/>
      <c r="O33" s="191"/>
      <c r="P33" s="192"/>
      <c r="Q33" s="192"/>
      <c r="R33" s="193"/>
      <c r="S33" s="190"/>
      <c r="T33" s="191"/>
      <c r="U33" s="192"/>
      <c r="V33" s="192"/>
      <c r="W33" s="193"/>
      <c r="X33" s="190"/>
      <c r="Y33" s="191"/>
      <c r="Z33" s="192"/>
      <c r="AA33" s="192"/>
      <c r="AB33" s="193"/>
      <c r="AC33" s="190"/>
      <c r="AD33" s="191"/>
      <c r="AE33" s="192"/>
      <c r="AF33" s="192"/>
      <c r="AG33" s="193"/>
      <c r="AH33" s="165"/>
      <c r="AI33" s="185"/>
      <c r="AJ33" s="185"/>
      <c r="AK33" s="185"/>
      <c r="AL33" s="185"/>
      <c r="AM33" s="185"/>
    </row>
    <row r="34" spans="1:39" ht="12.75" customHeight="1">
      <c r="A34" s="162"/>
      <c r="B34" s="162"/>
      <c r="C34" s="300" t="s">
        <v>144</v>
      </c>
      <c r="D34" s="300" t="s">
        <v>95</v>
      </c>
      <c r="E34" s="300"/>
      <c r="F34" s="178">
        <v>27</v>
      </c>
      <c r="G34" s="178"/>
      <c r="H34" s="177"/>
      <c r="I34" s="373" t="s">
        <v>145</v>
      </c>
      <c r="J34" s="199">
        <f t="shared" ca="1" si="10"/>
        <v>0</v>
      </c>
      <c r="K34" s="199">
        <f t="shared" ca="1" si="12"/>
        <v>0</v>
      </c>
      <c r="L34" s="199">
        <f t="shared" ca="1" si="12"/>
        <v>0</v>
      </c>
      <c r="M34" s="200">
        <f t="shared" ca="1" si="12"/>
        <v>0</v>
      </c>
      <c r="N34" s="182">
        <f t="shared" ca="1" si="12"/>
        <v>0</v>
      </c>
      <c r="O34" s="180">
        <f t="shared" ca="1" si="12"/>
        <v>0</v>
      </c>
      <c r="P34" s="183">
        <f t="shared" ca="1" si="12"/>
        <v>0</v>
      </c>
      <c r="Q34" s="183">
        <f t="shared" ca="1" si="12"/>
        <v>0</v>
      </c>
      <c r="R34" s="184">
        <f t="shared" ca="1" si="12"/>
        <v>0</v>
      </c>
      <c r="S34" s="182">
        <f t="shared" ca="1" si="12"/>
        <v>0</v>
      </c>
      <c r="T34" s="180">
        <f t="shared" ca="1" si="12"/>
        <v>0</v>
      </c>
      <c r="U34" s="183">
        <f t="shared" ca="1" si="12"/>
        <v>0</v>
      </c>
      <c r="V34" s="183">
        <f t="shared" ca="1" si="12"/>
        <v>0</v>
      </c>
      <c r="W34" s="184">
        <f t="shared" ca="1" si="12"/>
        <v>0</v>
      </c>
      <c r="X34" s="182">
        <f t="shared" ca="1" si="12"/>
        <v>0</v>
      </c>
      <c r="Y34" s="180">
        <f t="shared" ca="1" si="12"/>
        <v>0</v>
      </c>
      <c r="Z34" s="183">
        <f t="shared" ca="1" si="12"/>
        <v>0</v>
      </c>
      <c r="AA34" s="183">
        <f t="shared" ca="1" si="12"/>
        <v>0</v>
      </c>
      <c r="AB34" s="184">
        <f t="shared" ca="1" si="12"/>
        <v>0</v>
      </c>
      <c r="AC34" s="182">
        <f t="shared" ca="1" si="11"/>
        <v>0</v>
      </c>
      <c r="AD34" s="180">
        <f t="shared" ca="1" si="11"/>
        <v>0</v>
      </c>
      <c r="AE34" s="183">
        <f t="shared" ca="1" si="9"/>
        <v>0</v>
      </c>
      <c r="AF34" s="183">
        <f t="shared" ca="1" si="9"/>
        <v>0</v>
      </c>
      <c r="AG34" s="184">
        <f t="shared" ca="1" si="9"/>
        <v>0</v>
      </c>
      <c r="AH34" s="165"/>
      <c r="AI34" s="185"/>
      <c r="AJ34" s="185"/>
      <c r="AK34" s="185"/>
      <c r="AL34" s="185"/>
      <c r="AM34" s="185"/>
    </row>
    <row r="35" spans="1:39" ht="12.75" customHeight="1">
      <c r="A35" s="162"/>
      <c r="B35" s="162"/>
      <c r="C35" s="300" t="s">
        <v>146</v>
      </c>
      <c r="D35" s="300" t="s">
        <v>95</v>
      </c>
      <c r="E35" s="300"/>
      <c r="F35" s="178">
        <v>28</v>
      </c>
      <c r="G35" s="178"/>
      <c r="H35" s="177"/>
      <c r="I35" s="371" t="s">
        <v>147</v>
      </c>
      <c r="J35" s="188">
        <f t="shared" ca="1" si="10"/>
        <v>0</v>
      </c>
      <c r="K35" s="188">
        <f t="shared" ca="1" si="12"/>
        <v>0</v>
      </c>
      <c r="L35" s="188">
        <f t="shared" ca="1" si="12"/>
        <v>0</v>
      </c>
      <c r="M35" s="189">
        <f t="shared" ca="1" si="12"/>
        <v>0</v>
      </c>
      <c r="N35" s="190">
        <f t="shared" ca="1" si="12"/>
        <v>0</v>
      </c>
      <c r="O35" s="191">
        <f t="shared" ca="1" si="12"/>
        <v>0</v>
      </c>
      <c r="P35" s="192">
        <f t="shared" ca="1" si="12"/>
        <v>0</v>
      </c>
      <c r="Q35" s="192">
        <f t="shared" ca="1" si="12"/>
        <v>0</v>
      </c>
      <c r="R35" s="193">
        <f t="shared" ca="1" si="12"/>
        <v>0</v>
      </c>
      <c r="S35" s="190">
        <f t="shared" ca="1" si="12"/>
        <v>0</v>
      </c>
      <c r="T35" s="191">
        <f t="shared" ca="1" si="12"/>
        <v>0</v>
      </c>
      <c r="U35" s="192">
        <f t="shared" ca="1" si="12"/>
        <v>0</v>
      </c>
      <c r="V35" s="192">
        <f t="shared" ca="1" si="12"/>
        <v>0</v>
      </c>
      <c r="W35" s="193">
        <f t="shared" ca="1" si="12"/>
        <v>0</v>
      </c>
      <c r="X35" s="190">
        <f t="shared" ca="1" si="12"/>
        <v>0</v>
      </c>
      <c r="Y35" s="191">
        <f t="shared" ca="1" si="12"/>
        <v>0</v>
      </c>
      <c r="Z35" s="192">
        <f t="shared" ca="1" si="12"/>
        <v>0</v>
      </c>
      <c r="AA35" s="192">
        <f t="shared" ca="1" si="12"/>
        <v>0</v>
      </c>
      <c r="AB35" s="193">
        <f t="shared" ca="1" si="12"/>
        <v>0</v>
      </c>
      <c r="AC35" s="190">
        <f t="shared" ca="1" si="11"/>
        <v>0</v>
      </c>
      <c r="AD35" s="191">
        <f t="shared" ca="1" si="11"/>
        <v>0</v>
      </c>
      <c r="AE35" s="192">
        <f t="shared" ca="1" si="9"/>
        <v>0</v>
      </c>
      <c r="AF35" s="192">
        <f t="shared" ca="1" si="9"/>
        <v>0</v>
      </c>
      <c r="AG35" s="193">
        <f t="shared" ca="1" si="9"/>
        <v>0</v>
      </c>
      <c r="AH35" s="165"/>
      <c r="AI35" s="185"/>
      <c r="AJ35" s="185"/>
      <c r="AK35" s="185"/>
      <c r="AL35" s="185"/>
      <c r="AM35" s="185"/>
    </row>
    <row r="36" spans="1:39" ht="12.75" customHeight="1">
      <c r="A36" s="162"/>
      <c r="B36" s="162"/>
      <c r="C36" s="300" t="s">
        <v>148</v>
      </c>
      <c r="D36" s="300" t="s">
        <v>95</v>
      </c>
      <c r="E36" s="300"/>
      <c r="F36" s="178">
        <v>29</v>
      </c>
      <c r="G36" s="178"/>
      <c r="H36" s="177"/>
      <c r="I36" s="371" t="s">
        <v>149</v>
      </c>
      <c r="J36" s="188">
        <f t="shared" ca="1" si="10"/>
        <v>0</v>
      </c>
      <c r="K36" s="188">
        <f t="shared" ca="1" si="12"/>
        <v>0</v>
      </c>
      <c r="L36" s="188">
        <f t="shared" ca="1" si="12"/>
        <v>0</v>
      </c>
      <c r="M36" s="189">
        <f t="shared" ca="1" si="12"/>
        <v>0</v>
      </c>
      <c r="N36" s="190">
        <f t="shared" ca="1" si="12"/>
        <v>0</v>
      </c>
      <c r="O36" s="191">
        <f t="shared" ca="1" si="12"/>
        <v>0</v>
      </c>
      <c r="P36" s="192">
        <f t="shared" ca="1" si="12"/>
        <v>0</v>
      </c>
      <c r="Q36" s="192">
        <f t="shared" ca="1" si="12"/>
        <v>0</v>
      </c>
      <c r="R36" s="193">
        <f t="shared" ca="1" si="12"/>
        <v>0</v>
      </c>
      <c r="S36" s="190">
        <f t="shared" ca="1" si="12"/>
        <v>0</v>
      </c>
      <c r="T36" s="191">
        <f t="shared" ca="1" si="12"/>
        <v>0</v>
      </c>
      <c r="U36" s="192">
        <f t="shared" ca="1" si="12"/>
        <v>0</v>
      </c>
      <c r="V36" s="192">
        <f t="shared" ca="1" si="12"/>
        <v>0</v>
      </c>
      <c r="W36" s="193">
        <f t="shared" ca="1" si="12"/>
        <v>0</v>
      </c>
      <c r="X36" s="190">
        <f t="shared" ca="1" si="12"/>
        <v>0</v>
      </c>
      <c r="Y36" s="191">
        <f t="shared" ca="1" si="12"/>
        <v>0</v>
      </c>
      <c r="Z36" s="192">
        <f t="shared" ca="1" si="12"/>
        <v>0</v>
      </c>
      <c r="AA36" s="192">
        <f t="shared" ca="1" si="12"/>
        <v>0</v>
      </c>
      <c r="AB36" s="193">
        <f t="shared" ca="1" si="12"/>
        <v>0</v>
      </c>
      <c r="AC36" s="190">
        <f t="shared" ca="1" si="11"/>
        <v>0</v>
      </c>
      <c r="AD36" s="191">
        <f t="shared" ca="1" si="11"/>
        <v>0</v>
      </c>
      <c r="AE36" s="192">
        <f t="shared" ref="AE36:AG37" ca="1" si="13">SUMIF($F$61:$F$484,$F36,AE$61:AE$483)</f>
        <v>0</v>
      </c>
      <c r="AF36" s="192">
        <f t="shared" ca="1" si="13"/>
        <v>0</v>
      </c>
      <c r="AG36" s="193">
        <f t="shared" ca="1" si="13"/>
        <v>0</v>
      </c>
      <c r="AH36" s="165"/>
      <c r="AI36" s="185"/>
      <c r="AJ36" s="185"/>
      <c r="AK36" s="185"/>
      <c r="AL36" s="185"/>
      <c r="AM36" s="185"/>
    </row>
    <row r="37" spans="1:39" ht="12.75" customHeight="1">
      <c r="A37" s="162"/>
      <c r="B37" s="162"/>
      <c r="C37" s="300" t="s">
        <v>150</v>
      </c>
      <c r="D37" s="300" t="s">
        <v>95</v>
      </c>
      <c r="E37" s="300"/>
      <c r="F37" s="178">
        <v>30</v>
      </c>
      <c r="G37" s="178"/>
      <c r="H37" s="177"/>
      <c r="I37" s="371" t="s">
        <v>151</v>
      </c>
      <c r="J37" s="188">
        <f t="shared" ca="1" si="10"/>
        <v>0</v>
      </c>
      <c r="K37" s="188">
        <f t="shared" ca="1" si="12"/>
        <v>0</v>
      </c>
      <c r="L37" s="188">
        <f t="shared" ca="1" si="12"/>
        <v>0</v>
      </c>
      <c r="M37" s="189">
        <f t="shared" ca="1" si="12"/>
        <v>0</v>
      </c>
      <c r="N37" s="190">
        <f t="shared" ca="1" si="12"/>
        <v>0</v>
      </c>
      <c r="O37" s="191">
        <f t="shared" ca="1" si="12"/>
        <v>0</v>
      </c>
      <c r="P37" s="192">
        <f t="shared" ca="1" si="12"/>
        <v>0</v>
      </c>
      <c r="Q37" s="192">
        <f t="shared" ca="1" si="12"/>
        <v>0</v>
      </c>
      <c r="R37" s="193">
        <f t="shared" ca="1" si="12"/>
        <v>0</v>
      </c>
      <c r="S37" s="190">
        <f t="shared" ca="1" si="12"/>
        <v>0</v>
      </c>
      <c r="T37" s="191">
        <f t="shared" ca="1" si="12"/>
        <v>0</v>
      </c>
      <c r="U37" s="192">
        <f t="shared" ca="1" si="12"/>
        <v>0</v>
      </c>
      <c r="V37" s="192">
        <f t="shared" ca="1" si="12"/>
        <v>0</v>
      </c>
      <c r="W37" s="193">
        <f t="shared" ca="1" si="12"/>
        <v>0</v>
      </c>
      <c r="X37" s="190">
        <f t="shared" ca="1" si="12"/>
        <v>0</v>
      </c>
      <c r="Y37" s="191">
        <f t="shared" ca="1" si="12"/>
        <v>0</v>
      </c>
      <c r="Z37" s="192">
        <f t="shared" ca="1" si="12"/>
        <v>0</v>
      </c>
      <c r="AA37" s="192">
        <f t="shared" ca="1" si="12"/>
        <v>0</v>
      </c>
      <c r="AB37" s="193">
        <f t="shared" ca="1" si="12"/>
        <v>0</v>
      </c>
      <c r="AC37" s="190">
        <f t="shared" ca="1" si="11"/>
        <v>0</v>
      </c>
      <c r="AD37" s="191">
        <f t="shared" ca="1" si="11"/>
        <v>0</v>
      </c>
      <c r="AE37" s="192">
        <f t="shared" ca="1" si="13"/>
        <v>0</v>
      </c>
      <c r="AF37" s="192">
        <f t="shared" ca="1" si="13"/>
        <v>0</v>
      </c>
      <c r="AG37" s="193">
        <f t="shared" ca="1" si="13"/>
        <v>0</v>
      </c>
      <c r="AH37" s="165"/>
      <c r="AI37" s="185"/>
      <c r="AJ37" s="185"/>
      <c r="AK37" s="185"/>
      <c r="AL37" s="185"/>
      <c r="AM37" s="185"/>
    </row>
    <row r="38" spans="1:39" ht="12.75" customHeight="1">
      <c r="A38" s="162"/>
      <c r="B38" s="162"/>
      <c r="C38" s="300" t="s">
        <v>152</v>
      </c>
      <c r="D38" s="300" t="s">
        <v>95</v>
      </c>
      <c r="E38" s="300"/>
      <c r="F38" s="178">
        <v>31</v>
      </c>
      <c r="G38" s="178"/>
      <c r="H38" s="177"/>
      <c r="I38" s="371"/>
      <c r="J38" s="188"/>
      <c r="K38" s="188"/>
      <c r="L38" s="188"/>
      <c r="M38" s="189"/>
      <c r="N38" s="190"/>
      <c r="O38" s="191"/>
      <c r="P38" s="192"/>
      <c r="Q38" s="192"/>
      <c r="R38" s="193"/>
      <c r="S38" s="190"/>
      <c r="T38" s="191"/>
      <c r="U38" s="192"/>
      <c r="V38" s="192"/>
      <c r="W38" s="193"/>
      <c r="X38" s="190"/>
      <c r="Y38" s="191"/>
      <c r="Z38" s="192"/>
      <c r="AA38" s="192"/>
      <c r="AB38" s="193"/>
      <c r="AC38" s="190"/>
      <c r="AD38" s="191"/>
      <c r="AE38" s="192"/>
      <c r="AF38" s="192"/>
      <c r="AG38" s="193"/>
      <c r="AH38" s="165"/>
      <c r="AI38" s="185"/>
      <c r="AJ38" s="185"/>
      <c r="AK38" s="185"/>
      <c r="AL38" s="185"/>
      <c r="AM38" s="185"/>
    </row>
    <row r="39" spans="1:39" ht="12.75" customHeight="1">
      <c r="A39" s="162"/>
      <c r="B39" s="162"/>
      <c r="C39" s="300" t="s">
        <v>153</v>
      </c>
      <c r="D39" s="300" t="s">
        <v>95</v>
      </c>
      <c r="E39" s="300"/>
      <c r="F39" s="178">
        <v>32</v>
      </c>
      <c r="G39" s="178"/>
      <c r="H39" s="177"/>
      <c r="I39" s="370" t="s">
        <v>154</v>
      </c>
      <c r="J39" s="199">
        <f t="shared" ca="1" si="10"/>
        <v>0</v>
      </c>
      <c r="K39" s="199">
        <f t="shared" ca="1" si="12"/>
        <v>0</v>
      </c>
      <c r="L39" s="199">
        <f t="shared" ca="1" si="12"/>
        <v>0</v>
      </c>
      <c r="M39" s="200">
        <f t="shared" ca="1" si="12"/>
        <v>0</v>
      </c>
      <c r="N39" s="182">
        <f t="shared" ca="1" si="12"/>
        <v>0</v>
      </c>
      <c r="O39" s="180">
        <f t="shared" ca="1" si="12"/>
        <v>0</v>
      </c>
      <c r="P39" s="183">
        <f t="shared" ca="1" si="12"/>
        <v>0</v>
      </c>
      <c r="Q39" s="183">
        <f t="shared" ca="1" si="12"/>
        <v>0</v>
      </c>
      <c r="R39" s="184">
        <f t="shared" ca="1" si="12"/>
        <v>0</v>
      </c>
      <c r="S39" s="182">
        <f t="shared" ca="1" si="12"/>
        <v>0</v>
      </c>
      <c r="T39" s="180">
        <f t="shared" ca="1" si="12"/>
        <v>0</v>
      </c>
      <c r="U39" s="183">
        <f t="shared" ca="1" si="12"/>
        <v>0</v>
      </c>
      <c r="V39" s="183">
        <f t="shared" ca="1" si="12"/>
        <v>0</v>
      </c>
      <c r="W39" s="184">
        <f t="shared" ca="1" si="12"/>
        <v>0</v>
      </c>
      <c r="X39" s="182">
        <f t="shared" ca="1" si="12"/>
        <v>0</v>
      </c>
      <c r="Y39" s="180">
        <f t="shared" ca="1" si="12"/>
        <v>0</v>
      </c>
      <c r="Z39" s="183">
        <f t="shared" ca="1" si="12"/>
        <v>0</v>
      </c>
      <c r="AA39" s="183">
        <f t="shared" ca="1" si="12"/>
        <v>0</v>
      </c>
      <c r="AB39" s="184">
        <f t="shared" ca="1" si="12"/>
        <v>0</v>
      </c>
      <c r="AC39" s="182">
        <f t="shared" ref="AC39:AD50" ca="1" si="14">SUMIF($F$61:$F$484,$F39,AC$61:AC$483)</f>
        <v>0</v>
      </c>
      <c r="AD39" s="180">
        <f t="shared" ca="1" si="14"/>
        <v>0</v>
      </c>
      <c r="AE39" s="183">
        <f t="shared" ref="AE39:AG50" ca="1" si="15">SUMIF($F$61:$F$484,$F39,AE$61:AE$483)</f>
        <v>0</v>
      </c>
      <c r="AF39" s="183">
        <f t="shared" ca="1" si="15"/>
        <v>0</v>
      </c>
      <c r="AG39" s="184">
        <f t="shared" ca="1" si="15"/>
        <v>0</v>
      </c>
      <c r="AH39" s="165"/>
      <c r="AI39" s="185"/>
      <c r="AJ39" s="185"/>
      <c r="AK39" s="185"/>
      <c r="AL39" s="185"/>
      <c r="AM39" s="185"/>
    </row>
    <row r="40" spans="1:39" ht="12.75" customHeight="1">
      <c r="A40" s="162"/>
      <c r="B40" s="162"/>
      <c r="C40" s="300" t="s">
        <v>155</v>
      </c>
      <c r="D40" s="300" t="s">
        <v>95</v>
      </c>
      <c r="E40" s="300"/>
      <c r="F40" s="178">
        <v>33</v>
      </c>
      <c r="G40" s="178"/>
      <c r="H40" s="177"/>
      <c r="I40" s="371" t="s">
        <v>156</v>
      </c>
      <c r="J40" s="188">
        <f t="shared" ca="1" si="10"/>
        <v>0</v>
      </c>
      <c r="K40" s="188">
        <f t="shared" ca="1" si="12"/>
        <v>0</v>
      </c>
      <c r="L40" s="188">
        <f t="shared" ca="1" si="12"/>
        <v>0</v>
      </c>
      <c r="M40" s="189">
        <f t="shared" ca="1" si="12"/>
        <v>0</v>
      </c>
      <c r="N40" s="190">
        <f t="shared" ca="1" si="12"/>
        <v>0</v>
      </c>
      <c r="O40" s="191">
        <f t="shared" ca="1" si="12"/>
        <v>0</v>
      </c>
      <c r="P40" s="192">
        <f t="shared" ca="1" si="12"/>
        <v>0</v>
      </c>
      <c r="Q40" s="192">
        <f t="shared" ca="1" si="12"/>
        <v>0</v>
      </c>
      <c r="R40" s="193">
        <f t="shared" ca="1" si="12"/>
        <v>0</v>
      </c>
      <c r="S40" s="190">
        <f t="shared" ca="1" si="12"/>
        <v>0</v>
      </c>
      <c r="T40" s="191">
        <f t="shared" ca="1" si="12"/>
        <v>0</v>
      </c>
      <c r="U40" s="192">
        <f t="shared" ca="1" si="12"/>
        <v>0</v>
      </c>
      <c r="V40" s="192">
        <f t="shared" ca="1" si="12"/>
        <v>0</v>
      </c>
      <c r="W40" s="193">
        <f t="shared" ca="1" si="12"/>
        <v>0</v>
      </c>
      <c r="X40" s="190">
        <f t="shared" ca="1" si="12"/>
        <v>0</v>
      </c>
      <c r="Y40" s="191">
        <f t="shared" ca="1" si="12"/>
        <v>0</v>
      </c>
      <c r="Z40" s="192">
        <f t="shared" ca="1" si="12"/>
        <v>0</v>
      </c>
      <c r="AA40" s="192">
        <f t="shared" ca="1" si="12"/>
        <v>0</v>
      </c>
      <c r="AB40" s="193">
        <f t="shared" ca="1" si="12"/>
        <v>0</v>
      </c>
      <c r="AC40" s="190">
        <f t="shared" ca="1" si="14"/>
        <v>0</v>
      </c>
      <c r="AD40" s="191">
        <f t="shared" ca="1" si="14"/>
        <v>0</v>
      </c>
      <c r="AE40" s="192">
        <f t="shared" ca="1" si="15"/>
        <v>0</v>
      </c>
      <c r="AF40" s="192">
        <f t="shared" ca="1" si="15"/>
        <v>0</v>
      </c>
      <c r="AG40" s="193">
        <f t="shared" ca="1" si="15"/>
        <v>0</v>
      </c>
      <c r="AH40" s="202"/>
      <c r="AI40" s="185"/>
      <c r="AJ40" s="185"/>
      <c r="AK40" s="185"/>
      <c r="AL40" s="185"/>
      <c r="AM40" s="185"/>
    </row>
    <row r="41" spans="1:39" ht="12.75" customHeight="1">
      <c r="A41" s="162"/>
      <c r="B41" s="162"/>
      <c r="C41" s="300" t="s">
        <v>157</v>
      </c>
      <c r="D41" s="300" t="s">
        <v>95</v>
      </c>
      <c r="E41" s="300"/>
      <c r="F41" s="178">
        <v>34</v>
      </c>
      <c r="G41" s="178"/>
      <c r="H41" s="177"/>
      <c r="I41" s="371" t="s">
        <v>158</v>
      </c>
      <c r="J41" s="188">
        <f t="shared" ca="1" si="10"/>
        <v>0</v>
      </c>
      <c r="K41" s="188">
        <f t="shared" ca="1" si="12"/>
        <v>0</v>
      </c>
      <c r="L41" s="188">
        <f t="shared" ca="1" si="12"/>
        <v>0</v>
      </c>
      <c r="M41" s="189">
        <f t="shared" ca="1" si="12"/>
        <v>0</v>
      </c>
      <c r="N41" s="190">
        <f t="shared" ca="1" si="12"/>
        <v>0</v>
      </c>
      <c r="O41" s="191">
        <f t="shared" ca="1" si="12"/>
        <v>0</v>
      </c>
      <c r="P41" s="192">
        <f t="shared" ca="1" si="12"/>
        <v>0</v>
      </c>
      <c r="Q41" s="192">
        <f t="shared" ca="1" si="12"/>
        <v>0</v>
      </c>
      <c r="R41" s="193">
        <f t="shared" ca="1" si="12"/>
        <v>0</v>
      </c>
      <c r="S41" s="190">
        <f t="shared" ca="1" si="12"/>
        <v>0</v>
      </c>
      <c r="T41" s="191">
        <f t="shared" ca="1" si="12"/>
        <v>0</v>
      </c>
      <c r="U41" s="192">
        <f t="shared" ca="1" si="12"/>
        <v>0</v>
      </c>
      <c r="V41" s="192">
        <f t="shared" ca="1" si="12"/>
        <v>0</v>
      </c>
      <c r="W41" s="193">
        <f t="shared" ca="1" si="12"/>
        <v>0</v>
      </c>
      <c r="X41" s="190">
        <f t="shared" ca="1" si="12"/>
        <v>0</v>
      </c>
      <c r="Y41" s="191">
        <f t="shared" ca="1" si="12"/>
        <v>0</v>
      </c>
      <c r="Z41" s="192">
        <f t="shared" ca="1" si="12"/>
        <v>0</v>
      </c>
      <c r="AA41" s="192">
        <f t="shared" ca="1" si="12"/>
        <v>0</v>
      </c>
      <c r="AB41" s="193">
        <f t="shared" ca="1" si="12"/>
        <v>0</v>
      </c>
      <c r="AC41" s="190">
        <f t="shared" ca="1" si="14"/>
        <v>0</v>
      </c>
      <c r="AD41" s="191">
        <f t="shared" ca="1" si="14"/>
        <v>0</v>
      </c>
      <c r="AE41" s="192">
        <f t="shared" ca="1" si="15"/>
        <v>0</v>
      </c>
      <c r="AF41" s="192">
        <f t="shared" ca="1" si="15"/>
        <v>0</v>
      </c>
      <c r="AG41" s="193">
        <f t="shared" ca="1" si="15"/>
        <v>0</v>
      </c>
      <c r="AH41" s="203"/>
      <c r="AI41" s="185"/>
      <c r="AJ41" s="185"/>
      <c r="AK41" s="185"/>
      <c r="AL41" s="185"/>
      <c r="AM41" s="185"/>
    </row>
    <row r="42" spans="1:39" ht="12.75" customHeight="1">
      <c r="A42" s="162"/>
      <c r="B42" s="162"/>
      <c r="C42" s="300" t="s">
        <v>159</v>
      </c>
      <c r="D42" s="300" t="s">
        <v>95</v>
      </c>
      <c r="E42" s="300"/>
      <c r="F42" s="178">
        <v>35</v>
      </c>
      <c r="G42" s="178"/>
      <c r="H42" s="177"/>
      <c r="I42" s="371" t="s">
        <v>151</v>
      </c>
      <c r="J42" s="188">
        <f t="shared" ca="1" si="10"/>
        <v>0</v>
      </c>
      <c r="K42" s="188">
        <f t="shared" ca="1" si="12"/>
        <v>0</v>
      </c>
      <c r="L42" s="188">
        <f t="shared" ca="1" si="12"/>
        <v>0</v>
      </c>
      <c r="M42" s="189">
        <f t="shared" ca="1" si="12"/>
        <v>0</v>
      </c>
      <c r="N42" s="190">
        <f t="shared" ca="1" si="12"/>
        <v>0</v>
      </c>
      <c r="O42" s="191">
        <f t="shared" ca="1" si="12"/>
        <v>0</v>
      </c>
      <c r="P42" s="192">
        <f t="shared" ca="1" si="12"/>
        <v>0</v>
      </c>
      <c r="Q42" s="192">
        <f t="shared" ca="1" si="12"/>
        <v>0</v>
      </c>
      <c r="R42" s="193">
        <f t="shared" ca="1" si="12"/>
        <v>0</v>
      </c>
      <c r="S42" s="190">
        <f t="shared" ca="1" si="12"/>
        <v>0</v>
      </c>
      <c r="T42" s="191">
        <f t="shared" ca="1" si="12"/>
        <v>0</v>
      </c>
      <c r="U42" s="192">
        <f t="shared" ca="1" si="12"/>
        <v>0</v>
      </c>
      <c r="V42" s="192">
        <f t="shared" ca="1" si="12"/>
        <v>0</v>
      </c>
      <c r="W42" s="193">
        <f t="shared" ca="1" si="12"/>
        <v>0</v>
      </c>
      <c r="X42" s="190">
        <f t="shared" ca="1" si="12"/>
        <v>0</v>
      </c>
      <c r="Y42" s="191">
        <f t="shared" ca="1" si="12"/>
        <v>0</v>
      </c>
      <c r="Z42" s="192">
        <f t="shared" ca="1" si="12"/>
        <v>0</v>
      </c>
      <c r="AA42" s="192">
        <f t="shared" ca="1" si="12"/>
        <v>0</v>
      </c>
      <c r="AB42" s="193">
        <f t="shared" ca="1" si="12"/>
        <v>0</v>
      </c>
      <c r="AC42" s="190">
        <f t="shared" ca="1" si="14"/>
        <v>0</v>
      </c>
      <c r="AD42" s="191">
        <f t="shared" ca="1" si="14"/>
        <v>0</v>
      </c>
      <c r="AE42" s="192">
        <f t="shared" ca="1" si="15"/>
        <v>0</v>
      </c>
      <c r="AF42" s="192">
        <f t="shared" ca="1" si="15"/>
        <v>0</v>
      </c>
      <c r="AG42" s="193">
        <f t="shared" ca="1" si="15"/>
        <v>0</v>
      </c>
      <c r="AH42" s="203"/>
      <c r="AI42" s="185"/>
      <c r="AJ42" s="185"/>
      <c r="AK42" s="185"/>
      <c r="AL42" s="185"/>
      <c r="AM42" s="185"/>
    </row>
    <row r="43" spans="1:39" ht="12.75" customHeight="1">
      <c r="A43" s="162"/>
      <c r="B43" s="162"/>
      <c r="C43" s="300" t="s">
        <v>160</v>
      </c>
      <c r="D43" s="300" t="s">
        <v>95</v>
      </c>
      <c r="E43" s="300"/>
      <c r="F43" s="178">
        <v>36</v>
      </c>
      <c r="G43" s="178"/>
      <c r="H43" s="177"/>
      <c r="I43" s="372"/>
      <c r="J43" s="204"/>
      <c r="K43" s="204"/>
      <c r="L43" s="204"/>
      <c r="M43" s="205"/>
      <c r="N43" s="206"/>
      <c r="O43" s="204"/>
      <c r="P43" s="207"/>
      <c r="Q43" s="207"/>
      <c r="R43" s="208"/>
      <c r="S43" s="206"/>
      <c r="T43" s="204"/>
      <c r="U43" s="207"/>
      <c r="V43" s="207"/>
      <c r="W43" s="208"/>
      <c r="X43" s="206"/>
      <c r="Y43" s="204"/>
      <c r="Z43" s="207"/>
      <c r="AA43" s="207"/>
      <c r="AB43" s="208"/>
      <c r="AC43" s="206"/>
      <c r="AD43" s="204"/>
      <c r="AE43" s="207"/>
      <c r="AF43" s="207"/>
      <c r="AG43" s="208"/>
      <c r="AH43" s="203"/>
      <c r="AI43" s="185"/>
      <c r="AJ43" s="185"/>
      <c r="AK43" s="185"/>
      <c r="AL43" s="185"/>
      <c r="AM43" s="185"/>
    </row>
    <row r="44" spans="1:39" ht="12.75" customHeight="1">
      <c r="A44" s="162"/>
      <c r="B44" s="162"/>
      <c r="C44" s="300" t="s">
        <v>161</v>
      </c>
      <c r="D44" s="300" t="s">
        <v>95</v>
      </c>
      <c r="E44" s="300"/>
      <c r="F44" s="178">
        <v>37</v>
      </c>
      <c r="G44" s="178"/>
      <c r="H44" s="177"/>
      <c r="I44" s="374" t="str">
        <f>"Total T2 hors CAS pensions (champ constant "&amp;$M$3&amp;")"</f>
        <v>Total T2 hors CAS pensions (champ constant 2023)</v>
      </c>
      <c r="J44" s="211">
        <f t="shared" ca="1" si="10"/>
        <v>0</v>
      </c>
      <c r="K44" s="211">
        <f t="shared" ca="1" si="12"/>
        <v>0</v>
      </c>
      <c r="L44" s="211">
        <f t="shared" ca="1" si="12"/>
        <v>0</v>
      </c>
      <c r="M44" s="212">
        <f t="shared" ca="1" si="12"/>
        <v>0</v>
      </c>
      <c r="N44" s="213">
        <f t="shared" ca="1" si="12"/>
        <v>0</v>
      </c>
      <c r="O44" s="211">
        <f t="shared" ca="1" si="12"/>
        <v>0</v>
      </c>
      <c r="P44" s="214">
        <f t="shared" ca="1" si="12"/>
        <v>0</v>
      </c>
      <c r="Q44" s="214">
        <f t="shared" ca="1" si="12"/>
        <v>0</v>
      </c>
      <c r="R44" s="215">
        <f t="shared" ca="1" si="12"/>
        <v>0</v>
      </c>
      <c r="S44" s="213">
        <f t="shared" ca="1" si="12"/>
        <v>0</v>
      </c>
      <c r="T44" s="211">
        <f t="shared" ca="1" si="12"/>
        <v>0</v>
      </c>
      <c r="U44" s="214">
        <f t="shared" ca="1" si="12"/>
        <v>0</v>
      </c>
      <c r="V44" s="214">
        <f t="shared" ca="1" si="12"/>
        <v>0</v>
      </c>
      <c r="W44" s="215">
        <f t="shared" ca="1" si="12"/>
        <v>0</v>
      </c>
      <c r="X44" s="213">
        <f t="shared" ca="1" si="12"/>
        <v>0</v>
      </c>
      <c r="Y44" s="211">
        <f t="shared" ca="1" si="12"/>
        <v>0</v>
      </c>
      <c r="Z44" s="214">
        <f t="shared" ca="1" si="12"/>
        <v>0</v>
      </c>
      <c r="AA44" s="214">
        <f t="shared" ca="1" si="12"/>
        <v>0</v>
      </c>
      <c r="AB44" s="215">
        <f t="shared" ca="1" si="12"/>
        <v>0</v>
      </c>
      <c r="AC44" s="213">
        <f t="shared" ca="1" si="14"/>
        <v>0</v>
      </c>
      <c r="AD44" s="211">
        <f t="shared" ca="1" si="14"/>
        <v>0</v>
      </c>
      <c r="AE44" s="214">
        <f t="shared" ca="1" si="15"/>
        <v>0</v>
      </c>
      <c r="AF44" s="214">
        <f t="shared" ca="1" si="15"/>
        <v>0</v>
      </c>
      <c r="AG44" s="215">
        <f t="shared" ca="1" si="15"/>
        <v>0</v>
      </c>
      <c r="AH44" s="203"/>
      <c r="AI44" s="185"/>
      <c r="AJ44" s="185"/>
      <c r="AK44" s="185"/>
      <c r="AL44" s="185"/>
      <c r="AM44" s="185"/>
    </row>
    <row r="45" spans="1:39" ht="12.75" customHeight="1">
      <c r="A45" s="162"/>
      <c r="B45" s="162"/>
      <c r="C45" s="300" t="s">
        <v>162</v>
      </c>
      <c r="D45" s="300" t="s">
        <v>95</v>
      </c>
      <c r="E45" s="300"/>
      <c r="F45" s="178">
        <v>38</v>
      </c>
      <c r="G45" s="178"/>
      <c r="H45" s="177"/>
      <c r="I45" s="375"/>
      <c r="J45" s="218">
        <f t="shared" ca="1" si="10"/>
        <v>0</v>
      </c>
      <c r="K45" s="218">
        <f t="shared" ca="1" si="12"/>
        <v>0</v>
      </c>
      <c r="L45" s="218">
        <f t="shared" ca="1" si="12"/>
        <v>0</v>
      </c>
      <c r="M45" s="219">
        <f t="shared" ca="1" si="12"/>
        <v>0</v>
      </c>
      <c r="N45" s="220">
        <f t="shared" ref="K45:AB51" ca="1" si="16">SUMIF($F$61:$F$484,$F45,N$61:N$483)</f>
        <v>0</v>
      </c>
      <c r="O45" s="218">
        <f t="shared" ca="1" si="16"/>
        <v>0</v>
      </c>
      <c r="P45" s="221">
        <f t="shared" ca="1" si="16"/>
        <v>0</v>
      </c>
      <c r="Q45" s="221">
        <f t="shared" ca="1" si="16"/>
        <v>0</v>
      </c>
      <c r="R45" s="222">
        <f t="shared" ca="1" si="16"/>
        <v>0</v>
      </c>
      <c r="S45" s="220">
        <f t="shared" ca="1" si="16"/>
        <v>0</v>
      </c>
      <c r="T45" s="218">
        <f t="shared" ca="1" si="16"/>
        <v>0</v>
      </c>
      <c r="U45" s="221">
        <f t="shared" ca="1" si="16"/>
        <v>0</v>
      </c>
      <c r="V45" s="221">
        <f t="shared" ca="1" si="16"/>
        <v>0</v>
      </c>
      <c r="W45" s="222">
        <f t="shared" ca="1" si="16"/>
        <v>0</v>
      </c>
      <c r="X45" s="220">
        <f t="shared" ca="1" si="16"/>
        <v>0</v>
      </c>
      <c r="Y45" s="218">
        <f t="shared" ca="1" si="16"/>
        <v>0</v>
      </c>
      <c r="Z45" s="221">
        <f t="shared" ca="1" si="16"/>
        <v>0</v>
      </c>
      <c r="AA45" s="221">
        <f t="shared" ca="1" si="16"/>
        <v>0</v>
      </c>
      <c r="AB45" s="222">
        <f t="shared" ca="1" si="16"/>
        <v>0</v>
      </c>
      <c r="AC45" s="220">
        <f t="shared" ca="1" si="14"/>
        <v>0</v>
      </c>
      <c r="AD45" s="218">
        <f t="shared" ca="1" si="14"/>
        <v>0</v>
      </c>
      <c r="AE45" s="221">
        <f t="shared" ca="1" si="15"/>
        <v>0</v>
      </c>
      <c r="AF45" s="221">
        <f t="shared" ca="1" si="15"/>
        <v>0</v>
      </c>
      <c r="AG45" s="222">
        <f t="shared" ca="1" si="15"/>
        <v>0</v>
      </c>
      <c r="AH45" s="202"/>
      <c r="AI45" s="185"/>
      <c r="AJ45" s="185"/>
      <c r="AK45" s="185"/>
      <c r="AL45" s="185"/>
      <c r="AM45" s="185"/>
    </row>
    <row r="46" spans="1:39" ht="12.75" customHeight="1">
      <c r="A46" s="162"/>
      <c r="B46" s="162"/>
      <c r="C46" s="300" t="s">
        <v>163</v>
      </c>
      <c r="D46" s="300" t="s">
        <v>95</v>
      </c>
      <c r="E46" s="300"/>
      <c r="F46" s="178">
        <v>39</v>
      </c>
      <c r="G46" s="178"/>
      <c r="H46" s="177"/>
      <c r="I46" s="376" t="s">
        <v>164</v>
      </c>
      <c r="J46" s="199">
        <f t="shared" ca="1" si="10"/>
        <v>0</v>
      </c>
      <c r="K46" s="199">
        <f t="shared" ca="1" si="16"/>
        <v>0</v>
      </c>
      <c r="L46" s="199">
        <f t="shared" ca="1" si="16"/>
        <v>0</v>
      </c>
      <c r="M46" s="200">
        <f t="shared" ca="1" si="16"/>
        <v>0</v>
      </c>
      <c r="N46" s="182">
        <f t="shared" ca="1" si="16"/>
        <v>0</v>
      </c>
      <c r="O46" s="180">
        <f t="shared" ca="1" si="16"/>
        <v>0</v>
      </c>
      <c r="P46" s="183">
        <f t="shared" ca="1" si="16"/>
        <v>0</v>
      </c>
      <c r="Q46" s="183">
        <f t="shared" ca="1" si="16"/>
        <v>0</v>
      </c>
      <c r="R46" s="184">
        <f t="shared" ca="1" si="16"/>
        <v>0</v>
      </c>
      <c r="S46" s="182">
        <f t="shared" ca="1" si="16"/>
        <v>0</v>
      </c>
      <c r="T46" s="180">
        <f t="shared" ca="1" si="16"/>
        <v>0</v>
      </c>
      <c r="U46" s="183">
        <f t="shared" ca="1" si="16"/>
        <v>0</v>
      </c>
      <c r="V46" s="183">
        <f t="shared" ca="1" si="16"/>
        <v>0</v>
      </c>
      <c r="W46" s="184">
        <f t="shared" ca="1" si="16"/>
        <v>0</v>
      </c>
      <c r="X46" s="182">
        <f t="shared" ca="1" si="16"/>
        <v>0</v>
      </c>
      <c r="Y46" s="180">
        <f t="shared" ca="1" si="16"/>
        <v>0</v>
      </c>
      <c r="Z46" s="183">
        <f t="shared" ca="1" si="16"/>
        <v>0</v>
      </c>
      <c r="AA46" s="183">
        <f t="shared" ca="1" si="16"/>
        <v>0</v>
      </c>
      <c r="AB46" s="184">
        <f t="shared" ca="1" si="16"/>
        <v>0</v>
      </c>
      <c r="AC46" s="182">
        <f t="shared" ca="1" si="14"/>
        <v>0</v>
      </c>
      <c r="AD46" s="180">
        <f t="shared" ca="1" si="14"/>
        <v>0</v>
      </c>
      <c r="AE46" s="183">
        <f t="shared" ca="1" si="15"/>
        <v>0</v>
      </c>
      <c r="AF46" s="183">
        <f t="shared" ca="1" si="15"/>
        <v>0</v>
      </c>
      <c r="AG46" s="184">
        <f t="shared" ca="1" si="15"/>
        <v>0</v>
      </c>
      <c r="AH46" s="165"/>
      <c r="AI46" s="185"/>
      <c r="AJ46" s="185"/>
      <c r="AK46" s="185"/>
      <c r="AL46" s="185"/>
      <c r="AM46" s="185"/>
    </row>
    <row r="47" spans="1:39" ht="12.75" customHeight="1">
      <c r="A47" s="162"/>
      <c r="B47" s="162"/>
      <c r="C47" s="300" t="s">
        <v>165</v>
      </c>
      <c r="D47" s="300" t="s">
        <v>95</v>
      </c>
      <c r="E47" s="300"/>
      <c r="F47" s="178">
        <v>40</v>
      </c>
      <c r="G47" s="178"/>
      <c r="H47" s="177"/>
      <c r="I47" s="374" t="s">
        <v>166</v>
      </c>
      <c r="J47" s="211">
        <f t="shared" ca="1" si="10"/>
        <v>0</v>
      </c>
      <c r="K47" s="211">
        <f t="shared" ca="1" si="16"/>
        <v>0</v>
      </c>
      <c r="L47" s="211">
        <f t="shared" ca="1" si="16"/>
        <v>0</v>
      </c>
      <c r="M47" s="212">
        <f t="shared" ca="1" si="16"/>
        <v>0</v>
      </c>
      <c r="N47" s="213">
        <f t="shared" ca="1" si="16"/>
        <v>0</v>
      </c>
      <c r="O47" s="211">
        <f t="shared" ca="1" si="16"/>
        <v>0</v>
      </c>
      <c r="P47" s="214">
        <f t="shared" ca="1" si="16"/>
        <v>0</v>
      </c>
      <c r="Q47" s="214">
        <f t="shared" ca="1" si="16"/>
        <v>0</v>
      </c>
      <c r="R47" s="215">
        <f t="shared" ca="1" si="16"/>
        <v>0</v>
      </c>
      <c r="S47" s="213">
        <f t="shared" ca="1" si="16"/>
        <v>0</v>
      </c>
      <c r="T47" s="211">
        <f t="shared" ca="1" si="16"/>
        <v>0</v>
      </c>
      <c r="U47" s="214">
        <f t="shared" ca="1" si="16"/>
        <v>0</v>
      </c>
      <c r="V47" s="214">
        <f t="shared" ca="1" si="16"/>
        <v>0</v>
      </c>
      <c r="W47" s="215">
        <f t="shared" ca="1" si="16"/>
        <v>0</v>
      </c>
      <c r="X47" s="213">
        <f t="shared" ca="1" si="16"/>
        <v>0</v>
      </c>
      <c r="Y47" s="211">
        <f t="shared" ca="1" si="16"/>
        <v>0</v>
      </c>
      <c r="Z47" s="214">
        <f t="shared" ca="1" si="16"/>
        <v>0</v>
      </c>
      <c r="AA47" s="214">
        <f t="shared" ca="1" si="16"/>
        <v>0</v>
      </c>
      <c r="AB47" s="215">
        <f t="shared" ca="1" si="16"/>
        <v>0</v>
      </c>
      <c r="AC47" s="213">
        <f t="shared" ca="1" si="14"/>
        <v>0</v>
      </c>
      <c r="AD47" s="211">
        <f t="shared" ca="1" si="14"/>
        <v>0</v>
      </c>
      <c r="AE47" s="214">
        <f t="shared" ca="1" si="15"/>
        <v>0</v>
      </c>
      <c r="AF47" s="214">
        <f t="shared" ca="1" si="15"/>
        <v>0</v>
      </c>
      <c r="AG47" s="215">
        <f t="shared" ca="1" si="15"/>
        <v>0</v>
      </c>
      <c r="AH47" s="165"/>
      <c r="AI47" s="185"/>
      <c r="AJ47" s="185"/>
      <c r="AK47" s="185"/>
      <c r="AL47" s="185"/>
      <c r="AM47" s="185"/>
    </row>
    <row r="48" spans="1:39" ht="12.75" customHeight="1">
      <c r="A48" s="162"/>
      <c r="B48" s="162"/>
      <c r="C48" s="300" t="s">
        <v>167</v>
      </c>
      <c r="D48" s="300" t="s">
        <v>95</v>
      </c>
      <c r="E48" s="300"/>
      <c r="F48" s="178">
        <v>41</v>
      </c>
      <c r="G48" s="178"/>
      <c r="H48" s="177"/>
      <c r="I48" s="375"/>
      <c r="J48" s="218">
        <f t="shared" ca="1" si="10"/>
        <v>0</v>
      </c>
      <c r="K48" s="218">
        <f t="shared" ca="1" si="16"/>
        <v>0</v>
      </c>
      <c r="L48" s="218">
        <f t="shared" ca="1" si="16"/>
        <v>0</v>
      </c>
      <c r="M48" s="219">
        <f t="shared" ca="1" si="16"/>
        <v>0</v>
      </c>
      <c r="N48" s="220">
        <f t="shared" ca="1" si="16"/>
        <v>0</v>
      </c>
      <c r="O48" s="218">
        <f t="shared" ca="1" si="16"/>
        <v>0</v>
      </c>
      <c r="P48" s="221">
        <f t="shared" ca="1" si="16"/>
        <v>0</v>
      </c>
      <c r="Q48" s="221">
        <f t="shared" ca="1" si="16"/>
        <v>0</v>
      </c>
      <c r="R48" s="222">
        <f t="shared" ca="1" si="16"/>
        <v>0</v>
      </c>
      <c r="S48" s="220">
        <f t="shared" ca="1" si="16"/>
        <v>0</v>
      </c>
      <c r="T48" s="218">
        <f t="shared" ca="1" si="16"/>
        <v>0</v>
      </c>
      <c r="U48" s="221">
        <f t="shared" ca="1" si="16"/>
        <v>0</v>
      </c>
      <c r="V48" s="221">
        <f t="shared" ca="1" si="16"/>
        <v>0</v>
      </c>
      <c r="W48" s="222">
        <f t="shared" ca="1" si="16"/>
        <v>0</v>
      </c>
      <c r="X48" s="220">
        <f t="shared" ca="1" si="16"/>
        <v>0</v>
      </c>
      <c r="Y48" s="218">
        <f t="shared" ca="1" si="16"/>
        <v>0</v>
      </c>
      <c r="Z48" s="221">
        <f t="shared" ca="1" si="16"/>
        <v>0</v>
      </c>
      <c r="AA48" s="221">
        <f t="shared" ca="1" si="16"/>
        <v>0</v>
      </c>
      <c r="AB48" s="222">
        <f t="shared" ca="1" si="16"/>
        <v>0</v>
      </c>
      <c r="AC48" s="220">
        <f t="shared" ca="1" si="14"/>
        <v>0</v>
      </c>
      <c r="AD48" s="218">
        <f t="shared" ca="1" si="14"/>
        <v>0</v>
      </c>
      <c r="AE48" s="221">
        <f t="shared" ca="1" si="15"/>
        <v>0</v>
      </c>
      <c r="AF48" s="221">
        <f t="shared" ca="1" si="15"/>
        <v>0</v>
      </c>
      <c r="AG48" s="222">
        <f t="shared" ca="1" si="15"/>
        <v>0</v>
      </c>
      <c r="AH48" s="165"/>
      <c r="AI48" s="185"/>
      <c r="AJ48" s="185"/>
      <c r="AK48" s="185"/>
      <c r="AL48" s="185"/>
      <c r="AM48" s="185"/>
    </row>
    <row r="49" spans="1:39" ht="12.75" customHeight="1">
      <c r="A49" s="162"/>
      <c r="B49" s="162"/>
      <c r="C49" s="300" t="s">
        <v>168</v>
      </c>
      <c r="D49" s="300" t="s">
        <v>95</v>
      </c>
      <c r="E49" s="300"/>
      <c r="F49" s="178">
        <v>42</v>
      </c>
      <c r="G49" s="178"/>
      <c r="H49" s="177"/>
      <c r="I49" s="374" t="str">
        <f>"CAS Pensions (champ constant "&amp;$M$3&amp;")"</f>
        <v>CAS Pensions (champ constant 2023)</v>
      </c>
      <c r="J49" s="211">
        <f t="shared" ca="1" si="10"/>
        <v>0</v>
      </c>
      <c r="K49" s="211">
        <f t="shared" ca="1" si="16"/>
        <v>0</v>
      </c>
      <c r="L49" s="211">
        <f t="shared" ca="1" si="16"/>
        <v>0</v>
      </c>
      <c r="M49" s="212">
        <f t="shared" ca="1" si="16"/>
        <v>0</v>
      </c>
      <c r="N49" s="213">
        <f t="shared" ca="1" si="16"/>
        <v>0</v>
      </c>
      <c r="O49" s="211">
        <f t="shared" ca="1" si="16"/>
        <v>0</v>
      </c>
      <c r="P49" s="214">
        <f t="shared" ca="1" si="16"/>
        <v>0</v>
      </c>
      <c r="Q49" s="214">
        <f t="shared" ca="1" si="16"/>
        <v>0</v>
      </c>
      <c r="R49" s="215">
        <f t="shared" ca="1" si="16"/>
        <v>0</v>
      </c>
      <c r="S49" s="213">
        <f t="shared" ca="1" si="16"/>
        <v>0</v>
      </c>
      <c r="T49" s="211">
        <f t="shared" ca="1" si="16"/>
        <v>0</v>
      </c>
      <c r="U49" s="214">
        <f t="shared" ca="1" si="16"/>
        <v>0</v>
      </c>
      <c r="V49" s="214">
        <f t="shared" ca="1" si="16"/>
        <v>0</v>
      </c>
      <c r="W49" s="215">
        <f t="shared" ca="1" si="16"/>
        <v>0</v>
      </c>
      <c r="X49" s="213">
        <f t="shared" ca="1" si="16"/>
        <v>0</v>
      </c>
      <c r="Y49" s="211">
        <f t="shared" ca="1" si="16"/>
        <v>0</v>
      </c>
      <c r="Z49" s="214">
        <f t="shared" ca="1" si="16"/>
        <v>0</v>
      </c>
      <c r="AA49" s="214">
        <f t="shared" ca="1" si="16"/>
        <v>0</v>
      </c>
      <c r="AB49" s="215">
        <f t="shared" ca="1" si="16"/>
        <v>0</v>
      </c>
      <c r="AC49" s="213">
        <f t="shared" ca="1" si="14"/>
        <v>0</v>
      </c>
      <c r="AD49" s="211">
        <f t="shared" ca="1" si="14"/>
        <v>0</v>
      </c>
      <c r="AE49" s="214">
        <f t="shared" ca="1" si="15"/>
        <v>0</v>
      </c>
      <c r="AF49" s="214">
        <f t="shared" ca="1" si="15"/>
        <v>0</v>
      </c>
      <c r="AG49" s="215">
        <f t="shared" ca="1" si="15"/>
        <v>0</v>
      </c>
      <c r="AH49" s="165"/>
      <c r="AI49" s="185"/>
      <c r="AJ49" s="185"/>
      <c r="AK49" s="185"/>
      <c r="AL49" s="185"/>
      <c r="AM49" s="185"/>
    </row>
    <row r="50" spans="1:39" ht="12.75" customHeight="1">
      <c r="A50" s="162"/>
      <c r="B50" s="162"/>
      <c r="C50" s="300" t="s">
        <v>169</v>
      </c>
      <c r="D50" s="300" t="s">
        <v>95</v>
      </c>
      <c r="E50" s="300"/>
      <c r="F50" s="178">
        <v>43</v>
      </c>
      <c r="G50" s="178"/>
      <c r="H50" s="177"/>
      <c r="I50" s="372" t="s">
        <v>170</v>
      </c>
      <c r="J50" s="188">
        <f t="shared" ca="1" si="10"/>
        <v>0</v>
      </c>
      <c r="K50" s="188">
        <f t="shared" ca="1" si="16"/>
        <v>0</v>
      </c>
      <c r="L50" s="188">
        <f t="shared" ca="1" si="16"/>
        <v>0</v>
      </c>
      <c r="M50" s="189">
        <f t="shared" ca="1" si="16"/>
        <v>0</v>
      </c>
      <c r="N50" s="190">
        <f t="shared" ca="1" si="16"/>
        <v>0</v>
      </c>
      <c r="O50" s="191">
        <f t="shared" ca="1" si="16"/>
        <v>0</v>
      </c>
      <c r="P50" s="192">
        <f t="shared" ca="1" si="16"/>
        <v>0</v>
      </c>
      <c r="Q50" s="192">
        <f t="shared" ca="1" si="16"/>
        <v>0</v>
      </c>
      <c r="R50" s="193">
        <f t="shared" ca="1" si="16"/>
        <v>0</v>
      </c>
      <c r="S50" s="190">
        <f t="shared" ca="1" si="16"/>
        <v>0</v>
      </c>
      <c r="T50" s="191">
        <f t="shared" ca="1" si="16"/>
        <v>0</v>
      </c>
      <c r="U50" s="192">
        <f t="shared" ca="1" si="16"/>
        <v>0</v>
      </c>
      <c r="V50" s="192">
        <f t="shared" ca="1" si="16"/>
        <v>0</v>
      </c>
      <c r="W50" s="193">
        <f t="shared" ca="1" si="16"/>
        <v>0</v>
      </c>
      <c r="X50" s="190">
        <f t="shared" ca="1" si="16"/>
        <v>0</v>
      </c>
      <c r="Y50" s="191">
        <f t="shared" ca="1" si="16"/>
        <v>0</v>
      </c>
      <c r="Z50" s="192">
        <f t="shared" ca="1" si="16"/>
        <v>0</v>
      </c>
      <c r="AA50" s="192">
        <f t="shared" ca="1" si="16"/>
        <v>0</v>
      </c>
      <c r="AB50" s="193">
        <f t="shared" ca="1" si="16"/>
        <v>0</v>
      </c>
      <c r="AC50" s="190">
        <f t="shared" ca="1" si="14"/>
        <v>0</v>
      </c>
      <c r="AD50" s="191">
        <f t="shared" ca="1" si="14"/>
        <v>0</v>
      </c>
      <c r="AE50" s="192">
        <f t="shared" ca="1" si="15"/>
        <v>0</v>
      </c>
      <c r="AF50" s="192">
        <f t="shared" ca="1" si="15"/>
        <v>0</v>
      </c>
      <c r="AG50" s="193">
        <f t="shared" ca="1" si="15"/>
        <v>0</v>
      </c>
      <c r="AH50" s="165"/>
      <c r="AI50" s="185"/>
      <c r="AJ50" s="185"/>
      <c r="AK50" s="185"/>
      <c r="AL50" s="185"/>
      <c r="AM50" s="185"/>
    </row>
    <row r="51" spans="1:39" ht="12.75" customHeight="1">
      <c r="A51" s="162"/>
      <c r="B51" s="162"/>
      <c r="C51" s="300" t="s">
        <v>171</v>
      </c>
      <c r="D51" s="300" t="s">
        <v>95</v>
      </c>
      <c r="E51" s="300"/>
      <c r="F51" s="178">
        <v>44</v>
      </c>
      <c r="G51" s="178"/>
      <c r="H51" s="177"/>
      <c r="I51" s="372" t="s">
        <v>172</v>
      </c>
      <c r="J51" s="188">
        <f t="shared" ca="1" si="10"/>
        <v>0</v>
      </c>
      <c r="K51" s="188">
        <f t="shared" ca="1" si="16"/>
        <v>0</v>
      </c>
      <c r="L51" s="188">
        <f t="shared" ca="1" si="16"/>
        <v>0</v>
      </c>
      <c r="M51" s="189">
        <f t="shared" ca="1" si="16"/>
        <v>0</v>
      </c>
      <c r="N51" s="190">
        <f t="shared" ca="1" si="16"/>
        <v>0</v>
      </c>
      <c r="O51" s="191">
        <f t="shared" ca="1" si="16"/>
        <v>0</v>
      </c>
      <c r="P51" s="192">
        <f t="shared" ca="1" si="16"/>
        <v>0</v>
      </c>
      <c r="Q51" s="192">
        <f t="shared" ca="1" si="16"/>
        <v>0</v>
      </c>
      <c r="R51" s="193">
        <f t="shared" ca="1" si="16"/>
        <v>0</v>
      </c>
      <c r="S51" s="190">
        <f t="shared" ca="1" si="16"/>
        <v>0</v>
      </c>
      <c r="T51" s="191">
        <f t="shared" ca="1" si="16"/>
        <v>0</v>
      </c>
      <c r="U51" s="192">
        <f t="shared" ca="1" si="16"/>
        <v>0</v>
      </c>
      <c r="V51" s="192">
        <f t="shared" ca="1" si="16"/>
        <v>0</v>
      </c>
      <c r="W51" s="193">
        <f t="shared" ca="1" si="16"/>
        <v>0</v>
      </c>
      <c r="X51" s="190">
        <f t="shared" ca="1" si="16"/>
        <v>0</v>
      </c>
      <c r="Y51" s="191">
        <f t="shared" ca="1" si="16"/>
        <v>0</v>
      </c>
      <c r="Z51" s="192">
        <f t="shared" ca="1" si="16"/>
        <v>0</v>
      </c>
      <c r="AA51" s="192">
        <f t="shared" ca="1" si="16"/>
        <v>0</v>
      </c>
      <c r="AB51" s="193">
        <f t="shared" ca="1" si="16"/>
        <v>0</v>
      </c>
      <c r="AC51" s="190">
        <f t="shared" ref="AC51:AG59" ca="1" si="17">SUMIF($F$61:$F$484,$F51,AC$61:AC$483)</f>
        <v>0</v>
      </c>
      <c r="AD51" s="191">
        <f t="shared" ca="1" si="17"/>
        <v>0</v>
      </c>
      <c r="AE51" s="192">
        <f t="shared" ca="1" si="17"/>
        <v>0</v>
      </c>
      <c r="AF51" s="192">
        <f t="shared" ca="1" si="17"/>
        <v>0</v>
      </c>
      <c r="AG51" s="193">
        <f t="shared" ca="1" si="17"/>
        <v>0</v>
      </c>
      <c r="AH51" s="165"/>
      <c r="AI51" s="185"/>
      <c r="AJ51" s="185"/>
      <c r="AK51" s="185"/>
      <c r="AL51" s="185"/>
      <c r="AM51" s="185"/>
    </row>
    <row r="52" spans="1:39" ht="12.75" customHeight="1">
      <c r="A52" s="162"/>
      <c r="B52" s="162"/>
      <c r="C52" s="300" t="s">
        <v>173</v>
      </c>
      <c r="D52" s="300" t="s">
        <v>95</v>
      </c>
      <c r="E52" s="300"/>
      <c r="F52" s="178">
        <v>45</v>
      </c>
      <c r="G52" s="178"/>
      <c r="H52" s="177"/>
      <c r="I52" s="372" t="s">
        <v>174</v>
      </c>
      <c r="J52" s="188">
        <f t="shared" ref="J52:AD59" ca="1" si="18">SUMIF($F$61:$F$484,$F52,J$61:J$483)</f>
        <v>0</v>
      </c>
      <c r="K52" s="188">
        <f t="shared" ca="1" si="18"/>
        <v>0</v>
      </c>
      <c r="L52" s="188">
        <f t="shared" ca="1" si="18"/>
        <v>0</v>
      </c>
      <c r="M52" s="189">
        <f t="shared" ca="1" si="18"/>
        <v>0</v>
      </c>
      <c r="N52" s="190">
        <f t="shared" ca="1" si="18"/>
        <v>0</v>
      </c>
      <c r="O52" s="191">
        <f t="shared" ca="1" si="18"/>
        <v>0</v>
      </c>
      <c r="P52" s="192">
        <f t="shared" ca="1" si="18"/>
        <v>0</v>
      </c>
      <c r="Q52" s="192">
        <f t="shared" ca="1" si="18"/>
        <v>0</v>
      </c>
      <c r="R52" s="193">
        <f t="shared" ca="1" si="18"/>
        <v>0</v>
      </c>
      <c r="S52" s="190">
        <f t="shared" ca="1" si="18"/>
        <v>0</v>
      </c>
      <c r="T52" s="191">
        <f t="shared" ca="1" si="18"/>
        <v>0</v>
      </c>
      <c r="U52" s="192">
        <f t="shared" ca="1" si="18"/>
        <v>0</v>
      </c>
      <c r="V52" s="192">
        <f t="shared" ca="1" si="18"/>
        <v>0</v>
      </c>
      <c r="W52" s="193">
        <f t="shared" ca="1" si="18"/>
        <v>0</v>
      </c>
      <c r="X52" s="190">
        <f t="shared" ca="1" si="18"/>
        <v>0</v>
      </c>
      <c r="Y52" s="191">
        <f t="shared" ca="1" si="18"/>
        <v>0</v>
      </c>
      <c r="Z52" s="192">
        <f t="shared" ca="1" si="18"/>
        <v>0</v>
      </c>
      <c r="AA52" s="192">
        <f t="shared" ca="1" si="18"/>
        <v>0</v>
      </c>
      <c r="AB52" s="193">
        <f t="shared" ca="1" si="18"/>
        <v>0</v>
      </c>
      <c r="AC52" s="190">
        <f t="shared" ca="1" si="18"/>
        <v>0</v>
      </c>
      <c r="AD52" s="191">
        <f t="shared" ca="1" si="18"/>
        <v>0</v>
      </c>
      <c r="AE52" s="192">
        <f t="shared" ca="1" si="17"/>
        <v>0</v>
      </c>
      <c r="AF52" s="192">
        <f t="shared" ca="1" si="17"/>
        <v>0</v>
      </c>
      <c r="AG52" s="193">
        <f t="shared" ca="1" si="17"/>
        <v>0</v>
      </c>
      <c r="AH52" s="165"/>
      <c r="AI52" s="185"/>
      <c r="AJ52" s="185"/>
      <c r="AK52" s="185"/>
      <c r="AL52" s="185"/>
      <c r="AM52" s="185"/>
    </row>
    <row r="53" spans="1:39" ht="12.75" customHeight="1">
      <c r="A53" s="162"/>
      <c r="B53" s="162"/>
      <c r="C53" s="300" t="s">
        <v>175</v>
      </c>
      <c r="D53" s="300" t="s">
        <v>95</v>
      </c>
      <c r="E53" s="300"/>
      <c r="F53" s="178">
        <v>46</v>
      </c>
      <c r="G53" s="178"/>
      <c r="H53" s="177"/>
      <c r="I53" s="372"/>
      <c r="J53" s="204"/>
      <c r="K53" s="204"/>
      <c r="L53" s="204"/>
      <c r="M53" s="205"/>
      <c r="N53" s="206"/>
      <c r="O53" s="204"/>
      <c r="P53" s="207"/>
      <c r="Q53" s="207"/>
      <c r="R53" s="208"/>
      <c r="S53" s="206"/>
      <c r="T53" s="204"/>
      <c r="U53" s="207"/>
      <c r="V53" s="207"/>
      <c r="W53" s="208"/>
      <c r="X53" s="206"/>
      <c r="Y53" s="204"/>
      <c r="Z53" s="207"/>
      <c r="AA53" s="207"/>
      <c r="AB53" s="208"/>
      <c r="AC53" s="206"/>
      <c r="AD53" s="204"/>
      <c r="AE53" s="207"/>
      <c r="AF53" s="207"/>
      <c r="AG53" s="208"/>
      <c r="AH53" s="165"/>
      <c r="AI53" s="185"/>
      <c r="AJ53" s="185"/>
      <c r="AK53" s="185"/>
      <c r="AL53" s="185"/>
      <c r="AM53" s="185"/>
    </row>
    <row r="54" spans="1:39" ht="12.75" customHeight="1">
      <c r="A54" s="162"/>
      <c r="B54" s="162"/>
      <c r="C54" s="300" t="s">
        <v>176</v>
      </c>
      <c r="D54" s="300" t="s">
        <v>95</v>
      </c>
      <c r="E54" s="300"/>
      <c r="F54" s="178">
        <v>47</v>
      </c>
      <c r="G54" s="178"/>
      <c r="H54" s="177"/>
      <c r="I54" s="376" t="s">
        <v>164</v>
      </c>
      <c r="J54" s="225">
        <f t="shared" ca="1" si="18"/>
        <v>0</v>
      </c>
      <c r="K54" s="225">
        <f t="shared" ca="1" si="18"/>
        <v>0</v>
      </c>
      <c r="L54" s="225">
        <f t="shared" ca="1" si="18"/>
        <v>0</v>
      </c>
      <c r="M54" s="226">
        <f t="shared" ca="1" si="18"/>
        <v>0</v>
      </c>
      <c r="N54" s="227">
        <f t="shared" ca="1" si="18"/>
        <v>0</v>
      </c>
      <c r="O54" s="228">
        <f t="shared" ca="1" si="18"/>
        <v>0</v>
      </c>
      <c r="P54" s="229">
        <f t="shared" ca="1" si="18"/>
        <v>0</v>
      </c>
      <c r="Q54" s="229">
        <f t="shared" ca="1" si="18"/>
        <v>0</v>
      </c>
      <c r="R54" s="230">
        <f t="shared" ca="1" si="18"/>
        <v>0</v>
      </c>
      <c r="S54" s="227">
        <f t="shared" ca="1" si="18"/>
        <v>0</v>
      </c>
      <c r="T54" s="228">
        <f t="shared" ca="1" si="18"/>
        <v>0</v>
      </c>
      <c r="U54" s="229">
        <f t="shared" ca="1" si="18"/>
        <v>0</v>
      </c>
      <c r="V54" s="229">
        <f t="shared" ca="1" si="18"/>
        <v>0</v>
      </c>
      <c r="W54" s="230">
        <f t="shared" ca="1" si="18"/>
        <v>0</v>
      </c>
      <c r="X54" s="227">
        <f t="shared" ca="1" si="18"/>
        <v>0</v>
      </c>
      <c r="Y54" s="228">
        <f t="shared" ca="1" si="18"/>
        <v>0</v>
      </c>
      <c r="Z54" s="229">
        <f t="shared" ca="1" si="18"/>
        <v>0</v>
      </c>
      <c r="AA54" s="229">
        <f t="shared" ca="1" si="18"/>
        <v>0</v>
      </c>
      <c r="AB54" s="230">
        <f t="shared" ca="1" si="18"/>
        <v>0</v>
      </c>
      <c r="AC54" s="227">
        <f t="shared" ca="1" si="18"/>
        <v>0</v>
      </c>
      <c r="AD54" s="228">
        <f t="shared" ca="1" si="18"/>
        <v>0</v>
      </c>
      <c r="AE54" s="229">
        <f t="shared" ca="1" si="17"/>
        <v>0</v>
      </c>
      <c r="AF54" s="229">
        <f t="shared" ca="1" si="17"/>
        <v>0</v>
      </c>
      <c r="AG54" s="230">
        <f t="shared" ca="1" si="17"/>
        <v>0</v>
      </c>
      <c r="AH54" s="165"/>
      <c r="AI54" s="185"/>
      <c r="AJ54" s="185"/>
      <c r="AK54" s="185"/>
      <c r="AL54" s="185"/>
      <c r="AM54" s="185"/>
    </row>
    <row r="55" spans="1:39" ht="12.75" customHeight="1">
      <c r="A55" s="162"/>
      <c r="B55" s="162"/>
      <c r="C55" s="300" t="s">
        <v>177</v>
      </c>
      <c r="D55" s="300" t="s">
        <v>95</v>
      </c>
      <c r="E55" s="300"/>
      <c r="F55" s="178">
        <v>48</v>
      </c>
      <c r="G55" s="178"/>
      <c r="H55" s="177"/>
      <c r="I55" s="374" t="s">
        <v>178</v>
      </c>
      <c r="J55" s="211">
        <f t="shared" ca="1" si="18"/>
        <v>0</v>
      </c>
      <c r="K55" s="211">
        <f t="shared" ca="1" si="18"/>
        <v>0</v>
      </c>
      <c r="L55" s="211">
        <f t="shared" ca="1" si="18"/>
        <v>0</v>
      </c>
      <c r="M55" s="212">
        <f t="shared" ca="1" si="18"/>
        <v>0</v>
      </c>
      <c r="N55" s="213">
        <f t="shared" ca="1" si="18"/>
        <v>0</v>
      </c>
      <c r="O55" s="211">
        <f t="shared" ca="1" si="18"/>
        <v>0</v>
      </c>
      <c r="P55" s="214">
        <f t="shared" ca="1" si="18"/>
        <v>0</v>
      </c>
      <c r="Q55" s="214">
        <f t="shared" ca="1" si="18"/>
        <v>0</v>
      </c>
      <c r="R55" s="215">
        <f t="shared" ca="1" si="18"/>
        <v>0</v>
      </c>
      <c r="S55" s="213">
        <f t="shared" ca="1" si="18"/>
        <v>0</v>
      </c>
      <c r="T55" s="211">
        <f t="shared" ca="1" si="18"/>
        <v>0</v>
      </c>
      <c r="U55" s="214">
        <f t="shared" ca="1" si="18"/>
        <v>0</v>
      </c>
      <c r="V55" s="214">
        <f t="shared" ca="1" si="18"/>
        <v>0</v>
      </c>
      <c r="W55" s="215">
        <f t="shared" ca="1" si="18"/>
        <v>0</v>
      </c>
      <c r="X55" s="213">
        <f t="shared" ca="1" si="18"/>
        <v>0</v>
      </c>
      <c r="Y55" s="211">
        <f t="shared" ca="1" si="18"/>
        <v>0</v>
      </c>
      <c r="Z55" s="214">
        <f t="shared" ca="1" si="18"/>
        <v>0</v>
      </c>
      <c r="AA55" s="214">
        <f t="shared" ca="1" si="18"/>
        <v>0</v>
      </c>
      <c r="AB55" s="215">
        <f t="shared" ca="1" si="18"/>
        <v>0</v>
      </c>
      <c r="AC55" s="213">
        <f t="shared" ca="1" si="18"/>
        <v>0</v>
      </c>
      <c r="AD55" s="211">
        <f t="shared" ca="1" si="18"/>
        <v>0</v>
      </c>
      <c r="AE55" s="214">
        <f t="shared" ca="1" si="17"/>
        <v>0</v>
      </c>
      <c r="AF55" s="214">
        <f t="shared" ca="1" si="17"/>
        <v>0</v>
      </c>
      <c r="AG55" s="215">
        <f t="shared" ca="1" si="17"/>
        <v>0</v>
      </c>
      <c r="AH55" s="165"/>
      <c r="AI55" s="185"/>
      <c r="AJ55" s="185"/>
      <c r="AK55" s="185"/>
      <c r="AL55" s="185"/>
      <c r="AM55" s="185"/>
    </row>
    <row r="56" spans="1:39" ht="12.75" customHeight="1">
      <c r="A56" s="162"/>
      <c r="B56" s="162"/>
      <c r="C56" s="300" t="s">
        <v>179</v>
      </c>
      <c r="D56" s="300" t="s">
        <v>95</v>
      </c>
      <c r="E56" s="300"/>
      <c r="F56" s="178">
        <v>49</v>
      </c>
      <c r="G56" s="178"/>
      <c r="H56" s="177"/>
      <c r="I56" s="372"/>
      <c r="J56" s="204">
        <f t="shared" ca="1" si="18"/>
        <v>0</v>
      </c>
      <c r="K56" s="204">
        <f t="shared" ca="1" si="18"/>
        <v>0</v>
      </c>
      <c r="L56" s="204">
        <f t="shared" ca="1" si="18"/>
        <v>0</v>
      </c>
      <c r="M56" s="205">
        <f t="shared" ca="1" si="18"/>
        <v>0</v>
      </c>
      <c r="N56" s="206">
        <f t="shared" ca="1" si="18"/>
        <v>0</v>
      </c>
      <c r="O56" s="204">
        <f t="shared" ca="1" si="18"/>
        <v>0</v>
      </c>
      <c r="P56" s="207">
        <f t="shared" ca="1" si="18"/>
        <v>0</v>
      </c>
      <c r="Q56" s="207">
        <f t="shared" ca="1" si="18"/>
        <v>0</v>
      </c>
      <c r="R56" s="208">
        <f t="shared" ca="1" si="18"/>
        <v>0</v>
      </c>
      <c r="S56" s="206">
        <f t="shared" ca="1" si="18"/>
        <v>0</v>
      </c>
      <c r="T56" s="204">
        <f t="shared" ca="1" si="18"/>
        <v>0</v>
      </c>
      <c r="U56" s="207">
        <f t="shared" ca="1" si="18"/>
        <v>0</v>
      </c>
      <c r="V56" s="207">
        <f t="shared" ca="1" si="18"/>
        <v>0</v>
      </c>
      <c r="W56" s="208">
        <f t="shared" ca="1" si="18"/>
        <v>0</v>
      </c>
      <c r="X56" s="206">
        <f t="shared" ca="1" si="18"/>
        <v>0</v>
      </c>
      <c r="Y56" s="204">
        <f t="shared" ca="1" si="18"/>
        <v>0</v>
      </c>
      <c r="Z56" s="207">
        <f t="shared" ref="K56:AB59" ca="1" si="19">SUMIF($F$61:$F$484,$F56,Z$61:Z$483)</f>
        <v>0</v>
      </c>
      <c r="AA56" s="207">
        <f t="shared" ca="1" si="19"/>
        <v>0</v>
      </c>
      <c r="AB56" s="208">
        <f t="shared" ca="1" si="19"/>
        <v>0</v>
      </c>
      <c r="AC56" s="206">
        <f t="shared" ca="1" si="18"/>
        <v>0</v>
      </c>
      <c r="AD56" s="204">
        <f t="shared" ca="1" si="18"/>
        <v>0</v>
      </c>
      <c r="AE56" s="207">
        <f t="shared" ca="1" si="17"/>
        <v>0</v>
      </c>
      <c r="AF56" s="207">
        <f t="shared" ca="1" si="17"/>
        <v>0</v>
      </c>
      <c r="AG56" s="208">
        <f t="shared" ca="1" si="17"/>
        <v>0</v>
      </c>
      <c r="AH56" s="165"/>
      <c r="AI56" s="185"/>
      <c r="AJ56" s="185"/>
      <c r="AK56" s="185"/>
      <c r="AL56" s="185"/>
      <c r="AM56" s="185"/>
    </row>
    <row r="57" spans="1:39" ht="12.75" customHeight="1">
      <c r="A57" s="162"/>
      <c r="B57" s="162"/>
      <c r="C57" s="300" t="s">
        <v>180</v>
      </c>
      <c r="D57" s="300" t="s">
        <v>95</v>
      </c>
      <c r="E57" s="300"/>
      <c r="F57" s="178">
        <v>50</v>
      </c>
      <c r="G57" s="178"/>
      <c r="H57" s="177"/>
      <c r="I57" s="377" t="str">
        <f>"Total Titre 2 (champ constant "&amp;$M$3&amp;")"</f>
        <v>Total Titre 2 (champ constant 2023)</v>
      </c>
      <c r="J57" s="302">
        <f t="shared" ca="1" si="18"/>
        <v>0</v>
      </c>
      <c r="K57" s="302">
        <f t="shared" ca="1" si="19"/>
        <v>0</v>
      </c>
      <c r="L57" s="302">
        <f t="shared" ca="1" si="19"/>
        <v>0</v>
      </c>
      <c r="M57" s="303">
        <f t="shared" ca="1" si="19"/>
        <v>0</v>
      </c>
      <c r="N57" s="304">
        <f t="shared" ca="1" si="19"/>
        <v>0</v>
      </c>
      <c r="O57" s="302">
        <f t="shared" ca="1" si="19"/>
        <v>0</v>
      </c>
      <c r="P57" s="305">
        <f t="shared" ca="1" si="19"/>
        <v>0</v>
      </c>
      <c r="Q57" s="305">
        <f t="shared" ca="1" si="19"/>
        <v>0</v>
      </c>
      <c r="R57" s="306">
        <f t="shared" ca="1" si="19"/>
        <v>0</v>
      </c>
      <c r="S57" s="304">
        <f t="shared" ca="1" si="19"/>
        <v>0</v>
      </c>
      <c r="T57" s="302">
        <f t="shared" ca="1" si="19"/>
        <v>0</v>
      </c>
      <c r="U57" s="305">
        <f t="shared" ca="1" si="19"/>
        <v>0</v>
      </c>
      <c r="V57" s="305">
        <f t="shared" ca="1" si="19"/>
        <v>0</v>
      </c>
      <c r="W57" s="306">
        <f t="shared" ca="1" si="19"/>
        <v>0</v>
      </c>
      <c r="X57" s="304">
        <f t="shared" ca="1" si="19"/>
        <v>0</v>
      </c>
      <c r="Y57" s="302">
        <f t="shared" ca="1" si="19"/>
        <v>0</v>
      </c>
      <c r="Z57" s="305">
        <f t="shared" ca="1" si="19"/>
        <v>0</v>
      </c>
      <c r="AA57" s="305">
        <f t="shared" ca="1" si="19"/>
        <v>0</v>
      </c>
      <c r="AB57" s="306">
        <f t="shared" ca="1" si="19"/>
        <v>0</v>
      </c>
      <c r="AC57" s="304">
        <f t="shared" ca="1" si="18"/>
        <v>0</v>
      </c>
      <c r="AD57" s="302">
        <f t="shared" ca="1" si="18"/>
        <v>0</v>
      </c>
      <c r="AE57" s="305">
        <f t="shared" ca="1" si="17"/>
        <v>0</v>
      </c>
      <c r="AF57" s="305">
        <f t="shared" ca="1" si="17"/>
        <v>0</v>
      </c>
      <c r="AG57" s="306">
        <f t="shared" ca="1" si="17"/>
        <v>0</v>
      </c>
      <c r="AH57" s="165"/>
      <c r="AI57" s="185"/>
      <c r="AJ57" s="185"/>
      <c r="AK57" s="185"/>
      <c r="AL57" s="185"/>
      <c r="AM57" s="185"/>
    </row>
    <row r="58" spans="1:39" ht="12.75" customHeight="1">
      <c r="A58" s="162"/>
      <c r="B58" s="162"/>
      <c r="C58" s="300" t="s">
        <v>181</v>
      </c>
      <c r="D58" s="300" t="s">
        <v>95</v>
      </c>
      <c r="E58" s="300"/>
      <c r="F58" s="178">
        <v>51</v>
      </c>
      <c r="G58" s="178"/>
      <c r="H58" s="177"/>
      <c r="I58" s="371"/>
      <c r="J58" s="232">
        <f t="shared" ca="1" si="18"/>
        <v>0</v>
      </c>
      <c r="K58" s="232">
        <f t="shared" ca="1" si="19"/>
        <v>0</v>
      </c>
      <c r="L58" s="232">
        <f t="shared" ca="1" si="19"/>
        <v>0</v>
      </c>
      <c r="M58" s="233">
        <f t="shared" ca="1" si="19"/>
        <v>0</v>
      </c>
      <c r="N58" s="234">
        <f t="shared" ca="1" si="19"/>
        <v>0</v>
      </c>
      <c r="O58" s="232">
        <f t="shared" ca="1" si="19"/>
        <v>0</v>
      </c>
      <c r="P58" s="235">
        <f t="shared" ca="1" si="19"/>
        <v>0</v>
      </c>
      <c r="Q58" s="235">
        <f t="shared" ca="1" si="19"/>
        <v>0</v>
      </c>
      <c r="R58" s="236">
        <f t="shared" ca="1" si="19"/>
        <v>0</v>
      </c>
      <c r="S58" s="234">
        <f t="shared" ca="1" si="19"/>
        <v>0</v>
      </c>
      <c r="T58" s="232">
        <f t="shared" ca="1" si="19"/>
        <v>0</v>
      </c>
      <c r="U58" s="235">
        <f t="shared" ca="1" si="19"/>
        <v>0</v>
      </c>
      <c r="V58" s="235">
        <f t="shared" ca="1" si="19"/>
        <v>0</v>
      </c>
      <c r="W58" s="236">
        <f t="shared" ca="1" si="19"/>
        <v>0</v>
      </c>
      <c r="X58" s="234">
        <f t="shared" ca="1" si="19"/>
        <v>0</v>
      </c>
      <c r="Y58" s="232">
        <f t="shared" ca="1" si="19"/>
        <v>0</v>
      </c>
      <c r="Z58" s="235">
        <f t="shared" ca="1" si="19"/>
        <v>0</v>
      </c>
      <c r="AA58" s="235">
        <f t="shared" ca="1" si="19"/>
        <v>0</v>
      </c>
      <c r="AB58" s="236">
        <f t="shared" ca="1" si="19"/>
        <v>0</v>
      </c>
      <c r="AC58" s="234">
        <f t="shared" ca="1" si="18"/>
        <v>0</v>
      </c>
      <c r="AD58" s="232">
        <f t="shared" ca="1" si="18"/>
        <v>0</v>
      </c>
      <c r="AE58" s="235">
        <f t="shared" ca="1" si="17"/>
        <v>0</v>
      </c>
      <c r="AF58" s="235">
        <f t="shared" ca="1" si="17"/>
        <v>0</v>
      </c>
      <c r="AG58" s="236">
        <f t="shared" ca="1" si="17"/>
        <v>0</v>
      </c>
      <c r="AH58" s="165"/>
      <c r="AI58" s="185"/>
      <c r="AJ58" s="185"/>
      <c r="AK58" s="185"/>
      <c r="AL58" s="185"/>
      <c r="AM58" s="185"/>
    </row>
    <row r="59" spans="1:39" ht="12.75" customHeight="1" thickBot="1">
      <c r="A59" s="162"/>
      <c r="B59" s="162"/>
      <c r="C59" s="300" t="s">
        <v>182</v>
      </c>
      <c r="D59" s="300" t="s">
        <v>95</v>
      </c>
      <c r="E59" s="300"/>
      <c r="F59" s="178">
        <v>52</v>
      </c>
      <c r="G59" s="178"/>
      <c r="H59" s="177"/>
      <c r="I59" s="377" t="s">
        <v>183</v>
      </c>
      <c r="J59" s="307">
        <f t="shared" ca="1" si="18"/>
        <v>0</v>
      </c>
      <c r="K59" s="307">
        <f t="shared" ca="1" si="19"/>
        <v>0</v>
      </c>
      <c r="L59" s="307">
        <f t="shared" ca="1" si="19"/>
        <v>0</v>
      </c>
      <c r="M59" s="308">
        <f t="shared" ca="1" si="19"/>
        <v>0</v>
      </c>
      <c r="N59" s="309">
        <f t="shared" ca="1" si="19"/>
        <v>0</v>
      </c>
      <c r="O59" s="310">
        <f t="shared" ca="1" si="19"/>
        <v>0</v>
      </c>
      <c r="P59" s="311">
        <f t="shared" ca="1" si="19"/>
        <v>0</v>
      </c>
      <c r="Q59" s="311">
        <f t="shared" ca="1" si="19"/>
        <v>0</v>
      </c>
      <c r="R59" s="312">
        <f t="shared" ca="1" si="19"/>
        <v>0</v>
      </c>
      <c r="S59" s="309">
        <f t="shared" ca="1" si="19"/>
        <v>0</v>
      </c>
      <c r="T59" s="310">
        <f t="shared" ca="1" si="19"/>
        <v>0</v>
      </c>
      <c r="U59" s="311">
        <f t="shared" ca="1" si="19"/>
        <v>0</v>
      </c>
      <c r="V59" s="311">
        <f t="shared" ca="1" si="19"/>
        <v>0</v>
      </c>
      <c r="W59" s="312">
        <f t="shared" ca="1" si="19"/>
        <v>0</v>
      </c>
      <c r="X59" s="309">
        <f t="shared" ca="1" si="19"/>
        <v>0</v>
      </c>
      <c r="Y59" s="310">
        <f t="shared" ca="1" si="19"/>
        <v>0</v>
      </c>
      <c r="Z59" s="311">
        <f t="shared" ca="1" si="19"/>
        <v>0</v>
      </c>
      <c r="AA59" s="311">
        <f t="shared" ca="1" si="19"/>
        <v>0</v>
      </c>
      <c r="AB59" s="312">
        <f t="shared" ca="1" si="19"/>
        <v>0</v>
      </c>
      <c r="AC59" s="309">
        <f t="shared" ca="1" si="18"/>
        <v>0</v>
      </c>
      <c r="AD59" s="310">
        <f t="shared" ca="1" si="18"/>
        <v>0</v>
      </c>
      <c r="AE59" s="311">
        <f t="shared" ca="1" si="17"/>
        <v>0</v>
      </c>
      <c r="AF59" s="311">
        <f t="shared" ca="1" si="17"/>
        <v>0</v>
      </c>
      <c r="AG59" s="312">
        <f t="shared" ca="1" si="17"/>
        <v>0</v>
      </c>
      <c r="AH59" s="165"/>
      <c r="AI59" s="185"/>
      <c r="AJ59" s="185"/>
      <c r="AK59" s="185"/>
      <c r="AL59" s="185"/>
      <c r="AM59" s="185"/>
    </row>
    <row r="60" spans="1:39" ht="12.75" customHeight="1" thickBot="1">
      <c r="A60" s="238" t="s">
        <v>95</v>
      </c>
      <c r="B60" s="238"/>
      <c r="C60" s="239" t="s">
        <v>95</v>
      </c>
      <c r="D60" s="239" t="s">
        <v>95</v>
      </c>
      <c r="E60" s="239"/>
      <c r="F60" s="239" t="s">
        <v>95</v>
      </c>
      <c r="G60" s="239"/>
      <c r="H60" s="240"/>
      <c r="I60" s="238"/>
      <c r="J60" s="238"/>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row>
    <row r="61" spans="1:39" ht="12.75" customHeight="1" thickBot="1">
      <c r="A61" s="162"/>
      <c r="B61" s="162"/>
      <c r="C61" s="242" t="s">
        <v>97</v>
      </c>
      <c r="D61" s="378"/>
      <c r="E61" s="243" t="str">
        <f t="shared" ref="E61:E92" si="20">D61&amp;"_"&amp;F61</f>
        <v>_1</v>
      </c>
      <c r="F61" s="178">
        <v>1</v>
      </c>
      <c r="G61" s="178" t="str">
        <f>"Prg"&amp;H61</f>
        <v>Prg1</v>
      </c>
      <c r="H61" s="177">
        <f>H8+1</f>
        <v>1</v>
      </c>
      <c r="I61" s="179" t="s">
        <v>98</v>
      </c>
      <c r="J61" s="245">
        <f t="shared" ref="J61" si="21">+J62+J63+J64+J65</f>
        <v>0</v>
      </c>
      <c r="K61" s="245">
        <f t="shared" ref="K61:AB61" si="22">+K62+K63+K64+K65</f>
        <v>0</v>
      </c>
      <c r="L61" s="245">
        <f t="shared" si="22"/>
        <v>0</v>
      </c>
      <c r="M61" s="245">
        <f t="shared" si="22"/>
        <v>0</v>
      </c>
      <c r="N61" s="246">
        <f t="shared" ref="N61" si="23">+N62+N63+N64+N65</f>
        <v>0</v>
      </c>
      <c r="O61" s="247">
        <f t="shared" si="22"/>
        <v>0</v>
      </c>
      <c r="P61" s="247">
        <f t="shared" si="22"/>
        <v>0</v>
      </c>
      <c r="Q61" s="247">
        <f t="shared" si="22"/>
        <v>0</v>
      </c>
      <c r="R61" s="248">
        <f t="shared" si="22"/>
        <v>0</v>
      </c>
      <c r="S61" s="246">
        <f t="shared" si="22"/>
        <v>0</v>
      </c>
      <c r="T61" s="247">
        <f t="shared" si="22"/>
        <v>0</v>
      </c>
      <c r="U61" s="247">
        <f t="shared" si="22"/>
        <v>0</v>
      </c>
      <c r="V61" s="247">
        <f t="shared" si="22"/>
        <v>0</v>
      </c>
      <c r="W61" s="248">
        <f t="shared" si="22"/>
        <v>0</v>
      </c>
      <c r="X61" s="246">
        <f t="shared" si="22"/>
        <v>0</v>
      </c>
      <c r="Y61" s="247">
        <f t="shared" si="22"/>
        <v>0</v>
      </c>
      <c r="Z61" s="247">
        <f t="shared" si="22"/>
        <v>0</v>
      </c>
      <c r="AA61" s="247">
        <f t="shared" si="22"/>
        <v>0</v>
      </c>
      <c r="AB61" s="248">
        <f t="shared" si="22"/>
        <v>0</v>
      </c>
      <c r="AC61" s="322">
        <f t="shared" ref="AC61" si="24">+AC62+AC63+AC64+AC65</f>
        <v>0</v>
      </c>
      <c r="AD61" s="323">
        <f t="shared" ref="AD61:AG61" si="25">+AD62+AD63+AD64+AD65</f>
        <v>0</v>
      </c>
      <c r="AE61" s="323">
        <f t="shared" si="25"/>
        <v>0</v>
      </c>
      <c r="AF61" s="323">
        <f t="shared" si="25"/>
        <v>0</v>
      </c>
      <c r="AG61" s="324">
        <f t="shared" si="25"/>
        <v>0</v>
      </c>
      <c r="AH61" s="249"/>
      <c r="AI61" s="379">
        <f>D61</f>
        <v>0</v>
      </c>
      <c r="AJ61" s="185"/>
      <c r="AK61" s="185"/>
      <c r="AL61" s="185"/>
      <c r="AM61" s="185"/>
    </row>
    <row r="62" spans="1:39" ht="12.75" customHeight="1">
      <c r="A62" s="162"/>
      <c r="B62" s="162"/>
      <c r="C62" s="242" t="s">
        <v>99</v>
      </c>
      <c r="D62" s="244" t="str">
        <f>IF(D61="","",D61)</f>
        <v/>
      </c>
      <c r="E62" s="243" t="str">
        <f t="shared" si="20"/>
        <v>_2</v>
      </c>
      <c r="F62" s="178">
        <v>2</v>
      </c>
      <c r="G62" s="178"/>
      <c r="H62" s="177"/>
      <c r="I62" s="187" t="s">
        <v>100</v>
      </c>
      <c r="J62" s="250"/>
      <c r="K62" s="250"/>
      <c r="L62" s="250"/>
      <c r="M62" s="250">
        <f>K97</f>
        <v>0</v>
      </c>
      <c r="N62" s="251"/>
      <c r="O62" s="250"/>
      <c r="P62" s="250"/>
      <c r="Q62" s="250"/>
      <c r="R62" s="252"/>
      <c r="S62" s="251"/>
      <c r="T62" s="250"/>
      <c r="U62" s="250"/>
      <c r="V62" s="250"/>
      <c r="W62" s="252"/>
      <c r="X62" s="251"/>
      <c r="Y62" s="250"/>
      <c r="Z62" s="250"/>
      <c r="AA62" s="250"/>
      <c r="AB62" s="252"/>
      <c r="AC62" s="325">
        <f>+N62+S62+X62-$J62</f>
        <v>0</v>
      </c>
      <c r="AD62" s="326">
        <f t="shared" ref="AD62:AG64" si="26">+O62+T62+Y62-$J62</f>
        <v>0</v>
      </c>
      <c r="AE62" s="326">
        <f t="shared" si="26"/>
        <v>0</v>
      </c>
      <c r="AF62" s="326">
        <f t="shared" si="26"/>
        <v>0</v>
      </c>
      <c r="AG62" s="327">
        <f t="shared" si="26"/>
        <v>0</v>
      </c>
      <c r="AH62" s="249"/>
      <c r="AI62" s="379" t="str">
        <f t="shared" ref="AI62:AI112" si="27">D62</f>
        <v/>
      </c>
      <c r="AJ62" s="185"/>
      <c r="AK62" s="185"/>
      <c r="AL62" s="185"/>
      <c r="AM62" s="185"/>
    </row>
    <row r="63" spans="1:39" ht="12.75" customHeight="1">
      <c r="A63" s="162"/>
      <c r="B63" s="162"/>
      <c r="C63" s="242" t="s">
        <v>101</v>
      </c>
      <c r="D63" s="244" t="str">
        <f t="shared" ref="D63:D112" si="28">IF(D62="","",D62)</f>
        <v/>
      </c>
      <c r="E63" s="243" t="str">
        <f t="shared" si="20"/>
        <v>_3</v>
      </c>
      <c r="F63" s="178">
        <v>3</v>
      </c>
      <c r="G63" s="178"/>
      <c r="H63" s="177"/>
      <c r="I63" s="187" t="s">
        <v>102</v>
      </c>
      <c r="J63" s="250"/>
      <c r="K63" s="250"/>
      <c r="L63" s="250"/>
      <c r="M63" s="250"/>
      <c r="N63" s="251"/>
      <c r="O63" s="250"/>
      <c r="P63" s="250"/>
      <c r="Q63" s="250"/>
      <c r="R63" s="252"/>
      <c r="S63" s="251"/>
      <c r="T63" s="250"/>
      <c r="U63" s="250"/>
      <c r="V63" s="250"/>
      <c r="W63" s="252"/>
      <c r="X63" s="251"/>
      <c r="Y63" s="250"/>
      <c r="Z63" s="250"/>
      <c r="AA63" s="250"/>
      <c r="AB63" s="252"/>
      <c r="AC63" s="325">
        <f t="shared" ref="AC63:AC64" si="29">+N63+S63+X63-$J63</f>
        <v>0</v>
      </c>
      <c r="AD63" s="326">
        <f t="shared" si="26"/>
        <v>0</v>
      </c>
      <c r="AE63" s="326">
        <f t="shared" si="26"/>
        <v>0</v>
      </c>
      <c r="AF63" s="326">
        <f t="shared" si="26"/>
        <v>0</v>
      </c>
      <c r="AG63" s="327">
        <f t="shared" si="26"/>
        <v>0</v>
      </c>
      <c r="AH63" s="249"/>
      <c r="AI63" s="379" t="str">
        <f t="shared" si="27"/>
        <v/>
      </c>
      <c r="AJ63" s="185"/>
      <c r="AK63" s="185"/>
      <c r="AL63" s="185"/>
      <c r="AM63" s="185"/>
    </row>
    <row r="64" spans="1:39" ht="12.75" customHeight="1">
      <c r="A64" s="162"/>
      <c r="B64" s="162"/>
      <c r="C64" s="242" t="s">
        <v>103</v>
      </c>
      <c r="D64" s="244" t="str">
        <f t="shared" si="28"/>
        <v/>
      </c>
      <c r="E64" s="243" t="str">
        <f t="shared" si="20"/>
        <v>_4</v>
      </c>
      <c r="F64" s="178">
        <v>4</v>
      </c>
      <c r="G64" s="178"/>
      <c r="H64" s="177"/>
      <c r="I64" s="187" t="s">
        <v>104</v>
      </c>
      <c r="J64" s="250"/>
      <c r="K64" s="250"/>
      <c r="L64" s="250"/>
      <c r="M64" s="250"/>
      <c r="N64" s="251"/>
      <c r="O64" s="250"/>
      <c r="P64" s="250"/>
      <c r="Q64" s="250"/>
      <c r="R64" s="252"/>
      <c r="S64" s="251"/>
      <c r="T64" s="250"/>
      <c r="U64" s="250"/>
      <c r="V64" s="250"/>
      <c r="W64" s="252"/>
      <c r="X64" s="251"/>
      <c r="Y64" s="250"/>
      <c r="Z64" s="250"/>
      <c r="AA64" s="250"/>
      <c r="AB64" s="252"/>
      <c r="AC64" s="325">
        <f t="shared" si="29"/>
        <v>0</v>
      </c>
      <c r="AD64" s="326">
        <f t="shared" si="26"/>
        <v>0</v>
      </c>
      <c r="AE64" s="326">
        <f t="shared" si="26"/>
        <v>0</v>
      </c>
      <c r="AF64" s="326">
        <f t="shared" si="26"/>
        <v>0</v>
      </c>
      <c r="AG64" s="327">
        <f t="shared" si="26"/>
        <v>0</v>
      </c>
      <c r="AH64" s="249"/>
      <c r="AI64" s="379" t="str">
        <f t="shared" si="27"/>
        <v/>
      </c>
      <c r="AJ64" s="185"/>
      <c r="AK64" s="185"/>
      <c r="AL64" s="185"/>
      <c r="AM64" s="185"/>
    </row>
    <row r="65" spans="1:39" ht="12.75" customHeight="1">
      <c r="A65" s="162"/>
      <c r="B65" s="162"/>
      <c r="C65" s="242" t="s">
        <v>105</v>
      </c>
      <c r="D65" s="244" t="str">
        <f t="shared" si="28"/>
        <v/>
      </c>
      <c r="E65" s="243" t="str">
        <f t="shared" si="20"/>
        <v>_5</v>
      </c>
      <c r="F65" s="178">
        <v>5</v>
      </c>
      <c r="G65" s="178"/>
      <c r="H65" s="177"/>
      <c r="I65" s="197" t="s">
        <v>106</v>
      </c>
      <c r="J65" s="253">
        <f t="shared" ref="J65" si="30">+J66+J67+J68+J69</f>
        <v>0</v>
      </c>
      <c r="K65" s="253">
        <f t="shared" ref="K65:AB65" si="31">+K66+K67+K68+K69</f>
        <v>0</v>
      </c>
      <c r="L65" s="253">
        <f t="shared" si="31"/>
        <v>0</v>
      </c>
      <c r="M65" s="253">
        <f t="shared" si="31"/>
        <v>0</v>
      </c>
      <c r="N65" s="254">
        <f t="shared" ref="N65" si="32">+N66+N67+N68+N69</f>
        <v>0</v>
      </c>
      <c r="O65" s="253">
        <f t="shared" si="31"/>
        <v>0</v>
      </c>
      <c r="P65" s="253">
        <f t="shared" si="31"/>
        <v>0</v>
      </c>
      <c r="Q65" s="253">
        <f t="shared" si="31"/>
        <v>0</v>
      </c>
      <c r="R65" s="255">
        <f t="shared" si="31"/>
        <v>0</v>
      </c>
      <c r="S65" s="254">
        <f t="shared" si="31"/>
        <v>0</v>
      </c>
      <c r="T65" s="253">
        <f t="shared" si="31"/>
        <v>0</v>
      </c>
      <c r="U65" s="253">
        <f t="shared" si="31"/>
        <v>0</v>
      </c>
      <c r="V65" s="253">
        <f t="shared" si="31"/>
        <v>0</v>
      </c>
      <c r="W65" s="255">
        <f t="shared" si="31"/>
        <v>0</v>
      </c>
      <c r="X65" s="254">
        <f t="shared" si="31"/>
        <v>0</v>
      </c>
      <c r="Y65" s="253">
        <f t="shared" si="31"/>
        <v>0</v>
      </c>
      <c r="Z65" s="253">
        <f t="shared" si="31"/>
        <v>0</v>
      </c>
      <c r="AA65" s="253">
        <f t="shared" si="31"/>
        <v>0</v>
      </c>
      <c r="AB65" s="255">
        <f t="shared" si="31"/>
        <v>0</v>
      </c>
      <c r="AC65" s="328">
        <f t="shared" ref="AC65" si="33">+AC66+AC67+AC68+AC69</f>
        <v>0</v>
      </c>
      <c r="AD65" s="329">
        <f t="shared" ref="AD65:AG65" si="34">+AD66+AD67+AD68+AD69</f>
        <v>0</v>
      </c>
      <c r="AE65" s="329">
        <f t="shared" si="34"/>
        <v>0</v>
      </c>
      <c r="AF65" s="329">
        <f t="shared" si="34"/>
        <v>0</v>
      </c>
      <c r="AG65" s="330">
        <f t="shared" si="34"/>
        <v>0</v>
      </c>
      <c r="AH65" s="249"/>
      <c r="AI65" s="379" t="str">
        <f t="shared" si="27"/>
        <v/>
      </c>
      <c r="AJ65" s="185"/>
      <c r="AK65" s="185"/>
      <c r="AL65" s="185"/>
      <c r="AM65" s="185"/>
    </row>
    <row r="66" spans="1:39" ht="12.75" customHeight="1">
      <c r="A66" s="162"/>
      <c r="B66" s="162"/>
      <c r="C66" s="242" t="s">
        <v>107</v>
      </c>
      <c r="D66" s="244" t="str">
        <f t="shared" si="28"/>
        <v/>
      </c>
      <c r="E66" s="243" t="str">
        <f t="shared" si="20"/>
        <v>_6</v>
      </c>
      <c r="F66" s="178">
        <v>6</v>
      </c>
      <c r="G66" s="178"/>
      <c r="H66" s="177"/>
      <c r="I66" s="197" t="s">
        <v>108</v>
      </c>
      <c r="J66" s="250"/>
      <c r="K66" s="250"/>
      <c r="L66" s="250"/>
      <c r="M66" s="250"/>
      <c r="N66" s="251"/>
      <c r="O66" s="250"/>
      <c r="P66" s="250"/>
      <c r="Q66" s="250"/>
      <c r="R66" s="252"/>
      <c r="S66" s="251"/>
      <c r="T66" s="250"/>
      <c r="U66" s="250"/>
      <c r="V66" s="250"/>
      <c r="W66" s="252"/>
      <c r="X66" s="251"/>
      <c r="Y66" s="250"/>
      <c r="Z66" s="250"/>
      <c r="AA66" s="250"/>
      <c r="AB66" s="252"/>
      <c r="AC66" s="325">
        <f t="shared" ref="AC66:AC69" si="35">+N66+S66+X66-$J66</f>
        <v>0</v>
      </c>
      <c r="AD66" s="326">
        <f t="shared" ref="AD66:AD69" si="36">+O66+T66+Y66-$J66</f>
        <v>0</v>
      </c>
      <c r="AE66" s="326">
        <f t="shared" ref="AE66:AE69" si="37">+P66+U66+Z66-$J66</f>
        <v>0</v>
      </c>
      <c r="AF66" s="326">
        <f t="shared" ref="AF66:AF69" si="38">+Q66+V66+AA66-$J66</f>
        <v>0</v>
      </c>
      <c r="AG66" s="327">
        <f t="shared" ref="AG66:AG69" si="39">+R66+W66+AB66-$J66</f>
        <v>0</v>
      </c>
      <c r="AH66" s="249"/>
      <c r="AI66" s="379" t="str">
        <f t="shared" si="27"/>
        <v/>
      </c>
      <c r="AJ66" s="185"/>
      <c r="AK66" s="185"/>
      <c r="AL66" s="185"/>
      <c r="AM66" s="185"/>
    </row>
    <row r="67" spans="1:39" ht="12.75" customHeight="1">
      <c r="A67" s="162"/>
      <c r="B67" s="162"/>
      <c r="C67" s="242" t="s">
        <v>109</v>
      </c>
      <c r="D67" s="244" t="str">
        <f t="shared" si="28"/>
        <v/>
      </c>
      <c r="E67" s="243" t="str">
        <f t="shared" si="20"/>
        <v>_7</v>
      </c>
      <c r="F67" s="178">
        <v>7</v>
      </c>
      <c r="G67" s="178"/>
      <c r="H67" s="177"/>
      <c r="I67" s="197" t="s">
        <v>110</v>
      </c>
      <c r="J67" s="250"/>
      <c r="K67" s="250"/>
      <c r="L67" s="250"/>
      <c r="M67" s="250"/>
      <c r="N67" s="251"/>
      <c r="O67" s="250"/>
      <c r="P67" s="250"/>
      <c r="Q67" s="250"/>
      <c r="R67" s="252"/>
      <c r="S67" s="251"/>
      <c r="T67" s="250"/>
      <c r="U67" s="250"/>
      <c r="V67" s="250"/>
      <c r="W67" s="252"/>
      <c r="X67" s="251"/>
      <c r="Y67" s="250"/>
      <c r="Z67" s="250"/>
      <c r="AA67" s="250"/>
      <c r="AB67" s="252"/>
      <c r="AC67" s="325">
        <f t="shared" si="35"/>
        <v>0</v>
      </c>
      <c r="AD67" s="326">
        <f t="shared" si="36"/>
        <v>0</v>
      </c>
      <c r="AE67" s="326">
        <f t="shared" si="37"/>
        <v>0</v>
      </c>
      <c r="AF67" s="326">
        <f t="shared" si="38"/>
        <v>0</v>
      </c>
      <c r="AG67" s="327">
        <f t="shared" si="39"/>
        <v>0</v>
      </c>
      <c r="AH67" s="249"/>
      <c r="AI67" s="379" t="str">
        <f t="shared" si="27"/>
        <v/>
      </c>
      <c r="AJ67" s="185"/>
      <c r="AK67" s="185"/>
      <c r="AL67" s="185"/>
      <c r="AM67" s="185"/>
    </row>
    <row r="68" spans="1:39" ht="12.75" customHeight="1">
      <c r="A68" s="162"/>
      <c r="B68" s="162"/>
      <c r="C68" s="242" t="s">
        <v>111</v>
      </c>
      <c r="D68" s="244" t="str">
        <f t="shared" si="28"/>
        <v/>
      </c>
      <c r="E68" s="243" t="str">
        <f t="shared" si="20"/>
        <v>_8</v>
      </c>
      <c r="F68" s="178">
        <v>8</v>
      </c>
      <c r="G68" s="178"/>
      <c r="H68" s="177"/>
      <c r="I68" s="187" t="s">
        <v>184</v>
      </c>
      <c r="J68" s="250"/>
      <c r="K68" s="250"/>
      <c r="L68" s="250"/>
      <c r="M68" s="250"/>
      <c r="N68" s="251"/>
      <c r="O68" s="250"/>
      <c r="P68" s="250"/>
      <c r="Q68" s="250"/>
      <c r="R68" s="252"/>
      <c r="S68" s="251"/>
      <c r="T68" s="250"/>
      <c r="U68" s="250"/>
      <c r="V68" s="250"/>
      <c r="W68" s="252"/>
      <c r="X68" s="251"/>
      <c r="Y68" s="250"/>
      <c r="Z68" s="250"/>
      <c r="AA68" s="250"/>
      <c r="AB68" s="252"/>
      <c r="AC68" s="325">
        <f t="shared" si="35"/>
        <v>0</v>
      </c>
      <c r="AD68" s="326">
        <f t="shared" si="36"/>
        <v>0</v>
      </c>
      <c r="AE68" s="326">
        <f t="shared" si="37"/>
        <v>0</v>
      </c>
      <c r="AF68" s="326">
        <f t="shared" si="38"/>
        <v>0</v>
      </c>
      <c r="AG68" s="327">
        <f t="shared" si="39"/>
        <v>0</v>
      </c>
      <c r="AH68" s="249"/>
      <c r="AI68" s="379" t="str">
        <f t="shared" si="27"/>
        <v/>
      </c>
      <c r="AJ68" s="185"/>
      <c r="AK68" s="185"/>
      <c r="AL68" s="185"/>
      <c r="AM68" s="185"/>
    </row>
    <row r="69" spans="1:39" ht="12.75" customHeight="1">
      <c r="A69" s="162"/>
      <c r="B69" s="162"/>
      <c r="C69" s="242" t="s">
        <v>113</v>
      </c>
      <c r="D69" s="244" t="str">
        <f t="shared" si="28"/>
        <v/>
      </c>
      <c r="E69" s="243" t="str">
        <f t="shared" si="20"/>
        <v>_9</v>
      </c>
      <c r="F69" s="178">
        <v>9</v>
      </c>
      <c r="G69" s="178"/>
      <c r="H69" s="177"/>
      <c r="I69" s="197" t="s">
        <v>114</v>
      </c>
      <c r="J69" s="250"/>
      <c r="K69" s="250"/>
      <c r="L69" s="250"/>
      <c r="M69" s="250"/>
      <c r="N69" s="251"/>
      <c r="O69" s="250"/>
      <c r="P69" s="250"/>
      <c r="Q69" s="250"/>
      <c r="R69" s="252"/>
      <c r="S69" s="251"/>
      <c r="T69" s="250"/>
      <c r="U69" s="250"/>
      <c r="V69" s="250"/>
      <c r="W69" s="252"/>
      <c r="X69" s="251"/>
      <c r="Y69" s="250"/>
      <c r="Z69" s="250"/>
      <c r="AA69" s="250"/>
      <c r="AB69" s="252"/>
      <c r="AC69" s="325">
        <f t="shared" si="35"/>
        <v>0</v>
      </c>
      <c r="AD69" s="326">
        <f t="shared" si="36"/>
        <v>0</v>
      </c>
      <c r="AE69" s="326">
        <f t="shared" si="37"/>
        <v>0</v>
      </c>
      <c r="AF69" s="326">
        <f t="shared" si="38"/>
        <v>0</v>
      </c>
      <c r="AG69" s="327">
        <f t="shared" si="39"/>
        <v>0</v>
      </c>
      <c r="AH69" s="249"/>
      <c r="AI69" s="379" t="str">
        <f t="shared" si="27"/>
        <v/>
      </c>
      <c r="AJ69" s="185"/>
      <c r="AK69" s="185"/>
      <c r="AL69" s="185"/>
      <c r="AM69" s="185"/>
    </row>
    <row r="70" spans="1:39" ht="12.75" customHeight="1">
      <c r="A70" s="162"/>
      <c r="B70" s="162"/>
      <c r="C70" s="242" t="s">
        <v>115</v>
      </c>
      <c r="D70" s="244" t="str">
        <f t="shared" si="28"/>
        <v/>
      </c>
      <c r="E70" s="243" t="str">
        <f t="shared" si="20"/>
        <v>_10</v>
      </c>
      <c r="F70" s="178">
        <v>10</v>
      </c>
      <c r="G70" s="178"/>
      <c r="H70" s="177"/>
      <c r="I70" s="197"/>
      <c r="J70" s="256"/>
      <c r="K70" s="256"/>
      <c r="L70" s="256"/>
      <c r="M70" s="256"/>
      <c r="N70" s="257"/>
      <c r="O70" s="256"/>
      <c r="P70" s="256"/>
      <c r="Q70" s="256"/>
      <c r="R70" s="258"/>
      <c r="S70" s="257"/>
      <c r="T70" s="256"/>
      <c r="U70" s="256"/>
      <c r="V70" s="256"/>
      <c r="W70" s="258"/>
      <c r="X70" s="257"/>
      <c r="Y70" s="256"/>
      <c r="Z70" s="256"/>
      <c r="AA70" s="256"/>
      <c r="AB70" s="258"/>
      <c r="AC70" s="331"/>
      <c r="AD70" s="209"/>
      <c r="AE70" s="209"/>
      <c r="AF70" s="209"/>
      <c r="AG70" s="332"/>
      <c r="AH70" s="249"/>
      <c r="AI70" s="379" t="str">
        <f t="shared" si="27"/>
        <v/>
      </c>
      <c r="AJ70" s="185"/>
      <c r="AK70" s="185"/>
      <c r="AL70" s="185"/>
      <c r="AM70" s="185"/>
    </row>
    <row r="71" spans="1:39" ht="12.75" customHeight="1">
      <c r="A71" s="162"/>
      <c r="B71" s="162"/>
      <c r="C71" s="242" t="s">
        <v>116</v>
      </c>
      <c r="D71" s="244" t="str">
        <f t="shared" si="28"/>
        <v/>
      </c>
      <c r="E71" s="243" t="str">
        <f t="shared" si="20"/>
        <v>_11</v>
      </c>
      <c r="F71" s="178">
        <v>11</v>
      </c>
      <c r="G71" s="178"/>
      <c r="H71" s="177"/>
      <c r="I71" s="179" t="s">
        <v>117</v>
      </c>
      <c r="J71" s="259">
        <f t="shared" ref="J71" si="40">+J72+J73</f>
        <v>0</v>
      </c>
      <c r="K71" s="259">
        <f t="shared" ref="K71:AB71" si="41">+K72+K73</f>
        <v>0</v>
      </c>
      <c r="L71" s="259">
        <f t="shared" si="41"/>
        <v>0</v>
      </c>
      <c r="M71" s="259">
        <f t="shared" si="41"/>
        <v>0</v>
      </c>
      <c r="N71" s="260">
        <f t="shared" ref="N71" si="42">+N72+N73</f>
        <v>0</v>
      </c>
      <c r="O71" s="259">
        <f t="shared" si="41"/>
        <v>0</v>
      </c>
      <c r="P71" s="259">
        <f t="shared" si="41"/>
        <v>0</v>
      </c>
      <c r="Q71" s="259">
        <f t="shared" si="41"/>
        <v>0</v>
      </c>
      <c r="R71" s="261">
        <f t="shared" si="41"/>
        <v>0</v>
      </c>
      <c r="S71" s="260">
        <f t="shared" si="41"/>
        <v>0</v>
      </c>
      <c r="T71" s="259">
        <f t="shared" si="41"/>
        <v>0</v>
      </c>
      <c r="U71" s="259">
        <f t="shared" si="41"/>
        <v>0</v>
      </c>
      <c r="V71" s="259">
        <f t="shared" si="41"/>
        <v>0</v>
      </c>
      <c r="W71" s="261">
        <f t="shared" si="41"/>
        <v>0</v>
      </c>
      <c r="X71" s="260">
        <f t="shared" si="41"/>
        <v>0</v>
      </c>
      <c r="Y71" s="259">
        <f t="shared" si="41"/>
        <v>0</v>
      </c>
      <c r="Z71" s="259">
        <f t="shared" si="41"/>
        <v>0</v>
      </c>
      <c r="AA71" s="259">
        <f t="shared" si="41"/>
        <v>0</v>
      </c>
      <c r="AB71" s="261">
        <f t="shared" si="41"/>
        <v>0</v>
      </c>
      <c r="AC71" s="333">
        <f t="shared" ref="AC71" si="43">+AC72+AC73</f>
        <v>0</v>
      </c>
      <c r="AD71" s="334">
        <f t="shared" ref="AD71:AG71" si="44">+AD72+AD73</f>
        <v>0</v>
      </c>
      <c r="AE71" s="334">
        <f t="shared" si="44"/>
        <v>0</v>
      </c>
      <c r="AF71" s="334">
        <f t="shared" si="44"/>
        <v>0</v>
      </c>
      <c r="AG71" s="335">
        <f t="shared" si="44"/>
        <v>0</v>
      </c>
      <c r="AH71" s="249"/>
      <c r="AI71" s="379" t="str">
        <f t="shared" si="27"/>
        <v/>
      </c>
      <c r="AJ71" s="185"/>
      <c r="AK71" s="185"/>
      <c r="AL71" s="185"/>
      <c r="AM71" s="185"/>
    </row>
    <row r="72" spans="1:39" ht="12.75" customHeight="1">
      <c r="A72" s="162"/>
      <c r="B72" s="162"/>
      <c r="C72" s="242" t="s">
        <v>118</v>
      </c>
      <c r="D72" s="244" t="str">
        <f t="shared" si="28"/>
        <v/>
      </c>
      <c r="E72" s="243" t="str">
        <f t="shared" si="20"/>
        <v>_12</v>
      </c>
      <c r="F72" s="178">
        <v>12</v>
      </c>
      <c r="G72" s="178"/>
      <c r="H72" s="177"/>
      <c r="I72" s="197" t="s">
        <v>119</v>
      </c>
      <c r="J72" s="250"/>
      <c r="K72" s="250"/>
      <c r="L72" s="250"/>
      <c r="M72" s="250"/>
      <c r="N72" s="251"/>
      <c r="O72" s="250"/>
      <c r="P72" s="250"/>
      <c r="Q72" s="250"/>
      <c r="R72" s="252"/>
      <c r="S72" s="251"/>
      <c r="T72" s="250"/>
      <c r="U72" s="250"/>
      <c r="V72" s="250"/>
      <c r="W72" s="252"/>
      <c r="X72" s="251"/>
      <c r="Y72" s="250"/>
      <c r="Z72" s="250"/>
      <c r="AA72" s="250"/>
      <c r="AB72" s="252"/>
      <c r="AC72" s="325">
        <f t="shared" ref="AC72:AC73" si="45">+N72+S72+X72-$J72</f>
        <v>0</v>
      </c>
      <c r="AD72" s="326">
        <f t="shared" ref="AD72:AD73" si="46">+O72+T72+Y72-$J72</f>
        <v>0</v>
      </c>
      <c r="AE72" s="326">
        <f t="shared" ref="AE72:AE73" si="47">+P72+U72+Z72-$J72</f>
        <v>0</v>
      </c>
      <c r="AF72" s="326">
        <f t="shared" ref="AF72:AF73" si="48">+Q72+V72+AA72-$J72</f>
        <v>0</v>
      </c>
      <c r="AG72" s="327">
        <f t="shared" ref="AG72:AG73" si="49">+R72+W72+AB72-$J72</f>
        <v>0</v>
      </c>
      <c r="AH72" s="249"/>
      <c r="AI72" s="379" t="str">
        <f t="shared" si="27"/>
        <v/>
      </c>
      <c r="AJ72" s="185"/>
      <c r="AK72" s="185"/>
      <c r="AL72" s="185"/>
      <c r="AM72" s="185"/>
    </row>
    <row r="73" spans="1:39" ht="12.75" customHeight="1">
      <c r="A73" s="162"/>
      <c r="B73" s="162"/>
      <c r="C73" s="242" t="s">
        <v>120</v>
      </c>
      <c r="D73" s="244" t="str">
        <f t="shared" si="28"/>
        <v/>
      </c>
      <c r="E73" s="243" t="str">
        <f t="shared" si="20"/>
        <v>_13</v>
      </c>
      <c r="F73" s="178">
        <v>13</v>
      </c>
      <c r="G73" s="178"/>
      <c r="H73" s="177"/>
      <c r="I73" s="197" t="s">
        <v>121</v>
      </c>
      <c r="J73" s="250"/>
      <c r="K73" s="250"/>
      <c r="L73" s="250"/>
      <c r="M73" s="250"/>
      <c r="N73" s="251"/>
      <c r="O73" s="250"/>
      <c r="P73" s="250"/>
      <c r="Q73" s="250"/>
      <c r="R73" s="252"/>
      <c r="S73" s="251"/>
      <c r="T73" s="250"/>
      <c r="U73" s="250"/>
      <c r="V73" s="250"/>
      <c r="W73" s="252"/>
      <c r="X73" s="251"/>
      <c r="Y73" s="250"/>
      <c r="Z73" s="250"/>
      <c r="AA73" s="250"/>
      <c r="AB73" s="252"/>
      <c r="AC73" s="325">
        <f t="shared" si="45"/>
        <v>0</v>
      </c>
      <c r="AD73" s="326">
        <f t="shared" si="46"/>
        <v>0</v>
      </c>
      <c r="AE73" s="326">
        <f t="shared" si="47"/>
        <v>0</v>
      </c>
      <c r="AF73" s="326">
        <f t="shared" si="48"/>
        <v>0</v>
      </c>
      <c r="AG73" s="327">
        <f t="shared" si="49"/>
        <v>0</v>
      </c>
      <c r="AH73" s="249"/>
      <c r="AI73" s="379" t="str">
        <f t="shared" si="27"/>
        <v/>
      </c>
      <c r="AJ73" s="185"/>
      <c r="AK73" s="185"/>
      <c r="AL73" s="185"/>
      <c r="AM73" s="185"/>
    </row>
    <row r="74" spans="1:39" ht="12.75" customHeight="1">
      <c r="A74" s="162"/>
      <c r="B74" s="162"/>
      <c r="C74" s="242" t="s">
        <v>122</v>
      </c>
      <c r="D74" s="244" t="str">
        <f t="shared" si="28"/>
        <v/>
      </c>
      <c r="E74" s="243" t="str">
        <f t="shared" si="20"/>
        <v>_14</v>
      </c>
      <c r="F74" s="178">
        <v>14</v>
      </c>
      <c r="G74" s="178"/>
      <c r="H74" s="177"/>
      <c r="I74" s="197"/>
      <c r="J74" s="262"/>
      <c r="K74" s="262"/>
      <c r="L74" s="262"/>
      <c r="M74" s="262"/>
      <c r="N74" s="263"/>
      <c r="O74" s="262"/>
      <c r="P74" s="262"/>
      <c r="Q74" s="262"/>
      <c r="R74" s="264"/>
      <c r="S74" s="263"/>
      <c r="T74" s="262"/>
      <c r="U74" s="262"/>
      <c r="V74" s="262"/>
      <c r="W74" s="264"/>
      <c r="X74" s="263"/>
      <c r="Y74" s="262"/>
      <c r="Z74" s="262"/>
      <c r="AA74" s="262"/>
      <c r="AB74" s="264"/>
      <c r="AC74" s="336"/>
      <c r="AD74" s="231"/>
      <c r="AE74" s="231"/>
      <c r="AF74" s="231"/>
      <c r="AG74" s="337"/>
      <c r="AH74" s="249"/>
      <c r="AI74" s="379" t="str">
        <f t="shared" si="27"/>
        <v/>
      </c>
      <c r="AJ74" s="185"/>
      <c r="AK74" s="185"/>
      <c r="AL74" s="185"/>
      <c r="AM74" s="185"/>
    </row>
    <row r="75" spans="1:39" ht="12.75" customHeight="1">
      <c r="A75" s="162"/>
      <c r="B75" s="162"/>
      <c r="C75" s="242" t="s">
        <v>123</v>
      </c>
      <c r="D75" s="244" t="str">
        <f t="shared" si="28"/>
        <v/>
      </c>
      <c r="E75" s="243" t="str">
        <f t="shared" si="20"/>
        <v>_15</v>
      </c>
      <c r="F75" s="178">
        <v>15</v>
      </c>
      <c r="G75" s="178"/>
      <c r="H75" s="177"/>
      <c r="I75" s="179" t="s">
        <v>124</v>
      </c>
      <c r="J75" s="265"/>
      <c r="K75" s="265"/>
      <c r="L75" s="265"/>
      <c r="M75" s="265"/>
      <c r="N75" s="266"/>
      <c r="O75" s="265"/>
      <c r="P75" s="265"/>
      <c r="Q75" s="265"/>
      <c r="R75" s="267"/>
      <c r="S75" s="266"/>
      <c r="T75" s="265"/>
      <c r="U75" s="265"/>
      <c r="V75" s="265"/>
      <c r="W75" s="267"/>
      <c r="X75" s="266"/>
      <c r="Y75" s="265"/>
      <c r="Z75" s="265"/>
      <c r="AA75" s="265"/>
      <c r="AB75" s="267"/>
      <c r="AC75" s="338">
        <f>+N75+S75+X75-$J75</f>
        <v>0</v>
      </c>
      <c r="AD75" s="339">
        <f t="shared" ref="AD75:AG75" si="50">+O75+T75+Y75-$J75</f>
        <v>0</v>
      </c>
      <c r="AE75" s="339">
        <f t="shared" si="50"/>
        <v>0</v>
      </c>
      <c r="AF75" s="339">
        <f t="shared" si="50"/>
        <v>0</v>
      </c>
      <c r="AG75" s="340">
        <f t="shared" si="50"/>
        <v>0</v>
      </c>
      <c r="AH75" s="249"/>
      <c r="AI75" s="379" t="str">
        <f t="shared" si="27"/>
        <v/>
      </c>
      <c r="AJ75" s="185"/>
      <c r="AK75" s="185"/>
      <c r="AL75" s="185"/>
      <c r="AM75" s="185"/>
    </row>
    <row r="76" spans="1:39" ht="12.75" customHeight="1">
      <c r="A76" s="162"/>
      <c r="B76" s="162"/>
      <c r="C76" s="242" t="s">
        <v>125</v>
      </c>
      <c r="D76" s="244" t="str">
        <f t="shared" si="28"/>
        <v/>
      </c>
      <c r="E76" s="243" t="str">
        <f t="shared" si="20"/>
        <v>_16</v>
      </c>
      <c r="F76" s="178">
        <v>16</v>
      </c>
      <c r="G76" s="178"/>
      <c r="H76" s="177"/>
      <c r="I76" s="197"/>
      <c r="J76" s="262"/>
      <c r="K76" s="262"/>
      <c r="L76" s="262"/>
      <c r="M76" s="262"/>
      <c r="N76" s="263"/>
      <c r="O76" s="262"/>
      <c r="P76" s="262"/>
      <c r="Q76" s="262"/>
      <c r="R76" s="264"/>
      <c r="S76" s="263"/>
      <c r="T76" s="262"/>
      <c r="U76" s="262"/>
      <c r="V76" s="262"/>
      <c r="W76" s="264"/>
      <c r="X76" s="263"/>
      <c r="Y76" s="262"/>
      <c r="Z76" s="262"/>
      <c r="AA76" s="262"/>
      <c r="AB76" s="264"/>
      <c r="AC76" s="336"/>
      <c r="AD76" s="231"/>
      <c r="AE76" s="231"/>
      <c r="AF76" s="231"/>
      <c r="AG76" s="337"/>
      <c r="AH76" s="249"/>
      <c r="AI76" s="379" t="str">
        <f t="shared" si="27"/>
        <v/>
      </c>
      <c r="AJ76" s="185"/>
      <c r="AK76" s="185"/>
      <c r="AL76" s="185"/>
      <c r="AM76" s="185"/>
    </row>
    <row r="77" spans="1:39" ht="12.75" customHeight="1">
      <c r="A77" s="162"/>
      <c r="B77" s="162"/>
      <c r="C77" s="242" t="s">
        <v>126</v>
      </c>
      <c r="D77" s="244" t="str">
        <f t="shared" si="28"/>
        <v/>
      </c>
      <c r="E77" s="243" t="str">
        <f t="shared" si="20"/>
        <v>_17</v>
      </c>
      <c r="F77" s="178">
        <v>17</v>
      </c>
      <c r="G77" s="178"/>
      <c r="H77" s="177"/>
      <c r="I77" s="179" t="s">
        <v>127</v>
      </c>
      <c r="J77" s="259">
        <f t="shared" ref="J77" si="51">+J78+J79+J80+J81</f>
        <v>0</v>
      </c>
      <c r="K77" s="259">
        <f t="shared" ref="K77:AB77" si="52">+K78+K79+K80+K81</f>
        <v>0</v>
      </c>
      <c r="L77" s="259">
        <f t="shared" si="52"/>
        <v>0</v>
      </c>
      <c r="M77" s="259">
        <f t="shared" si="52"/>
        <v>0</v>
      </c>
      <c r="N77" s="260">
        <f t="shared" ref="N77" si="53">+N78+N79+N80+N81</f>
        <v>0</v>
      </c>
      <c r="O77" s="259">
        <f t="shared" si="52"/>
        <v>0</v>
      </c>
      <c r="P77" s="259">
        <f t="shared" si="52"/>
        <v>0</v>
      </c>
      <c r="Q77" s="259">
        <f t="shared" si="52"/>
        <v>0</v>
      </c>
      <c r="R77" s="261">
        <f t="shared" si="52"/>
        <v>0</v>
      </c>
      <c r="S77" s="260">
        <f t="shared" si="52"/>
        <v>0</v>
      </c>
      <c r="T77" s="259">
        <f t="shared" si="52"/>
        <v>0</v>
      </c>
      <c r="U77" s="259">
        <f t="shared" si="52"/>
        <v>0</v>
      </c>
      <c r="V77" s="259">
        <f t="shared" si="52"/>
        <v>0</v>
      </c>
      <c r="W77" s="261">
        <f t="shared" si="52"/>
        <v>0</v>
      </c>
      <c r="X77" s="260">
        <f t="shared" si="52"/>
        <v>0</v>
      </c>
      <c r="Y77" s="259">
        <f t="shared" si="52"/>
        <v>0</v>
      </c>
      <c r="Z77" s="259">
        <f t="shared" si="52"/>
        <v>0</v>
      </c>
      <c r="AA77" s="259">
        <f t="shared" si="52"/>
        <v>0</v>
      </c>
      <c r="AB77" s="261">
        <f t="shared" si="52"/>
        <v>0</v>
      </c>
      <c r="AC77" s="333">
        <f t="shared" ref="AC77" si="54">+AC78+AC79+AC80+AC81</f>
        <v>0</v>
      </c>
      <c r="AD77" s="334">
        <f t="shared" ref="AD77:AG77" si="55">+AD78+AD79+AD80+AD81</f>
        <v>0</v>
      </c>
      <c r="AE77" s="334">
        <f t="shared" si="55"/>
        <v>0</v>
      </c>
      <c r="AF77" s="334">
        <f t="shared" si="55"/>
        <v>0</v>
      </c>
      <c r="AG77" s="335">
        <f t="shared" si="55"/>
        <v>0</v>
      </c>
      <c r="AH77" s="249"/>
      <c r="AI77" s="379" t="str">
        <f t="shared" si="27"/>
        <v/>
      </c>
      <c r="AJ77" s="185"/>
      <c r="AK77" s="185"/>
      <c r="AL77" s="185"/>
      <c r="AM77" s="185"/>
    </row>
    <row r="78" spans="1:39" ht="12.75" customHeight="1">
      <c r="A78" s="162"/>
      <c r="B78" s="162"/>
      <c r="C78" s="242" t="s">
        <v>128</v>
      </c>
      <c r="D78" s="244" t="str">
        <f t="shared" si="28"/>
        <v/>
      </c>
      <c r="E78" s="243" t="str">
        <f t="shared" si="20"/>
        <v>_18</v>
      </c>
      <c r="F78" s="178">
        <v>18</v>
      </c>
      <c r="G78" s="178"/>
      <c r="H78" s="177"/>
      <c r="I78" s="187" t="s">
        <v>129</v>
      </c>
      <c r="J78" s="268"/>
      <c r="K78" s="268"/>
      <c r="L78" s="268"/>
      <c r="M78" s="268"/>
      <c r="N78" s="269"/>
      <c r="O78" s="268"/>
      <c r="P78" s="268"/>
      <c r="Q78" s="268"/>
      <c r="R78" s="270"/>
      <c r="S78" s="269"/>
      <c r="T78" s="268"/>
      <c r="U78" s="268"/>
      <c r="V78" s="268"/>
      <c r="W78" s="270"/>
      <c r="X78" s="269"/>
      <c r="Y78" s="268"/>
      <c r="Z78" s="268"/>
      <c r="AA78" s="268"/>
      <c r="AB78" s="270"/>
      <c r="AC78" s="341">
        <f t="shared" ref="AC78:AC81" si="56">+N78+S78+X78-$J78</f>
        <v>0</v>
      </c>
      <c r="AD78" s="342">
        <f t="shared" ref="AD78:AD81" si="57">+O78+T78+Y78-$J78</f>
        <v>0</v>
      </c>
      <c r="AE78" s="342">
        <f t="shared" ref="AE78:AE81" si="58">+P78+U78+Z78-$J78</f>
        <v>0</v>
      </c>
      <c r="AF78" s="342">
        <f t="shared" ref="AF78:AF81" si="59">+Q78+V78+AA78-$J78</f>
        <v>0</v>
      </c>
      <c r="AG78" s="343">
        <f t="shared" ref="AG78:AG81" si="60">+R78+W78+AB78-$J78</f>
        <v>0</v>
      </c>
      <c r="AH78" s="249"/>
      <c r="AI78" s="379" t="str">
        <f t="shared" si="27"/>
        <v/>
      </c>
      <c r="AJ78" s="185"/>
      <c r="AK78" s="185"/>
      <c r="AL78" s="185"/>
      <c r="AM78" s="185"/>
    </row>
    <row r="79" spans="1:39" ht="12.75" customHeight="1">
      <c r="A79" s="162"/>
      <c r="B79" s="162"/>
      <c r="C79" s="242" t="s">
        <v>130</v>
      </c>
      <c r="D79" s="244" t="str">
        <f t="shared" si="28"/>
        <v/>
      </c>
      <c r="E79" s="243" t="str">
        <f t="shared" si="20"/>
        <v>_19</v>
      </c>
      <c r="F79" s="178">
        <v>19</v>
      </c>
      <c r="G79" s="178"/>
      <c r="H79" s="177"/>
      <c r="I79" s="197" t="s">
        <v>131</v>
      </c>
      <c r="J79" s="250"/>
      <c r="K79" s="250"/>
      <c r="L79" s="250"/>
      <c r="M79" s="250"/>
      <c r="N79" s="251"/>
      <c r="O79" s="250"/>
      <c r="P79" s="250"/>
      <c r="Q79" s="250"/>
      <c r="R79" s="252"/>
      <c r="S79" s="251"/>
      <c r="T79" s="250"/>
      <c r="U79" s="250"/>
      <c r="V79" s="250"/>
      <c r="W79" s="252"/>
      <c r="X79" s="251"/>
      <c r="Y79" s="250"/>
      <c r="Z79" s="250"/>
      <c r="AA79" s="250"/>
      <c r="AB79" s="252"/>
      <c r="AC79" s="325">
        <f t="shared" si="56"/>
        <v>0</v>
      </c>
      <c r="AD79" s="326">
        <f t="shared" si="57"/>
        <v>0</v>
      </c>
      <c r="AE79" s="326">
        <f t="shared" si="58"/>
        <v>0</v>
      </c>
      <c r="AF79" s="326">
        <f t="shared" si="59"/>
        <v>0</v>
      </c>
      <c r="AG79" s="327">
        <f t="shared" si="60"/>
        <v>0</v>
      </c>
      <c r="AH79" s="249"/>
      <c r="AI79" s="379" t="str">
        <f t="shared" si="27"/>
        <v/>
      </c>
      <c r="AJ79" s="185"/>
      <c r="AK79" s="185"/>
      <c r="AL79" s="185"/>
      <c r="AM79" s="185"/>
    </row>
    <row r="80" spans="1:39" ht="12.75" customHeight="1">
      <c r="A80" s="162"/>
      <c r="B80" s="162"/>
      <c r="C80" s="242" t="s">
        <v>132</v>
      </c>
      <c r="D80" s="244" t="str">
        <f t="shared" si="28"/>
        <v/>
      </c>
      <c r="E80" s="243" t="str">
        <f t="shared" si="20"/>
        <v>_20</v>
      </c>
      <c r="F80" s="178">
        <v>20</v>
      </c>
      <c r="G80" s="178"/>
      <c r="H80" s="177"/>
      <c r="I80" s="197" t="s">
        <v>133</v>
      </c>
      <c r="J80" s="250"/>
      <c r="K80" s="250"/>
      <c r="L80" s="250"/>
      <c r="M80" s="250"/>
      <c r="N80" s="251"/>
      <c r="O80" s="250"/>
      <c r="P80" s="250"/>
      <c r="Q80" s="250"/>
      <c r="R80" s="252"/>
      <c r="S80" s="251"/>
      <c r="T80" s="250"/>
      <c r="U80" s="250"/>
      <c r="V80" s="250"/>
      <c r="W80" s="252"/>
      <c r="X80" s="251"/>
      <c r="Y80" s="250"/>
      <c r="Z80" s="250"/>
      <c r="AA80" s="250"/>
      <c r="AB80" s="252"/>
      <c r="AC80" s="325">
        <f t="shared" si="56"/>
        <v>0</v>
      </c>
      <c r="AD80" s="326">
        <f t="shared" si="57"/>
        <v>0</v>
      </c>
      <c r="AE80" s="326">
        <f t="shared" si="58"/>
        <v>0</v>
      </c>
      <c r="AF80" s="326">
        <f t="shared" si="59"/>
        <v>0</v>
      </c>
      <c r="AG80" s="327">
        <f t="shared" si="60"/>
        <v>0</v>
      </c>
      <c r="AH80" s="249"/>
      <c r="AI80" s="379" t="str">
        <f t="shared" si="27"/>
        <v/>
      </c>
      <c r="AJ80" s="185"/>
      <c r="AK80" s="185"/>
      <c r="AL80" s="185"/>
      <c r="AM80" s="185"/>
    </row>
    <row r="81" spans="1:39" ht="12.75" customHeight="1">
      <c r="A81" s="162"/>
      <c r="B81" s="162"/>
      <c r="C81" s="242" t="s">
        <v>134</v>
      </c>
      <c r="D81" s="244" t="str">
        <f t="shared" si="28"/>
        <v/>
      </c>
      <c r="E81" s="243" t="str">
        <f t="shared" si="20"/>
        <v>_21</v>
      </c>
      <c r="F81" s="178">
        <v>21</v>
      </c>
      <c r="G81" s="178"/>
      <c r="H81" s="177"/>
      <c r="I81" s="197" t="s">
        <v>135</v>
      </c>
      <c r="J81" s="250"/>
      <c r="K81" s="250"/>
      <c r="L81" s="250"/>
      <c r="M81" s="250"/>
      <c r="N81" s="251"/>
      <c r="O81" s="250"/>
      <c r="P81" s="250"/>
      <c r="Q81" s="250"/>
      <c r="R81" s="252"/>
      <c r="S81" s="251"/>
      <c r="T81" s="250"/>
      <c r="U81" s="250"/>
      <c r="V81" s="250"/>
      <c r="W81" s="252"/>
      <c r="X81" s="251"/>
      <c r="Y81" s="250"/>
      <c r="Z81" s="250"/>
      <c r="AA81" s="250"/>
      <c r="AB81" s="252"/>
      <c r="AC81" s="325">
        <f t="shared" si="56"/>
        <v>0</v>
      </c>
      <c r="AD81" s="326">
        <f t="shared" si="57"/>
        <v>0</v>
      </c>
      <c r="AE81" s="326">
        <f t="shared" si="58"/>
        <v>0</v>
      </c>
      <c r="AF81" s="326">
        <f t="shared" si="59"/>
        <v>0</v>
      </c>
      <c r="AG81" s="327">
        <f t="shared" si="60"/>
        <v>0</v>
      </c>
      <c r="AH81" s="249"/>
      <c r="AI81" s="379" t="str">
        <f t="shared" si="27"/>
        <v/>
      </c>
      <c r="AJ81" s="185"/>
      <c r="AK81" s="185"/>
      <c r="AL81" s="185"/>
      <c r="AM81" s="185"/>
    </row>
    <row r="82" spans="1:39" ht="12.75" customHeight="1">
      <c r="A82" s="162"/>
      <c r="B82" s="162"/>
      <c r="C82" s="242" t="s">
        <v>136</v>
      </c>
      <c r="D82" s="244" t="str">
        <f t="shared" si="28"/>
        <v/>
      </c>
      <c r="E82" s="243" t="str">
        <f t="shared" si="20"/>
        <v>_22</v>
      </c>
      <c r="F82" s="178">
        <v>22</v>
      </c>
      <c r="G82" s="178"/>
      <c r="H82" s="177"/>
      <c r="I82" s="197"/>
      <c r="J82" s="271"/>
      <c r="K82" s="271"/>
      <c r="L82" s="271"/>
      <c r="M82" s="271"/>
      <c r="N82" s="272"/>
      <c r="O82" s="271"/>
      <c r="P82" s="271"/>
      <c r="Q82" s="271"/>
      <c r="R82" s="273"/>
      <c r="S82" s="272"/>
      <c r="T82" s="271"/>
      <c r="U82" s="271"/>
      <c r="V82" s="271"/>
      <c r="W82" s="273"/>
      <c r="X82" s="272"/>
      <c r="Y82" s="271"/>
      <c r="Z82" s="271"/>
      <c r="AA82" s="271"/>
      <c r="AB82" s="273"/>
      <c r="AC82" s="344"/>
      <c r="AD82" s="345"/>
      <c r="AE82" s="345"/>
      <c r="AF82" s="345"/>
      <c r="AG82" s="346"/>
      <c r="AH82" s="249"/>
      <c r="AI82" s="379" t="str">
        <f t="shared" si="27"/>
        <v/>
      </c>
      <c r="AJ82" s="185"/>
      <c r="AK82" s="185"/>
      <c r="AL82" s="185"/>
      <c r="AM82" s="185"/>
    </row>
    <row r="83" spans="1:39" ht="12.75" customHeight="1">
      <c r="A83" s="162"/>
      <c r="B83" s="162"/>
      <c r="C83" s="242" t="s">
        <v>137</v>
      </c>
      <c r="D83" s="244" t="str">
        <f t="shared" si="28"/>
        <v/>
      </c>
      <c r="E83" s="243" t="str">
        <f t="shared" si="20"/>
        <v>_23</v>
      </c>
      <c r="F83" s="178">
        <v>23</v>
      </c>
      <c r="G83" s="178"/>
      <c r="H83" s="177"/>
      <c r="I83" s="179" t="s">
        <v>138</v>
      </c>
      <c r="J83" s="259">
        <f t="shared" ref="J83" si="61">+J84+J85</f>
        <v>0</v>
      </c>
      <c r="K83" s="259">
        <f t="shared" ref="K83:AB83" si="62">+K84+K85</f>
        <v>0</v>
      </c>
      <c r="L83" s="259">
        <f t="shared" si="62"/>
        <v>0</v>
      </c>
      <c r="M83" s="259">
        <f t="shared" si="62"/>
        <v>0</v>
      </c>
      <c r="N83" s="260">
        <f t="shared" ref="N83" si="63">+N84+N85</f>
        <v>0</v>
      </c>
      <c r="O83" s="259">
        <f t="shared" si="62"/>
        <v>0</v>
      </c>
      <c r="P83" s="259">
        <f t="shared" si="62"/>
        <v>0</v>
      </c>
      <c r="Q83" s="259">
        <f t="shared" si="62"/>
        <v>0</v>
      </c>
      <c r="R83" s="261">
        <f t="shared" si="62"/>
        <v>0</v>
      </c>
      <c r="S83" s="260">
        <f t="shared" si="62"/>
        <v>0</v>
      </c>
      <c r="T83" s="259">
        <f t="shared" si="62"/>
        <v>0</v>
      </c>
      <c r="U83" s="259">
        <f t="shared" si="62"/>
        <v>0</v>
      </c>
      <c r="V83" s="259">
        <f t="shared" si="62"/>
        <v>0</v>
      </c>
      <c r="W83" s="261">
        <f t="shared" si="62"/>
        <v>0</v>
      </c>
      <c r="X83" s="260">
        <f t="shared" si="62"/>
        <v>0</v>
      </c>
      <c r="Y83" s="259">
        <f t="shared" si="62"/>
        <v>0</v>
      </c>
      <c r="Z83" s="259">
        <f t="shared" si="62"/>
        <v>0</v>
      </c>
      <c r="AA83" s="259">
        <f t="shared" si="62"/>
        <v>0</v>
      </c>
      <c r="AB83" s="261">
        <f t="shared" si="62"/>
        <v>0</v>
      </c>
      <c r="AC83" s="333">
        <f t="shared" ref="AC83" si="64">+AC84+AC85</f>
        <v>0</v>
      </c>
      <c r="AD83" s="334">
        <f t="shared" ref="AD83:AG83" si="65">+AD84+AD85</f>
        <v>0</v>
      </c>
      <c r="AE83" s="334">
        <f t="shared" si="65"/>
        <v>0</v>
      </c>
      <c r="AF83" s="334">
        <f t="shared" si="65"/>
        <v>0</v>
      </c>
      <c r="AG83" s="335">
        <f t="shared" si="65"/>
        <v>0</v>
      </c>
      <c r="AH83" s="249"/>
      <c r="AI83" s="379" t="str">
        <f t="shared" si="27"/>
        <v/>
      </c>
      <c r="AJ83" s="185"/>
      <c r="AK83" s="185"/>
      <c r="AL83" s="185"/>
      <c r="AM83" s="185"/>
    </row>
    <row r="84" spans="1:39" ht="12.75" customHeight="1">
      <c r="A84" s="162"/>
      <c r="B84" s="162"/>
      <c r="C84" s="242" t="s">
        <v>139</v>
      </c>
      <c r="D84" s="244" t="str">
        <f t="shared" si="28"/>
        <v/>
      </c>
      <c r="E84" s="243" t="str">
        <f t="shared" si="20"/>
        <v>_24</v>
      </c>
      <c r="F84" s="178">
        <v>24</v>
      </c>
      <c r="G84" s="178"/>
      <c r="H84" s="177"/>
      <c r="I84" s="197" t="s">
        <v>140</v>
      </c>
      <c r="J84" s="250"/>
      <c r="K84" s="250"/>
      <c r="L84" s="250"/>
      <c r="M84" s="250"/>
      <c r="N84" s="251"/>
      <c r="O84" s="250"/>
      <c r="P84" s="250"/>
      <c r="Q84" s="250"/>
      <c r="R84" s="252"/>
      <c r="S84" s="251"/>
      <c r="T84" s="250"/>
      <c r="U84" s="250"/>
      <c r="V84" s="250"/>
      <c r="W84" s="252"/>
      <c r="X84" s="251"/>
      <c r="Y84" s="250"/>
      <c r="Z84" s="250"/>
      <c r="AA84" s="250"/>
      <c r="AB84" s="252"/>
      <c r="AC84" s="325">
        <f t="shared" ref="AC84:AC85" si="66">+N84+S84+X84-$J84</f>
        <v>0</v>
      </c>
      <c r="AD84" s="326">
        <f t="shared" ref="AD84:AD85" si="67">+O84+T84+Y84-$J84</f>
        <v>0</v>
      </c>
      <c r="AE84" s="326">
        <f t="shared" ref="AE84:AE85" si="68">+P84+U84+Z84-$J84</f>
        <v>0</v>
      </c>
      <c r="AF84" s="326">
        <f t="shared" ref="AF84:AF85" si="69">+Q84+V84+AA84-$J84</f>
        <v>0</v>
      </c>
      <c r="AG84" s="327">
        <f t="shared" ref="AG84:AG85" si="70">+R84+W84+AB84-$J84</f>
        <v>0</v>
      </c>
      <c r="AH84" s="249"/>
      <c r="AI84" s="379" t="str">
        <f t="shared" si="27"/>
        <v/>
      </c>
      <c r="AJ84" s="185"/>
      <c r="AK84" s="185"/>
      <c r="AL84" s="185"/>
      <c r="AM84" s="185"/>
    </row>
    <row r="85" spans="1:39" ht="12.75" customHeight="1">
      <c r="A85" s="162"/>
      <c r="B85" s="162"/>
      <c r="C85" s="242" t="s">
        <v>141</v>
      </c>
      <c r="D85" s="244" t="str">
        <f t="shared" si="28"/>
        <v/>
      </c>
      <c r="E85" s="243" t="str">
        <f t="shared" si="20"/>
        <v>_25</v>
      </c>
      <c r="F85" s="178">
        <v>25</v>
      </c>
      <c r="G85" s="178"/>
      <c r="H85" s="177"/>
      <c r="I85" s="197" t="s">
        <v>142</v>
      </c>
      <c r="J85" s="250"/>
      <c r="K85" s="250"/>
      <c r="L85" s="250"/>
      <c r="M85" s="250"/>
      <c r="N85" s="251"/>
      <c r="O85" s="250"/>
      <c r="P85" s="250"/>
      <c r="Q85" s="250"/>
      <c r="R85" s="252"/>
      <c r="S85" s="251"/>
      <c r="T85" s="250"/>
      <c r="U85" s="250"/>
      <c r="V85" s="250"/>
      <c r="W85" s="252"/>
      <c r="X85" s="251"/>
      <c r="Y85" s="250"/>
      <c r="Z85" s="250"/>
      <c r="AA85" s="250"/>
      <c r="AB85" s="252"/>
      <c r="AC85" s="325">
        <f t="shared" si="66"/>
        <v>0</v>
      </c>
      <c r="AD85" s="326">
        <f t="shared" si="67"/>
        <v>0</v>
      </c>
      <c r="AE85" s="326">
        <f t="shared" si="68"/>
        <v>0</v>
      </c>
      <c r="AF85" s="326">
        <f t="shared" si="69"/>
        <v>0</v>
      </c>
      <c r="AG85" s="327">
        <f t="shared" si="70"/>
        <v>0</v>
      </c>
      <c r="AH85" s="249"/>
      <c r="AI85" s="379" t="str">
        <f t="shared" si="27"/>
        <v/>
      </c>
      <c r="AJ85" s="185"/>
      <c r="AK85" s="185"/>
      <c r="AL85" s="185"/>
      <c r="AM85" s="185"/>
    </row>
    <row r="86" spans="1:39" ht="12.75" customHeight="1">
      <c r="A86" s="162"/>
      <c r="B86" s="162"/>
      <c r="C86" s="242" t="s">
        <v>143</v>
      </c>
      <c r="D86" s="244" t="str">
        <f t="shared" si="28"/>
        <v/>
      </c>
      <c r="E86" s="243" t="str">
        <f t="shared" si="20"/>
        <v>_26</v>
      </c>
      <c r="F86" s="178">
        <v>26</v>
      </c>
      <c r="G86" s="178"/>
      <c r="H86" s="177"/>
      <c r="I86" s="197"/>
      <c r="J86" s="262"/>
      <c r="K86" s="262"/>
      <c r="L86" s="262"/>
      <c r="M86" s="262"/>
      <c r="N86" s="263"/>
      <c r="O86" s="262"/>
      <c r="P86" s="262"/>
      <c r="Q86" s="262"/>
      <c r="R86" s="264"/>
      <c r="S86" s="263"/>
      <c r="T86" s="262"/>
      <c r="U86" s="262"/>
      <c r="V86" s="262"/>
      <c r="W86" s="264"/>
      <c r="X86" s="263"/>
      <c r="Y86" s="262"/>
      <c r="Z86" s="262"/>
      <c r="AA86" s="262"/>
      <c r="AB86" s="264"/>
      <c r="AC86" s="336"/>
      <c r="AD86" s="231"/>
      <c r="AE86" s="231"/>
      <c r="AF86" s="231"/>
      <c r="AG86" s="337"/>
      <c r="AH86" s="249"/>
      <c r="AI86" s="379" t="str">
        <f t="shared" si="27"/>
        <v/>
      </c>
      <c r="AJ86" s="185"/>
      <c r="AK86" s="185"/>
      <c r="AL86" s="185"/>
      <c r="AM86" s="185"/>
    </row>
    <row r="87" spans="1:39" ht="12.75" customHeight="1">
      <c r="A87" s="162"/>
      <c r="B87" s="162"/>
      <c r="C87" s="242" t="s">
        <v>144</v>
      </c>
      <c r="D87" s="244" t="str">
        <f t="shared" si="28"/>
        <v/>
      </c>
      <c r="E87" s="243" t="str">
        <f t="shared" si="20"/>
        <v>_27</v>
      </c>
      <c r="F87" s="178">
        <v>27</v>
      </c>
      <c r="G87" s="178"/>
      <c r="H87" s="177"/>
      <c r="I87" s="201" t="s">
        <v>145</v>
      </c>
      <c r="J87" s="259">
        <f t="shared" ref="J87" si="71">+J88+J89+J90</f>
        <v>0</v>
      </c>
      <c r="K87" s="259">
        <f t="shared" ref="K87:AB87" si="72">+K88+K89+K90</f>
        <v>0</v>
      </c>
      <c r="L87" s="259">
        <f t="shared" si="72"/>
        <v>0</v>
      </c>
      <c r="M87" s="259">
        <f t="shared" si="72"/>
        <v>0</v>
      </c>
      <c r="N87" s="260">
        <f t="shared" ref="N87" si="73">+N88+N89+N90</f>
        <v>0</v>
      </c>
      <c r="O87" s="259">
        <f t="shared" si="72"/>
        <v>0</v>
      </c>
      <c r="P87" s="259">
        <f t="shared" si="72"/>
        <v>0</v>
      </c>
      <c r="Q87" s="259">
        <f t="shared" si="72"/>
        <v>0</v>
      </c>
      <c r="R87" s="261">
        <f t="shared" si="72"/>
        <v>0</v>
      </c>
      <c r="S87" s="260">
        <f t="shared" si="72"/>
        <v>0</v>
      </c>
      <c r="T87" s="259">
        <f t="shared" si="72"/>
        <v>0</v>
      </c>
      <c r="U87" s="259">
        <f t="shared" si="72"/>
        <v>0</v>
      </c>
      <c r="V87" s="259">
        <f t="shared" si="72"/>
        <v>0</v>
      </c>
      <c r="W87" s="261">
        <f t="shared" si="72"/>
        <v>0</v>
      </c>
      <c r="X87" s="260">
        <f t="shared" si="72"/>
        <v>0</v>
      </c>
      <c r="Y87" s="259">
        <f t="shared" si="72"/>
        <v>0</v>
      </c>
      <c r="Z87" s="259">
        <f t="shared" si="72"/>
        <v>0</v>
      </c>
      <c r="AA87" s="259">
        <f t="shared" si="72"/>
        <v>0</v>
      </c>
      <c r="AB87" s="261">
        <f t="shared" si="72"/>
        <v>0</v>
      </c>
      <c r="AC87" s="333">
        <f t="shared" ref="AC87" si="74">+AC88+AC89+AC90</f>
        <v>0</v>
      </c>
      <c r="AD87" s="334">
        <f t="shared" ref="AD87:AG87" si="75">+AD88+AD89+AD90</f>
        <v>0</v>
      </c>
      <c r="AE87" s="334">
        <f t="shared" si="75"/>
        <v>0</v>
      </c>
      <c r="AF87" s="334">
        <f t="shared" si="75"/>
        <v>0</v>
      </c>
      <c r="AG87" s="335">
        <f t="shared" si="75"/>
        <v>0</v>
      </c>
      <c r="AH87" s="249"/>
      <c r="AI87" s="379" t="str">
        <f t="shared" si="27"/>
        <v/>
      </c>
      <c r="AJ87" s="185"/>
      <c r="AK87" s="185"/>
      <c r="AL87" s="185"/>
      <c r="AM87" s="185"/>
    </row>
    <row r="88" spans="1:39" ht="12.75" customHeight="1">
      <c r="A88" s="162"/>
      <c r="B88" s="162"/>
      <c r="C88" s="242" t="s">
        <v>146</v>
      </c>
      <c r="D88" s="244" t="str">
        <f t="shared" si="28"/>
        <v/>
      </c>
      <c r="E88" s="243" t="str">
        <f t="shared" si="20"/>
        <v>_28</v>
      </c>
      <c r="F88" s="178">
        <v>28</v>
      </c>
      <c r="G88" s="178"/>
      <c r="H88" s="177"/>
      <c r="I88" s="187" t="s">
        <v>147</v>
      </c>
      <c r="J88" s="268"/>
      <c r="K88" s="268"/>
      <c r="L88" s="268"/>
      <c r="M88" s="268"/>
      <c r="N88" s="269"/>
      <c r="O88" s="268"/>
      <c r="P88" s="268"/>
      <c r="Q88" s="268"/>
      <c r="R88" s="270"/>
      <c r="S88" s="269"/>
      <c r="T88" s="268"/>
      <c r="U88" s="268"/>
      <c r="V88" s="268"/>
      <c r="W88" s="270"/>
      <c r="X88" s="269"/>
      <c r="Y88" s="268"/>
      <c r="Z88" s="268"/>
      <c r="AA88" s="268"/>
      <c r="AB88" s="270"/>
      <c r="AC88" s="341">
        <f t="shared" ref="AC88:AC90" si="76">+N88+S88+X88-$J88</f>
        <v>0</v>
      </c>
      <c r="AD88" s="342">
        <f t="shared" ref="AD88:AD90" si="77">+O88+T88+Y88-$J88</f>
        <v>0</v>
      </c>
      <c r="AE88" s="342">
        <f t="shared" ref="AE88:AE90" si="78">+P88+U88+Z88-$J88</f>
        <v>0</v>
      </c>
      <c r="AF88" s="342">
        <f t="shared" ref="AF88:AF90" si="79">+Q88+V88+AA88-$J88</f>
        <v>0</v>
      </c>
      <c r="AG88" s="343">
        <f t="shared" ref="AG88:AG90" si="80">+R88+W88+AB88-$J88</f>
        <v>0</v>
      </c>
      <c r="AH88" s="249"/>
      <c r="AI88" s="379" t="str">
        <f t="shared" si="27"/>
        <v/>
      </c>
      <c r="AJ88" s="185"/>
      <c r="AK88" s="185"/>
      <c r="AL88" s="185"/>
      <c r="AM88" s="185"/>
    </row>
    <row r="89" spans="1:39" ht="12.75" customHeight="1">
      <c r="A89" s="162"/>
      <c r="B89" s="162"/>
      <c r="C89" s="242" t="s">
        <v>148</v>
      </c>
      <c r="D89" s="244" t="str">
        <f t="shared" si="28"/>
        <v/>
      </c>
      <c r="E89" s="243" t="str">
        <f t="shared" si="20"/>
        <v>_29</v>
      </c>
      <c r="F89" s="178">
        <v>29</v>
      </c>
      <c r="G89" s="178"/>
      <c r="H89" s="177"/>
      <c r="I89" s="187" t="s">
        <v>149</v>
      </c>
      <c r="J89" s="268"/>
      <c r="K89" s="268"/>
      <c r="L89" s="268"/>
      <c r="M89" s="268"/>
      <c r="N89" s="269"/>
      <c r="O89" s="268"/>
      <c r="P89" s="268"/>
      <c r="Q89" s="268"/>
      <c r="R89" s="270"/>
      <c r="S89" s="269"/>
      <c r="T89" s="268"/>
      <c r="U89" s="268"/>
      <c r="V89" s="268"/>
      <c r="W89" s="270"/>
      <c r="X89" s="269"/>
      <c r="Y89" s="268"/>
      <c r="Z89" s="268"/>
      <c r="AA89" s="268"/>
      <c r="AB89" s="270"/>
      <c r="AC89" s="341">
        <f t="shared" si="76"/>
        <v>0</v>
      </c>
      <c r="AD89" s="342">
        <f t="shared" si="77"/>
        <v>0</v>
      </c>
      <c r="AE89" s="342">
        <f t="shared" si="78"/>
        <v>0</v>
      </c>
      <c r="AF89" s="342">
        <f t="shared" si="79"/>
        <v>0</v>
      </c>
      <c r="AG89" s="343">
        <f t="shared" si="80"/>
        <v>0</v>
      </c>
      <c r="AH89" s="249"/>
      <c r="AI89" s="379" t="str">
        <f t="shared" si="27"/>
        <v/>
      </c>
      <c r="AJ89" s="185"/>
      <c r="AK89" s="185"/>
      <c r="AL89" s="185"/>
      <c r="AM89" s="185"/>
    </row>
    <row r="90" spans="1:39" ht="12.75" customHeight="1">
      <c r="A90" s="162"/>
      <c r="B90" s="162"/>
      <c r="C90" s="242" t="s">
        <v>150</v>
      </c>
      <c r="D90" s="244" t="str">
        <f t="shared" si="28"/>
        <v/>
      </c>
      <c r="E90" s="243" t="str">
        <f t="shared" si="20"/>
        <v>_30</v>
      </c>
      <c r="F90" s="178">
        <v>30</v>
      </c>
      <c r="G90" s="178"/>
      <c r="H90" s="177"/>
      <c r="I90" s="187" t="s">
        <v>151</v>
      </c>
      <c r="J90" s="268"/>
      <c r="K90" s="268"/>
      <c r="L90" s="268"/>
      <c r="M90" s="268"/>
      <c r="N90" s="269"/>
      <c r="O90" s="268"/>
      <c r="P90" s="268"/>
      <c r="Q90" s="268"/>
      <c r="R90" s="270"/>
      <c r="S90" s="269"/>
      <c r="T90" s="268"/>
      <c r="U90" s="268"/>
      <c r="V90" s="268"/>
      <c r="W90" s="270"/>
      <c r="X90" s="269"/>
      <c r="Y90" s="268"/>
      <c r="Z90" s="268"/>
      <c r="AA90" s="268"/>
      <c r="AB90" s="270"/>
      <c r="AC90" s="341">
        <f t="shared" si="76"/>
        <v>0</v>
      </c>
      <c r="AD90" s="342">
        <f t="shared" si="77"/>
        <v>0</v>
      </c>
      <c r="AE90" s="342">
        <f t="shared" si="78"/>
        <v>0</v>
      </c>
      <c r="AF90" s="342">
        <f t="shared" si="79"/>
        <v>0</v>
      </c>
      <c r="AG90" s="343">
        <f t="shared" si="80"/>
        <v>0</v>
      </c>
      <c r="AH90" s="249"/>
      <c r="AI90" s="379" t="str">
        <f t="shared" si="27"/>
        <v/>
      </c>
      <c r="AJ90" s="185"/>
      <c r="AK90" s="185"/>
      <c r="AL90" s="185"/>
      <c r="AM90" s="185"/>
    </row>
    <row r="91" spans="1:39" ht="12.75" customHeight="1">
      <c r="A91" s="162"/>
      <c r="B91" s="162"/>
      <c r="C91" s="242" t="s">
        <v>152</v>
      </c>
      <c r="D91" s="244" t="str">
        <f t="shared" si="28"/>
        <v/>
      </c>
      <c r="E91" s="243" t="str">
        <f t="shared" si="20"/>
        <v>_31</v>
      </c>
      <c r="F91" s="178">
        <v>31</v>
      </c>
      <c r="G91" s="178"/>
      <c r="H91" s="177"/>
      <c r="I91" s="187"/>
      <c r="J91" s="274"/>
      <c r="K91" s="274"/>
      <c r="L91" s="274"/>
      <c r="M91" s="274"/>
      <c r="N91" s="275"/>
      <c r="O91" s="274"/>
      <c r="P91" s="274"/>
      <c r="Q91" s="274"/>
      <c r="R91" s="276"/>
      <c r="S91" s="275"/>
      <c r="T91" s="274"/>
      <c r="U91" s="274"/>
      <c r="V91" s="274"/>
      <c r="W91" s="276"/>
      <c r="X91" s="275"/>
      <c r="Y91" s="274"/>
      <c r="Z91" s="274"/>
      <c r="AA91" s="274"/>
      <c r="AB91" s="276"/>
      <c r="AC91" s="347"/>
      <c r="AD91" s="348"/>
      <c r="AE91" s="348"/>
      <c r="AF91" s="348"/>
      <c r="AG91" s="349"/>
      <c r="AH91" s="249"/>
      <c r="AI91" s="379" t="str">
        <f t="shared" si="27"/>
        <v/>
      </c>
      <c r="AJ91" s="185"/>
      <c r="AK91" s="185"/>
      <c r="AL91" s="185"/>
      <c r="AM91" s="185"/>
    </row>
    <row r="92" spans="1:39" ht="12.75" customHeight="1">
      <c r="A92" s="162"/>
      <c r="B92" s="162"/>
      <c r="C92" s="242" t="s">
        <v>153</v>
      </c>
      <c r="D92" s="244" t="str">
        <f t="shared" si="28"/>
        <v/>
      </c>
      <c r="E92" s="243" t="str">
        <f t="shared" si="20"/>
        <v>_32</v>
      </c>
      <c r="F92" s="178">
        <v>32</v>
      </c>
      <c r="G92" s="178"/>
      <c r="H92" s="177"/>
      <c r="I92" s="179" t="s">
        <v>154</v>
      </c>
      <c r="J92" s="259">
        <f t="shared" ref="J92" si="81">+J93+J94+J95</f>
        <v>0</v>
      </c>
      <c r="K92" s="259">
        <f t="shared" ref="K92:AB92" si="82">+K93+K94+K95</f>
        <v>0</v>
      </c>
      <c r="L92" s="259">
        <f t="shared" si="82"/>
        <v>0</v>
      </c>
      <c r="M92" s="259">
        <f t="shared" si="82"/>
        <v>0</v>
      </c>
      <c r="N92" s="260">
        <f t="shared" ref="N92" si="83">+N93+N94+N95</f>
        <v>0</v>
      </c>
      <c r="O92" s="259">
        <f t="shared" si="82"/>
        <v>0</v>
      </c>
      <c r="P92" s="259">
        <f t="shared" si="82"/>
        <v>0</v>
      </c>
      <c r="Q92" s="259">
        <f t="shared" si="82"/>
        <v>0</v>
      </c>
      <c r="R92" s="261">
        <f t="shared" si="82"/>
        <v>0</v>
      </c>
      <c r="S92" s="260">
        <f t="shared" si="82"/>
        <v>0</v>
      </c>
      <c r="T92" s="259">
        <f t="shared" si="82"/>
        <v>0</v>
      </c>
      <c r="U92" s="259">
        <f t="shared" si="82"/>
        <v>0</v>
      </c>
      <c r="V92" s="259">
        <f t="shared" si="82"/>
        <v>0</v>
      </c>
      <c r="W92" s="261">
        <f t="shared" si="82"/>
        <v>0</v>
      </c>
      <c r="X92" s="260">
        <f t="shared" si="82"/>
        <v>0</v>
      </c>
      <c r="Y92" s="259">
        <f t="shared" si="82"/>
        <v>0</v>
      </c>
      <c r="Z92" s="259">
        <f t="shared" si="82"/>
        <v>0</v>
      </c>
      <c r="AA92" s="259">
        <f t="shared" si="82"/>
        <v>0</v>
      </c>
      <c r="AB92" s="261">
        <f t="shared" si="82"/>
        <v>0</v>
      </c>
      <c r="AC92" s="333">
        <f t="shared" ref="AC92" si="84">+AC93+AC94+AC95</f>
        <v>0</v>
      </c>
      <c r="AD92" s="334">
        <f t="shared" ref="AD92:AG92" si="85">+AD93+AD94+AD95</f>
        <v>0</v>
      </c>
      <c r="AE92" s="334">
        <f t="shared" si="85"/>
        <v>0</v>
      </c>
      <c r="AF92" s="334">
        <f t="shared" si="85"/>
        <v>0</v>
      </c>
      <c r="AG92" s="335">
        <f t="shared" si="85"/>
        <v>0</v>
      </c>
      <c r="AH92" s="249"/>
      <c r="AI92" s="379" t="str">
        <f t="shared" si="27"/>
        <v/>
      </c>
      <c r="AJ92" s="185"/>
      <c r="AK92" s="185"/>
      <c r="AL92" s="185"/>
      <c r="AM92" s="185"/>
    </row>
    <row r="93" spans="1:39" ht="12.75" customHeight="1">
      <c r="A93" s="162"/>
      <c r="B93" s="162"/>
      <c r="C93" s="242" t="s">
        <v>155</v>
      </c>
      <c r="D93" s="244" t="str">
        <f t="shared" si="28"/>
        <v/>
      </c>
      <c r="E93" s="243" t="str">
        <f t="shared" ref="E93:E112" si="86">D93&amp;"_"&amp;F93</f>
        <v>_33</v>
      </c>
      <c r="F93" s="178">
        <v>33</v>
      </c>
      <c r="G93" s="178"/>
      <c r="H93" s="177"/>
      <c r="I93" s="187" t="s">
        <v>156</v>
      </c>
      <c r="J93" s="268"/>
      <c r="K93" s="268"/>
      <c r="L93" s="268"/>
      <c r="M93" s="268"/>
      <c r="N93" s="269"/>
      <c r="O93" s="268"/>
      <c r="P93" s="268"/>
      <c r="Q93" s="268"/>
      <c r="R93" s="270"/>
      <c r="S93" s="269"/>
      <c r="T93" s="268"/>
      <c r="U93" s="268"/>
      <c r="V93" s="268"/>
      <c r="W93" s="270"/>
      <c r="X93" s="269"/>
      <c r="Y93" s="268"/>
      <c r="Z93" s="268"/>
      <c r="AA93" s="268"/>
      <c r="AB93" s="270"/>
      <c r="AC93" s="341">
        <f t="shared" ref="AC93:AC95" si="87">+N93+S93+X93-$J93</f>
        <v>0</v>
      </c>
      <c r="AD93" s="342">
        <f t="shared" ref="AD93:AD95" si="88">+O93+T93+Y93-$J93</f>
        <v>0</v>
      </c>
      <c r="AE93" s="342">
        <f t="shared" ref="AE93:AE95" si="89">+P93+U93+Z93-$J93</f>
        <v>0</v>
      </c>
      <c r="AF93" s="342">
        <f t="shared" ref="AF93:AF95" si="90">+Q93+V93+AA93-$J93</f>
        <v>0</v>
      </c>
      <c r="AG93" s="343">
        <f t="shared" ref="AG93:AG95" si="91">+R93+W93+AB93-$J93</f>
        <v>0</v>
      </c>
      <c r="AH93" s="249"/>
      <c r="AI93" s="379" t="str">
        <f t="shared" si="27"/>
        <v/>
      </c>
      <c r="AJ93" s="185"/>
      <c r="AK93" s="185"/>
      <c r="AL93" s="185"/>
      <c r="AM93" s="185"/>
    </row>
    <row r="94" spans="1:39" ht="12.75" customHeight="1">
      <c r="A94" s="162"/>
      <c r="B94" s="162"/>
      <c r="C94" s="242" t="s">
        <v>157</v>
      </c>
      <c r="D94" s="244" t="str">
        <f t="shared" si="28"/>
        <v/>
      </c>
      <c r="E94" s="243" t="str">
        <f t="shared" si="86"/>
        <v>_34</v>
      </c>
      <c r="F94" s="178">
        <v>34</v>
      </c>
      <c r="G94" s="178"/>
      <c r="H94" s="177"/>
      <c r="I94" s="187" t="s">
        <v>158</v>
      </c>
      <c r="J94" s="250"/>
      <c r="K94" s="250"/>
      <c r="L94" s="250"/>
      <c r="M94" s="250"/>
      <c r="N94" s="251"/>
      <c r="O94" s="250"/>
      <c r="P94" s="250"/>
      <c r="Q94" s="250"/>
      <c r="R94" s="252"/>
      <c r="S94" s="251"/>
      <c r="T94" s="250"/>
      <c r="U94" s="250"/>
      <c r="V94" s="250"/>
      <c r="W94" s="252"/>
      <c r="X94" s="251"/>
      <c r="Y94" s="250"/>
      <c r="Z94" s="250"/>
      <c r="AA94" s="250"/>
      <c r="AB94" s="252"/>
      <c r="AC94" s="325">
        <f t="shared" si="87"/>
        <v>0</v>
      </c>
      <c r="AD94" s="326">
        <f t="shared" si="88"/>
        <v>0</v>
      </c>
      <c r="AE94" s="326">
        <f t="shared" si="89"/>
        <v>0</v>
      </c>
      <c r="AF94" s="326">
        <f t="shared" si="90"/>
        <v>0</v>
      </c>
      <c r="AG94" s="327">
        <f t="shared" si="91"/>
        <v>0</v>
      </c>
      <c r="AH94" s="249"/>
      <c r="AI94" s="379" t="str">
        <f t="shared" si="27"/>
        <v/>
      </c>
      <c r="AJ94" s="185"/>
      <c r="AK94" s="185"/>
      <c r="AL94" s="185"/>
      <c r="AM94" s="185"/>
    </row>
    <row r="95" spans="1:39" ht="12.75" customHeight="1">
      <c r="A95" s="162"/>
      <c r="B95" s="162"/>
      <c r="C95" s="242" t="s">
        <v>159</v>
      </c>
      <c r="D95" s="244" t="str">
        <f t="shared" si="28"/>
        <v/>
      </c>
      <c r="E95" s="243" t="str">
        <f t="shared" si="86"/>
        <v>_35</v>
      </c>
      <c r="F95" s="178">
        <v>35</v>
      </c>
      <c r="G95" s="178"/>
      <c r="H95" s="177"/>
      <c r="I95" s="187" t="s">
        <v>151</v>
      </c>
      <c r="J95" s="250"/>
      <c r="K95" s="250"/>
      <c r="L95" s="250"/>
      <c r="M95" s="268"/>
      <c r="N95" s="251"/>
      <c r="O95" s="250"/>
      <c r="P95" s="250"/>
      <c r="Q95" s="250"/>
      <c r="R95" s="252"/>
      <c r="S95" s="251"/>
      <c r="T95" s="250"/>
      <c r="U95" s="250"/>
      <c r="V95" s="250"/>
      <c r="W95" s="252"/>
      <c r="X95" s="251"/>
      <c r="Y95" s="250"/>
      <c r="Z95" s="250"/>
      <c r="AA95" s="250"/>
      <c r="AB95" s="252"/>
      <c r="AC95" s="325">
        <f t="shared" si="87"/>
        <v>0</v>
      </c>
      <c r="AD95" s="326">
        <f t="shared" si="88"/>
        <v>0</v>
      </c>
      <c r="AE95" s="326">
        <f t="shared" si="89"/>
        <v>0</v>
      </c>
      <c r="AF95" s="326">
        <f t="shared" si="90"/>
        <v>0</v>
      </c>
      <c r="AG95" s="327">
        <f t="shared" si="91"/>
        <v>0</v>
      </c>
      <c r="AH95" s="249"/>
      <c r="AI95" s="379" t="str">
        <f t="shared" si="27"/>
        <v/>
      </c>
      <c r="AJ95" s="185"/>
      <c r="AK95" s="185"/>
      <c r="AL95" s="185"/>
      <c r="AM95" s="185"/>
    </row>
    <row r="96" spans="1:39" ht="12.75" customHeight="1">
      <c r="A96" s="162"/>
      <c r="B96" s="162"/>
      <c r="C96" s="242" t="s">
        <v>160</v>
      </c>
      <c r="D96" s="244" t="str">
        <f t="shared" si="28"/>
        <v/>
      </c>
      <c r="E96" s="243" t="str">
        <f t="shared" si="86"/>
        <v>_36</v>
      </c>
      <c r="F96" s="178">
        <v>36</v>
      </c>
      <c r="G96" s="178"/>
      <c r="H96" s="177"/>
      <c r="I96" s="197"/>
      <c r="J96" s="256"/>
      <c r="K96" s="256"/>
      <c r="L96" s="256"/>
      <c r="M96" s="256"/>
      <c r="N96" s="257"/>
      <c r="O96" s="256"/>
      <c r="P96" s="256"/>
      <c r="Q96" s="256"/>
      <c r="R96" s="258"/>
      <c r="S96" s="257"/>
      <c r="T96" s="256"/>
      <c r="U96" s="256"/>
      <c r="V96" s="256"/>
      <c r="W96" s="258"/>
      <c r="X96" s="257"/>
      <c r="Y96" s="256"/>
      <c r="Z96" s="256"/>
      <c r="AA96" s="256"/>
      <c r="AB96" s="258"/>
      <c r="AC96" s="331"/>
      <c r="AD96" s="209"/>
      <c r="AE96" s="209"/>
      <c r="AF96" s="209"/>
      <c r="AG96" s="332"/>
      <c r="AH96" s="249"/>
      <c r="AI96" s="379" t="str">
        <f t="shared" si="27"/>
        <v/>
      </c>
      <c r="AJ96" s="185"/>
      <c r="AK96" s="185"/>
      <c r="AL96" s="185"/>
      <c r="AM96" s="185"/>
    </row>
    <row r="97" spans="1:39" ht="12.75" customHeight="1">
      <c r="A97" s="162"/>
      <c r="B97" s="162"/>
      <c r="C97" s="242" t="s">
        <v>161</v>
      </c>
      <c r="D97" s="244" t="str">
        <f t="shared" si="28"/>
        <v/>
      </c>
      <c r="E97" s="243" t="str">
        <f t="shared" si="86"/>
        <v>_37</v>
      </c>
      <c r="F97" s="178">
        <v>37</v>
      </c>
      <c r="G97" s="178"/>
      <c r="H97" s="177"/>
      <c r="I97" s="210" t="str">
        <f>"Total T2 hors CAS pensions (champ constant "&amp;$M$3&amp;")"</f>
        <v>Total T2 hors CAS pensions (champ constant 2023)</v>
      </c>
      <c r="J97" s="277">
        <f t="shared" ref="J97" si="92">+J92+J87+J83+J77+J75+J71+J61</f>
        <v>0</v>
      </c>
      <c r="K97" s="277">
        <f t="shared" ref="K97:AB97" si="93">+K92+K87+K83+K77+K75+K71+K61</f>
        <v>0</v>
      </c>
      <c r="L97" s="277">
        <f t="shared" si="93"/>
        <v>0</v>
      </c>
      <c r="M97" s="277">
        <f t="shared" si="93"/>
        <v>0</v>
      </c>
      <c r="N97" s="278">
        <f t="shared" ref="N97" si="94">+N92+N87+N83+N77+N75+N71+N61</f>
        <v>0</v>
      </c>
      <c r="O97" s="277">
        <f t="shared" si="93"/>
        <v>0</v>
      </c>
      <c r="P97" s="277">
        <f t="shared" si="93"/>
        <v>0</v>
      </c>
      <c r="Q97" s="277">
        <f t="shared" si="93"/>
        <v>0</v>
      </c>
      <c r="R97" s="279">
        <f t="shared" si="93"/>
        <v>0</v>
      </c>
      <c r="S97" s="278">
        <f t="shared" si="93"/>
        <v>0</v>
      </c>
      <c r="T97" s="277">
        <f t="shared" si="93"/>
        <v>0</v>
      </c>
      <c r="U97" s="277">
        <f t="shared" si="93"/>
        <v>0</v>
      </c>
      <c r="V97" s="277">
        <f t="shared" si="93"/>
        <v>0</v>
      </c>
      <c r="W97" s="279">
        <f t="shared" si="93"/>
        <v>0</v>
      </c>
      <c r="X97" s="278">
        <f t="shared" si="93"/>
        <v>0</v>
      </c>
      <c r="Y97" s="277">
        <f t="shared" si="93"/>
        <v>0</v>
      </c>
      <c r="Z97" s="277">
        <f t="shared" si="93"/>
        <v>0</v>
      </c>
      <c r="AA97" s="277">
        <f t="shared" si="93"/>
        <v>0</v>
      </c>
      <c r="AB97" s="279">
        <f t="shared" si="93"/>
        <v>0</v>
      </c>
      <c r="AC97" s="350">
        <f t="shared" ref="AC97" si="95">+AC92+AC87+AC83+AC77+AC75+AC71+AC61</f>
        <v>0</v>
      </c>
      <c r="AD97" s="216">
        <f t="shared" ref="AD97:AG97" si="96">+AD92+AD87+AD83+AD77+AD75+AD71+AD61</f>
        <v>0</v>
      </c>
      <c r="AE97" s="216">
        <f t="shared" si="96"/>
        <v>0</v>
      </c>
      <c r="AF97" s="216">
        <f t="shared" si="96"/>
        <v>0</v>
      </c>
      <c r="AG97" s="351">
        <f t="shared" si="96"/>
        <v>0</v>
      </c>
      <c r="AH97" s="249"/>
      <c r="AI97" s="379" t="str">
        <f t="shared" si="27"/>
        <v/>
      </c>
      <c r="AJ97" s="185"/>
      <c r="AK97" s="185"/>
      <c r="AL97" s="185"/>
      <c r="AM97" s="185"/>
    </row>
    <row r="98" spans="1:39" ht="12.75" customHeight="1">
      <c r="A98" s="162"/>
      <c r="B98" s="162"/>
      <c r="C98" s="242" t="s">
        <v>162</v>
      </c>
      <c r="D98" s="244" t="str">
        <f t="shared" si="28"/>
        <v/>
      </c>
      <c r="E98" s="243" t="str">
        <f t="shared" si="86"/>
        <v>_38</v>
      </c>
      <c r="F98" s="178">
        <v>38</v>
      </c>
      <c r="G98" s="178"/>
      <c r="H98" s="177"/>
      <c r="I98" s="217"/>
      <c r="J98" s="280"/>
      <c r="K98" s="280"/>
      <c r="L98" s="280"/>
      <c r="M98" s="280"/>
      <c r="N98" s="281"/>
      <c r="O98" s="280"/>
      <c r="P98" s="280"/>
      <c r="Q98" s="280"/>
      <c r="R98" s="282"/>
      <c r="S98" s="281"/>
      <c r="T98" s="280"/>
      <c r="U98" s="280"/>
      <c r="V98" s="280"/>
      <c r="W98" s="282"/>
      <c r="X98" s="281"/>
      <c r="Y98" s="280"/>
      <c r="Z98" s="280"/>
      <c r="AA98" s="280"/>
      <c r="AB98" s="282"/>
      <c r="AC98" s="352"/>
      <c r="AD98" s="223"/>
      <c r="AE98" s="223"/>
      <c r="AF98" s="223"/>
      <c r="AG98" s="353"/>
      <c r="AH98" s="249"/>
      <c r="AI98" s="379" t="str">
        <f t="shared" si="27"/>
        <v/>
      </c>
      <c r="AJ98" s="185"/>
      <c r="AK98" s="185"/>
      <c r="AL98" s="185"/>
      <c r="AM98" s="185"/>
    </row>
    <row r="99" spans="1:39" ht="12.75" customHeight="1">
      <c r="A99" s="162"/>
      <c r="B99" s="162"/>
      <c r="C99" s="242" t="s">
        <v>163</v>
      </c>
      <c r="D99" s="244" t="str">
        <f t="shared" si="28"/>
        <v/>
      </c>
      <c r="E99" s="243" t="str">
        <f t="shared" si="86"/>
        <v>_39</v>
      </c>
      <c r="F99" s="178">
        <v>39</v>
      </c>
      <c r="G99" s="178"/>
      <c r="H99" s="177"/>
      <c r="I99" s="224" t="s">
        <v>164</v>
      </c>
      <c r="J99" s="283"/>
      <c r="K99" s="283"/>
      <c r="L99" s="283"/>
      <c r="M99" s="283"/>
      <c r="N99" s="284"/>
      <c r="O99" s="283"/>
      <c r="P99" s="283"/>
      <c r="Q99" s="283"/>
      <c r="R99" s="285"/>
      <c r="S99" s="284"/>
      <c r="T99" s="283"/>
      <c r="U99" s="283"/>
      <c r="V99" s="283"/>
      <c r="W99" s="285"/>
      <c r="X99" s="284"/>
      <c r="Y99" s="283"/>
      <c r="Z99" s="283"/>
      <c r="AA99" s="283"/>
      <c r="AB99" s="285"/>
      <c r="AC99" s="354">
        <f>+N99+S99+X99-$J99</f>
        <v>0</v>
      </c>
      <c r="AD99" s="355">
        <f t="shared" ref="AD99:AG99" si="97">+O99+T99+Y99-$J99</f>
        <v>0</v>
      </c>
      <c r="AE99" s="355">
        <f t="shared" si="97"/>
        <v>0</v>
      </c>
      <c r="AF99" s="355">
        <f t="shared" si="97"/>
        <v>0</v>
      </c>
      <c r="AG99" s="356">
        <f t="shared" si="97"/>
        <v>0</v>
      </c>
      <c r="AH99" s="249"/>
      <c r="AI99" s="379" t="str">
        <f t="shared" si="27"/>
        <v/>
      </c>
      <c r="AJ99" s="185"/>
      <c r="AK99" s="185"/>
      <c r="AL99" s="185"/>
      <c r="AM99" s="185"/>
    </row>
    <row r="100" spans="1:39" ht="12.75" customHeight="1">
      <c r="A100" s="162"/>
      <c r="B100" s="162"/>
      <c r="C100" s="242" t="s">
        <v>165</v>
      </c>
      <c r="D100" s="244" t="str">
        <f t="shared" si="28"/>
        <v/>
      </c>
      <c r="E100" s="243" t="str">
        <f t="shared" si="86"/>
        <v>_40</v>
      </c>
      <c r="F100" s="178">
        <v>40</v>
      </c>
      <c r="G100" s="178"/>
      <c r="H100" s="177"/>
      <c r="I100" s="210" t="s">
        <v>166</v>
      </c>
      <c r="J100" s="277">
        <f t="shared" ref="J100" si="98">+J99+J97</f>
        <v>0</v>
      </c>
      <c r="K100" s="277">
        <f t="shared" ref="K100:AB100" si="99">+K99+K97</f>
        <v>0</v>
      </c>
      <c r="L100" s="277">
        <f t="shared" si="99"/>
        <v>0</v>
      </c>
      <c r="M100" s="277">
        <f t="shared" si="99"/>
        <v>0</v>
      </c>
      <c r="N100" s="278">
        <f t="shared" ref="N100" si="100">+N99+N97</f>
        <v>0</v>
      </c>
      <c r="O100" s="277">
        <f t="shared" si="99"/>
        <v>0</v>
      </c>
      <c r="P100" s="277">
        <f t="shared" si="99"/>
        <v>0</v>
      </c>
      <c r="Q100" s="277">
        <f t="shared" si="99"/>
        <v>0</v>
      </c>
      <c r="R100" s="279">
        <f t="shared" si="99"/>
        <v>0</v>
      </c>
      <c r="S100" s="278">
        <f t="shared" si="99"/>
        <v>0</v>
      </c>
      <c r="T100" s="277">
        <f t="shared" si="99"/>
        <v>0</v>
      </c>
      <c r="U100" s="277">
        <f t="shared" si="99"/>
        <v>0</v>
      </c>
      <c r="V100" s="277">
        <f t="shared" si="99"/>
        <v>0</v>
      </c>
      <c r="W100" s="279">
        <f t="shared" si="99"/>
        <v>0</v>
      </c>
      <c r="X100" s="278">
        <f t="shared" si="99"/>
        <v>0</v>
      </c>
      <c r="Y100" s="277">
        <f t="shared" si="99"/>
        <v>0</v>
      </c>
      <c r="Z100" s="277">
        <f t="shared" si="99"/>
        <v>0</v>
      </c>
      <c r="AA100" s="277">
        <f t="shared" si="99"/>
        <v>0</v>
      </c>
      <c r="AB100" s="279">
        <f t="shared" si="99"/>
        <v>0</v>
      </c>
      <c r="AC100" s="350">
        <f t="shared" ref="AC100" si="101">+AC99+AC97</f>
        <v>0</v>
      </c>
      <c r="AD100" s="216">
        <f t="shared" ref="AD100:AG100" si="102">+AD99+AD97</f>
        <v>0</v>
      </c>
      <c r="AE100" s="216">
        <f t="shared" si="102"/>
        <v>0</v>
      </c>
      <c r="AF100" s="216">
        <f t="shared" si="102"/>
        <v>0</v>
      </c>
      <c r="AG100" s="351">
        <f t="shared" si="102"/>
        <v>0</v>
      </c>
      <c r="AH100" s="249"/>
      <c r="AI100" s="379" t="str">
        <f t="shared" si="27"/>
        <v/>
      </c>
      <c r="AJ100" s="185"/>
      <c r="AK100" s="185"/>
      <c r="AL100" s="185"/>
      <c r="AM100" s="185"/>
    </row>
    <row r="101" spans="1:39" ht="12.75" customHeight="1">
      <c r="A101" s="162"/>
      <c r="B101" s="162"/>
      <c r="C101" s="242" t="s">
        <v>167</v>
      </c>
      <c r="D101" s="244" t="str">
        <f t="shared" si="28"/>
        <v/>
      </c>
      <c r="E101" s="243" t="str">
        <f t="shared" si="86"/>
        <v>_41</v>
      </c>
      <c r="F101" s="178">
        <v>41</v>
      </c>
      <c r="G101" s="178"/>
      <c r="H101" s="177"/>
      <c r="I101" s="217"/>
      <c r="J101" s="280"/>
      <c r="K101" s="280"/>
      <c r="L101" s="280"/>
      <c r="M101" s="280"/>
      <c r="N101" s="281"/>
      <c r="O101" s="280"/>
      <c r="P101" s="280"/>
      <c r="Q101" s="280"/>
      <c r="R101" s="282"/>
      <c r="S101" s="281"/>
      <c r="T101" s="280"/>
      <c r="U101" s="280"/>
      <c r="V101" s="280"/>
      <c r="W101" s="282"/>
      <c r="X101" s="281"/>
      <c r="Y101" s="280"/>
      <c r="Z101" s="280"/>
      <c r="AA101" s="280"/>
      <c r="AB101" s="282"/>
      <c r="AC101" s="352"/>
      <c r="AD101" s="223"/>
      <c r="AE101" s="223"/>
      <c r="AF101" s="223"/>
      <c r="AG101" s="353"/>
      <c r="AH101" s="249"/>
      <c r="AI101" s="379" t="str">
        <f t="shared" si="27"/>
        <v/>
      </c>
      <c r="AJ101" s="185"/>
      <c r="AK101" s="185"/>
      <c r="AL101" s="185"/>
      <c r="AM101" s="185"/>
    </row>
    <row r="102" spans="1:39" ht="12.75" customHeight="1">
      <c r="A102" s="162"/>
      <c r="B102" s="162"/>
      <c r="C102" s="242" t="s">
        <v>168</v>
      </c>
      <c r="D102" s="244" t="str">
        <f t="shared" si="28"/>
        <v/>
      </c>
      <c r="E102" s="243" t="str">
        <f t="shared" si="86"/>
        <v>_42</v>
      </c>
      <c r="F102" s="178">
        <v>42</v>
      </c>
      <c r="G102" s="178"/>
      <c r="H102" s="177"/>
      <c r="I102" s="210" t="str">
        <f>"CAS Pensions (champ constant "&amp;$M$3&amp;")"</f>
        <v>CAS Pensions (champ constant 2023)</v>
      </c>
      <c r="J102" s="277">
        <f t="shared" ref="J102" si="103">+J103+J104+J105</f>
        <v>0</v>
      </c>
      <c r="K102" s="277">
        <f t="shared" ref="K102:AB102" si="104">+K103+K104+K105</f>
        <v>0</v>
      </c>
      <c r="L102" s="277">
        <f t="shared" si="104"/>
        <v>0</v>
      </c>
      <c r="M102" s="277">
        <f t="shared" si="104"/>
        <v>0</v>
      </c>
      <c r="N102" s="278">
        <f t="shared" ref="N102" si="105">+N103+N104+N105</f>
        <v>0</v>
      </c>
      <c r="O102" s="277">
        <f t="shared" si="104"/>
        <v>0</v>
      </c>
      <c r="P102" s="277">
        <f t="shared" si="104"/>
        <v>0</v>
      </c>
      <c r="Q102" s="277">
        <f t="shared" si="104"/>
        <v>0</v>
      </c>
      <c r="R102" s="279">
        <f t="shared" si="104"/>
        <v>0</v>
      </c>
      <c r="S102" s="278">
        <f t="shared" si="104"/>
        <v>0</v>
      </c>
      <c r="T102" s="277">
        <f t="shared" si="104"/>
        <v>0</v>
      </c>
      <c r="U102" s="277">
        <f t="shared" si="104"/>
        <v>0</v>
      </c>
      <c r="V102" s="277">
        <f t="shared" si="104"/>
        <v>0</v>
      </c>
      <c r="W102" s="279">
        <f t="shared" si="104"/>
        <v>0</v>
      </c>
      <c r="X102" s="278">
        <f t="shared" si="104"/>
        <v>0</v>
      </c>
      <c r="Y102" s="277">
        <f t="shared" si="104"/>
        <v>0</v>
      </c>
      <c r="Z102" s="277">
        <f t="shared" si="104"/>
        <v>0</v>
      </c>
      <c r="AA102" s="277">
        <f t="shared" si="104"/>
        <v>0</v>
      </c>
      <c r="AB102" s="279">
        <f t="shared" si="104"/>
        <v>0</v>
      </c>
      <c r="AC102" s="350">
        <f t="shared" ref="AC102" si="106">+AC103+AC104+AC105</f>
        <v>0</v>
      </c>
      <c r="AD102" s="216">
        <f t="shared" ref="AD102:AG102" si="107">+AD103+AD104+AD105</f>
        <v>0</v>
      </c>
      <c r="AE102" s="216">
        <f t="shared" si="107"/>
        <v>0</v>
      </c>
      <c r="AF102" s="216">
        <f t="shared" si="107"/>
        <v>0</v>
      </c>
      <c r="AG102" s="351">
        <f t="shared" si="107"/>
        <v>0</v>
      </c>
      <c r="AH102" s="249"/>
      <c r="AI102" s="379" t="str">
        <f t="shared" si="27"/>
        <v/>
      </c>
      <c r="AJ102" s="185"/>
      <c r="AK102" s="185"/>
      <c r="AL102" s="185"/>
      <c r="AM102" s="185"/>
    </row>
    <row r="103" spans="1:39" ht="12.75" customHeight="1">
      <c r="A103" s="162"/>
      <c r="B103" s="162"/>
      <c r="C103" s="242" t="s">
        <v>169</v>
      </c>
      <c r="D103" s="244" t="str">
        <f t="shared" si="28"/>
        <v/>
      </c>
      <c r="E103" s="243" t="str">
        <f t="shared" si="86"/>
        <v>_43</v>
      </c>
      <c r="F103" s="178">
        <v>43</v>
      </c>
      <c r="G103" s="178"/>
      <c r="H103" s="177"/>
      <c r="I103" s="197" t="s">
        <v>170</v>
      </c>
      <c r="J103" s="286"/>
      <c r="K103" s="286"/>
      <c r="L103" s="286"/>
      <c r="M103" s="286"/>
      <c r="N103" s="287"/>
      <c r="O103" s="286"/>
      <c r="P103" s="286"/>
      <c r="Q103" s="286"/>
      <c r="R103" s="288"/>
      <c r="S103" s="287"/>
      <c r="T103" s="286"/>
      <c r="U103" s="286"/>
      <c r="V103" s="286"/>
      <c r="W103" s="288"/>
      <c r="X103" s="287"/>
      <c r="Y103" s="286"/>
      <c r="Z103" s="286"/>
      <c r="AA103" s="286"/>
      <c r="AB103" s="288"/>
      <c r="AC103" s="357">
        <f t="shared" ref="AC103:AC105" si="108">+N103+S103+X103-$J103</f>
        <v>0</v>
      </c>
      <c r="AD103" s="358">
        <f t="shared" ref="AD103:AD105" si="109">+O103+T103+Y103-$J103</f>
        <v>0</v>
      </c>
      <c r="AE103" s="358">
        <f t="shared" ref="AE103:AE105" si="110">+P103+U103+Z103-$J103</f>
        <v>0</v>
      </c>
      <c r="AF103" s="358">
        <f t="shared" ref="AF103:AF105" si="111">+Q103+V103+AA103-$J103</f>
        <v>0</v>
      </c>
      <c r="AG103" s="359">
        <f t="shared" ref="AG103:AG105" si="112">+R103+W103+AB103-$J103</f>
        <v>0</v>
      </c>
      <c r="AH103" s="249"/>
      <c r="AI103" s="379" t="str">
        <f t="shared" si="27"/>
        <v/>
      </c>
      <c r="AJ103" s="185"/>
      <c r="AK103" s="185"/>
      <c r="AL103" s="185"/>
      <c r="AM103" s="185"/>
    </row>
    <row r="104" spans="1:39" ht="12.75" customHeight="1">
      <c r="A104" s="162"/>
      <c r="B104" s="162"/>
      <c r="C104" s="242" t="s">
        <v>171</v>
      </c>
      <c r="D104" s="244" t="str">
        <f t="shared" si="28"/>
        <v/>
      </c>
      <c r="E104" s="243" t="str">
        <f t="shared" si="86"/>
        <v>_44</v>
      </c>
      <c r="F104" s="178">
        <v>44</v>
      </c>
      <c r="G104" s="178"/>
      <c r="H104" s="177"/>
      <c r="I104" s="197" t="s">
        <v>172</v>
      </c>
      <c r="J104" s="286"/>
      <c r="K104" s="286"/>
      <c r="L104" s="286"/>
      <c r="M104" s="286"/>
      <c r="N104" s="287"/>
      <c r="O104" s="286"/>
      <c r="P104" s="286"/>
      <c r="Q104" s="286"/>
      <c r="R104" s="288"/>
      <c r="S104" s="287"/>
      <c r="T104" s="286"/>
      <c r="U104" s="286"/>
      <c r="V104" s="286"/>
      <c r="W104" s="288"/>
      <c r="X104" s="287"/>
      <c r="Y104" s="286"/>
      <c r="Z104" s="286"/>
      <c r="AA104" s="286"/>
      <c r="AB104" s="288"/>
      <c r="AC104" s="357">
        <f t="shared" si="108"/>
        <v>0</v>
      </c>
      <c r="AD104" s="358">
        <f t="shared" si="109"/>
        <v>0</v>
      </c>
      <c r="AE104" s="358">
        <f t="shared" si="110"/>
        <v>0</v>
      </c>
      <c r="AF104" s="358">
        <f t="shared" si="111"/>
        <v>0</v>
      </c>
      <c r="AG104" s="359">
        <f t="shared" si="112"/>
        <v>0</v>
      </c>
      <c r="AH104" s="249"/>
      <c r="AI104" s="379" t="str">
        <f t="shared" si="27"/>
        <v/>
      </c>
      <c r="AJ104" s="185"/>
      <c r="AK104" s="185"/>
      <c r="AL104" s="185"/>
      <c r="AM104" s="185"/>
    </row>
    <row r="105" spans="1:39" ht="12.75" customHeight="1">
      <c r="A105" s="162"/>
      <c r="B105" s="162"/>
      <c r="C105" s="242" t="s">
        <v>173</v>
      </c>
      <c r="D105" s="244" t="str">
        <f t="shared" si="28"/>
        <v/>
      </c>
      <c r="E105" s="243" t="str">
        <f t="shared" si="86"/>
        <v>_45</v>
      </c>
      <c r="F105" s="178">
        <v>45</v>
      </c>
      <c r="G105" s="178"/>
      <c r="H105" s="177"/>
      <c r="I105" s="197" t="s">
        <v>174</v>
      </c>
      <c r="J105" s="286"/>
      <c r="K105" s="286"/>
      <c r="L105" s="286"/>
      <c r="M105" s="286"/>
      <c r="N105" s="287"/>
      <c r="O105" s="286"/>
      <c r="P105" s="286"/>
      <c r="Q105" s="286"/>
      <c r="R105" s="288"/>
      <c r="S105" s="287"/>
      <c r="T105" s="286"/>
      <c r="U105" s="286"/>
      <c r="V105" s="286"/>
      <c r="W105" s="288"/>
      <c r="X105" s="287"/>
      <c r="Y105" s="286"/>
      <c r="Z105" s="286"/>
      <c r="AA105" s="286"/>
      <c r="AB105" s="288"/>
      <c r="AC105" s="357">
        <f t="shared" si="108"/>
        <v>0</v>
      </c>
      <c r="AD105" s="358">
        <f t="shared" si="109"/>
        <v>0</v>
      </c>
      <c r="AE105" s="358">
        <f t="shared" si="110"/>
        <v>0</v>
      </c>
      <c r="AF105" s="358">
        <f t="shared" si="111"/>
        <v>0</v>
      </c>
      <c r="AG105" s="359">
        <f t="shared" si="112"/>
        <v>0</v>
      </c>
      <c r="AH105" s="249"/>
      <c r="AI105" s="379" t="str">
        <f t="shared" si="27"/>
        <v/>
      </c>
      <c r="AJ105" s="185"/>
      <c r="AK105" s="185"/>
      <c r="AL105" s="185"/>
      <c r="AM105" s="185"/>
    </row>
    <row r="106" spans="1:39" ht="12.75" customHeight="1">
      <c r="A106" s="162"/>
      <c r="B106" s="162"/>
      <c r="C106" s="242" t="s">
        <v>175</v>
      </c>
      <c r="D106" s="244" t="str">
        <f t="shared" si="28"/>
        <v/>
      </c>
      <c r="E106" s="243" t="str">
        <f t="shared" si="86"/>
        <v>_46</v>
      </c>
      <c r="F106" s="178">
        <v>46</v>
      </c>
      <c r="G106" s="178"/>
      <c r="H106" s="177"/>
      <c r="I106" s="197"/>
      <c r="J106" s="256"/>
      <c r="K106" s="256"/>
      <c r="L106" s="256"/>
      <c r="M106" s="256"/>
      <c r="N106" s="257"/>
      <c r="O106" s="256"/>
      <c r="P106" s="256"/>
      <c r="Q106" s="256"/>
      <c r="R106" s="258"/>
      <c r="S106" s="257"/>
      <c r="T106" s="256"/>
      <c r="U106" s="256"/>
      <c r="V106" s="256"/>
      <c r="W106" s="258"/>
      <c r="X106" s="257"/>
      <c r="Y106" s="256"/>
      <c r="Z106" s="256"/>
      <c r="AA106" s="256"/>
      <c r="AB106" s="258"/>
      <c r="AC106" s="331"/>
      <c r="AD106" s="209"/>
      <c r="AE106" s="209"/>
      <c r="AF106" s="209"/>
      <c r="AG106" s="332"/>
      <c r="AH106" s="249"/>
      <c r="AI106" s="379" t="str">
        <f t="shared" si="27"/>
        <v/>
      </c>
      <c r="AJ106" s="185"/>
      <c r="AK106" s="185"/>
      <c r="AL106" s="185"/>
      <c r="AM106" s="185"/>
    </row>
    <row r="107" spans="1:39" ht="12.75" customHeight="1">
      <c r="A107" s="162"/>
      <c r="B107" s="162"/>
      <c r="C107" s="242" t="s">
        <v>176</v>
      </c>
      <c r="D107" s="244" t="str">
        <f t="shared" si="28"/>
        <v/>
      </c>
      <c r="E107" s="243" t="str">
        <f t="shared" si="86"/>
        <v>_47</v>
      </c>
      <c r="F107" s="178">
        <v>47</v>
      </c>
      <c r="G107" s="178"/>
      <c r="H107" s="177"/>
      <c r="I107" s="224" t="s">
        <v>164</v>
      </c>
      <c r="J107" s="283"/>
      <c r="K107" s="283"/>
      <c r="L107" s="283"/>
      <c r="M107" s="283"/>
      <c r="N107" s="284"/>
      <c r="O107" s="283"/>
      <c r="P107" s="283"/>
      <c r="Q107" s="283"/>
      <c r="R107" s="285"/>
      <c r="S107" s="284"/>
      <c r="T107" s="283"/>
      <c r="U107" s="283"/>
      <c r="V107" s="283"/>
      <c r="W107" s="285"/>
      <c r="X107" s="284"/>
      <c r="Y107" s="283"/>
      <c r="Z107" s="283"/>
      <c r="AA107" s="283"/>
      <c r="AB107" s="285"/>
      <c r="AC107" s="354">
        <f>+N107+S107+X107-$J107</f>
        <v>0</v>
      </c>
      <c r="AD107" s="355">
        <f t="shared" ref="AD107:AG107" si="113">+O107+T107+Y107-$J107</f>
        <v>0</v>
      </c>
      <c r="AE107" s="355">
        <f t="shared" si="113"/>
        <v>0</v>
      </c>
      <c r="AF107" s="355">
        <f t="shared" si="113"/>
        <v>0</v>
      </c>
      <c r="AG107" s="356">
        <f t="shared" si="113"/>
        <v>0</v>
      </c>
      <c r="AH107" s="249"/>
      <c r="AI107" s="379" t="str">
        <f t="shared" si="27"/>
        <v/>
      </c>
      <c r="AJ107" s="185"/>
      <c r="AK107" s="185"/>
      <c r="AL107" s="185"/>
      <c r="AM107" s="185"/>
    </row>
    <row r="108" spans="1:39" ht="12.75" customHeight="1">
      <c r="A108" s="162"/>
      <c r="B108" s="162"/>
      <c r="C108" s="242" t="s">
        <v>177</v>
      </c>
      <c r="D108" s="244" t="str">
        <f t="shared" si="28"/>
        <v/>
      </c>
      <c r="E108" s="243" t="str">
        <f t="shared" si="86"/>
        <v>_48</v>
      </c>
      <c r="F108" s="178">
        <v>48</v>
      </c>
      <c r="G108" s="178"/>
      <c r="H108" s="177"/>
      <c r="I108" s="210" t="s">
        <v>178</v>
      </c>
      <c r="J108" s="277">
        <f t="shared" ref="J108" si="114">+J102+J107</f>
        <v>0</v>
      </c>
      <c r="K108" s="277">
        <f t="shared" ref="K108:AB108" si="115">+K102+K107</f>
        <v>0</v>
      </c>
      <c r="L108" s="277">
        <f t="shared" si="115"/>
        <v>0</v>
      </c>
      <c r="M108" s="277">
        <f t="shared" si="115"/>
        <v>0</v>
      </c>
      <c r="N108" s="278">
        <f t="shared" ref="N108" si="116">+N102+N107</f>
        <v>0</v>
      </c>
      <c r="O108" s="277">
        <f t="shared" si="115"/>
        <v>0</v>
      </c>
      <c r="P108" s="277">
        <f t="shared" si="115"/>
        <v>0</v>
      </c>
      <c r="Q108" s="277">
        <f t="shared" si="115"/>
        <v>0</v>
      </c>
      <c r="R108" s="279">
        <f t="shared" si="115"/>
        <v>0</v>
      </c>
      <c r="S108" s="278">
        <f t="shared" si="115"/>
        <v>0</v>
      </c>
      <c r="T108" s="277">
        <f t="shared" si="115"/>
        <v>0</v>
      </c>
      <c r="U108" s="277">
        <f t="shared" si="115"/>
        <v>0</v>
      </c>
      <c r="V108" s="277">
        <f t="shared" si="115"/>
        <v>0</v>
      </c>
      <c r="W108" s="279">
        <f t="shared" si="115"/>
        <v>0</v>
      </c>
      <c r="X108" s="278">
        <f t="shared" si="115"/>
        <v>0</v>
      </c>
      <c r="Y108" s="277">
        <f t="shared" si="115"/>
        <v>0</v>
      </c>
      <c r="Z108" s="277">
        <f t="shared" si="115"/>
        <v>0</v>
      </c>
      <c r="AA108" s="277">
        <f t="shared" si="115"/>
        <v>0</v>
      </c>
      <c r="AB108" s="279">
        <f t="shared" si="115"/>
        <v>0</v>
      </c>
      <c r="AC108" s="350">
        <f t="shared" ref="AC108" si="117">+AC102+AC107</f>
        <v>0</v>
      </c>
      <c r="AD108" s="216">
        <f t="shared" ref="AD108:AG108" si="118">+AD102+AD107</f>
        <v>0</v>
      </c>
      <c r="AE108" s="216">
        <f t="shared" si="118"/>
        <v>0</v>
      </c>
      <c r="AF108" s="216">
        <f t="shared" si="118"/>
        <v>0</v>
      </c>
      <c r="AG108" s="351">
        <f t="shared" si="118"/>
        <v>0</v>
      </c>
      <c r="AH108" s="249"/>
      <c r="AI108" s="379" t="str">
        <f t="shared" si="27"/>
        <v/>
      </c>
      <c r="AJ108" s="185"/>
      <c r="AK108" s="185"/>
      <c r="AL108" s="185"/>
      <c r="AM108" s="185"/>
    </row>
    <row r="109" spans="1:39" ht="12.75" customHeight="1">
      <c r="A109" s="162"/>
      <c r="B109" s="162"/>
      <c r="C109" s="242" t="s">
        <v>179</v>
      </c>
      <c r="D109" s="244" t="str">
        <f t="shared" si="28"/>
        <v/>
      </c>
      <c r="E109" s="243" t="str">
        <f t="shared" si="86"/>
        <v>_49</v>
      </c>
      <c r="F109" s="178">
        <v>49</v>
      </c>
      <c r="G109" s="178"/>
      <c r="H109" s="177"/>
      <c r="I109" s="197"/>
      <c r="J109" s="256"/>
      <c r="K109" s="256"/>
      <c r="L109" s="256"/>
      <c r="M109" s="256"/>
      <c r="N109" s="257"/>
      <c r="O109" s="256"/>
      <c r="P109" s="256"/>
      <c r="Q109" s="256"/>
      <c r="R109" s="258"/>
      <c r="S109" s="257"/>
      <c r="T109" s="256"/>
      <c r="U109" s="256"/>
      <c r="V109" s="256"/>
      <c r="W109" s="258"/>
      <c r="X109" s="257"/>
      <c r="Y109" s="256"/>
      <c r="Z109" s="256"/>
      <c r="AA109" s="256"/>
      <c r="AB109" s="258"/>
      <c r="AC109" s="331"/>
      <c r="AD109" s="209"/>
      <c r="AE109" s="209"/>
      <c r="AF109" s="209"/>
      <c r="AG109" s="332"/>
      <c r="AH109" s="249"/>
      <c r="AI109" s="379" t="str">
        <f t="shared" si="27"/>
        <v/>
      </c>
      <c r="AJ109" s="185"/>
      <c r="AK109" s="185"/>
      <c r="AL109" s="185"/>
      <c r="AM109" s="185"/>
    </row>
    <row r="110" spans="1:39" ht="12.75" customHeight="1">
      <c r="A110" s="162"/>
      <c r="B110" s="162"/>
      <c r="C110" s="242" t="s">
        <v>180</v>
      </c>
      <c r="D110" s="244" t="str">
        <f t="shared" si="28"/>
        <v/>
      </c>
      <c r="E110" s="243" t="str">
        <f t="shared" si="86"/>
        <v>_50</v>
      </c>
      <c r="F110" s="178">
        <v>50</v>
      </c>
      <c r="G110" s="178"/>
      <c r="H110" s="177"/>
      <c r="I110" s="301" t="str">
        <f>"Total Titre 2 (champ constant "&amp;$M$3&amp;")"</f>
        <v>Total Titre 2 (champ constant 2023)</v>
      </c>
      <c r="J110" s="313">
        <f t="shared" ref="J110" si="119">+J97+J102</f>
        <v>0</v>
      </c>
      <c r="K110" s="313">
        <f t="shared" ref="K110:AB110" si="120">+K97+K102</f>
        <v>0</v>
      </c>
      <c r="L110" s="313">
        <f t="shared" si="120"/>
        <v>0</v>
      </c>
      <c r="M110" s="313">
        <f t="shared" si="120"/>
        <v>0</v>
      </c>
      <c r="N110" s="314">
        <f t="shared" ref="N110" si="121">+N97+N102</f>
        <v>0</v>
      </c>
      <c r="O110" s="313">
        <f t="shared" si="120"/>
        <v>0</v>
      </c>
      <c r="P110" s="313">
        <f t="shared" si="120"/>
        <v>0</v>
      </c>
      <c r="Q110" s="313">
        <f t="shared" si="120"/>
        <v>0</v>
      </c>
      <c r="R110" s="315">
        <f t="shared" si="120"/>
        <v>0</v>
      </c>
      <c r="S110" s="314">
        <f t="shared" si="120"/>
        <v>0</v>
      </c>
      <c r="T110" s="313">
        <f t="shared" si="120"/>
        <v>0</v>
      </c>
      <c r="U110" s="313">
        <f t="shared" si="120"/>
        <v>0</v>
      </c>
      <c r="V110" s="313">
        <f t="shared" si="120"/>
        <v>0</v>
      </c>
      <c r="W110" s="315">
        <f t="shared" si="120"/>
        <v>0</v>
      </c>
      <c r="X110" s="314">
        <f t="shared" si="120"/>
        <v>0</v>
      </c>
      <c r="Y110" s="313">
        <f t="shared" si="120"/>
        <v>0</v>
      </c>
      <c r="Z110" s="313">
        <f t="shared" si="120"/>
        <v>0</v>
      </c>
      <c r="AA110" s="313">
        <f t="shared" si="120"/>
        <v>0</v>
      </c>
      <c r="AB110" s="315">
        <f t="shared" si="120"/>
        <v>0</v>
      </c>
      <c r="AC110" s="360">
        <f t="shared" ref="AC110" si="122">+AC97+AC102</f>
        <v>0</v>
      </c>
      <c r="AD110" s="361">
        <f t="shared" ref="AD110:AG110" si="123">+AD97+AD102</f>
        <v>0</v>
      </c>
      <c r="AE110" s="361">
        <f t="shared" si="123"/>
        <v>0</v>
      </c>
      <c r="AF110" s="361">
        <f t="shared" si="123"/>
        <v>0</v>
      </c>
      <c r="AG110" s="362">
        <f t="shared" si="123"/>
        <v>0</v>
      </c>
      <c r="AH110" s="249"/>
      <c r="AI110" s="379" t="str">
        <f t="shared" si="27"/>
        <v/>
      </c>
      <c r="AJ110" s="185"/>
      <c r="AK110" s="185"/>
      <c r="AL110" s="185"/>
      <c r="AM110" s="185"/>
    </row>
    <row r="111" spans="1:39" ht="12.75" customHeight="1">
      <c r="A111" s="162"/>
      <c r="B111" s="162"/>
      <c r="C111" s="242" t="s">
        <v>181</v>
      </c>
      <c r="D111" s="244" t="str">
        <f t="shared" si="28"/>
        <v/>
      </c>
      <c r="E111" s="243" t="str">
        <f t="shared" si="86"/>
        <v>_51</v>
      </c>
      <c r="F111" s="178">
        <v>51</v>
      </c>
      <c r="G111" s="178"/>
      <c r="H111" s="177"/>
      <c r="I111" s="187"/>
      <c r="J111" s="289"/>
      <c r="K111" s="289"/>
      <c r="L111" s="289"/>
      <c r="M111" s="289"/>
      <c r="N111" s="290"/>
      <c r="O111" s="289"/>
      <c r="P111" s="289"/>
      <c r="Q111" s="289"/>
      <c r="R111" s="291"/>
      <c r="S111" s="290"/>
      <c r="T111" s="289"/>
      <c r="U111" s="289"/>
      <c r="V111" s="289"/>
      <c r="W111" s="291"/>
      <c r="X111" s="290"/>
      <c r="Y111" s="289"/>
      <c r="Z111" s="289"/>
      <c r="AA111" s="289"/>
      <c r="AB111" s="291"/>
      <c r="AC111" s="363"/>
      <c r="AD111" s="237"/>
      <c r="AE111" s="237"/>
      <c r="AF111" s="237"/>
      <c r="AG111" s="364"/>
      <c r="AH111" s="249"/>
      <c r="AI111" s="379" t="str">
        <f t="shared" si="27"/>
        <v/>
      </c>
      <c r="AJ111" s="185"/>
      <c r="AK111" s="185"/>
      <c r="AL111" s="185"/>
      <c r="AM111" s="185"/>
    </row>
    <row r="112" spans="1:39" ht="12.75" customHeight="1" thickBot="1">
      <c r="A112" s="162"/>
      <c r="B112" s="162"/>
      <c r="C112" s="242" t="s">
        <v>182</v>
      </c>
      <c r="D112" s="244" t="str">
        <f t="shared" si="28"/>
        <v/>
      </c>
      <c r="E112" s="243" t="str">
        <f t="shared" si="86"/>
        <v>_52</v>
      </c>
      <c r="F112" s="178">
        <v>52</v>
      </c>
      <c r="G112" s="178"/>
      <c r="H112" s="177"/>
      <c r="I112" s="301" t="s">
        <v>183</v>
      </c>
      <c r="J112" s="316">
        <f t="shared" ref="J112" si="124">+J100+J108</f>
        <v>0</v>
      </c>
      <c r="K112" s="316">
        <f t="shared" ref="K112:AB112" si="125">+K100+K108</f>
        <v>0</v>
      </c>
      <c r="L112" s="316">
        <f t="shared" si="125"/>
        <v>0</v>
      </c>
      <c r="M112" s="316">
        <f t="shared" si="125"/>
        <v>0</v>
      </c>
      <c r="N112" s="317">
        <f t="shared" ref="N112" si="126">+N100+N108</f>
        <v>0</v>
      </c>
      <c r="O112" s="318">
        <f t="shared" si="125"/>
        <v>0</v>
      </c>
      <c r="P112" s="318">
        <f t="shared" si="125"/>
        <v>0</v>
      </c>
      <c r="Q112" s="318">
        <f t="shared" si="125"/>
        <v>0</v>
      </c>
      <c r="R112" s="319">
        <f t="shared" si="125"/>
        <v>0</v>
      </c>
      <c r="S112" s="317">
        <f t="shared" si="125"/>
        <v>0</v>
      </c>
      <c r="T112" s="318">
        <f t="shared" si="125"/>
        <v>0</v>
      </c>
      <c r="U112" s="318">
        <f t="shared" si="125"/>
        <v>0</v>
      </c>
      <c r="V112" s="318">
        <f t="shared" si="125"/>
        <v>0</v>
      </c>
      <c r="W112" s="319">
        <f t="shared" si="125"/>
        <v>0</v>
      </c>
      <c r="X112" s="317">
        <f t="shared" si="125"/>
        <v>0</v>
      </c>
      <c r="Y112" s="318">
        <f t="shared" si="125"/>
        <v>0</v>
      </c>
      <c r="Z112" s="318">
        <f t="shared" si="125"/>
        <v>0</v>
      </c>
      <c r="AA112" s="318">
        <f t="shared" si="125"/>
        <v>0</v>
      </c>
      <c r="AB112" s="319">
        <f t="shared" si="125"/>
        <v>0</v>
      </c>
      <c r="AC112" s="365">
        <f t="shared" ref="AC112" si="127">+AC100+AC108</f>
        <v>0</v>
      </c>
      <c r="AD112" s="366">
        <f t="shared" ref="AD112:AG112" si="128">+AD100+AD108</f>
        <v>0</v>
      </c>
      <c r="AE112" s="366">
        <f t="shared" si="128"/>
        <v>0</v>
      </c>
      <c r="AF112" s="366">
        <f t="shared" si="128"/>
        <v>0</v>
      </c>
      <c r="AG112" s="367">
        <f t="shared" si="128"/>
        <v>0</v>
      </c>
      <c r="AH112" s="249"/>
      <c r="AI112" s="379" t="str">
        <f t="shared" si="27"/>
        <v/>
      </c>
      <c r="AJ112" s="185"/>
      <c r="AK112" s="185"/>
      <c r="AL112" s="185"/>
      <c r="AM112" s="185"/>
    </row>
    <row r="113" spans="1:39" ht="12.75" customHeight="1" thickBot="1">
      <c r="A113" s="238" t="s">
        <v>95</v>
      </c>
      <c r="B113" s="238"/>
      <c r="C113" s="239" t="s">
        <v>95</v>
      </c>
      <c r="D113" s="239" t="s">
        <v>95</v>
      </c>
      <c r="E113" s="239"/>
      <c r="F113" s="239"/>
      <c r="G113" s="239"/>
      <c r="H113" s="240"/>
      <c r="I113" s="238"/>
      <c r="J113" s="238"/>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row>
    <row r="114" spans="1:39" ht="12.75" customHeight="1" thickBot="1">
      <c r="A114" s="162"/>
      <c r="B114" s="162"/>
      <c r="C114" s="242" t="s">
        <v>97</v>
      </c>
      <c r="D114" s="378"/>
      <c r="E114" s="243" t="str">
        <f t="shared" ref="E114:E145" si="129">D114&amp;"_"&amp;F114</f>
        <v>_1</v>
      </c>
      <c r="F114" s="178">
        <v>1</v>
      </c>
      <c r="G114" s="178" t="str">
        <f>"Prg"&amp;H114</f>
        <v>Prg2</v>
      </c>
      <c r="H114" s="177">
        <f>H61+1</f>
        <v>2</v>
      </c>
      <c r="I114" s="179" t="s">
        <v>98</v>
      </c>
      <c r="J114" s="245">
        <f t="shared" ref="J114:AG114" si="130">+J115+J116+J117+J118</f>
        <v>0</v>
      </c>
      <c r="K114" s="245">
        <f t="shared" si="130"/>
        <v>0</v>
      </c>
      <c r="L114" s="245">
        <f t="shared" si="130"/>
        <v>0</v>
      </c>
      <c r="M114" s="245">
        <f t="shared" si="130"/>
        <v>0</v>
      </c>
      <c r="N114" s="246">
        <f t="shared" si="130"/>
        <v>0</v>
      </c>
      <c r="O114" s="247">
        <f t="shared" si="130"/>
        <v>0</v>
      </c>
      <c r="P114" s="247">
        <f t="shared" si="130"/>
        <v>0</v>
      </c>
      <c r="Q114" s="247">
        <f t="shared" si="130"/>
        <v>0</v>
      </c>
      <c r="R114" s="248">
        <f t="shared" si="130"/>
        <v>0</v>
      </c>
      <c r="S114" s="246">
        <f t="shared" si="130"/>
        <v>0</v>
      </c>
      <c r="T114" s="247">
        <f t="shared" si="130"/>
        <v>0</v>
      </c>
      <c r="U114" s="247">
        <f t="shared" si="130"/>
        <v>0</v>
      </c>
      <c r="V114" s="247">
        <f t="shared" si="130"/>
        <v>0</v>
      </c>
      <c r="W114" s="248">
        <f t="shared" si="130"/>
        <v>0</v>
      </c>
      <c r="X114" s="246">
        <f t="shared" si="130"/>
        <v>0</v>
      </c>
      <c r="Y114" s="247">
        <f t="shared" si="130"/>
        <v>0</v>
      </c>
      <c r="Z114" s="247">
        <f t="shared" si="130"/>
        <v>0</v>
      </c>
      <c r="AA114" s="247">
        <f t="shared" si="130"/>
        <v>0</v>
      </c>
      <c r="AB114" s="248">
        <f t="shared" si="130"/>
        <v>0</v>
      </c>
      <c r="AC114" s="322">
        <f t="shared" si="130"/>
        <v>0</v>
      </c>
      <c r="AD114" s="323">
        <f t="shared" si="130"/>
        <v>0</v>
      </c>
      <c r="AE114" s="323">
        <f t="shared" si="130"/>
        <v>0</v>
      </c>
      <c r="AF114" s="323">
        <f t="shared" si="130"/>
        <v>0</v>
      </c>
      <c r="AG114" s="324">
        <f t="shared" si="130"/>
        <v>0</v>
      </c>
      <c r="AH114" s="249"/>
      <c r="AI114" s="379">
        <f>D114</f>
        <v>0</v>
      </c>
      <c r="AJ114" s="185"/>
      <c r="AK114" s="185"/>
      <c r="AL114" s="185"/>
      <c r="AM114" s="185"/>
    </row>
    <row r="115" spans="1:39" ht="12.75" customHeight="1">
      <c r="A115" s="162"/>
      <c r="B115" s="162"/>
      <c r="C115" s="242" t="s">
        <v>99</v>
      </c>
      <c r="D115" s="244" t="str">
        <f>IF(D114="","",D114)</f>
        <v/>
      </c>
      <c r="E115" s="243" t="str">
        <f t="shared" si="129"/>
        <v>_2</v>
      </c>
      <c r="F115" s="178">
        <v>2</v>
      </c>
      <c r="G115" s="178"/>
      <c r="H115" s="177"/>
      <c r="I115" s="187" t="s">
        <v>100</v>
      </c>
      <c r="J115" s="250"/>
      <c r="K115" s="250"/>
      <c r="L115" s="250"/>
      <c r="M115" s="250">
        <f>K150</f>
        <v>0</v>
      </c>
      <c r="N115" s="251"/>
      <c r="O115" s="250"/>
      <c r="P115" s="250"/>
      <c r="Q115" s="250"/>
      <c r="R115" s="252"/>
      <c r="S115" s="251"/>
      <c r="T115" s="250"/>
      <c r="U115" s="250"/>
      <c r="V115" s="250"/>
      <c r="W115" s="252"/>
      <c r="X115" s="251"/>
      <c r="Y115" s="250"/>
      <c r="Z115" s="250"/>
      <c r="AA115" s="250"/>
      <c r="AB115" s="252"/>
      <c r="AC115" s="325">
        <f>+N115+S115+X115-$J115</f>
        <v>0</v>
      </c>
      <c r="AD115" s="326">
        <f t="shared" ref="AD115:AD117" si="131">+O115+T115+Y115-$J115</f>
        <v>0</v>
      </c>
      <c r="AE115" s="326">
        <f t="shared" ref="AE115:AE117" si="132">+P115+U115+Z115-$J115</f>
        <v>0</v>
      </c>
      <c r="AF115" s="326">
        <f t="shared" ref="AF115:AF117" si="133">+Q115+V115+AA115-$J115</f>
        <v>0</v>
      </c>
      <c r="AG115" s="327">
        <f t="shared" ref="AG115:AG117" si="134">+R115+W115+AB115-$J115</f>
        <v>0</v>
      </c>
      <c r="AH115" s="249"/>
      <c r="AI115" s="379" t="str">
        <f t="shared" ref="AI115:AI165" si="135">D115</f>
        <v/>
      </c>
      <c r="AJ115" s="185"/>
      <c r="AK115" s="185"/>
      <c r="AL115" s="185"/>
      <c r="AM115" s="185"/>
    </row>
    <row r="116" spans="1:39" ht="12.75" customHeight="1">
      <c r="A116" s="162"/>
      <c r="B116" s="162"/>
      <c r="C116" s="242" t="s">
        <v>101</v>
      </c>
      <c r="D116" s="244" t="str">
        <f t="shared" ref="D116:D165" si="136">IF(D115="","",D115)</f>
        <v/>
      </c>
      <c r="E116" s="243" t="str">
        <f t="shared" si="129"/>
        <v>_3</v>
      </c>
      <c r="F116" s="178">
        <v>3</v>
      </c>
      <c r="G116" s="178"/>
      <c r="H116" s="177"/>
      <c r="I116" s="187" t="s">
        <v>102</v>
      </c>
      <c r="J116" s="250"/>
      <c r="K116" s="250"/>
      <c r="L116" s="250"/>
      <c r="M116" s="250"/>
      <c r="N116" s="251"/>
      <c r="O116" s="250"/>
      <c r="P116" s="250"/>
      <c r="Q116" s="250"/>
      <c r="R116" s="252"/>
      <c r="S116" s="251"/>
      <c r="T116" s="250"/>
      <c r="U116" s="250"/>
      <c r="V116" s="250"/>
      <c r="W116" s="252"/>
      <c r="X116" s="251"/>
      <c r="Y116" s="250"/>
      <c r="Z116" s="250"/>
      <c r="AA116" s="250"/>
      <c r="AB116" s="252"/>
      <c r="AC116" s="325">
        <f t="shared" ref="AC116:AC117" si="137">+N116+S116+X116-$J116</f>
        <v>0</v>
      </c>
      <c r="AD116" s="326">
        <f t="shared" si="131"/>
        <v>0</v>
      </c>
      <c r="AE116" s="326">
        <f t="shared" si="132"/>
        <v>0</v>
      </c>
      <c r="AF116" s="326">
        <f t="shared" si="133"/>
        <v>0</v>
      </c>
      <c r="AG116" s="327">
        <f t="shared" si="134"/>
        <v>0</v>
      </c>
      <c r="AH116" s="249"/>
      <c r="AI116" s="379" t="str">
        <f t="shared" si="135"/>
        <v/>
      </c>
      <c r="AJ116" s="185"/>
      <c r="AK116" s="185"/>
      <c r="AL116" s="185"/>
      <c r="AM116" s="185"/>
    </row>
    <row r="117" spans="1:39" ht="12.75" customHeight="1">
      <c r="A117" s="162"/>
      <c r="B117" s="162"/>
      <c r="C117" s="242" t="s">
        <v>103</v>
      </c>
      <c r="D117" s="244" t="str">
        <f t="shared" si="136"/>
        <v/>
      </c>
      <c r="E117" s="243" t="str">
        <f t="shared" si="129"/>
        <v>_4</v>
      </c>
      <c r="F117" s="178">
        <v>4</v>
      </c>
      <c r="G117" s="178"/>
      <c r="H117" s="177"/>
      <c r="I117" s="187" t="s">
        <v>104</v>
      </c>
      <c r="J117" s="250"/>
      <c r="K117" s="250"/>
      <c r="L117" s="250"/>
      <c r="M117" s="250"/>
      <c r="N117" s="251"/>
      <c r="O117" s="250"/>
      <c r="P117" s="250"/>
      <c r="Q117" s="250"/>
      <c r="R117" s="252"/>
      <c r="S117" s="251"/>
      <c r="T117" s="250"/>
      <c r="U117" s="250"/>
      <c r="V117" s="250"/>
      <c r="W117" s="252"/>
      <c r="X117" s="251"/>
      <c r="Y117" s="250"/>
      <c r="Z117" s="250"/>
      <c r="AA117" s="250"/>
      <c r="AB117" s="252"/>
      <c r="AC117" s="325">
        <f t="shared" si="137"/>
        <v>0</v>
      </c>
      <c r="AD117" s="326">
        <f t="shared" si="131"/>
        <v>0</v>
      </c>
      <c r="AE117" s="326">
        <f t="shared" si="132"/>
        <v>0</v>
      </c>
      <c r="AF117" s="326">
        <f t="shared" si="133"/>
        <v>0</v>
      </c>
      <c r="AG117" s="327">
        <f t="shared" si="134"/>
        <v>0</v>
      </c>
      <c r="AH117" s="249"/>
      <c r="AI117" s="379" t="str">
        <f t="shared" si="135"/>
        <v/>
      </c>
      <c r="AJ117" s="185"/>
      <c r="AK117" s="185"/>
      <c r="AL117" s="185"/>
      <c r="AM117" s="185"/>
    </row>
    <row r="118" spans="1:39" ht="12.75" customHeight="1">
      <c r="A118" s="162"/>
      <c r="B118" s="162"/>
      <c r="C118" s="242" t="s">
        <v>105</v>
      </c>
      <c r="D118" s="244" t="str">
        <f t="shared" si="136"/>
        <v/>
      </c>
      <c r="E118" s="243" t="str">
        <f t="shared" si="129"/>
        <v>_5</v>
      </c>
      <c r="F118" s="178">
        <v>5</v>
      </c>
      <c r="G118" s="178"/>
      <c r="H118" s="177"/>
      <c r="I118" s="197" t="s">
        <v>106</v>
      </c>
      <c r="J118" s="253">
        <f t="shared" ref="J118:AG118" si="138">+J119+J120+J121+J122</f>
        <v>0</v>
      </c>
      <c r="K118" s="253">
        <f t="shared" si="138"/>
        <v>0</v>
      </c>
      <c r="L118" s="253">
        <f t="shared" si="138"/>
        <v>0</v>
      </c>
      <c r="M118" s="253">
        <f t="shared" si="138"/>
        <v>0</v>
      </c>
      <c r="N118" s="254">
        <f t="shared" si="138"/>
        <v>0</v>
      </c>
      <c r="O118" s="253">
        <f t="shared" si="138"/>
        <v>0</v>
      </c>
      <c r="P118" s="253">
        <f t="shared" si="138"/>
        <v>0</v>
      </c>
      <c r="Q118" s="253">
        <f t="shared" si="138"/>
        <v>0</v>
      </c>
      <c r="R118" s="255">
        <f t="shared" si="138"/>
        <v>0</v>
      </c>
      <c r="S118" s="254">
        <f t="shared" si="138"/>
        <v>0</v>
      </c>
      <c r="T118" s="253">
        <f t="shared" si="138"/>
        <v>0</v>
      </c>
      <c r="U118" s="253">
        <f t="shared" si="138"/>
        <v>0</v>
      </c>
      <c r="V118" s="253">
        <f t="shared" si="138"/>
        <v>0</v>
      </c>
      <c r="W118" s="255">
        <f t="shared" si="138"/>
        <v>0</v>
      </c>
      <c r="X118" s="254">
        <f t="shared" si="138"/>
        <v>0</v>
      </c>
      <c r="Y118" s="253">
        <f t="shared" si="138"/>
        <v>0</v>
      </c>
      <c r="Z118" s="253">
        <f t="shared" si="138"/>
        <v>0</v>
      </c>
      <c r="AA118" s="253">
        <f t="shared" si="138"/>
        <v>0</v>
      </c>
      <c r="AB118" s="255">
        <f t="shared" si="138"/>
        <v>0</v>
      </c>
      <c r="AC118" s="328">
        <f t="shared" si="138"/>
        <v>0</v>
      </c>
      <c r="AD118" s="329">
        <f t="shared" si="138"/>
        <v>0</v>
      </c>
      <c r="AE118" s="329">
        <f t="shared" si="138"/>
        <v>0</v>
      </c>
      <c r="AF118" s="329">
        <f t="shared" si="138"/>
        <v>0</v>
      </c>
      <c r="AG118" s="330">
        <f t="shared" si="138"/>
        <v>0</v>
      </c>
      <c r="AH118" s="249"/>
      <c r="AI118" s="379" t="str">
        <f t="shared" si="135"/>
        <v/>
      </c>
      <c r="AJ118" s="185"/>
      <c r="AK118" s="185"/>
      <c r="AL118" s="185"/>
      <c r="AM118" s="185"/>
    </row>
    <row r="119" spans="1:39" ht="12.75" customHeight="1">
      <c r="A119" s="162"/>
      <c r="B119" s="162"/>
      <c r="C119" s="242" t="s">
        <v>107</v>
      </c>
      <c r="D119" s="244" t="str">
        <f t="shared" si="136"/>
        <v/>
      </c>
      <c r="E119" s="243" t="str">
        <f t="shared" si="129"/>
        <v>_6</v>
      </c>
      <c r="F119" s="178">
        <v>6</v>
      </c>
      <c r="G119" s="178"/>
      <c r="H119" s="177"/>
      <c r="I119" s="197" t="s">
        <v>108</v>
      </c>
      <c r="J119" s="250"/>
      <c r="K119" s="250"/>
      <c r="L119" s="250"/>
      <c r="M119" s="250"/>
      <c r="N119" s="251"/>
      <c r="O119" s="250"/>
      <c r="P119" s="250"/>
      <c r="Q119" s="250"/>
      <c r="R119" s="252"/>
      <c r="S119" s="251"/>
      <c r="T119" s="250"/>
      <c r="U119" s="250"/>
      <c r="V119" s="250"/>
      <c r="W119" s="252"/>
      <c r="X119" s="251"/>
      <c r="Y119" s="250"/>
      <c r="Z119" s="250"/>
      <c r="AA119" s="250"/>
      <c r="AB119" s="252"/>
      <c r="AC119" s="325">
        <f t="shared" ref="AC119:AC122" si="139">+N119+S119+X119-$J119</f>
        <v>0</v>
      </c>
      <c r="AD119" s="326">
        <f t="shared" ref="AD119:AD122" si="140">+O119+T119+Y119-$J119</f>
        <v>0</v>
      </c>
      <c r="AE119" s="326">
        <f t="shared" ref="AE119:AE122" si="141">+P119+U119+Z119-$J119</f>
        <v>0</v>
      </c>
      <c r="AF119" s="326">
        <f t="shared" ref="AF119:AF122" si="142">+Q119+V119+AA119-$J119</f>
        <v>0</v>
      </c>
      <c r="AG119" s="327">
        <f t="shared" ref="AG119:AG122" si="143">+R119+W119+AB119-$J119</f>
        <v>0</v>
      </c>
      <c r="AH119" s="249"/>
      <c r="AI119" s="379" t="str">
        <f t="shared" si="135"/>
        <v/>
      </c>
      <c r="AJ119" s="185"/>
      <c r="AK119" s="185"/>
      <c r="AL119" s="185"/>
      <c r="AM119" s="185"/>
    </row>
    <row r="120" spans="1:39" ht="12.75" customHeight="1">
      <c r="A120" s="162"/>
      <c r="B120" s="162"/>
      <c r="C120" s="242" t="s">
        <v>109</v>
      </c>
      <c r="D120" s="244" t="str">
        <f t="shared" si="136"/>
        <v/>
      </c>
      <c r="E120" s="243" t="str">
        <f t="shared" si="129"/>
        <v>_7</v>
      </c>
      <c r="F120" s="178">
        <v>7</v>
      </c>
      <c r="G120" s="178"/>
      <c r="H120" s="177"/>
      <c r="I120" s="197" t="s">
        <v>110</v>
      </c>
      <c r="J120" s="250"/>
      <c r="K120" s="250"/>
      <c r="L120" s="250"/>
      <c r="M120" s="250"/>
      <c r="N120" s="251"/>
      <c r="O120" s="250"/>
      <c r="P120" s="250"/>
      <c r="Q120" s="250"/>
      <c r="R120" s="252"/>
      <c r="S120" s="251"/>
      <c r="T120" s="250"/>
      <c r="U120" s="250"/>
      <c r="V120" s="250"/>
      <c r="W120" s="252"/>
      <c r="X120" s="251"/>
      <c r="Y120" s="250"/>
      <c r="Z120" s="250"/>
      <c r="AA120" s="250"/>
      <c r="AB120" s="252"/>
      <c r="AC120" s="325">
        <f t="shared" si="139"/>
        <v>0</v>
      </c>
      <c r="AD120" s="326">
        <f t="shared" si="140"/>
        <v>0</v>
      </c>
      <c r="AE120" s="326">
        <f t="shared" si="141"/>
        <v>0</v>
      </c>
      <c r="AF120" s="326">
        <f t="shared" si="142"/>
        <v>0</v>
      </c>
      <c r="AG120" s="327">
        <f t="shared" si="143"/>
        <v>0</v>
      </c>
      <c r="AH120" s="249"/>
      <c r="AI120" s="379" t="str">
        <f t="shared" si="135"/>
        <v/>
      </c>
      <c r="AJ120" s="185"/>
      <c r="AK120" s="185"/>
      <c r="AL120" s="185"/>
      <c r="AM120" s="185"/>
    </row>
    <row r="121" spans="1:39" ht="12.75" customHeight="1">
      <c r="A121" s="162"/>
      <c r="B121" s="162"/>
      <c r="C121" s="242" t="s">
        <v>111</v>
      </c>
      <c r="D121" s="244" t="str">
        <f t="shared" si="136"/>
        <v/>
      </c>
      <c r="E121" s="243" t="str">
        <f t="shared" si="129"/>
        <v>_8</v>
      </c>
      <c r="F121" s="178">
        <v>8</v>
      </c>
      <c r="G121" s="178"/>
      <c r="H121" s="177"/>
      <c r="I121" s="187" t="s">
        <v>184</v>
      </c>
      <c r="J121" s="250"/>
      <c r="K121" s="250"/>
      <c r="L121" s="250"/>
      <c r="M121" s="250"/>
      <c r="N121" s="251"/>
      <c r="O121" s="250"/>
      <c r="P121" s="250"/>
      <c r="Q121" s="250"/>
      <c r="R121" s="252"/>
      <c r="S121" s="251"/>
      <c r="T121" s="250"/>
      <c r="U121" s="250"/>
      <c r="V121" s="250"/>
      <c r="W121" s="252"/>
      <c r="X121" s="251"/>
      <c r="Y121" s="250"/>
      <c r="Z121" s="250"/>
      <c r="AA121" s="250"/>
      <c r="AB121" s="252"/>
      <c r="AC121" s="325">
        <f t="shared" si="139"/>
        <v>0</v>
      </c>
      <c r="AD121" s="326">
        <f t="shared" si="140"/>
        <v>0</v>
      </c>
      <c r="AE121" s="326">
        <f t="shared" si="141"/>
        <v>0</v>
      </c>
      <c r="AF121" s="326">
        <f t="shared" si="142"/>
        <v>0</v>
      </c>
      <c r="AG121" s="327">
        <f t="shared" si="143"/>
        <v>0</v>
      </c>
      <c r="AH121" s="249"/>
      <c r="AI121" s="379" t="str">
        <f t="shared" si="135"/>
        <v/>
      </c>
      <c r="AJ121" s="185"/>
      <c r="AK121" s="185"/>
      <c r="AL121" s="185"/>
      <c r="AM121" s="185"/>
    </row>
    <row r="122" spans="1:39" ht="12.75" customHeight="1">
      <c r="A122" s="162"/>
      <c r="B122" s="162"/>
      <c r="C122" s="242" t="s">
        <v>113</v>
      </c>
      <c r="D122" s="244" t="str">
        <f t="shared" si="136"/>
        <v/>
      </c>
      <c r="E122" s="243" t="str">
        <f t="shared" si="129"/>
        <v>_9</v>
      </c>
      <c r="F122" s="178">
        <v>9</v>
      </c>
      <c r="G122" s="178"/>
      <c r="H122" s="177"/>
      <c r="I122" s="197" t="s">
        <v>114</v>
      </c>
      <c r="J122" s="250"/>
      <c r="K122" s="250"/>
      <c r="L122" s="250"/>
      <c r="M122" s="250"/>
      <c r="N122" s="251"/>
      <c r="O122" s="250"/>
      <c r="P122" s="250"/>
      <c r="Q122" s="250"/>
      <c r="R122" s="252"/>
      <c r="S122" s="251"/>
      <c r="T122" s="250"/>
      <c r="U122" s="250"/>
      <c r="V122" s="250"/>
      <c r="W122" s="252"/>
      <c r="X122" s="251"/>
      <c r="Y122" s="250"/>
      <c r="Z122" s="250"/>
      <c r="AA122" s="250"/>
      <c r="AB122" s="252"/>
      <c r="AC122" s="325">
        <f t="shared" si="139"/>
        <v>0</v>
      </c>
      <c r="AD122" s="326">
        <f t="shared" si="140"/>
        <v>0</v>
      </c>
      <c r="AE122" s="326">
        <f t="shared" si="141"/>
        <v>0</v>
      </c>
      <c r="AF122" s="326">
        <f t="shared" si="142"/>
        <v>0</v>
      </c>
      <c r="AG122" s="327">
        <f t="shared" si="143"/>
        <v>0</v>
      </c>
      <c r="AH122" s="249"/>
      <c r="AI122" s="379" t="str">
        <f t="shared" si="135"/>
        <v/>
      </c>
      <c r="AJ122" s="185"/>
      <c r="AK122" s="185"/>
      <c r="AL122" s="185"/>
      <c r="AM122" s="185"/>
    </row>
    <row r="123" spans="1:39" ht="12.75" customHeight="1">
      <c r="A123" s="162"/>
      <c r="B123" s="162"/>
      <c r="C123" s="242" t="s">
        <v>115</v>
      </c>
      <c r="D123" s="244" t="str">
        <f t="shared" si="136"/>
        <v/>
      </c>
      <c r="E123" s="243" t="str">
        <f t="shared" si="129"/>
        <v>_10</v>
      </c>
      <c r="F123" s="178">
        <v>10</v>
      </c>
      <c r="G123" s="178"/>
      <c r="H123" s="177"/>
      <c r="I123" s="197"/>
      <c r="J123" s="256"/>
      <c r="K123" s="256"/>
      <c r="L123" s="256"/>
      <c r="M123" s="256"/>
      <c r="N123" s="257"/>
      <c r="O123" s="256"/>
      <c r="P123" s="256"/>
      <c r="Q123" s="256"/>
      <c r="R123" s="258"/>
      <c r="S123" s="257"/>
      <c r="T123" s="256"/>
      <c r="U123" s="256"/>
      <c r="V123" s="256"/>
      <c r="W123" s="258"/>
      <c r="X123" s="257"/>
      <c r="Y123" s="256"/>
      <c r="Z123" s="256"/>
      <c r="AA123" s="256"/>
      <c r="AB123" s="258"/>
      <c r="AC123" s="331"/>
      <c r="AD123" s="209"/>
      <c r="AE123" s="209"/>
      <c r="AF123" s="209"/>
      <c r="AG123" s="332"/>
      <c r="AH123" s="249"/>
      <c r="AI123" s="379" t="str">
        <f t="shared" si="135"/>
        <v/>
      </c>
      <c r="AJ123" s="185"/>
      <c r="AK123" s="185"/>
      <c r="AL123" s="185"/>
      <c r="AM123" s="185"/>
    </row>
    <row r="124" spans="1:39" ht="12.75" customHeight="1">
      <c r="A124" s="162"/>
      <c r="B124" s="162"/>
      <c r="C124" s="242" t="s">
        <v>116</v>
      </c>
      <c r="D124" s="244" t="str">
        <f t="shared" si="136"/>
        <v/>
      </c>
      <c r="E124" s="243" t="str">
        <f t="shared" si="129"/>
        <v>_11</v>
      </c>
      <c r="F124" s="178">
        <v>11</v>
      </c>
      <c r="G124" s="178"/>
      <c r="H124" s="177"/>
      <c r="I124" s="179" t="s">
        <v>117</v>
      </c>
      <c r="J124" s="259">
        <f t="shared" ref="J124:AG124" si="144">+J125+J126</f>
        <v>0</v>
      </c>
      <c r="K124" s="259">
        <f t="shared" si="144"/>
        <v>0</v>
      </c>
      <c r="L124" s="259">
        <f t="shared" si="144"/>
        <v>0</v>
      </c>
      <c r="M124" s="259">
        <f t="shared" si="144"/>
        <v>0</v>
      </c>
      <c r="N124" s="260">
        <f t="shared" si="144"/>
        <v>0</v>
      </c>
      <c r="O124" s="259">
        <f t="shared" si="144"/>
        <v>0</v>
      </c>
      <c r="P124" s="259">
        <f t="shared" si="144"/>
        <v>0</v>
      </c>
      <c r="Q124" s="259">
        <f t="shared" si="144"/>
        <v>0</v>
      </c>
      <c r="R124" s="261">
        <f t="shared" si="144"/>
        <v>0</v>
      </c>
      <c r="S124" s="260">
        <f t="shared" si="144"/>
        <v>0</v>
      </c>
      <c r="T124" s="259">
        <f t="shared" si="144"/>
        <v>0</v>
      </c>
      <c r="U124" s="259">
        <f t="shared" si="144"/>
        <v>0</v>
      </c>
      <c r="V124" s="259">
        <f t="shared" si="144"/>
        <v>0</v>
      </c>
      <c r="W124" s="261">
        <f t="shared" si="144"/>
        <v>0</v>
      </c>
      <c r="X124" s="260">
        <f t="shared" si="144"/>
        <v>0</v>
      </c>
      <c r="Y124" s="259">
        <f t="shared" si="144"/>
        <v>0</v>
      </c>
      <c r="Z124" s="259">
        <f t="shared" si="144"/>
        <v>0</v>
      </c>
      <c r="AA124" s="259">
        <f t="shared" si="144"/>
        <v>0</v>
      </c>
      <c r="AB124" s="261">
        <f t="shared" si="144"/>
        <v>0</v>
      </c>
      <c r="AC124" s="333">
        <f t="shared" si="144"/>
        <v>0</v>
      </c>
      <c r="AD124" s="334">
        <f t="shared" si="144"/>
        <v>0</v>
      </c>
      <c r="AE124" s="334">
        <f t="shared" si="144"/>
        <v>0</v>
      </c>
      <c r="AF124" s="334">
        <f t="shared" si="144"/>
        <v>0</v>
      </c>
      <c r="AG124" s="335">
        <f t="shared" si="144"/>
        <v>0</v>
      </c>
      <c r="AH124" s="249"/>
      <c r="AI124" s="379" t="str">
        <f t="shared" si="135"/>
        <v/>
      </c>
      <c r="AJ124" s="185"/>
      <c r="AK124" s="185"/>
      <c r="AL124" s="185"/>
      <c r="AM124" s="185"/>
    </row>
    <row r="125" spans="1:39" ht="12.75" customHeight="1">
      <c r="A125" s="162"/>
      <c r="B125" s="162"/>
      <c r="C125" s="242" t="s">
        <v>118</v>
      </c>
      <c r="D125" s="244" t="str">
        <f t="shared" si="136"/>
        <v/>
      </c>
      <c r="E125" s="243" t="str">
        <f t="shared" si="129"/>
        <v>_12</v>
      </c>
      <c r="F125" s="178">
        <v>12</v>
      </c>
      <c r="G125" s="178"/>
      <c r="H125" s="177"/>
      <c r="I125" s="197" t="s">
        <v>119</v>
      </c>
      <c r="J125" s="250"/>
      <c r="K125" s="250"/>
      <c r="L125" s="250"/>
      <c r="M125" s="250"/>
      <c r="N125" s="251"/>
      <c r="O125" s="250"/>
      <c r="P125" s="250"/>
      <c r="Q125" s="250"/>
      <c r="R125" s="252"/>
      <c r="S125" s="251"/>
      <c r="T125" s="250"/>
      <c r="U125" s="250"/>
      <c r="V125" s="250"/>
      <c r="W125" s="252"/>
      <c r="X125" s="251"/>
      <c r="Y125" s="250"/>
      <c r="Z125" s="250"/>
      <c r="AA125" s="250"/>
      <c r="AB125" s="252"/>
      <c r="AC125" s="325">
        <f t="shared" ref="AC125:AC126" si="145">+N125+S125+X125-$J125</f>
        <v>0</v>
      </c>
      <c r="AD125" s="326">
        <f t="shared" ref="AD125:AD126" si="146">+O125+T125+Y125-$J125</f>
        <v>0</v>
      </c>
      <c r="AE125" s="326">
        <f t="shared" ref="AE125:AE126" si="147">+P125+U125+Z125-$J125</f>
        <v>0</v>
      </c>
      <c r="AF125" s="326">
        <f t="shared" ref="AF125:AF126" si="148">+Q125+V125+AA125-$J125</f>
        <v>0</v>
      </c>
      <c r="AG125" s="327">
        <f t="shared" ref="AG125:AG126" si="149">+R125+W125+AB125-$J125</f>
        <v>0</v>
      </c>
      <c r="AH125" s="249"/>
      <c r="AI125" s="379" t="str">
        <f t="shared" si="135"/>
        <v/>
      </c>
      <c r="AJ125" s="185"/>
      <c r="AK125" s="185"/>
      <c r="AL125" s="185"/>
      <c r="AM125" s="185"/>
    </row>
    <row r="126" spans="1:39" ht="12.75" customHeight="1">
      <c r="A126" s="162"/>
      <c r="B126" s="162"/>
      <c r="C126" s="242" t="s">
        <v>120</v>
      </c>
      <c r="D126" s="244" t="str">
        <f t="shared" si="136"/>
        <v/>
      </c>
      <c r="E126" s="243" t="str">
        <f t="shared" si="129"/>
        <v>_13</v>
      </c>
      <c r="F126" s="178">
        <v>13</v>
      </c>
      <c r="G126" s="178"/>
      <c r="H126" s="177"/>
      <c r="I126" s="197" t="s">
        <v>121</v>
      </c>
      <c r="J126" s="250"/>
      <c r="K126" s="250"/>
      <c r="L126" s="250"/>
      <c r="M126" s="250"/>
      <c r="N126" s="251"/>
      <c r="O126" s="250"/>
      <c r="P126" s="250"/>
      <c r="Q126" s="250"/>
      <c r="R126" s="252"/>
      <c r="S126" s="251"/>
      <c r="T126" s="250"/>
      <c r="U126" s="250"/>
      <c r="V126" s="250"/>
      <c r="W126" s="252"/>
      <c r="X126" s="251"/>
      <c r="Y126" s="250"/>
      <c r="Z126" s="250"/>
      <c r="AA126" s="250"/>
      <c r="AB126" s="252"/>
      <c r="AC126" s="325">
        <f t="shared" si="145"/>
        <v>0</v>
      </c>
      <c r="AD126" s="326">
        <f t="shared" si="146"/>
        <v>0</v>
      </c>
      <c r="AE126" s="326">
        <f t="shared" si="147"/>
        <v>0</v>
      </c>
      <c r="AF126" s="326">
        <f t="shared" si="148"/>
        <v>0</v>
      </c>
      <c r="AG126" s="327">
        <f t="shared" si="149"/>
        <v>0</v>
      </c>
      <c r="AH126" s="249"/>
      <c r="AI126" s="379" t="str">
        <f t="shared" si="135"/>
        <v/>
      </c>
      <c r="AJ126" s="185"/>
      <c r="AK126" s="185"/>
      <c r="AL126" s="185"/>
      <c r="AM126" s="185"/>
    </row>
    <row r="127" spans="1:39" ht="12.75" customHeight="1">
      <c r="A127" s="162"/>
      <c r="B127" s="162"/>
      <c r="C127" s="242" t="s">
        <v>122</v>
      </c>
      <c r="D127" s="244" t="str">
        <f t="shared" si="136"/>
        <v/>
      </c>
      <c r="E127" s="243" t="str">
        <f t="shared" si="129"/>
        <v>_14</v>
      </c>
      <c r="F127" s="178">
        <v>14</v>
      </c>
      <c r="G127" s="178"/>
      <c r="H127" s="177"/>
      <c r="I127" s="197"/>
      <c r="J127" s="262"/>
      <c r="K127" s="262"/>
      <c r="L127" s="262"/>
      <c r="M127" s="262"/>
      <c r="N127" s="263"/>
      <c r="O127" s="262"/>
      <c r="P127" s="262"/>
      <c r="Q127" s="262"/>
      <c r="R127" s="264"/>
      <c r="S127" s="263"/>
      <c r="T127" s="262"/>
      <c r="U127" s="262"/>
      <c r="V127" s="262"/>
      <c r="W127" s="264"/>
      <c r="X127" s="263"/>
      <c r="Y127" s="262"/>
      <c r="Z127" s="262"/>
      <c r="AA127" s="262"/>
      <c r="AB127" s="264"/>
      <c r="AC127" s="336"/>
      <c r="AD127" s="231"/>
      <c r="AE127" s="231"/>
      <c r="AF127" s="231"/>
      <c r="AG127" s="337"/>
      <c r="AH127" s="249"/>
      <c r="AI127" s="379" t="str">
        <f t="shared" si="135"/>
        <v/>
      </c>
      <c r="AJ127" s="185"/>
      <c r="AK127" s="185"/>
      <c r="AL127" s="185"/>
      <c r="AM127" s="185"/>
    </row>
    <row r="128" spans="1:39" ht="12.75" customHeight="1">
      <c r="A128" s="162"/>
      <c r="B128" s="162"/>
      <c r="C128" s="242" t="s">
        <v>123</v>
      </c>
      <c r="D128" s="244" t="str">
        <f t="shared" si="136"/>
        <v/>
      </c>
      <c r="E128" s="243" t="str">
        <f t="shared" si="129"/>
        <v>_15</v>
      </c>
      <c r="F128" s="178">
        <v>15</v>
      </c>
      <c r="G128" s="178"/>
      <c r="H128" s="177"/>
      <c r="I128" s="179" t="s">
        <v>124</v>
      </c>
      <c r="J128" s="265"/>
      <c r="K128" s="265"/>
      <c r="L128" s="265"/>
      <c r="M128" s="265"/>
      <c r="N128" s="266"/>
      <c r="O128" s="265"/>
      <c r="P128" s="265"/>
      <c r="Q128" s="265"/>
      <c r="R128" s="267"/>
      <c r="S128" s="266"/>
      <c r="T128" s="265"/>
      <c r="U128" s="265"/>
      <c r="V128" s="265"/>
      <c r="W128" s="267"/>
      <c r="X128" s="266"/>
      <c r="Y128" s="265"/>
      <c r="Z128" s="265"/>
      <c r="AA128" s="265"/>
      <c r="AB128" s="267"/>
      <c r="AC128" s="338">
        <f>+N128+S128+X128-$J128</f>
        <v>0</v>
      </c>
      <c r="AD128" s="339">
        <f t="shared" ref="AD128" si="150">+O128+T128+Y128-$J128</f>
        <v>0</v>
      </c>
      <c r="AE128" s="339">
        <f t="shared" ref="AE128" si="151">+P128+U128+Z128-$J128</f>
        <v>0</v>
      </c>
      <c r="AF128" s="339">
        <f t="shared" ref="AF128" si="152">+Q128+V128+AA128-$J128</f>
        <v>0</v>
      </c>
      <c r="AG128" s="340">
        <f t="shared" ref="AG128" si="153">+R128+W128+AB128-$J128</f>
        <v>0</v>
      </c>
      <c r="AH128" s="249"/>
      <c r="AI128" s="379" t="str">
        <f t="shared" si="135"/>
        <v/>
      </c>
      <c r="AJ128" s="185"/>
      <c r="AK128" s="185"/>
      <c r="AL128" s="185"/>
      <c r="AM128" s="185"/>
    </row>
    <row r="129" spans="1:39" ht="12.75" customHeight="1">
      <c r="A129" s="162"/>
      <c r="B129" s="162"/>
      <c r="C129" s="242" t="s">
        <v>125</v>
      </c>
      <c r="D129" s="244" t="str">
        <f t="shared" si="136"/>
        <v/>
      </c>
      <c r="E129" s="243" t="str">
        <f t="shared" si="129"/>
        <v>_16</v>
      </c>
      <c r="F129" s="178">
        <v>16</v>
      </c>
      <c r="G129" s="178"/>
      <c r="H129" s="177"/>
      <c r="I129" s="197"/>
      <c r="J129" s="262"/>
      <c r="K129" s="262"/>
      <c r="L129" s="262"/>
      <c r="M129" s="262"/>
      <c r="N129" s="263"/>
      <c r="O129" s="262"/>
      <c r="P129" s="262"/>
      <c r="Q129" s="262"/>
      <c r="R129" s="264"/>
      <c r="S129" s="263"/>
      <c r="T129" s="262"/>
      <c r="U129" s="262"/>
      <c r="V129" s="262"/>
      <c r="W129" s="264"/>
      <c r="X129" s="263"/>
      <c r="Y129" s="262"/>
      <c r="Z129" s="262"/>
      <c r="AA129" s="262"/>
      <c r="AB129" s="264"/>
      <c r="AC129" s="336"/>
      <c r="AD129" s="231"/>
      <c r="AE129" s="231"/>
      <c r="AF129" s="231"/>
      <c r="AG129" s="337"/>
      <c r="AH129" s="249"/>
      <c r="AI129" s="379" t="str">
        <f t="shared" si="135"/>
        <v/>
      </c>
      <c r="AJ129" s="185"/>
      <c r="AK129" s="185"/>
      <c r="AL129" s="185"/>
      <c r="AM129" s="185"/>
    </row>
    <row r="130" spans="1:39" ht="12.75" customHeight="1">
      <c r="A130" s="162"/>
      <c r="B130" s="162"/>
      <c r="C130" s="242" t="s">
        <v>126</v>
      </c>
      <c r="D130" s="244" t="str">
        <f t="shared" si="136"/>
        <v/>
      </c>
      <c r="E130" s="243" t="str">
        <f t="shared" si="129"/>
        <v>_17</v>
      </c>
      <c r="F130" s="178">
        <v>17</v>
      </c>
      <c r="G130" s="178"/>
      <c r="H130" s="177"/>
      <c r="I130" s="179" t="s">
        <v>127</v>
      </c>
      <c r="J130" s="259">
        <f t="shared" ref="J130:AG130" si="154">+J131+J132+J133+J134</f>
        <v>0</v>
      </c>
      <c r="K130" s="259">
        <f t="shared" si="154"/>
        <v>0</v>
      </c>
      <c r="L130" s="259">
        <f t="shared" si="154"/>
        <v>0</v>
      </c>
      <c r="M130" s="259">
        <f t="shared" si="154"/>
        <v>0</v>
      </c>
      <c r="N130" s="260">
        <f t="shared" si="154"/>
        <v>0</v>
      </c>
      <c r="O130" s="259">
        <f t="shared" si="154"/>
        <v>0</v>
      </c>
      <c r="P130" s="259">
        <f t="shared" si="154"/>
        <v>0</v>
      </c>
      <c r="Q130" s="259">
        <f t="shared" si="154"/>
        <v>0</v>
      </c>
      <c r="R130" s="261">
        <f t="shared" si="154"/>
        <v>0</v>
      </c>
      <c r="S130" s="260">
        <f t="shared" si="154"/>
        <v>0</v>
      </c>
      <c r="T130" s="259">
        <f t="shared" si="154"/>
        <v>0</v>
      </c>
      <c r="U130" s="259">
        <f t="shared" si="154"/>
        <v>0</v>
      </c>
      <c r="V130" s="259">
        <f t="shared" si="154"/>
        <v>0</v>
      </c>
      <c r="W130" s="261">
        <f t="shared" si="154"/>
        <v>0</v>
      </c>
      <c r="X130" s="260">
        <f t="shared" si="154"/>
        <v>0</v>
      </c>
      <c r="Y130" s="259">
        <f t="shared" si="154"/>
        <v>0</v>
      </c>
      <c r="Z130" s="259">
        <f t="shared" si="154"/>
        <v>0</v>
      </c>
      <c r="AA130" s="259">
        <f t="shared" si="154"/>
        <v>0</v>
      </c>
      <c r="AB130" s="261">
        <f t="shared" si="154"/>
        <v>0</v>
      </c>
      <c r="AC130" s="333">
        <f t="shared" si="154"/>
        <v>0</v>
      </c>
      <c r="AD130" s="334">
        <f t="shared" si="154"/>
        <v>0</v>
      </c>
      <c r="AE130" s="334">
        <f t="shared" si="154"/>
        <v>0</v>
      </c>
      <c r="AF130" s="334">
        <f t="shared" si="154"/>
        <v>0</v>
      </c>
      <c r="AG130" s="335">
        <f t="shared" si="154"/>
        <v>0</v>
      </c>
      <c r="AH130" s="249"/>
      <c r="AI130" s="379" t="str">
        <f t="shared" si="135"/>
        <v/>
      </c>
      <c r="AJ130" s="185"/>
      <c r="AK130" s="185"/>
      <c r="AL130" s="185"/>
      <c r="AM130" s="185"/>
    </row>
    <row r="131" spans="1:39" ht="12.75" customHeight="1">
      <c r="A131" s="162"/>
      <c r="B131" s="162"/>
      <c r="C131" s="242" t="s">
        <v>128</v>
      </c>
      <c r="D131" s="244" t="str">
        <f t="shared" si="136"/>
        <v/>
      </c>
      <c r="E131" s="243" t="str">
        <f t="shared" si="129"/>
        <v>_18</v>
      </c>
      <c r="F131" s="178">
        <v>18</v>
      </c>
      <c r="G131" s="178"/>
      <c r="H131" s="177"/>
      <c r="I131" s="187" t="s">
        <v>129</v>
      </c>
      <c r="J131" s="268"/>
      <c r="K131" s="268"/>
      <c r="L131" s="268"/>
      <c r="M131" s="268"/>
      <c r="N131" s="269"/>
      <c r="O131" s="268"/>
      <c r="P131" s="268"/>
      <c r="Q131" s="268"/>
      <c r="R131" s="270"/>
      <c r="S131" s="269"/>
      <c r="T131" s="268"/>
      <c r="U131" s="268"/>
      <c r="V131" s="268"/>
      <c r="W131" s="270"/>
      <c r="X131" s="269"/>
      <c r="Y131" s="268"/>
      <c r="Z131" s="268"/>
      <c r="AA131" s="268"/>
      <c r="AB131" s="270"/>
      <c r="AC131" s="341">
        <f t="shared" ref="AC131:AC134" si="155">+N131+S131+X131-$J131</f>
        <v>0</v>
      </c>
      <c r="AD131" s="342">
        <f t="shared" ref="AD131:AD134" si="156">+O131+T131+Y131-$J131</f>
        <v>0</v>
      </c>
      <c r="AE131" s="342">
        <f t="shared" ref="AE131:AE134" si="157">+P131+U131+Z131-$J131</f>
        <v>0</v>
      </c>
      <c r="AF131" s="342">
        <f t="shared" ref="AF131:AF134" si="158">+Q131+V131+AA131-$J131</f>
        <v>0</v>
      </c>
      <c r="AG131" s="343">
        <f t="shared" ref="AG131:AG134" si="159">+R131+W131+AB131-$J131</f>
        <v>0</v>
      </c>
      <c r="AH131" s="249"/>
      <c r="AI131" s="379" t="str">
        <f t="shared" si="135"/>
        <v/>
      </c>
      <c r="AJ131" s="185"/>
      <c r="AK131" s="185"/>
      <c r="AL131" s="185"/>
      <c r="AM131" s="185"/>
    </row>
    <row r="132" spans="1:39" ht="12.75" customHeight="1">
      <c r="A132" s="162"/>
      <c r="B132" s="162"/>
      <c r="C132" s="242" t="s">
        <v>130</v>
      </c>
      <c r="D132" s="244" t="str">
        <f t="shared" si="136"/>
        <v/>
      </c>
      <c r="E132" s="243" t="str">
        <f t="shared" si="129"/>
        <v>_19</v>
      </c>
      <c r="F132" s="178">
        <v>19</v>
      </c>
      <c r="G132" s="178"/>
      <c r="H132" s="177"/>
      <c r="I132" s="197" t="s">
        <v>131</v>
      </c>
      <c r="J132" s="250"/>
      <c r="K132" s="250"/>
      <c r="L132" s="250"/>
      <c r="M132" s="250"/>
      <c r="N132" s="251"/>
      <c r="O132" s="250"/>
      <c r="P132" s="250"/>
      <c r="Q132" s="250"/>
      <c r="R132" s="252"/>
      <c r="S132" s="251"/>
      <c r="T132" s="250"/>
      <c r="U132" s="250"/>
      <c r="V132" s="250"/>
      <c r="W132" s="252"/>
      <c r="X132" s="251"/>
      <c r="Y132" s="250"/>
      <c r="Z132" s="250"/>
      <c r="AA132" s="250"/>
      <c r="AB132" s="252"/>
      <c r="AC132" s="325">
        <f t="shared" si="155"/>
        <v>0</v>
      </c>
      <c r="AD132" s="326">
        <f t="shared" si="156"/>
        <v>0</v>
      </c>
      <c r="AE132" s="326">
        <f t="shared" si="157"/>
        <v>0</v>
      </c>
      <c r="AF132" s="326">
        <f t="shared" si="158"/>
        <v>0</v>
      </c>
      <c r="AG132" s="327">
        <f t="shared" si="159"/>
        <v>0</v>
      </c>
      <c r="AH132" s="249"/>
      <c r="AI132" s="379" t="str">
        <f t="shared" si="135"/>
        <v/>
      </c>
      <c r="AJ132" s="185"/>
      <c r="AK132" s="185"/>
      <c r="AL132" s="185"/>
      <c r="AM132" s="185"/>
    </row>
    <row r="133" spans="1:39" ht="12.75" customHeight="1">
      <c r="A133" s="162"/>
      <c r="B133" s="162"/>
      <c r="C133" s="242" t="s">
        <v>132</v>
      </c>
      <c r="D133" s="244" t="str">
        <f t="shared" si="136"/>
        <v/>
      </c>
      <c r="E133" s="243" t="str">
        <f t="shared" si="129"/>
        <v>_20</v>
      </c>
      <c r="F133" s="178">
        <v>20</v>
      </c>
      <c r="G133" s="178"/>
      <c r="H133" s="177"/>
      <c r="I133" s="197" t="s">
        <v>133</v>
      </c>
      <c r="J133" s="250"/>
      <c r="K133" s="250"/>
      <c r="L133" s="250"/>
      <c r="M133" s="250"/>
      <c r="N133" s="251"/>
      <c r="O133" s="250"/>
      <c r="P133" s="250"/>
      <c r="Q133" s="250"/>
      <c r="R133" s="252"/>
      <c r="S133" s="251"/>
      <c r="T133" s="250"/>
      <c r="U133" s="250"/>
      <c r="V133" s="250"/>
      <c r="W133" s="252"/>
      <c r="X133" s="251"/>
      <c r="Y133" s="250"/>
      <c r="Z133" s="250"/>
      <c r="AA133" s="250"/>
      <c r="AB133" s="252"/>
      <c r="AC133" s="325">
        <f t="shared" si="155"/>
        <v>0</v>
      </c>
      <c r="AD133" s="326">
        <f t="shared" si="156"/>
        <v>0</v>
      </c>
      <c r="AE133" s="326">
        <f t="shared" si="157"/>
        <v>0</v>
      </c>
      <c r="AF133" s="326">
        <f t="shared" si="158"/>
        <v>0</v>
      </c>
      <c r="AG133" s="327">
        <f t="shared" si="159"/>
        <v>0</v>
      </c>
      <c r="AH133" s="249"/>
      <c r="AI133" s="379" t="str">
        <f t="shared" si="135"/>
        <v/>
      </c>
      <c r="AJ133" s="185"/>
      <c r="AK133" s="185"/>
      <c r="AL133" s="185"/>
      <c r="AM133" s="185"/>
    </row>
    <row r="134" spans="1:39" ht="12.75" customHeight="1">
      <c r="A134" s="162"/>
      <c r="B134" s="162"/>
      <c r="C134" s="242" t="s">
        <v>134</v>
      </c>
      <c r="D134" s="244" t="str">
        <f t="shared" si="136"/>
        <v/>
      </c>
      <c r="E134" s="243" t="str">
        <f t="shared" si="129"/>
        <v>_21</v>
      </c>
      <c r="F134" s="178">
        <v>21</v>
      </c>
      <c r="G134" s="178"/>
      <c r="H134" s="177"/>
      <c r="I134" s="197" t="s">
        <v>135</v>
      </c>
      <c r="J134" s="250"/>
      <c r="K134" s="250"/>
      <c r="L134" s="250"/>
      <c r="M134" s="250"/>
      <c r="N134" s="251"/>
      <c r="O134" s="250"/>
      <c r="P134" s="250"/>
      <c r="Q134" s="250"/>
      <c r="R134" s="252"/>
      <c r="S134" s="251"/>
      <c r="T134" s="250"/>
      <c r="U134" s="250"/>
      <c r="V134" s="250"/>
      <c r="W134" s="252"/>
      <c r="X134" s="251"/>
      <c r="Y134" s="250"/>
      <c r="Z134" s="250"/>
      <c r="AA134" s="250"/>
      <c r="AB134" s="252"/>
      <c r="AC134" s="325">
        <f t="shared" si="155"/>
        <v>0</v>
      </c>
      <c r="AD134" s="326">
        <f t="shared" si="156"/>
        <v>0</v>
      </c>
      <c r="AE134" s="326">
        <f t="shared" si="157"/>
        <v>0</v>
      </c>
      <c r="AF134" s="326">
        <f t="shared" si="158"/>
        <v>0</v>
      </c>
      <c r="AG134" s="327">
        <f t="shared" si="159"/>
        <v>0</v>
      </c>
      <c r="AH134" s="249"/>
      <c r="AI134" s="379" t="str">
        <f t="shared" si="135"/>
        <v/>
      </c>
      <c r="AJ134" s="185"/>
      <c r="AK134" s="185"/>
      <c r="AL134" s="185"/>
      <c r="AM134" s="185"/>
    </row>
    <row r="135" spans="1:39" ht="12.75" customHeight="1">
      <c r="A135" s="162"/>
      <c r="B135" s="162"/>
      <c r="C135" s="242" t="s">
        <v>136</v>
      </c>
      <c r="D135" s="244" t="str">
        <f t="shared" si="136"/>
        <v/>
      </c>
      <c r="E135" s="243" t="str">
        <f t="shared" si="129"/>
        <v>_22</v>
      </c>
      <c r="F135" s="178">
        <v>22</v>
      </c>
      <c r="G135" s="178"/>
      <c r="H135" s="177"/>
      <c r="I135" s="197"/>
      <c r="J135" s="271"/>
      <c r="K135" s="271"/>
      <c r="L135" s="271"/>
      <c r="M135" s="271"/>
      <c r="N135" s="272"/>
      <c r="O135" s="271"/>
      <c r="P135" s="271"/>
      <c r="Q135" s="271"/>
      <c r="R135" s="273"/>
      <c r="S135" s="272"/>
      <c r="T135" s="271"/>
      <c r="U135" s="271"/>
      <c r="V135" s="271"/>
      <c r="W135" s="273"/>
      <c r="X135" s="272"/>
      <c r="Y135" s="271"/>
      <c r="Z135" s="271"/>
      <c r="AA135" s="271"/>
      <c r="AB135" s="273"/>
      <c r="AC135" s="344"/>
      <c r="AD135" s="345"/>
      <c r="AE135" s="345"/>
      <c r="AF135" s="345"/>
      <c r="AG135" s="346"/>
      <c r="AH135" s="249"/>
      <c r="AI135" s="379" t="str">
        <f t="shared" si="135"/>
        <v/>
      </c>
      <c r="AJ135" s="185"/>
      <c r="AK135" s="185"/>
      <c r="AL135" s="185"/>
      <c r="AM135" s="185"/>
    </row>
    <row r="136" spans="1:39" ht="12.75" customHeight="1">
      <c r="A136" s="162"/>
      <c r="B136" s="162"/>
      <c r="C136" s="242" t="s">
        <v>137</v>
      </c>
      <c r="D136" s="244" t="str">
        <f t="shared" si="136"/>
        <v/>
      </c>
      <c r="E136" s="243" t="str">
        <f t="shared" si="129"/>
        <v>_23</v>
      </c>
      <c r="F136" s="178">
        <v>23</v>
      </c>
      <c r="G136" s="178"/>
      <c r="H136" s="177"/>
      <c r="I136" s="179" t="s">
        <v>138</v>
      </c>
      <c r="J136" s="259">
        <f t="shared" ref="J136:AG136" si="160">+J137+J138</f>
        <v>0</v>
      </c>
      <c r="K136" s="259">
        <f t="shared" si="160"/>
        <v>0</v>
      </c>
      <c r="L136" s="259">
        <f t="shared" si="160"/>
        <v>0</v>
      </c>
      <c r="M136" s="259">
        <f t="shared" si="160"/>
        <v>0</v>
      </c>
      <c r="N136" s="260">
        <f t="shared" si="160"/>
        <v>0</v>
      </c>
      <c r="O136" s="259">
        <f t="shared" si="160"/>
        <v>0</v>
      </c>
      <c r="P136" s="259">
        <f t="shared" si="160"/>
        <v>0</v>
      </c>
      <c r="Q136" s="259">
        <f t="shared" si="160"/>
        <v>0</v>
      </c>
      <c r="R136" s="261">
        <f t="shared" si="160"/>
        <v>0</v>
      </c>
      <c r="S136" s="260">
        <f t="shared" si="160"/>
        <v>0</v>
      </c>
      <c r="T136" s="259">
        <f t="shared" si="160"/>
        <v>0</v>
      </c>
      <c r="U136" s="259">
        <f t="shared" si="160"/>
        <v>0</v>
      </c>
      <c r="V136" s="259">
        <f t="shared" si="160"/>
        <v>0</v>
      </c>
      <c r="W136" s="261">
        <f t="shared" si="160"/>
        <v>0</v>
      </c>
      <c r="X136" s="260">
        <f t="shared" si="160"/>
        <v>0</v>
      </c>
      <c r="Y136" s="259">
        <f t="shared" si="160"/>
        <v>0</v>
      </c>
      <c r="Z136" s="259">
        <f t="shared" si="160"/>
        <v>0</v>
      </c>
      <c r="AA136" s="259">
        <f t="shared" si="160"/>
        <v>0</v>
      </c>
      <c r="AB136" s="261">
        <f t="shared" si="160"/>
        <v>0</v>
      </c>
      <c r="AC136" s="333">
        <f t="shared" si="160"/>
        <v>0</v>
      </c>
      <c r="AD136" s="334">
        <f t="shared" si="160"/>
        <v>0</v>
      </c>
      <c r="AE136" s="334">
        <f t="shared" si="160"/>
        <v>0</v>
      </c>
      <c r="AF136" s="334">
        <f t="shared" si="160"/>
        <v>0</v>
      </c>
      <c r="AG136" s="335">
        <f t="shared" si="160"/>
        <v>0</v>
      </c>
      <c r="AH136" s="249"/>
      <c r="AI136" s="379" t="str">
        <f t="shared" si="135"/>
        <v/>
      </c>
      <c r="AJ136" s="185"/>
      <c r="AK136" s="185"/>
      <c r="AL136" s="185"/>
      <c r="AM136" s="185"/>
    </row>
    <row r="137" spans="1:39" ht="12.75" customHeight="1">
      <c r="A137" s="162"/>
      <c r="B137" s="162"/>
      <c r="C137" s="242" t="s">
        <v>139</v>
      </c>
      <c r="D137" s="244" t="str">
        <f t="shared" si="136"/>
        <v/>
      </c>
      <c r="E137" s="243" t="str">
        <f t="shared" si="129"/>
        <v>_24</v>
      </c>
      <c r="F137" s="178">
        <v>24</v>
      </c>
      <c r="G137" s="178"/>
      <c r="H137" s="177"/>
      <c r="I137" s="197" t="s">
        <v>140</v>
      </c>
      <c r="J137" s="250"/>
      <c r="K137" s="250"/>
      <c r="L137" s="250"/>
      <c r="M137" s="250"/>
      <c r="N137" s="251"/>
      <c r="O137" s="250"/>
      <c r="P137" s="250"/>
      <c r="Q137" s="250"/>
      <c r="R137" s="252"/>
      <c r="S137" s="251"/>
      <c r="T137" s="250"/>
      <c r="U137" s="250"/>
      <c r="V137" s="250"/>
      <c r="W137" s="252"/>
      <c r="X137" s="251"/>
      <c r="Y137" s="250"/>
      <c r="Z137" s="250"/>
      <c r="AA137" s="250"/>
      <c r="AB137" s="252"/>
      <c r="AC137" s="325">
        <f t="shared" ref="AC137:AC138" si="161">+N137+S137+X137-$J137</f>
        <v>0</v>
      </c>
      <c r="AD137" s="326">
        <f t="shared" ref="AD137:AD138" si="162">+O137+T137+Y137-$J137</f>
        <v>0</v>
      </c>
      <c r="AE137" s="326">
        <f t="shared" ref="AE137:AE138" si="163">+P137+U137+Z137-$J137</f>
        <v>0</v>
      </c>
      <c r="AF137" s="326">
        <f t="shared" ref="AF137:AF138" si="164">+Q137+V137+AA137-$J137</f>
        <v>0</v>
      </c>
      <c r="AG137" s="327">
        <f t="shared" ref="AG137:AG138" si="165">+R137+W137+AB137-$J137</f>
        <v>0</v>
      </c>
      <c r="AH137" s="249"/>
      <c r="AI137" s="379" t="str">
        <f t="shared" si="135"/>
        <v/>
      </c>
      <c r="AJ137" s="185"/>
      <c r="AK137" s="185"/>
      <c r="AL137" s="185"/>
      <c r="AM137" s="185"/>
    </row>
    <row r="138" spans="1:39" ht="12.75" customHeight="1">
      <c r="A138" s="162"/>
      <c r="B138" s="162"/>
      <c r="C138" s="242" t="s">
        <v>141</v>
      </c>
      <c r="D138" s="244" t="str">
        <f t="shared" si="136"/>
        <v/>
      </c>
      <c r="E138" s="243" t="str">
        <f t="shared" si="129"/>
        <v>_25</v>
      </c>
      <c r="F138" s="178">
        <v>25</v>
      </c>
      <c r="G138" s="178"/>
      <c r="H138" s="177"/>
      <c r="I138" s="197" t="s">
        <v>142</v>
      </c>
      <c r="J138" s="250"/>
      <c r="K138" s="250"/>
      <c r="L138" s="250"/>
      <c r="M138" s="250"/>
      <c r="N138" s="251"/>
      <c r="O138" s="250"/>
      <c r="P138" s="250"/>
      <c r="Q138" s="250"/>
      <c r="R138" s="252"/>
      <c r="S138" s="251"/>
      <c r="T138" s="250"/>
      <c r="U138" s="250"/>
      <c r="V138" s="250"/>
      <c r="W138" s="252"/>
      <c r="X138" s="251"/>
      <c r="Y138" s="250"/>
      <c r="Z138" s="250"/>
      <c r="AA138" s="250"/>
      <c r="AB138" s="252"/>
      <c r="AC138" s="325">
        <f t="shared" si="161"/>
        <v>0</v>
      </c>
      <c r="AD138" s="326">
        <f t="shared" si="162"/>
        <v>0</v>
      </c>
      <c r="AE138" s="326">
        <f t="shared" si="163"/>
        <v>0</v>
      </c>
      <c r="AF138" s="326">
        <f t="shared" si="164"/>
        <v>0</v>
      </c>
      <c r="AG138" s="327">
        <f t="shared" si="165"/>
        <v>0</v>
      </c>
      <c r="AH138" s="249"/>
      <c r="AI138" s="379" t="str">
        <f t="shared" si="135"/>
        <v/>
      </c>
      <c r="AJ138" s="185"/>
      <c r="AK138" s="185"/>
      <c r="AL138" s="185"/>
      <c r="AM138" s="185"/>
    </row>
    <row r="139" spans="1:39" ht="12.75" customHeight="1">
      <c r="A139" s="162"/>
      <c r="B139" s="162"/>
      <c r="C139" s="242" t="s">
        <v>143</v>
      </c>
      <c r="D139" s="244" t="str">
        <f t="shared" si="136"/>
        <v/>
      </c>
      <c r="E139" s="243" t="str">
        <f t="shared" si="129"/>
        <v>_26</v>
      </c>
      <c r="F139" s="178">
        <v>26</v>
      </c>
      <c r="G139" s="178"/>
      <c r="H139" s="177"/>
      <c r="I139" s="197"/>
      <c r="J139" s="262"/>
      <c r="K139" s="262"/>
      <c r="L139" s="262"/>
      <c r="M139" s="262"/>
      <c r="N139" s="263"/>
      <c r="O139" s="262"/>
      <c r="P139" s="262"/>
      <c r="Q139" s="262"/>
      <c r="R139" s="264"/>
      <c r="S139" s="263"/>
      <c r="T139" s="262"/>
      <c r="U139" s="262"/>
      <c r="V139" s="262"/>
      <c r="W139" s="264"/>
      <c r="X139" s="263"/>
      <c r="Y139" s="262"/>
      <c r="Z139" s="262"/>
      <c r="AA139" s="262"/>
      <c r="AB139" s="264"/>
      <c r="AC139" s="336"/>
      <c r="AD139" s="231"/>
      <c r="AE139" s="231"/>
      <c r="AF139" s="231"/>
      <c r="AG139" s="337"/>
      <c r="AH139" s="249"/>
      <c r="AI139" s="379" t="str">
        <f t="shared" si="135"/>
        <v/>
      </c>
      <c r="AJ139" s="185"/>
      <c r="AK139" s="185"/>
      <c r="AL139" s="185"/>
      <c r="AM139" s="185"/>
    </row>
    <row r="140" spans="1:39" ht="12.75" customHeight="1">
      <c r="A140" s="162"/>
      <c r="B140" s="162"/>
      <c r="C140" s="242" t="s">
        <v>144</v>
      </c>
      <c r="D140" s="244" t="str">
        <f t="shared" si="136"/>
        <v/>
      </c>
      <c r="E140" s="243" t="str">
        <f t="shared" si="129"/>
        <v>_27</v>
      </c>
      <c r="F140" s="178">
        <v>27</v>
      </c>
      <c r="G140" s="178"/>
      <c r="H140" s="177"/>
      <c r="I140" s="201" t="s">
        <v>145</v>
      </c>
      <c r="J140" s="259">
        <f t="shared" ref="J140:AG140" si="166">+J141+J142+J143</f>
        <v>0</v>
      </c>
      <c r="K140" s="259">
        <f t="shared" si="166"/>
        <v>0</v>
      </c>
      <c r="L140" s="259">
        <f t="shared" si="166"/>
        <v>0</v>
      </c>
      <c r="M140" s="259">
        <f t="shared" si="166"/>
        <v>0</v>
      </c>
      <c r="N140" s="260">
        <f t="shared" si="166"/>
        <v>0</v>
      </c>
      <c r="O140" s="259">
        <f t="shared" si="166"/>
        <v>0</v>
      </c>
      <c r="P140" s="259">
        <f t="shared" si="166"/>
        <v>0</v>
      </c>
      <c r="Q140" s="259">
        <f t="shared" si="166"/>
        <v>0</v>
      </c>
      <c r="R140" s="261">
        <f t="shared" si="166"/>
        <v>0</v>
      </c>
      <c r="S140" s="260">
        <f t="shared" si="166"/>
        <v>0</v>
      </c>
      <c r="T140" s="259">
        <f t="shared" si="166"/>
        <v>0</v>
      </c>
      <c r="U140" s="259">
        <f t="shared" si="166"/>
        <v>0</v>
      </c>
      <c r="V140" s="259">
        <f t="shared" si="166"/>
        <v>0</v>
      </c>
      <c r="W140" s="261">
        <f t="shared" si="166"/>
        <v>0</v>
      </c>
      <c r="X140" s="260">
        <f t="shared" si="166"/>
        <v>0</v>
      </c>
      <c r="Y140" s="259">
        <f t="shared" si="166"/>
        <v>0</v>
      </c>
      <c r="Z140" s="259">
        <f t="shared" si="166"/>
        <v>0</v>
      </c>
      <c r="AA140" s="259">
        <f t="shared" si="166"/>
        <v>0</v>
      </c>
      <c r="AB140" s="261">
        <f t="shared" si="166"/>
        <v>0</v>
      </c>
      <c r="AC140" s="333">
        <f t="shared" si="166"/>
        <v>0</v>
      </c>
      <c r="AD140" s="334">
        <f t="shared" si="166"/>
        <v>0</v>
      </c>
      <c r="AE140" s="334">
        <f t="shared" si="166"/>
        <v>0</v>
      </c>
      <c r="AF140" s="334">
        <f t="shared" si="166"/>
        <v>0</v>
      </c>
      <c r="AG140" s="335">
        <f t="shared" si="166"/>
        <v>0</v>
      </c>
      <c r="AH140" s="249"/>
      <c r="AI140" s="379" t="str">
        <f t="shared" si="135"/>
        <v/>
      </c>
      <c r="AJ140" s="185"/>
      <c r="AK140" s="185"/>
      <c r="AL140" s="185"/>
      <c r="AM140" s="185"/>
    </row>
    <row r="141" spans="1:39" ht="12.75" customHeight="1">
      <c r="A141" s="162"/>
      <c r="B141" s="162"/>
      <c r="C141" s="242" t="s">
        <v>146</v>
      </c>
      <c r="D141" s="244" t="str">
        <f t="shared" si="136"/>
        <v/>
      </c>
      <c r="E141" s="243" t="str">
        <f t="shared" si="129"/>
        <v>_28</v>
      </c>
      <c r="F141" s="178">
        <v>28</v>
      </c>
      <c r="G141" s="178"/>
      <c r="H141" s="177"/>
      <c r="I141" s="187" t="s">
        <v>147</v>
      </c>
      <c r="J141" s="268"/>
      <c r="K141" s="268"/>
      <c r="L141" s="268"/>
      <c r="M141" s="268"/>
      <c r="N141" s="269"/>
      <c r="O141" s="268"/>
      <c r="P141" s="268"/>
      <c r="Q141" s="268"/>
      <c r="R141" s="270"/>
      <c r="S141" s="269"/>
      <c r="T141" s="268"/>
      <c r="U141" s="268"/>
      <c r="V141" s="268"/>
      <c r="W141" s="270"/>
      <c r="X141" s="269"/>
      <c r="Y141" s="268"/>
      <c r="Z141" s="268"/>
      <c r="AA141" s="268"/>
      <c r="AB141" s="270"/>
      <c r="AC141" s="341">
        <f t="shared" ref="AC141:AC143" si="167">+N141+S141+X141-$J141</f>
        <v>0</v>
      </c>
      <c r="AD141" s="342">
        <f t="shared" ref="AD141:AD143" si="168">+O141+T141+Y141-$J141</f>
        <v>0</v>
      </c>
      <c r="AE141" s="342">
        <f t="shared" ref="AE141:AE143" si="169">+P141+U141+Z141-$J141</f>
        <v>0</v>
      </c>
      <c r="AF141" s="342">
        <f t="shared" ref="AF141:AF143" si="170">+Q141+V141+AA141-$J141</f>
        <v>0</v>
      </c>
      <c r="AG141" s="343">
        <f t="shared" ref="AG141:AG143" si="171">+R141+W141+AB141-$J141</f>
        <v>0</v>
      </c>
      <c r="AH141" s="249"/>
      <c r="AI141" s="379" t="str">
        <f t="shared" si="135"/>
        <v/>
      </c>
      <c r="AJ141" s="185"/>
      <c r="AK141" s="185"/>
      <c r="AL141" s="185"/>
      <c r="AM141" s="185"/>
    </row>
    <row r="142" spans="1:39" ht="12.75" customHeight="1">
      <c r="A142" s="162"/>
      <c r="B142" s="162"/>
      <c r="C142" s="242" t="s">
        <v>148</v>
      </c>
      <c r="D142" s="244" t="str">
        <f t="shared" si="136"/>
        <v/>
      </c>
      <c r="E142" s="243" t="str">
        <f t="shared" si="129"/>
        <v>_29</v>
      </c>
      <c r="F142" s="178">
        <v>29</v>
      </c>
      <c r="G142" s="178"/>
      <c r="H142" s="177"/>
      <c r="I142" s="187" t="s">
        <v>149</v>
      </c>
      <c r="J142" s="268"/>
      <c r="K142" s="268"/>
      <c r="L142" s="268"/>
      <c r="M142" s="268"/>
      <c r="N142" s="269"/>
      <c r="O142" s="268"/>
      <c r="P142" s="268"/>
      <c r="Q142" s="268"/>
      <c r="R142" s="270"/>
      <c r="S142" s="269"/>
      <c r="T142" s="268"/>
      <c r="U142" s="268"/>
      <c r="V142" s="268"/>
      <c r="W142" s="270"/>
      <c r="X142" s="269"/>
      <c r="Y142" s="268"/>
      <c r="Z142" s="268"/>
      <c r="AA142" s="268"/>
      <c r="AB142" s="270"/>
      <c r="AC142" s="341">
        <f t="shared" si="167"/>
        <v>0</v>
      </c>
      <c r="AD142" s="342">
        <f t="shared" si="168"/>
        <v>0</v>
      </c>
      <c r="AE142" s="342">
        <f t="shared" si="169"/>
        <v>0</v>
      </c>
      <c r="AF142" s="342">
        <f t="shared" si="170"/>
        <v>0</v>
      </c>
      <c r="AG142" s="343">
        <f t="shared" si="171"/>
        <v>0</v>
      </c>
      <c r="AH142" s="249"/>
      <c r="AI142" s="379" t="str">
        <f t="shared" si="135"/>
        <v/>
      </c>
      <c r="AJ142" s="185"/>
      <c r="AK142" s="185"/>
      <c r="AL142" s="185"/>
      <c r="AM142" s="185"/>
    </row>
    <row r="143" spans="1:39" ht="12.75" customHeight="1">
      <c r="A143" s="162"/>
      <c r="B143" s="162"/>
      <c r="C143" s="242" t="s">
        <v>150</v>
      </c>
      <c r="D143" s="244" t="str">
        <f t="shared" si="136"/>
        <v/>
      </c>
      <c r="E143" s="243" t="str">
        <f t="shared" si="129"/>
        <v>_30</v>
      </c>
      <c r="F143" s="178">
        <v>30</v>
      </c>
      <c r="G143" s="178"/>
      <c r="H143" s="177"/>
      <c r="I143" s="187" t="s">
        <v>151</v>
      </c>
      <c r="J143" s="268"/>
      <c r="K143" s="268"/>
      <c r="L143" s="268"/>
      <c r="M143" s="268"/>
      <c r="N143" s="269"/>
      <c r="O143" s="268"/>
      <c r="P143" s="268"/>
      <c r="Q143" s="268"/>
      <c r="R143" s="270"/>
      <c r="S143" s="269"/>
      <c r="T143" s="268"/>
      <c r="U143" s="268"/>
      <c r="V143" s="268"/>
      <c r="W143" s="270"/>
      <c r="X143" s="269"/>
      <c r="Y143" s="268"/>
      <c r="Z143" s="268"/>
      <c r="AA143" s="268"/>
      <c r="AB143" s="270"/>
      <c r="AC143" s="341">
        <f t="shared" si="167"/>
        <v>0</v>
      </c>
      <c r="AD143" s="342">
        <f t="shared" si="168"/>
        <v>0</v>
      </c>
      <c r="AE143" s="342">
        <f t="shared" si="169"/>
        <v>0</v>
      </c>
      <c r="AF143" s="342">
        <f t="shared" si="170"/>
        <v>0</v>
      </c>
      <c r="AG143" s="343">
        <f t="shared" si="171"/>
        <v>0</v>
      </c>
      <c r="AH143" s="249"/>
      <c r="AI143" s="379" t="str">
        <f t="shared" si="135"/>
        <v/>
      </c>
      <c r="AJ143" s="185"/>
      <c r="AK143" s="185"/>
      <c r="AL143" s="185"/>
      <c r="AM143" s="185"/>
    </row>
    <row r="144" spans="1:39" ht="12.75" customHeight="1">
      <c r="A144" s="162"/>
      <c r="B144" s="162"/>
      <c r="C144" s="242" t="s">
        <v>152</v>
      </c>
      <c r="D144" s="244" t="str">
        <f t="shared" si="136"/>
        <v/>
      </c>
      <c r="E144" s="243" t="str">
        <f t="shared" si="129"/>
        <v>_31</v>
      </c>
      <c r="F144" s="178">
        <v>31</v>
      </c>
      <c r="G144" s="178"/>
      <c r="H144" s="177"/>
      <c r="I144" s="187"/>
      <c r="J144" s="274"/>
      <c r="K144" s="274"/>
      <c r="L144" s="274"/>
      <c r="M144" s="274"/>
      <c r="N144" s="275"/>
      <c r="O144" s="274"/>
      <c r="P144" s="274"/>
      <c r="Q144" s="274"/>
      <c r="R144" s="276"/>
      <c r="S144" s="275"/>
      <c r="T144" s="274"/>
      <c r="U144" s="274"/>
      <c r="V144" s="274"/>
      <c r="W144" s="276"/>
      <c r="X144" s="275"/>
      <c r="Y144" s="274"/>
      <c r="Z144" s="274"/>
      <c r="AA144" s="274"/>
      <c r="AB144" s="276"/>
      <c r="AC144" s="347"/>
      <c r="AD144" s="348"/>
      <c r="AE144" s="348"/>
      <c r="AF144" s="348"/>
      <c r="AG144" s="349"/>
      <c r="AH144" s="249"/>
      <c r="AI144" s="379" t="str">
        <f t="shared" si="135"/>
        <v/>
      </c>
      <c r="AJ144" s="185"/>
      <c r="AK144" s="185"/>
      <c r="AL144" s="185"/>
      <c r="AM144" s="185"/>
    </row>
    <row r="145" spans="1:39" ht="12.75" customHeight="1">
      <c r="A145" s="162"/>
      <c r="B145" s="162"/>
      <c r="C145" s="242" t="s">
        <v>153</v>
      </c>
      <c r="D145" s="244" t="str">
        <f t="shared" si="136"/>
        <v/>
      </c>
      <c r="E145" s="243" t="str">
        <f t="shared" si="129"/>
        <v>_32</v>
      </c>
      <c r="F145" s="178">
        <v>32</v>
      </c>
      <c r="G145" s="178"/>
      <c r="H145" s="177"/>
      <c r="I145" s="179" t="s">
        <v>154</v>
      </c>
      <c r="J145" s="259">
        <f t="shared" ref="J145:AG145" si="172">+J146+J147+J148</f>
        <v>0</v>
      </c>
      <c r="K145" s="259">
        <f t="shared" si="172"/>
        <v>0</v>
      </c>
      <c r="L145" s="259">
        <f t="shared" si="172"/>
        <v>0</v>
      </c>
      <c r="M145" s="259">
        <f t="shared" si="172"/>
        <v>0</v>
      </c>
      <c r="N145" s="260">
        <f t="shared" si="172"/>
        <v>0</v>
      </c>
      <c r="O145" s="259">
        <f t="shared" si="172"/>
        <v>0</v>
      </c>
      <c r="P145" s="259">
        <f t="shared" si="172"/>
        <v>0</v>
      </c>
      <c r="Q145" s="259">
        <f t="shared" si="172"/>
        <v>0</v>
      </c>
      <c r="R145" s="261">
        <f t="shared" si="172"/>
        <v>0</v>
      </c>
      <c r="S145" s="260">
        <f t="shared" si="172"/>
        <v>0</v>
      </c>
      <c r="T145" s="259">
        <f t="shared" si="172"/>
        <v>0</v>
      </c>
      <c r="U145" s="259">
        <f t="shared" si="172"/>
        <v>0</v>
      </c>
      <c r="V145" s="259">
        <f t="shared" si="172"/>
        <v>0</v>
      </c>
      <c r="W145" s="261">
        <f t="shared" si="172"/>
        <v>0</v>
      </c>
      <c r="X145" s="260">
        <f t="shared" si="172"/>
        <v>0</v>
      </c>
      <c r="Y145" s="259">
        <f t="shared" si="172"/>
        <v>0</v>
      </c>
      <c r="Z145" s="259">
        <f t="shared" si="172"/>
        <v>0</v>
      </c>
      <c r="AA145" s="259">
        <f t="shared" si="172"/>
        <v>0</v>
      </c>
      <c r="AB145" s="261">
        <f t="shared" si="172"/>
        <v>0</v>
      </c>
      <c r="AC145" s="333">
        <f t="shared" si="172"/>
        <v>0</v>
      </c>
      <c r="AD145" s="334">
        <f t="shared" si="172"/>
        <v>0</v>
      </c>
      <c r="AE145" s="334">
        <f t="shared" si="172"/>
        <v>0</v>
      </c>
      <c r="AF145" s="334">
        <f t="shared" si="172"/>
        <v>0</v>
      </c>
      <c r="AG145" s="335">
        <f t="shared" si="172"/>
        <v>0</v>
      </c>
      <c r="AH145" s="249"/>
      <c r="AI145" s="379" t="str">
        <f t="shared" si="135"/>
        <v/>
      </c>
      <c r="AJ145" s="185"/>
      <c r="AK145" s="185"/>
      <c r="AL145" s="185"/>
      <c r="AM145" s="185"/>
    </row>
    <row r="146" spans="1:39" ht="12.75" customHeight="1">
      <c r="A146" s="162"/>
      <c r="B146" s="162"/>
      <c r="C146" s="242" t="s">
        <v>155</v>
      </c>
      <c r="D146" s="244" t="str">
        <f t="shared" si="136"/>
        <v/>
      </c>
      <c r="E146" s="243" t="str">
        <f t="shared" ref="E146:E165" si="173">D146&amp;"_"&amp;F146</f>
        <v>_33</v>
      </c>
      <c r="F146" s="178">
        <v>33</v>
      </c>
      <c r="G146" s="178"/>
      <c r="H146" s="177"/>
      <c r="I146" s="187" t="s">
        <v>156</v>
      </c>
      <c r="J146" s="268"/>
      <c r="K146" s="268"/>
      <c r="L146" s="268"/>
      <c r="M146" s="268"/>
      <c r="N146" s="269"/>
      <c r="O146" s="268"/>
      <c r="P146" s="268"/>
      <c r="Q146" s="268"/>
      <c r="R146" s="270"/>
      <c r="S146" s="269"/>
      <c r="T146" s="268"/>
      <c r="U146" s="268"/>
      <c r="V146" s="268"/>
      <c r="W146" s="270"/>
      <c r="X146" s="269"/>
      <c r="Y146" s="268"/>
      <c r="Z146" s="268"/>
      <c r="AA146" s="268"/>
      <c r="AB146" s="270"/>
      <c r="AC146" s="341">
        <f t="shared" ref="AC146:AC148" si="174">+N146+S146+X146-$J146</f>
        <v>0</v>
      </c>
      <c r="AD146" s="342">
        <f t="shared" ref="AD146:AD148" si="175">+O146+T146+Y146-$J146</f>
        <v>0</v>
      </c>
      <c r="AE146" s="342">
        <f t="shared" ref="AE146:AE148" si="176">+P146+U146+Z146-$J146</f>
        <v>0</v>
      </c>
      <c r="AF146" s="342">
        <f t="shared" ref="AF146:AF148" si="177">+Q146+V146+AA146-$J146</f>
        <v>0</v>
      </c>
      <c r="AG146" s="343">
        <f t="shared" ref="AG146:AG148" si="178">+R146+W146+AB146-$J146</f>
        <v>0</v>
      </c>
      <c r="AH146" s="249"/>
      <c r="AI146" s="379" t="str">
        <f t="shared" si="135"/>
        <v/>
      </c>
      <c r="AJ146" s="185"/>
      <c r="AK146" s="185"/>
      <c r="AL146" s="185"/>
      <c r="AM146" s="185"/>
    </row>
    <row r="147" spans="1:39" ht="12.75" customHeight="1">
      <c r="A147" s="162"/>
      <c r="B147" s="162"/>
      <c r="C147" s="242" t="s">
        <v>157</v>
      </c>
      <c r="D147" s="244" t="str">
        <f t="shared" si="136"/>
        <v/>
      </c>
      <c r="E147" s="243" t="str">
        <f t="shared" si="173"/>
        <v>_34</v>
      </c>
      <c r="F147" s="178">
        <v>34</v>
      </c>
      <c r="G147" s="178"/>
      <c r="H147" s="177"/>
      <c r="I147" s="187" t="s">
        <v>158</v>
      </c>
      <c r="J147" s="250"/>
      <c r="K147" s="250"/>
      <c r="L147" s="250"/>
      <c r="M147" s="250"/>
      <c r="N147" s="251"/>
      <c r="O147" s="250"/>
      <c r="P147" s="250"/>
      <c r="Q147" s="250"/>
      <c r="R147" s="252"/>
      <c r="S147" s="251"/>
      <c r="T147" s="250"/>
      <c r="U147" s="250"/>
      <c r="V147" s="250"/>
      <c r="W147" s="252"/>
      <c r="X147" s="251"/>
      <c r="Y147" s="250"/>
      <c r="Z147" s="250"/>
      <c r="AA147" s="250"/>
      <c r="AB147" s="252"/>
      <c r="AC147" s="325">
        <f t="shared" si="174"/>
        <v>0</v>
      </c>
      <c r="AD147" s="326">
        <f t="shared" si="175"/>
        <v>0</v>
      </c>
      <c r="AE147" s="326">
        <f t="shared" si="176"/>
        <v>0</v>
      </c>
      <c r="AF147" s="326">
        <f t="shared" si="177"/>
        <v>0</v>
      </c>
      <c r="AG147" s="327">
        <f t="shared" si="178"/>
        <v>0</v>
      </c>
      <c r="AH147" s="249"/>
      <c r="AI147" s="379" t="str">
        <f t="shared" si="135"/>
        <v/>
      </c>
      <c r="AJ147" s="185"/>
      <c r="AK147" s="185"/>
      <c r="AL147" s="185"/>
      <c r="AM147" s="185"/>
    </row>
    <row r="148" spans="1:39" ht="12.75" customHeight="1">
      <c r="A148" s="162"/>
      <c r="B148" s="162"/>
      <c r="C148" s="242" t="s">
        <v>159</v>
      </c>
      <c r="D148" s="244" t="str">
        <f t="shared" si="136"/>
        <v/>
      </c>
      <c r="E148" s="243" t="str">
        <f t="shared" si="173"/>
        <v>_35</v>
      </c>
      <c r="F148" s="178">
        <v>35</v>
      </c>
      <c r="G148" s="178"/>
      <c r="H148" s="177"/>
      <c r="I148" s="187" t="s">
        <v>151</v>
      </c>
      <c r="J148" s="250"/>
      <c r="K148" s="250"/>
      <c r="L148" s="250"/>
      <c r="M148" s="268"/>
      <c r="N148" s="251"/>
      <c r="O148" s="250"/>
      <c r="P148" s="250"/>
      <c r="Q148" s="250"/>
      <c r="R148" s="252"/>
      <c r="S148" s="251"/>
      <c r="T148" s="250"/>
      <c r="U148" s="250"/>
      <c r="V148" s="250"/>
      <c r="W148" s="252"/>
      <c r="X148" s="251"/>
      <c r="Y148" s="250"/>
      <c r="Z148" s="250"/>
      <c r="AA148" s="250"/>
      <c r="AB148" s="252"/>
      <c r="AC148" s="325">
        <f t="shared" si="174"/>
        <v>0</v>
      </c>
      <c r="AD148" s="326">
        <f t="shared" si="175"/>
        <v>0</v>
      </c>
      <c r="AE148" s="326">
        <f t="shared" si="176"/>
        <v>0</v>
      </c>
      <c r="AF148" s="326">
        <f t="shared" si="177"/>
        <v>0</v>
      </c>
      <c r="AG148" s="327">
        <f t="shared" si="178"/>
        <v>0</v>
      </c>
      <c r="AH148" s="249"/>
      <c r="AI148" s="379" t="str">
        <f t="shared" si="135"/>
        <v/>
      </c>
      <c r="AJ148" s="185"/>
      <c r="AK148" s="185"/>
      <c r="AL148" s="185"/>
      <c r="AM148" s="185"/>
    </row>
    <row r="149" spans="1:39" ht="12.75" customHeight="1">
      <c r="A149" s="162"/>
      <c r="B149" s="162"/>
      <c r="C149" s="242" t="s">
        <v>160</v>
      </c>
      <c r="D149" s="244" t="str">
        <f t="shared" si="136"/>
        <v/>
      </c>
      <c r="E149" s="243" t="str">
        <f t="shared" si="173"/>
        <v>_36</v>
      </c>
      <c r="F149" s="178">
        <v>36</v>
      </c>
      <c r="G149" s="178"/>
      <c r="H149" s="177"/>
      <c r="I149" s="197"/>
      <c r="J149" s="256"/>
      <c r="K149" s="256"/>
      <c r="L149" s="256"/>
      <c r="M149" s="256"/>
      <c r="N149" s="257"/>
      <c r="O149" s="256"/>
      <c r="P149" s="256"/>
      <c r="Q149" s="256"/>
      <c r="R149" s="258"/>
      <c r="S149" s="257"/>
      <c r="T149" s="256"/>
      <c r="U149" s="256"/>
      <c r="V149" s="256"/>
      <c r="W149" s="258"/>
      <c r="X149" s="257"/>
      <c r="Y149" s="256"/>
      <c r="Z149" s="256"/>
      <c r="AA149" s="256"/>
      <c r="AB149" s="258"/>
      <c r="AC149" s="331"/>
      <c r="AD149" s="209"/>
      <c r="AE149" s="209"/>
      <c r="AF149" s="209"/>
      <c r="AG149" s="332"/>
      <c r="AH149" s="249"/>
      <c r="AI149" s="379" t="str">
        <f t="shared" si="135"/>
        <v/>
      </c>
      <c r="AJ149" s="185"/>
      <c r="AK149" s="185"/>
      <c r="AL149" s="185"/>
      <c r="AM149" s="185"/>
    </row>
    <row r="150" spans="1:39" ht="12.75" customHeight="1">
      <c r="A150" s="162"/>
      <c r="B150" s="162"/>
      <c r="C150" s="242" t="s">
        <v>161</v>
      </c>
      <c r="D150" s="244" t="str">
        <f t="shared" si="136"/>
        <v/>
      </c>
      <c r="E150" s="243" t="str">
        <f t="shared" si="173"/>
        <v>_37</v>
      </c>
      <c r="F150" s="178">
        <v>37</v>
      </c>
      <c r="G150" s="178"/>
      <c r="H150" s="177"/>
      <c r="I150" s="210" t="str">
        <f>"Total T2 hors CAS pensions (champ constant "&amp;$M$3&amp;")"</f>
        <v>Total T2 hors CAS pensions (champ constant 2023)</v>
      </c>
      <c r="J150" s="277">
        <f t="shared" ref="J150:AG150" si="179">+J145+J140+J136+J130+J128+J124+J114</f>
        <v>0</v>
      </c>
      <c r="K150" s="277">
        <f t="shared" si="179"/>
        <v>0</v>
      </c>
      <c r="L150" s="277">
        <f t="shared" si="179"/>
        <v>0</v>
      </c>
      <c r="M150" s="277">
        <f t="shared" si="179"/>
        <v>0</v>
      </c>
      <c r="N150" s="278">
        <f t="shared" si="179"/>
        <v>0</v>
      </c>
      <c r="O150" s="277">
        <f t="shared" si="179"/>
        <v>0</v>
      </c>
      <c r="P150" s="277">
        <f t="shared" si="179"/>
        <v>0</v>
      </c>
      <c r="Q150" s="277">
        <f t="shared" si="179"/>
        <v>0</v>
      </c>
      <c r="R150" s="279">
        <f t="shared" si="179"/>
        <v>0</v>
      </c>
      <c r="S150" s="278">
        <f t="shared" si="179"/>
        <v>0</v>
      </c>
      <c r="T150" s="277">
        <f t="shared" si="179"/>
        <v>0</v>
      </c>
      <c r="U150" s="277">
        <f t="shared" si="179"/>
        <v>0</v>
      </c>
      <c r="V150" s="277">
        <f t="shared" si="179"/>
        <v>0</v>
      </c>
      <c r="W150" s="279">
        <f t="shared" si="179"/>
        <v>0</v>
      </c>
      <c r="X150" s="278">
        <f t="shared" si="179"/>
        <v>0</v>
      </c>
      <c r="Y150" s="277">
        <f t="shared" si="179"/>
        <v>0</v>
      </c>
      <c r="Z150" s="277">
        <f t="shared" si="179"/>
        <v>0</v>
      </c>
      <c r="AA150" s="277">
        <f t="shared" si="179"/>
        <v>0</v>
      </c>
      <c r="AB150" s="279">
        <f t="shared" si="179"/>
        <v>0</v>
      </c>
      <c r="AC150" s="350">
        <f t="shared" si="179"/>
        <v>0</v>
      </c>
      <c r="AD150" s="216">
        <f t="shared" si="179"/>
        <v>0</v>
      </c>
      <c r="AE150" s="216">
        <f t="shared" si="179"/>
        <v>0</v>
      </c>
      <c r="AF150" s="216">
        <f t="shared" si="179"/>
        <v>0</v>
      </c>
      <c r="AG150" s="351">
        <f t="shared" si="179"/>
        <v>0</v>
      </c>
      <c r="AH150" s="249"/>
      <c r="AI150" s="379" t="str">
        <f t="shared" si="135"/>
        <v/>
      </c>
      <c r="AJ150" s="185"/>
      <c r="AK150" s="185"/>
      <c r="AL150" s="185"/>
      <c r="AM150" s="185"/>
    </row>
    <row r="151" spans="1:39" ht="12.75" customHeight="1">
      <c r="A151" s="162"/>
      <c r="B151" s="162"/>
      <c r="C151" s="242" t="s">
        <v>162</v>
      </c>
      <c r="D151" s="244" t="str">
        <f t="shared" si="136"/>
        <v/>
      </c>
      <c r="E151" s="243" t="str">
        <f t="shared" si="173"/>
        <v>_38</v>
      </c>
      <c r="F151" s="178">
        <v>38</v>
      </c>
      <c r="G151" s="178"/>
      <c r="H151" s="177"/>
      <c r="I151" s="217"/>
      <c r="J151" s="280"/>
      <c r="K151" s="280"/>
      <c r="L151" s="280"/>
      <c r="M151" s="280"/>
      <c r="N151" s="281"/>
      <c r="O151" s="280"/>
      <c r="P151" s="280"/>
      <c r="Q151" s="280"/>
      <c r="R151" s="282"/>
      <c r="S151" s="281"/>
      <c r="T151" s="280"/>
      <c r="U151" s="280"/>
      <c r="V151" s="280"/>
      <c r="W151" s="282"/>
      <c r="X151" s="281"/>
      <c r="Y151" s="280"/>
      <c r="Z151" s="280"/>
      <c r="AA151" s="280"/>
      <c r="AB151" s="282"/>
      <c r="AC151" s="352"/>
      <c r="AD151" s="223"/>
      <c r="AE151" s="223"/>
      <c r="AF151" s="223"/>
      <c r="AG151" s="353"/>
      <c r="AH151" s="249"/>
      <c r="AI151" s="379" t="str">
        <f t="shared" si="135"/>
        <v/>
      </c>
      <c r="AJ151" s="185"/>
      <c r="AK151" s="185"/>
      <c r="AL151" s="185"/>
      <c r="AM151" s="185"/>
    </row>
    <row r="152" spans="1:39" ht="12.75" customHeight="1">
      <c r="A152" s="162"/>
      <c r="B152" s="162"/>
      <c r="C152" s="242" t="s">
        <v>163</v>
      </c>
      <c r="D152" s="244" t="str">
        <f t="shared" si="136"/>
        <v/>
      </c>
      <c r="E152" s="243" t="str">
        <f t="shared" si="173"/>
        <v>_39</v>
      </c>
      <c r="F152" s="178">
        <v>39</v>
      </c>
      <c r="G152" s="178"/>
      <c r="H152" s="177"/>
      <c r="I152" s="224" t="s">
        <v>164</v>
      </c>
      <c r="J152" s="283"/>
      <c r="K152" s="283"/>
      <c r="L152" s="283"/>
      <c r="M152" s="283"/>
      <c r="N152" s="284"/>
      <c r="O152" s="283"/>
      <c r="P152" s="283"/>
      <c r="Q152" s="283"/>
      <c r="R152" s="285"/>
      <c r="S152" s="284"/>
      <c r="T152" s="283"/>
      <c r="U152" s="283"/>
      <c r="V152" s="283"/>
      <c r="W152" s="285"/>
      <c r="X152" s="284"/>
      <c r="Y152" s="283"/>
      <c r="Z152" s="283"/>
      <c r="AA152" s="283"/>
      <c r="AB152" s="285"/>
      <c r="AC152" s="354">
        <f>+N152+S152+X152-$J152</f>
        <v>0</v>
      </c>
      <c r="AD152" s="355">
        <f t="shared" ref="AD152" si="180">+O152+T152+Y152-$J152</f>
        <v>0</v>
      </c>
      <c r="AE152" s="355">
        <f t="shared" ref="AE152" si="181">+P152+U152+Z152-$J152</f>
        <v>0</v>
      </c>
      <c r="AF152" s="355">
        <f t="shared" ref="AF152" si="182">+Q152+V152+AA152-$J152</f>
        <v>0</v>
      </c>
      <c r="AG152" s="356">
        <f t="shared" ref="AG152" si="183">+R152+W152+AB152-$J152</f>
        <v>0</v>
      </c>
      <c r="AH152" s="249"/>
      <c r="AI152" s="379" t="str">
        <f t="shared" si="135"/>
        <v/>
      </c>
      <c r="AJ152" s="185"/>
      <c r="AK152" s="185"/>
      <c r="AL152" s="185"/>
      <c r="AM152" s="185"/>
    </row>
    <row r="153" spans="1:39" ht="12.75" customHeight="1">
      <c r="A153" s="162"/>
      <c r="B153" s="162"/>
      <c r="C153" s="242" t="s">
        <v>165</v>
      </c>
      <c r="D153" s="244" t="str">
        <f t="shared" si="136"/>
        <v/>
      </c>
      <c r="E153" s="243" t="str">
        <f t="shared" si="173"/>
        <v>_40</v>
      </c>
      <c r="F153" s="178">
        <v>40</v>
      </c>
      <c r="G153" s="178"/>
      <c r="H153" s="177"/>
      <c r="I153" s="210" t="s">
        <v>166</v>
      </c>
      <c r="J153" s="277">
        <f t="shared" ref="J153:AG153" si="184">+J152+J150</f>
        <v>0</v>
      </c>
      <c r="K153" s="277">
        <f t="shared" si="184"/>
        <v>0</v>
      </c>
      <c r="L153" s="277">
        <f t="shared" si="184"/>
        <v>0</v>
      </c>
      <c r="M153" s="277">
        <f t="shared" si="184"/>
        <v>0</v>
      </c>
      <c r="N153" s="278">
        <f t="shared" si="184"/>
        <v>0</v>
      </c>
      <c r="O153" s="277">
        <f t="shared" si="184"/>
        <v>0</v>
      </c>
      <c r="P153" s="277">
        <f t="shared" si="184"/>
        <v>0</v>
      </c>
      <c r="Q153" s="277">
        <f t="shared" si="184"/>
        <v>0</v>
      </c>
      <c r="R153" s="279">
        <f t="shared" si="184"/>
        <v>0</v>
      </c>
      <c r="S153" s="278">
        <f t="shared" si="184"/>
        <v>0</v>
      </c>
      <c r="T153" s="277">
        <f t="shared" si="184"/>
        <v>0</v>
      </c>
      <c r="U153" s="277">
        <f t="shared" si="184"/>
        <v>0</v>
      </c>
      <c r="V153" s="277">
        <f t="shared" si="184"/>
        <v>0</v>
      </c>
      <c r="W153" s="279">
        <f t="shared" si="184"/>
        <v>0</v>
      </c>
      <c r="X153" s="278">
        <f t="shared" si="184"/>
        <v>0</v>
      </c>
      <c r="Y153" s="277">
        <f t="shared" si="184"/>
        <v>0</v>
      </c>
      <c r="Z153" s="277">
        <f t="shared" si="184"/>
        <v>0</v>
      </c>
      <c r="AA153" s="277">
        <f t="shared" si="184"/>
        <v>0</v>
      </c>
      <c r="AB153" s="279">
        <f t="shared" si="184"/>
        <v>0</v>
      </c>
      <c r="AC153" s="350">
        <f t="shared" si="184"/>
        <v>0</v>
      </c>
      <c r="AD153" s="216">
        <f t="shared" si="184"/>
        <v>0</v>
      </c>
      <c r="AE153" s="216">
        <f t="shared" si="184"/>
        <v>0</v>
      </c>
      <c r="AF153" s="216">
        <f t="shared" si="184"/>
        <v>0</v>
      </c>
      <c r="AG153" s="351">
        <f t="shared" si="184"/>
        <v>0</v>
      </c>
      <c r="AH153" s="249"/>
      <c r="AI153" s="379" t="str">
        <f t="shared" si="135"/>
        <v/>
      </c>
      <c r="AJ153" s="185"/>
      <c r="AK153" s="185"/>
      <c r="AL153" s="185"/>
      <c r="AM153" s="185"/>
    </row>
    <row r="154" spans="1:39" ht="12.75" customHeight="1">
      <c r="A154" s="162"/>
      <c r="B154" s="162"/>
      <c r="C154" s="242" t="s">
        <v>167</v>
      </c>
      <c r="D154" s="244" t="str">
        <f t="shared" si="136"/>
        <v/>
      </c>
      <c r="E154" s="243" t="str">
        <f t="shared" si="173"/>
        <v>_41</v>
      </c>
      <c r="F154" s="178">
        <v>41</v>
      </c>
      <c r="G154" s="178"/>
      <c r="H154" s="177"/>
      <c r="I154" s="217"/>
      <c r="J154" s="280"/>
      <c r="K154" s="280"/>
      <c r="L154" s="280"/>
      <c r="M154" s="280"/>
      <c r="N154" s="281"/>
      <c r="O154" s="280"/>
      <c r="P154" s="280"/>
      <c r="Q154" s="280"/>
      <c r="R154" s="282"/>
      <c r="S154" s="281"/>
      <c r="T154" s="280"/>
      <c r="U154" s="280"/>
      <c r="V154" s="280"/>
      <c r="W154" s="282"/>
      <c r="X154" s="281"/>
      <c r="Y154" s="280"/>
      <c r="Z154" s="280"/>
      <c r="AA154" s="280"/>
      <c r="AB154" s="282"/>
      <c r="AC154" s="352"/>
      <c r="AD154" s="223"/>
      <c r="AE154" s="223"/>
      <c r="AF154" s="223"/>
      <c r="AG154" s="353"/>
      <c r="AH154" s="249"/>
      <c r="AI154" s="379" t="str">
        <f t="shared" si="135"/>
        <v/>
      </c>
      <c r="AJ154" s="185"/>
      <c r="AK154" s="185"/>
      <c r="AL154" s="185"/>
      <c r="AM154" s="185"/>
    </row>
    <row r="155" spans="1:39" ht="12.75" customHeight="1">
      <c r="A155" s="162"/>
      <c r="B155" s="162"/>
      <c r="C155" s="242" t="s">
        <v>168</v>
      </c>
      <c r="D155" s="244" t="str">
        <f t="shared" si="136"/>
        <v/>
      </c>
      <c r="E155" s="243" t="str">
        <f t="shared" si="173"/>
        <v>_42</v>
      </c>
      <c r="F155" s="178">
        <v>42</v>
      </c>
      <c r="G155" s="178"/>
      <c r="H155" s="177"/>
      <c r="I155" s="210" t="str">
        <f>"CAS Pensions (champ constant "&amp;$M$3&amp;")"</f>
        <v>CAS Pensions (champ constant 2023)</v>
      </c>
      <c r="J155" s="277">
        <f t="shared" ref="J155:AG155" si="185">+J156+J157+J158</f>
        <v>0</v>
      </c>
      <c r="K155" s="277">
        <f t="shared" si="185"/>
        <v>0</v>
      </c>
      <c r="L155" s="277">
        <f t="shared" si="185"/>
        <v>0</v>
      </c>
      <c r="M155" s="277">
        <f t="shared" si="185"/>
        <v>0</v>
      </c>
      <c r="N155" s="278">
        <f t="shared" si="185"/>
        <v>0</v>
      </c>
      <c r="O155" s="277">
        <f t="shared" si="185"/>
        <v>0</v>
      </c>
      <c r="P155" s="277">
        <f t="shared" si="185"/>
        <v>0</v>
      </c>
      <c r="Q155" s="277">
        <f t="shared" si="185"/>
        <v>0</v>
      </c>
      <c r="R155" s="279">
        <f t="shared" si="185"/>
        <v>0</v>
      </c>
      <c r="S155" s="278">
        <f t="shared" si="185"/>
        <v>0</v>
      </c>
      <c r="T155" s="277">
        <f t="shared" si="185"/>
        <v>0</v>
      </c>
      <c r="U155" s="277">
        <f t="shared" si="185"/>
        <v>0</v>
      </c>
      <c r="V155" s="277">
        <f t="shared" si="185"/>
        <v>0</v>
      </c>
      <c r="W155" s="279">
        <f t="shared" si="185"/>
        <v>0</v>
      </c>
      <c r="X155" s="278">
        <f t="shared" si="185"/>
        <v>0</v>
      </c>
      <c r="Y155" s="277">
        <f t="shared" si="185"/>
        <v>0</v>
      </c>
      <c r="Z155" s="277">
        <f t="shared" si="185"/>
        <v>0</v>
      </c>
      <c r="AA155" s="277">
        <f t="shared" si="185"/>
        <v>0</v>
      </c>
      <c r="AB155" s="279">
        <f t="shared" si="185"/>
        <v>0</v>
      </c>
      <c r="AC155" s="350">
        <f t="shared" si="185"/>
        <v>0</v>
      </c>
      <c r="AD155" s="216">
        <f t="shared" si="185"/>
        <v>0</v>
      </c>
      <c r="AE155" s="216">
        <f t="shared" si="185"/>
        <v>0</v>
      </c>
      <c r="AF155" s="216">
        <f t="shared" si="185"/>
        <v>0</v>
      </c>
      <c r="AG155" s="351">
        <f t="shared" si="185"/>
        <v>0</v>
      </c>
      <c r="AH155" s="249"/>
      <c r="AI155" s="379" t="str">
        <f t="shared" si="135"/>
        <v/>
      </c>
      <c r="AJ155" s="185"/>
      <c r="AK155" s="185"/>
      <c r="AL155" s="185"/>
      <c r="AM155" s="185"/>
    </row>
    <row r="156" spans="1:39" ht="12.75" customHeight="1">
      <c r="A156" s="162"/>
      <c r="B156" s="162"/>
      <c r="C156" s="242" t="s">
        <v>169</v>
      </c>
      <c r="D156" s="244" t="str">
        <f t="shared" si="136"/>
        <v/>
      </c>
      <c r="E156" s="243" t="str">
        <f t="shared" si="173"/>
        <v>_43</v>
      </c>
      <c r="F156" s="178">
        <v>43</v>
      </c>
      <c r="G156" s="178"/>
      <c r="H156" s="177"/>
      <c r="I156" s="197" t="s">
        <v>170</v>
      </c>
      <c r="J156" s="286"/>
      <c r="K156" s="286"/>
      <c r="L156" s="286"/>
      <c r="M156" s="286"/>
      <c r="N156" s="287"/>
      <c r="O156" s="286"/>
      <c r="P156" s="286"/>
      <c r="Q156" s="286"/>
      <c r="R156" s="288"/>
      <c r="S156" s="287"/>
      <c r="T156" s="286"/>
      <c r="U156" s="286"/>
      <c r="V156" s="286"/>
      <c r="W156" s="288"/>
      <c r="X156" s="287"/>
      <c r="Y156" s="286"/>
      <c r="Z156" s="286"/>
      <c r="AA156" s="286"/>
      <c r="AB156" s="288"/>
      <c r="AC156" s="357">
        <f t="shared" ref="AC156:AC158" si="186">+N156+S156+X156-$J156</f>
        <v>0</v>
      </c>
      <c r="AD156" s="358">
        <f t="shared" ref="AD156:AD158" si="187">+O156+T156+Y156-$J156</f>
        <v>0</v>
      </c>
      <c r="AE156" s="358">
        <f t="shared" ref="AE156:AE158" si="188">+P156+U156+Z156-$J156</f>
        <v>0</v>
      </c>
      <c r="AF156" s="358">
        <f t="shared" ref="AF156:AF158" si="189">+Q156+V156+AA156-$J156</f>
        <v>0</v>
      </c>
      <c r="AG156" s="359">
        <f t="shared" ref="AG156:AG158" si="190">+R156+W156+AB156-$J156</f>
        <v>0</v>
      </c>
      <c r="AH156" s="249"/>
      <c r="AI156" s="379" t="str">
        <f t="shared" si="135"/>
        <v/>
      </c>
      <c r="AJ156" s="185"/>
      <c r="AK156" s="185"/>
      <c r="AL156" s="185"/>
      <c r="AM156" s="185"/>
    </row>
    <row r="157" spans="1:39" ht="12.75" customHeight="1">
      <c r="A157" s="162"/>
      <c r="B157" s="162"/>
      <c r="C157" s="242" t="s">
        <v>171</v>
      </c>
      <c r="D157" s="244" t="str">
        <f t="shared" si="136"/>
        <v/>
      </c>
      <c r="E157" s="243" t="str">
        <f t="shared" si="173"/>
        <v>_44</v>
      </c>
      <c r="F157" s="178">
        <v>44</v>
      </c>
      <c r="G157" s="178"/>
      <c r="H157" s="177"/>
      <c r="I157" s="197" t="s">
        <v>172</v>
      </c>
      <c r="J157" s="286"/>
      <c r="K157" s="286"/>
      <c r="L157" s="286"/>
      <c r="M157" s="286"/>
      <c r="N157" s="287"/>
      <c r="O157" s="286"/>
      <c r="P157" s="286"/>
      <c r="Q157" s="286"/>
      <c r="R157" s="288"/>
      <c r="S157" s="287"/>
      <c r="T157" s="286"/>
      <c r="U157" s="286"/>
      <c r="V157" s="286"/>
      <c r="W157" s="288"/>
      <c r="X157" s="287"/>
      <c r="Y157" s="286"/>
      <c r="Z157" s="286"/>
      <c r="AA157" s="286"/>
      <c r="AB157" s="288"/>
      <c r="AC157" s="357">
        <f t="shared" si="186"/>
        <v>0</v>
      </c>
      <c r="AD157" s="358">
        <f t="shared" si="187"/>
        <v>0</v>
      </c>
      <c r="AE157" s="358">
        <f t="shared" si="188"/>
        <v>0</v>
      </c>
      <c r="AF157" s="358">
        <f t="shared" si="189"/>
        <v>0</v>
      </c>
      <c r="AG157" s="359">
        <f t="shared" si="190"/>
        <v>0</v>
      </c>
      <c r="AH157" s="249"/>
      <c r="AI157" s="379" t="str">
        <f t="shared" si="135"/>
        <v/>
      </c>
      <c r="AJ157" s="185"/>
      <c r="AK157" s="185"/>
      <c r="AL157" s="185"/>
      <c r="AM157" s="185"/>
    </row>
    <row r="158" spans="1:39" ht="12.75" customHeight="1">
      <c r="A158" s="162"/>
      <c r="B158" s="162"/>
      <c r="C158" s="242" t="s">
        <v>173</v>
      </c>
      <c r="D158" s="244" t="str">
        <f t="shared" si="136"/>
        <v/>
      </c>
      <c r="E158" s="243" t="str">
        <f t="shared" si="173"/>
        <v>_45</v>
      </c>
      <c r="F158" s="178">
        <v>45</v>
      </c>
      <c r="G158" s="178"/>
      <c r="H158" s="177"/>
      <c r="I158" s="197" t="s">
        <v>174</v>
      </c>
      <c r="J158" s="286"/>
      <c r="K158" s="286"/>
      <c r="L158" s="286"/>
      <c r="M158" s="286"/>
      <c r="N158" s="287"/>
      <c r="O158" s="286"/>
      <c r="P158" s="286"/>
      <c r="Q158" s="286"/>
      <c r="R158" s="288"/>
      <c r="S158" s="287"/>
      <c r="T158" s="286"/>
      <c r="U158" s="286"/>
      <c r="V158" s="286"/>
      <c r="W158" s="288"/>
      <c r="X158" s="287"/>
      <c r="Y158" s="286"/>
      <c r="Z158" s="286"/>
      <c r="AA158" s="286"/>
      <c r="AB158" s="288"/>
      <c r="AC158" s="357">
        <f t="shared" si="186"/>
        <v>0</v>
      </c>
      <c r="AD158" s="358">
        <f t="shared" si="187"/>
        <v>0</v>
      </c>
      <c r="AE158" s="358">
        <f t="shared" si="188"/>
        <v>0</v>
      </c>
      <c r="AF158" s="358">
        <f t="shared" si="189"/>
        <v>0</v>
      </c>
      <c r="AG158" s="359">
        <f t="shared" si="190"/>
        <v>0</v>
      </c>
      <c r="AH158" s="249"/>
      <c r="AI158" s="379" t="str">
        <f t="shared" si="135"/>
        <v/>
      </c>
      <c r="AJ158" s="185"/>
      <c r="AK158" s="185"/>
      <c r="AL158" s="185"/>
      <c r="AM158" s="185"/>
    </row>
    <row r="159" spans="1:39" ht="12.75" customHeight="1">
      <c r="A159" s="162"/>
      <c r="B159" s="162"/>
      <c r="C159" s="242" t="s">
        <v>175</v>
      </c>
      <c r="D159" s="244" t="str">
        <f t="shared" si="136"/>
        <v/>
      </c>
      <c r="E159" s="243" t="str">
        <f t="shared" si="173"/>
        <v>_46</v>
      </c>
      <c r="F159" s="178">
        <v>46</v>
      </c>
      <c r="G159" s="178"/>
      <c r="H159" s="177"/>
      <c r="I159" s="197"/>
      <c r="J159" s="256"/>
      <c r="K159" s="256"/>
      <c r="L159" s="256"/>
      <c r="M159" s="256"/>
      <c r="N159" s="257"/>
      <c r="O159" s="256"/>
      <c r="P159" s="256"/>
      <c r="Q159" s="256"/>
      <c r="R159" s="258"/>
      <c r="S159" s="257"/>
      <c r="T159" s="256"/>
      <c r="U159" s="256"/>
      <c r="V159" s="256"/>
      <c r="W159" s="258"/>
      <c r="X159" s="257"/>
      <c r="Y159" s="256"/>
      <c r="Z159" s="256"/>
      <c r="AA159" s="256"/>
      <c r="AB159" s="258"/>
      <c r="AC159" s="331"/>
      <c r="AD159" s="209"/>
      <c r="AE159" s="209"/>
      <c r="AF159" s="209"/>
      <c r="AG159" s="332"/>
      <c r="AH159" s="249"/>
      <c r="AI159" s="379" t="str">
        <f t="shared" si="135"/>
        <v/>
      </c>
      <c r="AJ159" s="185"/>
      <c r="AK159" s="185"/>
      <c r="AL159" s="185"/>
      <c r="AM159" s="185"/>
    </row>
    <row r="160" spans="1:39" ht="12.75" customHeight="1">
      <c r="A160" s="162"/>
      <c r="B160" s="162"/>
      <c r="C160" s="242" t="s">
        <v>176</v>
      </c>
      <c r="D160" s="244" t="str">
        <f t="shared" si="136"/>
        <v/>
      </c>
      <c r="E160" s="243" t="str">
        <f t="shared" si="173"/>
        <v>_47</v>
      </c>
      <c r="F160" s="178">
        <v>47</v>
      </c>
      <c r="G160" s="178"/>
      <c r="H160" s="177"/>
      <c r="I160" s="224" t="s">
        <v>164</v>
      </c>
      <c r="J160" s="283"/>
      <c r="K160" s="283"/>
      <c r="L160" s="283"/>
      <c r="M160" s="283"/>
      <c r="N160" s="284"/>
      <c r="O160" s="283"/>
      <c r="P160" s="283"/>
      <c r="Q160" s="283"/>
      <c r="R160" s="285"/>
      <c r="S160" s="284"/>
      <c r="T160" s="283"/>
      <c r="U160" s="283"/>
      <c r="V160" s="283"/>
      <c r="W160" s="285"/>
      <c r="X160" s="284"/>
      <c r="Y160" s="283"/>
      <c r="Z160" s="283"/>
      <c r="AA160" s="283"/>
      <c r="AB160" s="285"/>
      <c r="AC160" s="354">
        <f>+N160+S160+X160-$J160</f>
        <v>0</v>
      </c>
      <c r="AD160" s="355">
        <f t="shared" ref="AD160" si="191">+O160+T160+Y160-$J160</f>
        <v>0</v>
      </c>
      <c r="AE160" s="355">
        <f t="shared" ref="AE160" si="192">+P160+U160+Z160-$J160</f>
        <v>0</v>
      </c>
      <c r="AF160" s="355">
        <f t="shared" ref="AF160" si="193">+Q160+V160+AA160-$J160</f>
        <v>0</v>
      </c>
      <c r="AG160" s="356">
        <f t="shared" ref="AG160" si="194">+R160+W160+AB160-$J160</f>
        <v>0</v>
      </c>
      <c r="AH160" s="249"/>
      <c r="AI160" s="379" t="str">
        <f t="shared" si="135"/>
        <v/>
      </c>
      <c r="AJ160" s="185"/>
      <c r="AK160" s="185"/>
      <c r="AL160" s="185"/>
      <c r="AM160" s="185"/>
    </row>
    <row r="161" spans="1:39" ht="12.75" customHeight="1">
      <c r="A161" s="162"/>
      <c r="B161" s="162"/>
      <c r="C161" s="242" t="s">
        <v>177</v>
      </c>
      <c r="D161" s="244" t="str">
        <f t="shared" si="136"/>
        <v/>
      </c>
      <c r="E161" s="243" t="str">
        <f t="shared" si="173"/>
        <v>_48</v>
      </c>
      <c r="F161" s="178">
        <v>48</v>
      </c>
      <c r="G161" s="178"/>
      <c r="H161" s="177"/>
      <c r="I161" s="210" t="s">
        <v>178</v>
      </c>
      <c r="J161" s="277">
        <f t="shared" ref="J161:AG161" si="195">+J155+J160</f>
        <v>0</v>
      </c>
      <c r="K161" s="277">
        <f t="shared" si="195"/>
        <v>0</v>
      </c>
      <c r="L161" s="277">
        <f t="shared" si="195"/>
        <v>0</v>
      </c>
      <c r="M161" s="277">
        <f t="shared" si="195"/>
        <v>0</v>
      </c>
      <c r="N161" s="278">
        <f t="shared" si="195"/>
        <v>0</v>
      </c>
      <c r="O161" s="277">
        <f t="shared" si="195"/>
        <v>0</v>
      </c>
      <c r="P161" s="277">
        <f t="shared" si="195"/>
        <v>0</v>
      </c>
      <c r="Q161" s="277">
        <f t="shared" si="195"/>
        <v>0</v>
      </c>
      <c r="R161" s="279">
        <f t="shared" si="195"/>
        <v>0</v>
      </c>
      <c r="S161" s="278">
        <f t="shared" si="195"/>
        <v>0</v>
      </c>
      <c r="T161" s="277">
        <f t="shared" si="195"/>
        <v>0</v>
      </c>
      <c r="U161" s="277">
        <f t="shared" si="195"/>
        <v>0</v>
      </c>
      <c r="V161" s="277">
        <f t="shared" si="195"/>
        <v>0</v>
      </c>
      <c r="W161" s="279">
        <f t="shared" si="195"/>
        <v>0</v>
      </c>
      <c r="X161" s="278">
        <f t="shared" si="195"/>
        <v>0</v>
      </c>
      <c r="Y161" s="277">
        <f t="shared" si="195"/>
        <v>0</v>
      </c>
      <c r="Z161" s="277">
        <f t="shared" si="195"/>
        <v>0</v>
      </c>
      <c r="AA161" s="277">
        <f t="shared" si="195"/>
        <v>0</v>
      </c>
      <c r="AB161" s="279">
        <f t="shared" si="195"/>
        <v>0</v>
      </c>
      <c r="AC161" s="350">
        <f t="shared" si="195"/>
        <v>0</v>
      </c>
      <c r="AD161" s="216">
        <f t="shared" si="195"/>
        <v>0</v>
      </c>
      <c r="AE161" s="216">
        <f t="shared" si="195"/>
        <v>0</v>
      </c>
      <c r="AF161" s="216">
        <f t="shared" si="195"/>
        <v>0</v>
      </c>
      <c r="AG161" s="351">
        <f t="shared" si="195"/>
        <v>0</v>
      </c>
      <c r="AH161" s="249"/>
      <c r="AI161" s="379" t="str">
        <f t="shared" si="135"/>
        <v/>
      </c>
      <c r="AJ161" s="185"/>
      <c r="AK161" s="185"/>
      <c r="AL161" s="185"/>
      <c r="AM161" s="185"/>
    </row>
    <row r="162" spans="1:39" ht="12.75" customHeight="1">
      <c r="A162" s="162"/>
      <c r="B162" s="162"/>
      <c r="C162" s="242" t="s">
        <v>179</v>
      </c>
      <c r="D162" s="244" t="str">
        <f t="shared" si="136"/>
        <v/>
      </c>
      <c r="E162" s="243" t="str">
        <f t="shared" si="173"/>
        <v>_49</v>
      </c>
      <c r="F162" s="178">
        <v>49</v>
      </c>
      <c r="G162" s="178"/>
      <c r="H162" s="177"/>
      <c r="I162" s="197"/>
      <c r="J162" s="256"/>
      <c r="K162" s="256"/>
      <c r="L162" s="256"/>
      <c r="M162" s="256"/>
      <c r="N162" s="257"/>
      <c r="O162" s="256"/>
      <c r="P162" s="256"/>
      <c r="Q162" s="256"/>
      <c r="R162" s="258"/>
      <c r="S162" s="257"/>
      <c r="T162" s="256"/>
      <c r="U162" s="256"/>
      <c r="V162" s="256"/>
      <c r="W162" s="258"/>
      <c r="X162" s="257"/>
      <c r="Y162" s="256"/>
      <c r="Z162" s="256"/>
      <c r="AA162" s="256"/>
      <c r="AB162" s="258"/>
      <c r="AC162" s="331"/>
      <c r="AD162" s="209"/>
      <c r="AE162" s="209"/>
      <c r="AF162" s="209"/>
      <c r="AG162" s="332"/>
      <c r="AH162" s="249"/>
      <c r="AI162" s="379" t="str">
        <f t="shared" si="135"/>
        <v/>
      </c>
      <c r="AJ162" s="185"/>
      <c r="AK162" s="185"/>
      <c r="AL162" s="185"/>
      <c r="AM162" s="185"/>
    </row>
    <row r="163" spans="1:39" ht="12.75" customHeight="1">
      <c r="A163" s="162"/>
      <c r="B163" s="162"/>
      <c r="C163" s="242" t="s">
        <v>180</v>
      </c>
      <c r="D163" s="244" t="str">
        <f t="shared" si="136"/>
        <v/>
      </c>
      <c r="E163" s="243" t="str">
        <f t="shared" si="173"/>
        <v>_50</v>
      </c>
      <c r="F163" s="178">
        <v>50</v>
      </c>
      <c r="G163" s="178"/>
      <c r="H163" s="177"/>
      <c r="I163" s="301" t="str">
        <f>"Total Titre 2 (champ constant "&amp;$M$3&amp;")"</f>
        <v>Total Titre 2 (champ constant 2023)</v>
      </c>
      <c r="J163" s="313">
        <f t="shared" ref="J163:AG163" si="196">+J150+J155</f>
        <v>0</v>
      </c>
      <c r="K163" s="313">
        <f t="shared" si="196"/>
        <v>0</v>
      </c>
      <c r="L163" s="313">
        <f t="shared" si="196"/>
        <v>0</v>
      </c>
      <c r="M163" s="313">
        <f t="shared" si="196"/>
        <v>0</v>
      </c>
      <c r="N163" s="314">
        <f t="shared" si="196"/>
        <v>0</v>
      </c>
      <c r="O163" s="313">
        <f t="shared" si="196"/>
        <v>0</v>
      </c>
      <c r="P163" s="313">
        <f t="shared" si="196"/>
        <v>0</v>
      </c>
      <c r="Q163" s="313">
        <f t="shared" si="196"/>
        <v>0</v>
      </c>
      <c r="R163" s="315">
        <f t="shared" si="196"/>
        <v>0</v>
      </c>
      <c r="S163" s="314">
        <f t="shared" si="196"/>
        <v>0</v>
      </c>
      <c r="T163" s="313">
        <f t="shared" si="196"/>
        <v>0</v>
      </c>
      <c r="U163" s="313">
        <f t="shared" si="196"/>
        <v>0</v>
      </c>
      <c r="V163" s="313">
        <f t="shared" si="196"/>
        <v>0</v>
      </c>
      <c r="W163" s="315">
        <f t="shared" si="196"/>
        <v>0</v>
      </c>
      <c r="X163" s="314">
        <f t="shared" si="196"/>
        <v>0</v>
      </c>
      <c r="Y163" s="313">
        <f t="shared" si="196"/>
        <v>0</v>
      </c>
      <c r="Z163" s="313">
        <f t="shared" si="196"/>
        <v>0</v>
      </c>
      <c r="AA163" s="313">
        <f t="shared" si="196"/>
        <v>0</v>
      </c>
      <c r="AB163" s="315">
        <f t="shared" si="196"/>
        <v>0</v>
      </c>
      <c r="AC163" s="360">
        <f t="shared" si="196"/>
        <v>0</v>
      </c>
      <c r="AD163" s="361">
        <f t="shared" si="196"/>
        <v>0</v>
      </c>
      <c r="AE163" s="361">
        <f t="shared" si="196"/>
        <v>0</v>
      </c>
      <c r="AF163" s="361">
        <f t="shared" si="196"/>
        <v>0</v>
      </c>
      <c r="AG163" s="362">
        <f t="shared" si="196"/>
        <v>0</v>
      </c>
      <c r="AH163" s="249"/>
      <c r="AI163" s="379" t="str">
        <f t="shared" si="135"/>
        <v/>
      </c>
      <c r="AJ163" s="185"/>
      <c r="AK163" s="185"/>
      <c r="AL163" s="185"/>
      <c r="AM163" s="185"/>
    </row>
    <row r="164" spans="1:39" ht="12.75" customHeight="1">
      <c r="A164" s="162"/>
      <c r="B164" s="162"/>
      <c r="C164" s="242" t="s">
        <v>181</v>
      </c>
      <c r="D164" s="244" t="str">
        <f t="shared" si="136"/>
        <v/>
      </c>
      <c r="E164" s="243" t="str">
        <f t="shared" si="173"/>
        <v>_51</v>
      </c>
      <c r="F164" s="178">
        <v>51</v>
      </c>
      <c r="G164" s="178"/>
      <c r="H164" s="177"/>
      <c r="I164" s="187"/>
      <c r="J164" s="289"/>
      <c r="K164" s="289"/>
      <c r="L164" s="289"/>
      <c r="M164" s="289"/>
      <c r="N164" s="290"/>
      <c r="O164" s="289"/>
      <c r="P164" s="289"/>
      <c r="Q164" s="289"/>
      <c r="R164" s="291"/>
      <c r="S164" s="290"/>
      <c r="T164" s="289"/>
      <c r="U164" s="289"/>
      <c r="V164" s="289"/>
      <c r="W164" s="291"/>
      <c r="X164" s="290"/>
      <c r="Y164" s="289"/>
      <c r="Z164" s="289"/>
      <c r="AA164" s="289"/>
      <c r="AB164" s="291"/>
      <c r="AC164" s="363"/>
      <c r="AD164" s="237"/>
      <c r="AE164" s="237"/>
      <c r="AF164" s="237"/>
      <c r="AG164" s="364"/>
      <c r="AH164" s="249"/>
      <c r="AI164" s="379" t="str">
        <f t="shared" si="135"/>
        <v/>
      </c>
      <c r="AJ164" s="185"/>
      <c r="AK164" s="185"/>
      <c r="AL164" s="185"/>
      <c r="AM164" s="185"/>
    </row>
    <row r="165" spans="1:39" ht="12.75" customHeight="1" thickBot="1">
      <c r="A165" s="162"/>
      <c r="B165" s="162"/>
      <c r="C165" s="242" t="s">
        <v>182</v>
      </c>
      <c r="D165" s="244" t="str">
        <f t="shared" si="136"/>
        <v/>
      </c>
      <c r="E165" s="243" t="str">
        <f t="shared" si="173"/>
        <v>_52</v>
      </c>
      <c r="F165" s="178">
        <v>52</v>
      </c>
      <c r="G165" s="178"/>
      <c r="H165" s="177"/>
      <c r="I165" s="301" t="s">
        <v>183</v>
      </c>
      <c r="J165" s="316">
        <f t="shared" ref="J165:AG165" si="197">+J153+J161</f>
        <v>0</v>
      </c>
      <c r="K165" s="316">
        <f t="shared" si="197"/>
        <v>0</v>
      </c>
      <c r="L165" s="316">
        <f t="shared" si="197"/>
        <v>0</v>
      </c>
      <c r="M165" s="316">
        <f t="shared" si="197"/>
        <v>0</v>
      </c>
      <c r="N165" s="317">
        <f t="shared" si="197"/>
        <v>0</v>
      </c>
      <c r="O165" s="318">
        <f t="shared" si="197"/>
        <v>0</v>
      </c>
      <c r="P165" s="318">
        <f t="shared" si="197"/>
        <v>0</v>
      </c>
      <c r="Q165" s="318">
        <f t="shared" si="197"/>
        <v>0</v>
      </c>
      <c r="R165" s="319">
        <f t="shared" si="197"/>
        <v>0</v>
      </c>
      <c r="S165" s="317">
        <f t="shared" si="197"/>
        <v>0</v>
      </c>
      <c r="T165" s="318">
        <f t="shared" si="197"/>
        <v>0</v>
      </c>
      <c r="U165" s="318">
        <f t="shared" si="197"/>
        <v>0</v>
      </c>
      <c r="V165" s="318">
        <f t="shared" si="197"/>
        <v>0</v>
      </c>
      <c r="W165" s="319">
        <f t="shared" si="197"/>
        <v>0</v>
      </c>
      <c r="X165" s="317">
        <f t="shared" si="197"/>
        <v>0</v>
      </c>
      <c r="Y165" s="318">
        <f t="shared" si="197"/>
        <v>0</v>
      </c>
      <c r="Z165" s="318">
        <f t="shared" si="197"/>
        <v>0</v>
      </c>
      <c r="AA165" s="318">
        <f t="shared" si="197"/>
        <v>0</v>
      </c>
      <c r="AB165" s="319">
        <f t="shared" si="197"/>
        <v>0</v>
      </c>
      <c r="AC165" s="365">
        <f t="shared" si="197"/>
        <v>0</v>
      </c>
      <c r="AD165" s="366">
        <f t="shared" si="197"/>
        <v>0</v>
      </c>
      <c r="AE165" s="366">
        <f t="shared" si="197"/>
        <v>0</v>
      </c>
      <c r="AF165" s="366">
        <f t="shared" si="197"/>
        <v>0</v>
      </c>
      <c r="AG165" s="367">
        <f t="shared" si="197"/>
        <v>0</v>
      </c>
      <c r="AH165" s="249"/>
      <c r="AI165" s="379" t="str">
        <f t="shared" si="135"/>
        <v/>
      </c>
      <c r="AJ165" s="185"/>
      <c r="AK165" s="185"/>
      <c r="AL165" s="185"/>
      <c r="AM165" s="185"/>
    </row>
    <row r="166" spans="1:39" ht="12.75" customHeight="1" thickBot="1">
      <c r="A166" s="238" t="s">
        <v>95</v>
      </c>
      <c r="B166" s="238"/>
      <c r="C166" s="239" t="s">
        <v>95</v>
      </c>
      <c r="D166" s="239" t="s">
        <v>95</v>
      </c>
      <c r="E166" s="239"/>
      <c r="F166" s="239"/>
      <c r="G166" s="239"/>
      <c r="H166" s="240"/>
      <c r="I166" s="238"/>
      <c r="J166" s="238"/>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row>
    <row r="167" spans="1:39" ht="12.75" customHeight="1" thickBot="1">
      <c r="A167" s="162"/>
      <c r="B167" s="162"/>
      <c r="C167" s="242" t="s">
        <v>97</v>
      </c>
      <c r="D167" s="378"/>
      <c r="E167" s="243" t="str">
        <f t="shared" ref="E167:E198" si="198">D167&amp;"_"&amp;F167</f>
        <v>_1</v>
      </c>
      <c r="F167" s="178">
        <v>1</v>
      </c>
      <c r="G167" s="178" t="str">
        <f>"Prg"&amp;H167</f>
        <v>Prg3</v>
      </c>
      <c r="H167" s="177">
        <f>H114+1</f>
        <v>3</v>
      </c>
      <c r="I167" s="179" t="s">
        <v>98</v>
      </c>
      <c r="J167" s="245">
        <f t="shared" ref="J167:AG167" si="199">+J168+J169+J170+J171</f>
        <v>0</v>
      </c>
      <c r="K167" s="245">
        <f t="shared" si="199"/>
        <v>0</v>
      </c>
      <c r="L167" s="245">
        <f t="shared" si="199"/>
        <v>0</v>
      </c>
      <c r="M167" s="245">
        <f t="shared" si="199"/>
        <v>0</v>
      </c>
      <c r="N167" s="246">
        <f t="shared" si="199"/>
        <v>0</v>
      </c>
      <c r="O167" s="247">
        <f t="shared" si="199"/>
        <v>0</v>
      </c>
      <c r="P167" s="247">
        <f t="shared" si="199"/>
        <v>0</v>
      </c>
      <c r="Q167" s="247">
        <f t="shared" si="199"/>
        <v>0</v>
      </c>
      <c r="R167" s="248">
        <f t="shared" si="199"/>
        <v>0</v>
      </c>
      <c r="S167" s="246">
        <f t="shared" si="199"/>
        <v>0</v>
      </c>
      <c r="T167" s="247">
        <f t="shared" si="199"/>
        <v>0</v>
      </c>
      <c r="U167" s="247">
        <f t="shared" si="199"/>
        <v>0</v>
      </c>
      <c r="V167" s="247">
        <f t="shared" si="199"/>
        <v>0</v>
      </c>
      <c r="W167" s="248">
        <f t="shared" si="199"/>
        <v>0</v>
      </c>
      <c r="X167" s="246">
        <f t="shared" si="199"/>
        <v>0</v>
      </c>
      <c r="Y167" s="247">
        <f t="shared" si="199"/>
        <v>0</v>
      </c>
      <c r="Z167" s="247">
        <f t="shared" si="199"/>
        <v>0</v>
      </c>
      <c r="AA167" s="247">
        <f t="shared" si="199"/>
        <v>0</v>
      </c>
      <c r="AB167" s="248">
        <f t="shared" si="199"/>
        <v>0</v>
      </c>
      <c r="AC167" s="322">
        <f t="shared" si="199"/>
        <v>0</v>
      </c>
      <c r="AD167" s="323">
        <f t="shared" si="199"/>
        <v>0</v>
      </c>
      <c r="AE167" s="323">
        <f t="shared" si="199"/>
        <v>0</v>
      </c>
      <c r="AF167" s="323">
        <f t="shared" si="199"/>
        <v>0</v>
      </c>
      <c r="AG167" s="324">
        <f t="shared" si="199"/>
        <v>0</v>
      </c>
      <c r="AH167" s="249"/>
      <c r="AI167" s="379">
        <f>D167</f>
        <v>0</v>
      </c>
      <c r="AJ167" s="185"/>
      <c r="AK167" s="185"/>
      <c r="AL167" s="185"/>
      <c r="AM167" s="185"/>
    </row>
    <row r="168" spans="1:39" ht="12.75" customHeight="1">
      <c r="A168" s="162"/>
      <c r="B168" s="162"/>
      <c r="C168" s="242" t="s">
        <v>99</v>
      </c>
      <c r="D168" s="244" t="str">
        <f>IF(D167="","",D167)</f>
        <v/>
      </c>
      <c r="E168" s="243" t="str">
        <f t="shared" si="198"/>
        <v>_2</v>
      </c>
      <c r="F168" s="178">
        <v>2</v>
      </c>
      <c r="G168" s="178"/>
      <c r="H168" s="177"/>
      <c r="I168" s="187" t="s">
        <v>100</v>
      </c>
      <c r="J168" s="250"/>
      <c r="K168" s="250"/>
      <c r="L168" s="250"/>
      <c r="M168" s="250">
        <f>K203</f>
        <v>0</v>
      </c>
      <c r="N168" s="251"/>
      <c r="O168" s="250"/>
      <c r="P168" s="250"/>
      <c r="Q168" s="250"/>
      <c r="R168" s="252"/>
      <c r="S168" s="251"/>
      <c r="T168" s="250"/>
      <c r="U168" s="250"/>
      <c r="V168" s="250"/>
      <c r="W168" s="252"/>
      <c r="X168" s="251"/>
      <c r="Y168" s="250"/>
      <c r="Z168" s="250"/>
      <c r="AA168" s="250"/>
      <c r="AB168" s="252"/>
      <c r="AC168" s="325">
        <f>+N168+S168+X168-$J168</f>
        <v>0</v>
      </c>
      <c r="AD168" s="326">
        <f t="shared" ref="AD168:AD170" si="200">+O168+T168+Y168-$J168</f>
        <v>0</v>
      </c>
      <c r="AE168" s="326">
        <f t="shared" ref="AE168:AE170" si="201">+P168+U168+Z168-$J168</f>
        <v>0</v>
      </c>
      <c r="AF168" s="326">
        <f t="shared" ref="AF168:AF170" si="202">+Q168+V168+AA168-$J168</f>
        <v>0</v>
      </c>
      <c r="AG168" s="327">
        <f t="shared" ref="AG168:AG170" si="203">+R168+W168+AB168-$J168</f>
        <v>0</v>
      </c>
      <c r="AH168" s="249"/>
      <c r="AI168" s="379" t="str">
        <f t="shared" ref="AI168:AI218" si="204">D168</f>
        <v/>
      </c>
      <c r="AJ168" s="185"/>
      <c r="AK168" s="185"/>
      <c r="AL168" s="185"/>
      <c r="AM168" s="185"/>
    </row>
    <row r="169" spans="1:39" ht="12.75" customHeight="1">
      <c r="A169" s="162"/>
      <c r="B169" s="162"/>
      <c r="C169" s="242" t="s">
        <v>101</v>
      </c>
      <c r="D169" s="244" t="str">
        <f t="shared" ref="D169:D218" si="205">IF(D168="","",D168)</f>
        <v/>
      </c>
      <c r="E169" s="243" t="str">
        <f t="shared" si="198"/>
        <v>_3</v>
      </c>
      <c r="F169" s="178">
        <v>3</v>
      </c>
      <c r="G169" s="178"/>
      <c r="H169" s="177"/>
      <c r="I169" s="187" t="s">
        <v>102</v>
      </c>
      <c r="J169" s="250"/>
      <c r="K169" s="250"/>
      <c r="L169" s="250"/>
      <c r="M169" s="250"/>
      <c r="N169" s="251"/>
      <c r="O169" s="250"/>
      <c r="P169" s="250"/>
      <c r="Q169" s="250"/>
      <c r="R169" s="252"/>
      <c r="S169" s="251"/>
      <c r="T169" s="250"/>
      <c r="U169" s="250"/>
      <c r="V169" s="250"/>
      <c r="W169" s="252"/>
      <c r="X169" s="251"/>
      <c r="Y169" s="250"/>
      <c r="Z169" s="250"/>
      <c r="AA169" s="250"/>
      <c r="AB169" s="252"/>
      <c r="AC169" s="325">
        <f t="shared" ref="AC169:AC170" si="206">+N169+S169+X169-$J169</f>
        <v>0</v>
      </c>
      <c r="AD169" s="326">
        <f t="shared" si="200"/>
        <v>0</v>
      </c>
      <c r="AE169" s="326">
        <f t="shared" si="201"/>
        <v>0</v>
      </c>
      <c r="AF169" s="326">
        <f t="shared" si="202"/>
        <v>0</v>
      </c>
      <c r="AG169" s="327">
        <f t="shared" si="203"/>
        <v>0</v>
      </c>
      <c r="AH169" s="249"/>
      <c r="AI169" s="379" t="str">
        <f t="shared" si="204"/>
        <v/>
      </c>
      <c r="AJ169" s="185"/>
      <c r="AK169" s="185"/>
      <c r="AL169" s="185"/>
      <c r="AM169" s="185"/>
    </row>
    <row r="170" spans="1:39" ht="12.75" customHeight="1">
      <c r="A170" s="162"/>
      <c r="B170" s="162"/>
      <c r="C170" s="242" t="s">
        <v>103</v>
      </c>
      <c r="D170" s="244" t="str">
        <f t="shared" si="205"/>
        <v/>
      </c>
      <c r="E170" s="243" t="str">
        <f t="shared" si="198"/>
        <v>_4</v>
      </c>
      <c r="F170" s="178">
        <v>4</v>
      </c>
      <c r="G170" s="178"/>
      <c r="H170" s="177"/>
      <c r="I170" s="187" t="s">
        <v>104</v>
      </c>
      <c r="J170" s="250"/>
      <c r="K170" s="250"/>
      <c r="L170" s="250"/>
      <c r="M170" s="250"/>
      <c r="N170" s="251"/>
      <c r="O170" s="250"/>
      <c r="P170" s="250"/>
      <c r="Q170" s="250"/>
      <c r="R170" s="252"/>
      <c r="S170" s="251"/>
      <c r="T170" s="250"/>
      <c r="U170" s="250"/>
      <c r="V170" s="250"/>
      <c r="W170" s="252"/>
      <c r="X170" s="251"/>
      <c r="Y170" s="250"/>
      <c r="Z170" s="250"/>
      <c r="AA170" s="250"/>
      <c r="AB170" s="252"/>
      <c r="AC170" s="325">
        <f t="shared" si="206"/>
        <v>0</v>
      </c>
      <c r="AD170" s="326">
        <f t="shared" si="200"/>
        <v>0</v>
      </c>
      <c r="AE170" s="326">
        <f t="shared" si="201"/>
        <v>0</v>
      </c>
      <c r="AF170" s="326">
        <f t="shared" si="202"/>
        <v>0</v>
      </c>
      <c r="AG170" s="327">
        <f t="shared" si="203"/>
        <v>0</v>
      </c>
      <c r="AH170" s="249"/>
      <c r="AI170" s="379" t="str">
        <f t="shared" si="204"/>
        <v/>
      </c>
      <c r="AJ170" s="185"/>
      <c r="AK170" s="185"/>
      <c r="AL170" s="185"/>
      <c r="AM170" s="185"/>
    </row>
    <row r="171" spans="1:39" ht="12.75" customHeight="1">
      <c r="A171" s="162"/>
      <c r="B171" s="162"/>
      <c r="C171" s="242" t="s">
        <v>105</v>
      </c>
      <c r="D171" s="244" t="str">
        <f t="shared" si="205"/>
        <v/>
      </c>
      <c r="E171" s="243" t="str">
        <f t="shared" si="198"/>
        <v>_5</v>
      </c>
      <c r="F171" s="178">
        <v>5</v>
      </c>
      <c r="G171" s="178"/>
      <c r="H171" s="177"/>
      <c r="I171" s="197" t="s">
        <v>106</v>
      </c>
      <c r="J171" s="253">
        <f t="shared" ref="J171:AG171" si="207">+J172+J173+J174+J175</f>
        <v>0</v>
      </c>
      <c r="K171" s="253">
        <f t="shared" si="207"/>
        <v>0</v>
      </c>
      <c r="L171" s="253">
        <f t="shared" si="207"/>
        <v>0</v>
      </c>
      <c r="M171" s="253">
        <f t="shared" si="207"/>
        <v>0</v>
      </c>
      <c r="N171" s="254">
        <f t="shared" si="207"/>
        <v>0</v>
      </c>
      <c r="O171" s="253">
        <f t="shared" si="207"/>
        <v>0</v>
      </c>
      <c r="P171" s="253">
        <f t="shared" si="207"/>
        <v>0</v>
      </c>
      <c r="Q171" s="253">
        <f t="shared" si="207"/>
        <v>0</v>
      </c>
      <c r="R171" s="255">
        <f t="shared" si="207"/>
        <v>0</v>
      </c>
      <c r="S171" s="254">
        <f t="shared" si="207"/>
        <v>0</v>
      </c>
      <c r="T171" s="253">
        <f t="shared" si="207"/>
        <v>0</v>
      </c>
      <c r="U171" s="253">
        <f t="shared" si="207"/>
        <v>0</v>
      </c>
      <c r="V171" s="253">
        <f t="shared" si="207"/>
        <v>0</v>
      </c>
      <c r="W171" s="255">
        <f t="shared" si="207"/>
        <v>0</v>
      </c>
      <c r="X171" s="254">
        <f t="shared" si="207"/>
        <v>0</v>
      </c>
      <c r="Y171" s="253">
        <f t="shared" si="207"/>
        <v>0</v>
      </c>
      <c r="Z171" s="253">
        <f t="shared" si="207"/>
        <v>0</v>
      </c>
      <c r="AA171" s="253">
        <f t="shared" si="207"/>
        <v>0</v>
      </c>
      <c r="AB171" s="255">
        <f t="shared" si="207"/>
        <v>0</v>
      </c>
      <c r="AC171" s="328">
        <f t="shared" si="207"/>
        <v>0</v>
      </c>
      <c r="AD171" s="329">
        <f t="shared" si="207"/>
        <v>0</v>
      </c>
      <c r="AE171" s="329">
        <f t="shared" si="207"/>
        <v>0</v>
      </c>
      <c r="AF171" s="329">
        <f t="shared" si="207"/>
        <v>0</v>
      </c>
      <c r="AG171" s="330">
        <f t="shared" si="207"/>
        <v>0</v>
      </c>
      <c r="AH171" s="249"/>
      <c r="AI171" s="379" t="str">
        <f t="shared" si="204"/>
        <v/>
      </c>
      <c r="AJ171" s="185"/>
      <c r="AK171" s="185"/>
      <c r="AL171" s="185"/>
      <c r="AM171" s="185"/>
    </row>
    <row r="172" spans="1:39" ht="12.75" customHeight="1">
      <c r="A172" s="162"/>
      <c r="B172" s="162"/>
      <c r="C172" s="242" t="s">
        <v>107</v>
      </c>
      <c r="D172" s="244" t="str">
        <f t="shared" si="205"/>
        <v/>
      </c>
      <c r="E172" s="243" t="str">
        <f t="shared" si="198"/>
        <v>_6</v>
      </c>
      <c r="F172" s="178">
        <v>6</v>
      </c>
      <c r="G172" s="178"/>
      <c r="H172" s="177"/>
      <c r="I172" s="197" t="s">
        <v>108</v>
      </c>
      <c r="J172" s="250"/>
      <c r="K172" s="250"/>
      <c r="L172" s="250"/>
      <c r="M172" s="250"/>
      <c r="N172" s="251"/>
      <c r="O172" s="250"/>
      <c r="P172" s="250"/>
      <c r="Q172" s="250"/>
      <c r="R172" s="252"/>
      <c r="S172" s="251"/>
      <c r="T172" s="250"/>
      <c r="U172" s="250"/>
      <c r="V172" s="250"/>
      <c r="W172" s="252"/>
      <c r="X172" s="251"/>
      <c r="Y172" s="250"/>
      <c r="Z172" s="250"/>
      <c r="AA172" s="250"/>
      <c r="AB172" s="252"/>
      <c r="AC172" s="325">
        <f t="shared" ref="AC172:AC175" si="208">+N172+S172+X172-$J172</f>
        <v>0</v>
      </c>
      <c r="AD172" s="326">
        <f t="shared" ref="AD172:AD175" si="209">+O172+T172+Y172-$J172</f>
        <v>0</v>
      </c>
      <c r="AE172" s="326">
        <f t="shared" ref="AE172:AE175" si="210">+P172+U172+Z172-$J172</f>
        <v>0</v>
      </c>
      <c r="AF172" s="326">
        <f t="shared" ref="AF172:AF175" si="211">+Q172+V172+AA172-$J172</f>
        <v>0</v>
      </c>
      <c r="AG172" s="327">
        <f t="shared" ref="AG172:AG175" si="212">+R172+W172+AB172-$J172</f>
        <v>0</v>
      </c>
      <c r="AH172" s="249"/>
      <c r="AI172" s="379" t="str">
        <f t="shared" si="204"/>
        <v/>
      </c>
      <c r="AJ172" s="185"/>
      <c r="AK172" s="185"/>
      <c r="AL172" s="185"/>
      <c r="AM172" s="185"/>
    </row>
    <row r="173" spans="1:39" ht="12.75" customHeight="1">
      <c r="A173" s="162"/>
      <c r="B173" s="162"/>
      <c r="C173" s="242" t="s">
        <v>109</v>
      </c>
      <c r="D173" s="244" t="str">
        <f t="shared" si="205"/>
        <v/>
      </c>
      <c r="E173" s="243" t="str">
        <f t="shared" si="198"/>
        <v>_7</v>
      </c>
      <c r="F173" s="178">
        <v>7</v>
      </c>
      <c r="G173" s="178"/>
      <c r="H173" s="177"/>
      <c r="I173" s="197" t="s">
        <v>110</v>
      </c>
      <c r="J173" s="250"/>
      <c r="K173" s="250"/>
      <c r="L173" s="250"/>
      <c r="M173" s="250"/>
      <c r="N173" s="251"/>
      <c r="O173" s="250"/>
      <c r="P173" s="250"/>
      <c r="Q173" s="250"/>
      <c r="R173" s="252"/>
      <c r="S173" s="251"/>
      <c r="T173" s="250"/>
      <c r="U173" s="250"/>
      <c r="V173" s="250"/>
      <c r="W173" s="252"/>
      <c r="X173" s="251"/>
      <c r="Y173" s="250"/>
      <c r="Z173" s="250"/>
      <c r="AA173" s="250"/>
      <c r="AB173" s="252"/>
      <c r="AC173" s="325">
        <f t="shared" si="208"/>
        <v>0</v>
      </c>
      <c r="AD173" s="326">
        <f t="shared" si="209"/>
        <v>0</v>
      </c>
      <c r="AE173" s="326">
        <f t="shared" si="210"/>
        <v>0</v>
      </c>
      <c r="AF173" s="326">
        <f t="shared" si="211"/>
        <v>0</v>
      </c>
      <c r="AG173" s="327">
        <f t="shared" si="212"/>
        <v>0</v>
      </c>
      <c r="AH173" s="249"/>
      <c r="AI173" s="379" t="str">
        <f t="shared" si="204"/>
        <v/>
      </c>
      <c r="AJ173" s="185"/>
      <c r="AK173" s="185"/>
      <c r="AL173" s="185"/>
      <c r="AM173" s="185"/>
    </row>
    <row r="174" spans="1:39" ht="12.75" customHeight="1">
      <c r="A174" s="162"/>
      <c r="B174" s="162"/>
      <c r="C174" s="242" t="s">
        <v>111</v>
      </c>
      <c r="D174" s="244" t="str">
        <f t="shared" si="205"/>
        <v/>
      </c>
      <c r="E174" s="243" t="str">
        <f t="shared" si="198"/>
        <v>_8</v>
      </c>
      <c r="F174" s="178">
        <v>8</v>
      </c>
      <c r="G174" s="178"/>
      <c r="H174" s="177"/>
      <c r="I174" s="187" t="s">
        <v>184</v>
      </c>
      <c r="J174" s="250"/>
      <c r="K174" s="250"/>
      <c r="L174" s="250"/>
      <c r="M174" s="250"/>
      <c r="N174" s="251"/>
      <c r="O174" s="250"/>
      <c r="P174" s="250"/>
      <c r="Q174" s="250"/>
      <c r="R174" s="252"/>
      <c r="S174" s="251"/>
      <c r="T174" s="250"/>
      <c r="U174" s="250"/>
      <c r="V174" s="250"/>
      <c r="W174" s="252"/>
      <c r="X174" s="251"/>
      <c r="Y174" s="250"/>
      <c r="Z174" s="250"/>
      <c r="AA174" s="250"/>
      <c r="AB174" s="252"/>
      <c r="AC174" s="325">
        <f t="shared" si="208"/>
        <v>0</v>
      </c>
      <c r="AD174" s="326">
        <f t="shared" si="209"/>
        <v>0</v>
      </c>
      <c r="AE174" s="326">
        <f t="shared" si="210"/>
        <v>0</v>
      </c>
      <c r="AF174" s="326">
        <f t="shared" si="211"/>
        <v>0</v>
      </c>
      <c r="AG174" s="327">
        <f t="shared" si="212"/>
        <v>0</v>
      </c>
      <c r="AH174" s="249"/>
      <c r="AI174" s="379" t="str">
        <f t="shared" si="204"/>
        <v/>
      </c>
      <c r="AJ174" s="185"/>
      <c r="AK174" s="185"/>
      <c r="AL174" s="185"/>
      <c r="AM174" s="185"/>
    </row>
    <row r="175" spans="1:39" ht="12.75" customHeight="1">
      <c r="A175" s="162"/>
      <c r="B175" s="162"/>
      <c r="C175" s="242" t="s">
        <v>113</v>
      </c>
      <c r="D175" s="244" t="str">
        <f t="shared" si="205"/>
        <v/>
      </c>
      <c r="E175" s="243" t="str">
        <f t="shared" si="198"/>
        <v>_9</v>
      </c>
      <c r="F175" s="178">
        <v>9</v>
      </c>
      <c r="G175" s="178"/>
      <c r="H175" s="177"/>
      <c r="I175" s="197" t="s">
        <v>114</v>
      </c>
      <c r="J175" s="250"/>
      <c r="K175" s="250"/>
      <c r="L175" s="250"/>
      <c r="M175" s="250"/>
      <c r="N175" s="251"/>
      <c r="O175" s="250"/>
      <c r="P175" s="250"/>
      <c r="Q175" s="250"/>
      <c r="R175" s="252"/>
      <c r="S175" s="251"/>
      <c r="T175" s="250"/>
      <c r="U175" s="250"/>
      <c r="V175" s="250"/>
      <c r="W175" s="252"/>
      <c r="X175" s="251"/>
      <c r="Y175" s="250"/>
      <c r="Z175" s="250"/>
      <c r="AA175" s="250"/>
      <c r="AB175" s="252"/>
      <c r="AC175" s="325">
        <f t="shared" si="208"/>
        <v>0</v>
      </c>
      <c r="AD175" s="326">
        <f t="shared" si="209"/>
        <v>0</v>
      </c>
      <c r="AE175" s="326">
        <f t="shared" si="210"/>
        <v>0</v>
      </c>
      <c r="AF175" s="326">
        <f t="shared" si="211"/>
        <v>0</v>
      </c>
      <c r="AG175" s="327">
        <f t="shared" si="212"/>
        <v>0</v>
      </c>
      <c r="AH175" s="249"/>
      <c r="AI175" s="379" t="str">
        <f t="shared" si="204"/>
        <v/>
      </c>
      <c r="AJ175" s="185"/>
      <c r="AK175" s="185"/>
      <c r="AL175" s="185"/>
      <c r="AM175" s="185"/>
    </row>
    <row r="176" spans="1:39" ht="12.75" customHeight="1">
      <c r="A176" s="162"/>
      <c r="B176" s="162"/>
      <c r="C176" s="242" t="s">
        <v>115</v>
      </c>
      <c r="D176" s="244" t="str">
        <f t="shared" si="205"/>
        <v/>
      </c>
      <c r="E176" s="243" t="str">
        <f t="shared" si="198"/>
        <v>_10</v>
      </c>
      <c r="F176" s="178">
        <v>10</v>
      </c>
      <c r="G176" s="178"/>
      <c r="H176" s="177"/>
      <c r="I176" s="197"/>
      <c r="J176" s="256"/>
      <c r="K176" s="256"/>
      <c r="L176" s="256"/>
      <c r="M176" s="256"/>
      <c r="N176" s="257"/>
      <c r="O176" s="256"/>
      <c r="P176" s="256"/>
      <c r="Q176" s="256"/>
      <c r="R176" s="258"/>
      <c r="S176" s="257"/>
      <c r="T176" s="256"/>
      <c r="U176" s="256"/>
      <c r="V176" s="256"/>
      <c r="W176" s="258"/>
      <c r="X176" s="257"/>
      <c r="Y176" s="256"/>
      <c r="Z176" s="256"/>
      <c r="AA176" s="256"/>
      <c r="AB176" s="258"/>
      <c r="AC176" s="331"/>
      <c r="AD176" s="209"/>
      <c r="AE176" s="209"/>
      <c r="AF176" s="209"/>
      <c r="AG176" s="332"/>
      <c r="AH176" s="249"/>
      <c r="AI176" s="379" t="str">
        <f t="shared" si="204"/>
        <v/>
      </c>
      <c r="AJ176" s="185"/>
      <c r="AK176" s="185"/>
      <c r="AL176" s="185"/>
      <c r="AM176" s="185"/>
    </row>
    <row r="177" spans="1:39" ht="12.75" customHeight="1">
      <c r="A177" s="162"/>
      <c r="B177" s="162"/>
      <c r="C177" s="242" t="s">
        <v>116</v>
      </c>
      <c r="D177" s="244" t="str">
        <f t="shared" si="205"/>
        <v/>
      </c>
      <c r="E177" s="243" t="str">
        <f t="shared" si="198"/>
        <v>_11</v>
      </c>
      <c r="F177" s="178">
        <v>11</v>
      </c>
      <c r="G177" s="178"/>
      <c r="H177" s="177"/>
      <c r="I177" s="179" t="s">
        <v>117</v>
      </c>
      <c r="J177" s="259">
        <f t="shared" ref="J177:AG177" si="213">+J178+J179</f>
        <v>0</v>
      </c>
      <c r="K177" s="259">
        <f t="shared" si="213"/>
        <v>0</v>
      </c>
      <c r="L177" s="259">
        <f t="shared" si="213"/>
        <v>0</v>
      </c>
      <c r="M177" s="259">
        <f t="shared" si="213"/>
        <v>0</v>
      </c>
      <c r="N177" s="260">
        <f t="shared" si="213"/>
        <v>0</v>
      </c>
      <c r="O177" s="259">
        <f t="shared" si="213"/>
        <v>0</v>
      </c>
      <c r="P177" s="259">
        <f t="shared" si="213"/>
        <v>0</v>
      </c>
      <c r="Q177" s="259">
        <f t="shared" si="213"/>
        <v>0</v>
      </c>
      <c r="R177" s="261">
        <f t="shared" si="213"/>
        <v>0</v>
      </c>
      <c r="S177" s="260">
        <f t="shared" si="213"/>
        <v>0</v>
      </c>
      <c r="T177" s="259">
        <f t="shared" si="213"/>
        <v>0</v>
      </c>
      <c r="U177" s="259">
        <f t="shared" si="213"/>
        <v>0</v>
      </c>
      <c r="V177" s="259">
        <f t="shared" si="213"/>
        <v>0</v>
      </c>
      <c r="W177" s="261">
        <f t="shared" si="213"/>
        <v>0</v>
      </c>
      <c r="X177" s="260">
        <f t="shared" si="213"/>
        <v>0</v>
      </c>
      <c r="Y177" s="259">
        <f t="shared" si="213"/>
        <v>0</v>
      </c>
      <c r="Z177" s="259">
        <f t="shared" si="213"/>
        <v>0</v>
      </c>
      <c r="AA177" s="259">
        <f t="shared" si="213"/>
        <v>0</v>
      </c>
      <c r="AB177" s="261">
        <f t="shared" si="213"/>
        <v>0</v>
      </c>
      <c r="AC177" s="333">
        <f t="shared" si="213"/>
        <v>0</v>
      </c>
      <c r="AD177" s="334">
        <f t="shared" si="213"/>
        <v>0</v>
      </c>
      <c r="AE177" s="334">
        <f t="shared" si="213"/>
        <v>0</v>
      </c>
      <c r="AF177" s="334">
        <f t="shared" si="213"/>
        <v>0</v>
      </c>
      <c r="AG177" s="335">
        <f t="shared" si="213"/>
        <v>0</v>
      </c>
      <c r="AH177" s="249"/>
      <c r="AI177" s="379" t="str">
        <f t="shared" si="204"/>
        <v/>
      </c>
      <c r="AJ177" s="185"/>
      <c r="AK177" s="185"/>
      <c r="AL177" s="185"/>
      <c r="AM177" s="185"/>
    </row>
    <row r="178" spans="1:39" ht="12.75" customHeight="1">
      <c r="A178" s="162"/>
      <c r="B178" s="162"/>
      <c r="C178" s="242" t="s">
        <v>118</v>
      </c>
      <c r="D178" s="244" t="str">
        <f t="shared" si="205"/>
        <v/>
      </c>
      <c r="E178" s="243" t="str">
        <f t="shared" si="198"/>
        <v>_12</v>
      </c>
      <c r="F178" s="178">
        <v>12</v>
      </c>
      <c r="G178" s="178"/>
      <c r="H178" s="177"/>
      <c r="I178" s="197" t="s">
        <v>119</v>
      </c>
      <c r="J178" s="250"/>
      <c r="K178" s="250"/>
      <c r="L178" s="250"/>
      <c r="M178" s="250"/>
      <c r="N178" s="251"/>
      <c r="O178" s="250"/>
      <c r="P178" s="250"/>
      <c r="Q178" s="250"/>
      <c r="R178" s="252"/>
      <c r="S178" s="251"/>
      <c r="T178" s="250"/>
      <c r="U178" s="250"/>
      <c r="V178" s="250"/>
      <c r="W178" s="252"/>
      <c r="X178" s="251"/>
      <c r="Y178" s="250"/>
      <c r="Z178" s="250"/>
      <c r="AA178" s="250"/>
      <c r="AB178" s="252"/>
      <c r="AC178" s="325">
        <f t="shared" ref="AC178:AC179" si="214">+N178+S178+X178-$J178</f>
        <v>0</v>
      </c>
      <c r="AD178" s="326">
        <f t="shared" ref="AD178:AD179" si="215">+O178+T178+Y178-$J178</f>
        <v>0</v>
      </c>
      <c r="AE178" s="326">
        <f t="shared" ref="AE178:AE179" si="216">+P178+U178+Z178-$J178</f>
        <v>0</v>
      </c>
      <c r="AF178" s="326">
        <f t="shared" ref="AF178:AF179" si="217">+Q178+V178+AA178-$J178</f>
        <v>0</v>
      </c>
      <c r="AG178" s="327">
        <f t="shared" ref="AG178:AG179" si="218">+R178+W178+AB178-$J178</f>
        <v>0</v>
      </c>
      <c r="AH178" s="249"/>
      <c r="AI178" s="379" t="str">
        <f t="shared" si="204"/>
        <v/>
      </c>
      <c r="AJ178" s="185"/>
      <c r="AK178" s="185"/>
      <c r="AL178" s="185"/>
      <c r="AM178" s="185"/>
    </row>
    <row r="179" spans="1:39" ht="12.75" customHeight="1">
      <c r="A179" s="162"/>
      <c r="B179" s="162"/>
      <c r="C179" s="242" t="s">
        <v>120</v>
      </c>
      <c r="D179" s="244" t="str">
        <f t="shared" si="205"/>
        <v/>
      </c>
      <c r="E179" s="243" t="str">
        <f t="shared" si="198"/>
        <v>_13</v>
      </c>
      <c r="F179" s="178">
        <v>13</v>
      </c>
      <c r="G179" s="178"/>
      <c r="H179" s="177"/>
      <c r="I179" s="197" t="s">
        <v>121</v>
      </c>
      <c r="J179" s="250"/>
      <c r="K179" s="250"/>
      <c r="L179" s="250"/>
      <c r="M179" s="250"/>
      <c r="N179" s="251"/>
      <c r="O179" s="250"/>
      <c r="P179" s="250"/>
      <c r="Q179" s="250"/>
      <c r="R179" s="252"/>
      <c r="S179" s="251"/>
      <c r="T179" s="250"/>
      <c r="U179" s="250"/>
      <c r="V179" s="250"/>
      <c r="W179" s="252"/>
      <c r="X179" s="251"/>
      <c r="Y179" s="250"/>
      <c r="Z179" s="250"/>
      <c r="AA179" s="250"/>
      <c r="AB179" s="252"/>
      <c r="AC179" s="325">
        <f t="shared" si="214"/>
        <v>0</v>
      </c>
      <c r="AD179" s="326">
        <f t="shared" si="215"/>
        <v>0</v>
      </c>
      <c r="AE179" s="326">
        <f t="shared" si="216"/>
        <v>0</v>
      </c>
      <c r="AF179" s="326">
        <f t="shared" si="217"/>
        <v>0</v>
      </c>
      <c r="AG179" s="327">
        <f t="shared" si="218"/>
        <v>0</v>
      </c>
      <c r="AH179" s="249"/>
      <c r="AI179" s="379" t="str">
        <f t="shared" si="204"/>
        <v/>
      </c>
      <c r="AJ179" s="185"/>
      <c r="AK179" s="185"/>
      <c r="AL179" s="185"/>
      <c r="AM179" s="185"/>
    </row>
    <row r="180" spans="1:39" ht="12.75" customHeight="1">
      <c r="A180" s="162"/>
      <c r="B180" s="162"/>
      <c r="C180" s="242" t="s">
        <v>122</v>
      </c>
      <c r="D180" s="244" t="str">
        <f t="shared" si="205"/>
        <v/>
      </c>
      <c r="E180" s="243" t="str">
        <f t="shared" si="198"/>
        <v>_14</v>
      </c>
      <c r="F180" s="178">
        <v>14</v>
      </c>
      <c r="G180" s="178"/>
      <c r="H180" s="177"/>
      <c r="I180" s="197"/>
      <c r="J180" s="262"/>
      <c r="K180" s="262"/>
      <c r="L180" s="262"/>
      <c r="M180" s="262"/>
      <c r="N180" s="263"/>
      <c r="O180" s="262"/>
      <c r="P180" s="262"/>
      <c r="Q180" s="262"/>
      <c r="R180" s="264"/>
      <c r="S180" s="263"/>
      <c r="T180" s="262"/>
      <c r="U180" s="262"/>
      <c r="V180" s="262"/>
      <c r="W180" s="264"/>
      <c r="X180" s="263"/>
      <c r="Y180" s="262"/>
      <c r="Z180" s="262"/>
      <c r="AA180" s="262"/>
      <c r="AB180" s="264"/>
      <c r="AC180" s="336"/>
      <c r="AD180" s="231"/>
      <c r="AE180" s="231"/>
      <c r="AF180" s="231"/>
      <c r="AG180" s="337"/>
      <c r="AH180" s="249"/>
      <c r="AI180" s="379" t="str">
        <f t="shared" si="204"/>
        <v/>
      </c>
      <c r="AJ180" s="185"/>
      <c r="AK180" s="185"/>
      <c r="AL180" s="185"/>
      <c r="AM180" s="185"/>
    </row>
    <row r="181" spans="1:39" ht="12.75" customHeight="1">
      <c r="A181" s="162"/>
      <c r="B181" s="162"/>
      <c r="C181" s="242" t="s">
        <v>123</v>
      </c>
      <c r="D181" s="244" t="str">
        <f t="shared" si="205"/>
        <v/>
      </c>
      <c r="E181" s="243" t="str">
        <f t="shared" si="198"/>
        <v>_15</v>
      </c>
      <c r="F181" s="178">
        <v>15</v>
      </c>
      <c r="G181" s="178"/>
      <c r="H181" s="177"/>
      <c r="I181" s="179" t="s">
        <v>124</v>
      </c>
      <c r="J181" s="265"/>
      <c r="K181" s="265"/>
      <c r="L181" s="265"/>
      <c r="M181" s="265"/>
      <c r="N181" s="266"/>
      <c r="O181" s="265"/>
      <c r="P181" s="265"/>
      <c r="Q181" s="265"/>
      <c r="R181" s="267"/>
      <c r="S181" s="266"/>
      <c r="T181" s="265"/>
      <c r="U181" s="265"/>
      <c r="V181" s="265"/>
      <c r="W181" s="267"/>
      <c r="X181" s="266"/>
      <c r="Y181" s="265"/>
      <c r="Z181" s="265"/>
      <c r="AA181" s="265"/>
      <c r="AB181" s="267"/>
      <c r="AC181" s="338">
        <f>+N181+S181+X181-$J181</f>
        <v>0</v>
      </c>
      <c r="AD181" s="339">
        <f t="shared" ref="AD181" si="219">+O181+T181+Y181-$J181</f>
        <v>0</v>
      </c>
      <c r="AE181" s="339">
        <f t="shared" ref="AE181" si="220">+P181+U181+Z181-$J181</f>
        <v>0</v>
      </c>
      <c r="AF181" s="339">
        <f t="shared" ref="AF181" si="221">+Q181+V181+AA181-$J181</f>
        <v>0</v>
      </c>
      <c r="AG181" s="340">
        <f t="shared" ref="AG181" si="222">+R181+W181+AB181-$J181</f>
        <v>0</v>
      </c>
      <c r="AH181" s="249"/>
      <c r="AI181" s="379" t="str">
        <f t="shared" si="204"/>
        <v/>
      </c>
      <c r="AJ181" s="185"/>
      <c r="AK181" s="185"/>
      <c r="AL181" s="185"/>
      <c r="AM181" s="185"/>
    </row>
    <row r="182" spans="1:39" ht="12.75" customHeight="1">
      <c r="A182" s="162"/>
      <c r="B182" s="162"/>
      <c r="C182" s="242" t="s">
        <v>125</v>
      </c>
      <c r="D182" s="244" t="str">
        <f t="shared" si="205"/>
        <v/>
      </c>
      <c r="E182" s="243" t="str">
        <f t="shared" si="198"/>
        <v>_16</v>
      </c>
      <c r="F182" s="178">
        <v>16</v>
      </c>
      <c r="G182" s="178"/>
      <c r="H182" s="177"/>
      <c r="I182" s="197"/>
      <c r="J182" s="262"/>
      <c r="K182" s="262"/>
      <c r="L182" s="262"/>
      <c r="M182" s="262"/>
      <c r="N182" s="263"/>
      <c r="O182" s="262"/>
      <c r="P182" s="262"/>
      <c r="Q182" s="262"/>
      <c r="R182" s="264"/>
      <c r="S182" s="263"/>
      <c r="T182" s="262"/>
      <c r="U182" s="262"/>
      <c r="V182" s="262"/>
      <c r="W182" s="264"/>
      <c r="X182" s="263"/>
      <c r="Y182" s="262"/>
      <c r="Z182" s="262"/>
      <c r="AA182" s="262"/>
      <c r="AB182" s="264"/>
      <c r="AC182" s="336"/>
      <c r="AD182" s="231"/>
      <c r="AE182" s="231"/>
      <c r="AF182" s="231"/>
      <c r="AG182" s="337"/>
      <c r="AH182" s="249"/>
      <c r="AI182" s="379" t="str">
        <f t="shared" si="204"/>
        <v/>
      </c>
      <c r="AJ182" s="185"/>
      <c r="AK182" s="185"/>
      <c r="AL182" s="185"/>
      <c r="AM182" s="185"/>
    </row>
    <row r="183" spans="1:39" ht="12.75" customHeight="1">
      <c r="A183" s="162"/>
      <c r="B183" s="162"/>
      <c r="C183" s="242" t="s">
        <v>126</v>
      </c>
      <c r="D183" s="244" t="str">
        <f t="shared" si="205"/>
        <v/>
      </c>
      <c r="E183" s="243" t="str">
        <f t="shared" si="198"/>
        <v>_17</v>
      </c>
      <c r="F183" s="178">
        <v>17</v>
      </c>
      <c r="G183" s="178"/>
      <c r="H183" s="177"/>
      <c r="I183" s="179" t="s">
        <v>127</v>
      </c>
      <c r="J183" s="259">
        <f t="shared" ref="J183:AG183" si="223">+J184+J185+J186+J187</f>
        <v>0</v>
      </c>
      <c r="K183" s="259">
        <f t="shared" si="223"/>
        <v>0</v>
      </c>
      <c r="L183" s="259">
        <f t="shared" si="223"/>
        <v>0</v>
      </c>
      <c r="M183" s="259">
        <f t="shared" si="223"/>
        <v>0</v>
      </c>
      <c r="N183" s="260">
        <f t="shared" si="223"/>
        <v>0</v>
      </c>
      <c r="O183" s="259">
        <f t="shared" si="223"/>
        <v>0</v>
      </c>
      <c r="P183" s="259">
        <f t="shared" si="223"/>
        <v>0</v>
      </c>
      <c r="Q183" s="259">
        <f t="shared" si="223"/>
        <v>0</v>
      </c>
      <c r="R183" s="261">
        <f t="shared" si="223"/>
        <v>0</v>
      </c>
      <c r="S183" s="260">
        <f t="shared" si="223"/>
        <v>0</v>
      </c>
      <c r="T183" s="259">
        <f t="shared" si="223"/>
        <v>0</v>
      </c>
      <c r="U183" s="259">
        <f t="shared" si="223"/>
        <v>0</v>
      </c>
      <c r="V183" s="259">
        <f t="shared" si="223"/>
        <v>0</v>
      </c>
      <c r="W183" s="261">
        <f t="shared" si="223"/>
        <v>0</v>
      </c>
      <c r="X183" s="260">
        <f t="shared" si="223"/>
        <v>0</v>
      </c>
      <c r="Y183" s="259">
        <f t="shared" si="223"/>
        <v>0</v>
      </c>
      <c r="Z183" s="259">
        <f t="shared" si="223"/>
        <v>0</v>
      </c>
      <c r="AA183" s="259">
        <f t="shared" si="223"/>
        <v>0</v>
      </c>
      <c r="AB183" s="261">
        <f t="shared" si="223"/>
        <v>0</v>
      </c>
      <c r="AC183" s="333">
        <f t="shared" si="223"/>
        <v>0</v>
      </c>
      <c r="AD183" s="334">
        <f t="shared" si="223"/>
        <v>0</v>
      </c>
      <c r="AE183" s="334">
        <f t="shared" si="223"/>
        <v>0</v>
      </c>
      <c r="AF183" s="334">
        <f t="shared" si="223"/>
        <v>0</v>
      </c>
      <c r="AG183" s="335">
        <f t="shared" si="223"/>
        <v>0</v>
      </c>
      <c r="AH183" s="249"/>
      <c r="AI183" s="379" t="str">
        <f t="shared" si="204"/>
        <v/>
      </c>
      <c r="AJ183" s="185"/>
      <c r="AK183" s="185"/>
      <c r="AL183" s="185"/>
      <c r="AM183" s="185"/>
    </row>
    <row r="184" spans="1:39" ht="12.75" customHeight="1">
      <c r="A184" s="162"/>
      <c r="B184" s="162"/>
      <c r="C184" s="242" t="s">
        <v>128</v>
      </c>
      <c r="D184" s="244" t="str">
        <f t="shared" si="205"/>
        <v/>
      </c>
      <c r="E184" s="243" t="str">
        <f t="shared" si="198"/>
        <v>_18</v>
      </c>
      <c r="F184" s="178">
        <v>18</v>
      </c>
      <c r="G184" s="178"/>
      <c r="H184" s="177"/>
      <c r="I184" s="187" t="s">
        <v>129</v>
      </c>
      <c r="J184" s="268"/>
      <c r="K184" s="268"/>
      <c r="L184" s="268"/>
      <c r="M184" s="268"/>
      <c r="N184" s="269"/>
      <c r="O184" s="268"/>
      <c r="P184" s="268"/>
      <c r="Q184" s="268"/>
      <c r="R184" s="270"/>
      <c r="S184" s="269"/>
      <c r="T184" s="268"/>
      <c r="U184" s="268"/>
      <c r="V184" s="268"/>
      <c r="W184" s="270"/>
      <c r="X184" s="269"/>
      <c r="Y184" s="268"/>
      <c r="Z184" s="268"/>
      <c r="AA184" s="268"/>
      <c r="AB184" s="270"/>
      <c r="AC184" s="341">
        <f t="shared" ref="AC184:AC187" si="224">+N184+S184+X184-$J184</f>
        <v>0</v>
      </c>
      <c r="AD184" s="342">
        <f t="shared" ref="AD184:AD187" si="225">+O184+T184+Y184-$J184</f>
        <v>0</v>
      </c>
      <c r="AE184" s="342">
        <f t="shared" ref="AE184:AE187" si="226">+P184+U184+Z184-$J184</f>
        <v>0</v>
      </c>
      <c r="AF184" s="342">
        <f t="shared" ref="AF184:AF187" si="227">+Q184+V184+AA184-$J184</f>
        <v>0</v>
      </c>
      <c r="AG184" s="343">
        <f t="shared" ref="AG184:AG187" si="228">+R184+W184+AB184-$J184</f>
        <v>0</v>
      </c>
      <c r="AH184" s="249"/>
      <c r="AI184" s="379" t="str">
        <f t="shared" si="204"/>
        <v/>
      </c>
      <c r="AJ184" s="185"/>
      <c r="AK184" s="185"/>
      <c r="AL184" s="185"/>
      <c r="AM184" s="185"/>
    </row>
    <row r="185" spans="1:39" ht="12.75" customHeight="1">
      <c r="A185" s="162"/>
      <c r="B185" s="162"/>
      <c r="C185" s="242" t="s">
        <v>130</v>
      </c>
      <c r="D185" s="244" t="str">
        <f t="shared" si="205"/>
        <v/>
      </c>
      <c r="E185" s="243" t="str">
        <f t="shared" si="198"/>
        <v>_19</v>
      </c>
      <c r="F185" s="178">
        <v>19</v>
      </c>
      <c r="G185" s="178"/>
      <c r="H185" s="177"/>
      <c r="I185" s="197" t="s">
        <v>131</v>
      </c>
      <c r="J185" s="250"/>
      <c r="K185" s="250"/>
      <c r="L185" s="250"/>
      <c r="M185" s="250"/>
      <c r="N185" s="251"/>
      <c r="O185" s="250"/>
      <c r="P185" s="250"/>
      <c r="Q185" s="250"/>
      <c r="R185" s="252"/>
      <c r="S185" s="251"/>
      <c r="T185" s="250"/>
      <c r="U185" s="250"/>
      <c r="V185" s="250"/>
      <c r="W185" s="252"/>
      <c r="X185" s="251"/>
      <c r="Y185" s="250"/>
      <c r="Z185" s="250"/>
      <c r="AA185" s="250"/>
      <c r="AB185" s="252"/>
      <c r="AC185" s="325">
        <f t="shared" si="224"/>
        <v>0</v>
      </c>
      <c r="AD185" s="326">
        <f t="shared" si="225"/>
        <v>0</v>
      </c>
      <c r="AE185" s="326">
        <f t="shared" si="226"/>
        <v>0</v>
      </c>
      <c r="AF185" s="326">
        <f t="shared" si="227"/>
        <v>0</v>
      </c>
      <c r="AG185" s="327">
        <f t="shared" si="228"/>
        <v>0</v>
      </c>
      <c r="AH185" s="249"/>
      <c r="AI185" s="379" t="str">
        <f t="shared" si="204"/>
        <v/>
      </c>
      <c r="AJ185" s="185"/>
      <c r="AK185" s="185"/>
      <c r="AL185" s="185"/>
      <c r="AM185" s="185"/>
    </row>
    <row r="186" spans="1:39" ht="12.75" customHeight="1">
      <c r="A186" s="162"/>
      <c r="B186" s="162"/>
      <c r="C186" s="242" t="s">
        <v>132</v>
      </c>
      <c r="D186" s="244" t="str">
        <f t="shared" si="205"/>
        <v/>
      </c>
      <c r="E186" s="243" t="str">
        <f t="shared" si="198"/>
        <v>_20</v>
      </c>
      <c r="F186" s="178">
        <v>20</v>
      </c>
      <c r="G186" s="178"/>
      <c r="H186" s="177"/>
      <c r="I186" s="197" t="s">
        <v>133</v>
      </c>
      <c r="J186" s="250"/>
      <c r="K186" s="250"/>
      <c r="L186" s="250"/>
      <c r="M186" s="250"/>
      <c r="N186" s="251"/>
      <c r="O186" s="250"/>
      <c r="P186" s="250"/>
      <c r="Q186" s="250"/>
      <c r="R186" s="252"/>
      <c r="S186" s="251"/>
      <c r="T186" s="250"/>
      <c r="U186" s="250"/>
      <c r="V186" s="250"/>
      <c r="W186" s="252"/>
      <c r="X186" s="251"/>
      <c r="Y186" s="250"/>
      <c r="Z186" s="250"/>
      <c r="AA186" s="250"/>
      <c r="AB186" s="252"/>
      <c r="AC186" s="325">
        <f t="shared" si="224"/>
        <v>0</v>
      </c>
      <c r="AD186" s="326">
        <f t="shared" si="225"/>
        <v>0</v>
      </c>
      <c r="AE186" s="326">
        <f t="shared" si="226"/>
        <v>0</v>
      </c>
      <c r="AF186" s="326">
        <f t="shared" si="227"/>
        <v>0</v>
      </c>
      <c r="AG186" s="327">
        <f t="shared" si="228"/>
        <v>0</v>
      </c>
      <c r="AH186" s="249"/>
      <c r="AI186" s="379" t="str">
        <f t="shared" si="204"/>
        <v/>
      </c>
      <c r="AJ186" s="185"/>
      <c r="AK186" s="185"/>
      <c r="AL186" s="185"/>
      <c r="AM186" s="185"/>
    </row>
    <row r="187" spans="1:39" ht="12.75" customHeight="1">
      <c r="A187" s="162"/>
      <c r="B187" s="162"/>
      <c r="C187" s="242" t="s">
        <v>134</v>
      </c>
      <c r="D187" s="244" t="str">
        <f t="shared" si="205"/>
        <v/>
      </c>
      <c r="E187" s="243" t="str">
        <f t="shared" si="198"/>
        <v>_21</v>
      </c>
      <c r="F187" s="178">
        <v>21</v>
      </c>
      <c r="G187" s="178"/>
      <c r="H187" s="177"/>
      <c r="I187" s="197" t="s">
        <v>135</v>
      </c>
      <c r="J187" s="250"/>
      <c r="K187" s="250"/>
      <c r="L187" s="250"/>
      <c r="M187" s="250"/>
      <c r="N187" s="251"/>
      <c r="O187" s="250"/>
      <c r="P187" s="250"/>
      <c r="Q187" s="250"/>
      <c r="R187" s="252"/>
      <c r="S187" s="251"/>
      <c r="T187" s="250"/>
      <c r="U187" s="250"/>
      <c r="V187" s="250"/>
      <c r="W187" s="252"/>
      <c r="X187" s="251"/>
      <c r="Y187" s="250"/>
      <c r="Z187" s="250"/>
      <c r="AA187" s="250"/>
      <c r="AB187" s="252"/>
      <c r="AC187" s="325">
        <f t="shared" si="224"/>
        <v>0</v>
      </c>
      <c r="AD187" s="326">
        <f t="shared" si="225"/>
        <v>0</v>
      </c>
      <c r="AE187" s="326">
        <f t="shared" si="226"/>
        <v>0</v>
      </c>
      <c r="AF187" s="326">
        <f t="shared" si="227"/>
        <v>0</v>
      </c>
      <c r="AG187" s="327">
        <f t="shared" si="228"/>
        <v>0</v>
      </c>
      <c r="AH187" s="249"/>
      <c r="AI187" s="379" t="str">
        <f t="shared" si="204"/>
        <v/>
      </c>
      <c r="AJ187" s="185"/>
      <c r="AK187" s="185"/>
      <c r="AL187" s="185"/>
      <c r="AM187" s="185"/>
    </row>
    <row r="188" spans="1:39" ht="12.75" customHeight="1">
      <c r="A188" s="162"/>
      <c r="B188" s="162"/>
      <c r="C188" s="242" t="s">
        <v>136</v>
      </c>
      <c r="D188" s="244" t="str">
        <f t="shared" si="205"/>
        <v/>
      </c>
      <c r="E188" s="243" t="str">
        <f t="shared" si="198"/>
        <v>_22</v>
      </c>
      <c r="F188" s="178">
        <v>22</v>
      </c>
      <c r="G188" s="178"/>
      <c r="H188" s="177"/>
      <c r="I188" s="197"/>
      <c r="J188" s="271"/>
      <c r="K188" s="271"/>
      <c r="L188" s="271"/>
      <c r="M188" s="271"/>
      <c r="N188" s="272"/>
      <c r="O188" s="271"/>
      <c r="P188" s="271"/>
      <c r="Q188" s="271"/>
      <c r="R188" s="273"/>
      <c r="S188" s="272"/>
      <c r="T188" s="271"/>
      <c r="U188" s="271"/>
      <c r="V188" s="271"/>
      <c r="W188" s="273"/>
      <c r="X188" s="272"/>
      <c r="Y188" s="271"/>
      <c r="Z188" s="271"/>
      <c r="AA188" s="271"/>
      <c r="AB188" s="273"/>
      <c r="AC188" s="344"/>
      <c r="AD188" s="345"/>
      <c r="AE188" s="345"/>
      <c r="AF188" s="345"/>
      <c r="AG188" s="346"/>
      <c r="AH188" s="249"/>
      <c r="AI188" s="379" t="str">
        <f t="shared" si="204"/>
        <v/>
      </c>
      <c r="AJ188" s="185"/>
      <c r="AK188" s="185"/>
      <c r="AL188" s="185"/>
      <c r="AM188" s="185"/>
    </row>
    <row r="189" spans="1:39" ht="12.75" customHeight="1">
      <c r="A189" s="162"/>
      <c r="B189" s="162"/>
      <c r="C189" s="242" t="s">
        <v>137</v>
      </c>
      <c r="D189" s="244" t="str">
        <f t="shared" si="205"/>
        <v/>
      </c>
      <c r="E189" s="243" t="str">
        <f t="shared" si="198"/>
        <v>_23</v>
      </c>
      <c r="F189" s="178">
        <v>23</v>
      </c>
      <c r="G189" s="178"/>
      <c r="H189" s="177"/>
      <c r="I189" s="179" t="s">
        <v>138</v>
      </c>
      <c r="J189" s="259">
        <f t="shared" ref="J189:AG189" si="229">+J190+J191</f>
        <v>0</v>
      </c>
      <c r="K189" s="259">
        <f t="shared" si="229"/>
        <v>0</v>
      </c>
      <c r="L189" s="259">
        <f t="shared" si="229"/>
        <v>0</v>
      </c>
      <c r="M189" s="259">
        <f t="shared" si="229"/>
        <v>0</v>
      </c>
      <c r="N189" s="260">
        <f t="shared" si="229"/>
        <v>0</v>
      </c>
      <c r="O189" s="259">
        <f t="shared" si="229"/>
        <v>0</v>
      </c>
      <c r="P189" s="259">
        <f t="shared" si="229"/>
        <v>0</v>
      </c>
      <c r="Q189" s="259">
        <f t="shared" si="229"/>
        <v>0</v>
      </c>
      <c r="R189" s="261">
        <f t="shared" si="229"/>
        <v>0</v>
      </c>
      <c r="S189" s="260">
        <f t="shared" si="229"/>
        <v>0</v>
      </c>
      <c r="T189" s="259">
        <f t="shared" si="229"/>
        <v>0</v>
      </c>
      <c r="U189" s="259">
        <f t="shared" si="229"/>
        <v>0</v>
      </c>
      <c r="V189" s="259">
        <f t="shared" si="229"/>
        <v>0</v>
      </c>
      <c r="W189" s="261">
        <f t="shared" si="229"/>
        <v>0</v>
      </c>
      <c r="X189" s="260">
        <f t="shared" si="229"/>
        <v>0</v>
      </c>
      <c r="Y189" s="259">
        <f t="shared" si="229"/>
        <v>0</v>
      </c>
      <c r="Z189" s="259">
        <f t="shared" si="229"/>
        <v>0</v>
      </c>
      <c r="AA189" s="259">
        <f t="shared" si="229"/>
        <v>0</v>
      </c>
      <c r="AB189" s="261">
        <f t="shared" si="229"/>
        <v>0</v>
      </c>
      <c r="AC189" s="333">
        <f t="shared" si="229"/>
        <v>0</v>
      </c>
      <c r="AD189" s="334">
        <f t="shared" si="229"/>
        <v>0</v>
      </c>
      <c r="AE189" s="334">
        <f t="shared" si="229"/>
        <v>0</v>
      </c>
      <c r="AF189" s="334">
        <f t="shared" si="229"/>
        <v>0</v>
      </c>
      <c r="AG189" s="335">
        <f t="shared" si="229"/>
        <v>0</v>
      </c>
      <c r="AH189" s="249"/>
      <c r="AI189" s="379" t="str">
        <f t="shared" si="204"/>
        <v/>
      </c>
      <c r="AJ189" s="185"/>
      <c r="AK189" s="185"/>
      <c r="AL189" s="185"/>
      <c r="AM189" s="185"/>
    </row>
    <row r="190" spans="1:39" ht="12.75" customHeight="1">
      <c r="A190" s="162"/>
      <c r="B190" s="162"/>
      <c r="C190" s="242" t="s">
        <v>139</v>
      </c>
      <c r="D190" s="244" t="str">
        <f t="shared" si="205"/>
        <v/>
      </c>
      <c r="E190" s="243" t="str">
        <f t="shared" si="198"/>
        <v>_24</v>
      </c>
      <c r="F190" s="178">
        <v>24</v>
      </c>
      <c r="G190" s="178"/>
      <c r="H190" s="177"/>
      <c r="I190" s="197" t="s">
        <v>140</v>
      </c>
      <c r="J190" s="250"/>
      <c r="K190" s="250"/>
      <c r="L190" s="250"/>
      <c r="M190" s="250"/>
      <c r="N190" s="251"/>
      <c r="O190" s="250"/>
      <c r="P190" s="250"/>
      <c r="Q190" s="250"/>
      <c r="R190" s="252"/>
      <c r="S190" s="251"/>
      <c r="T190" s="250"/>
      <c r="U190" s="250"/>
      <c r="V190" s="250"/>
      <c r="W190" s="252"/>
      <c r="X190" s="251"/>
      <c r="Y190" s="250"/>
      <c r="Z190" s="250"/>
      <c r="AA190" s="250"/>
      <c r="AB190" s="252"/>
      <c r="AC190" s="325">
        <f t="shared" ref="AC190:AC191" si="230">+N190+S190+X190-$J190</f>
        <v>0</v>
      </c>
      <c r="AD190" s="326">
        <f t="shared" ref="AD190:AD191" si="231">+O190+T190+Y190-$J190</f>
        <v>0</v>
      </c>
      <c r="AE190" s="326">
        <f t="shared" ref="AE190:AE191" si="232">+P190+U190+Z190-$J190</f>
        <v>0</v>
      </c>
      <c r="AF190" s="326">
        <f t="shared" ref="AF190:AF191" si="233">+Q190+V190+AA190-$J190</f>
        <v>0</v>
      </c>
      <c r="AG190" s="327">
        <f t="shared" ref="AG190:AG191" si="234">+R190+W190+AB190-$J190</f>
        <v>0</v>
      </c>
      <c r="AH190" s="249"/>
      <c r="AI190" s="379" t="str">
        <f t="shared" si="204"/>
        <v/>
      </c>
      <c r="AJ190" s="185"/>
      <c r="AK190" s="185"/>
      <c r="AL190" s="185"/>
      <c r="AM190" s="185"/>
    </row>
    <row r="191" spans="1:39" ht="12.75" customHeight="1">
      <c r="A191" s="162"/>
      <c r="B191" s="162"/>
      <c r="C191" s="242" t="s">
        <v>141</v>
      </c>
      <c r="D191" s="244" t="str">
        <f t="shared" si="205"/>
        <v/>
      </c>
      <c r="E191" s="243" t="str">
        <f t="shared" si="198"/>
        <v>_25</v>
      </c>
      <c r="F191" s="178">
        <v>25</v>
      </c>
      <c r="G191" s="178"/>
      <c r="H191" s="177"/>
      <c r="I191" s="197" t="s">
        <v>142</v>
      </c>
      <c r="J191" s="250"/>
      <c r="K191" s="250"/>
      <c r="L191" s="250"/>
      <c r="M191" s="250"/>
      <c r="N191" s="251"/>
      <c r="O191" s="250"/>
      <c r="P191" s="250"/>
      <c r="Q191" s="250"/>
      <c r="R191" s="252"/>
      <c r="S191" s="251"/>
      <c r="T191" s="250"/>
      <c r="U191" s="250"/>
      <c r="V191" s="250"/>
      <c r="W191" s="252"/>
      <c r="X191" s="251"/>
      <c r="Y191" s="250"/>
      <c r="Z191" s="250"/>
      <c r="AA191" s="250"/>
      <c r="AB191" s="252"/>
      <c r="AC191" s="325">
        <f t="shared" si="230"/>
        <v>0</v>
      </c>
      <c r="AD191" s="326">
        <f t="shared" si="231"/>
        <v>0</v>
      </c>
      <c r="AE191" s="326">
        <f t="shared" si="232"/>
        <v>0</v>
      </c>
      <c r="AF191" s="326">
        <f t="shared" si="233"/>
        <v>0</v>
      </c>
      <c r="AG191" s="327">
        <f t="shared" si="234"/>
        <v>0</v>
      </c>
      <c r="AH191" s="249"/>
      <c r="AI191" s="379" t="str">
        <f t="shared" si="204"/>
        <v/>
      </c>
      <c r="AJ191" s="185"/>
      <c r="AK191" s="185"/>
      <c r="AL191" s="185"/>
      <c r="AM191" s="185"/>
    </row>
    <row r="192" spans="1:39" ht="12.75" customHeight="1">
      <c r="A192" s="162"/>
      <c r="B192" s="162"/>
      <c r="C192" s="242" t="s">
        <v>143</v>
      </c>
      <c r="D192" s="244" t="str">
        <f t="shared" si="205"/>
        <v/>
      </c>
      <c r="E192" s="243" t="str">
        <f t="shared" si="198"/>
        <v>_26</v>
      </c>
      <c r="F192" s="178">
        <v>26</v>
      </c>
      <c r="G192" s="178"/>
      <c r="H192" s="177"/>
      <c r="I192" s="197"/>
      <c r="J192" s="262"/>
      <c r="K192" s="262"/>
      <c r="L192" s="262"/>
      <c r="M192" s="262"/>
      <c r="N192" s="263"/>
      <c r="O192" s="262"/>
      <c r="P192" s="262"/>
      <c r="Q192" s="262"/>
      <c r="R192" s="264"/>
      <c r="S192" s="263"/>
      <c r="T192" s="262"/>
      <c r="U192" s="262"/>
      <c r="V192" s="262"/>
      <c r="W192" s="264"/>
      <c r="X192" s="263"/>
      <c r="Y192" s="262"/>
      <c r="Z192" s="262"/>
      <c r="AA192" s="262"/>
      <c r="AB192" s="264"/>
      <c r="AC192" s="336"/>
      <c r="AD192" s="231"/>
      <c r="AE192" s="231"/>
      <c r="AF192" s="231"/>
      <c r="AG192" s="337"/>
      <c r="AH192" s="249"/>
      <c r="AI192" s="379" t="str">
        <f t="shared" si="204"/>
        <v/>
      </c>
      <c r="AJ192" s="185"/>
      <c r="AK192" s="185"/>
      <c r="AL192" s="185"/>
      <c r="AM192" s="185"/>
    </row>
    <row r="193" spans="1:39" ht="12.75" customHeight="1">
      <c r="A193" s="162"/>
      <c r="B193" s="162"/>
      <c r="C193" s="242" t="s">
        <v>144</v>
      </c>
      <c r="D193" s="244" t="str">
        <f t="shared" si="205"/>
        <v/>
      </c>
      <c r="E193" s="243" t="str">
        <f t="shared" si="198"/>
        <v>_27</v>
      </c>
      <c r="F193" s="178">
        <v>27</v>
      </c>
      <c r="G193" s="178"/>
      <c r="H193" s="177"/>
      <c r="I193" s="201" t="s">
        <v>145</v>
      </c>
      <c r="J193" s="259">
        <f t="shared" ref="J193:AG193" si="235">+J194+J195+J196</f>
        <v>0</v>
      </c>
      <c r="K193" s="259">
        <f t="shared" si="235"/>
        <v>0</v>
      </c>
      <c r="L193" s="259">
        <f t="shared" si="235"/>
        <v>0</v>
      </c>
      <c r="M193" s="259">
        <f t="shared" si="235"/>
        <v>0</v>
      </c>
      <c r="N193" s="260">
        <f t="shared" si="235"/>
        <v>0</v>
      </c>
      <c r="O193" s="259">
        <f t="shared" si="235"/>
        <v>0</v>
      </c>
      <c r="P193" s="259">
        <f t="shared" si="235"/>
        <v>0</v>
      </c>
      <c r="Q193" s="259">
        <f t="shared" si="235"/>
        <v>0</v>
      </c>
      <c r="R193" s="261">
        <f t="shared" si="235"/>
        <v>0</v>
      </c>
      <c r="S193" s="260">
        <f t="shared" si="235"/>
        <v>0</v>
      </c>
      <c r="T193" s="259">
        <f t="shared" si="235"/>
        <v>0</v>
      </c>
      <c r="U193" s="259">
        <f t="shared" si="235"/>
        <v>0</v>
      </c>
      <c r="V193" s="259">
        <f t="shared" si="235"/>
        <v>0</v>
      </c>
      <c r="W193" s="261">
        <f t="shared" si="235"/>
        <v>0</v>
      </c>
      <c r="X193" s="260">
        <f t="shared" si="235"/>
        <v>0</v>
      </c>
      <c r="Y193" s="259">
        <f t="shared" si="235"/>
        <v>0</v>
      </c>
      <c r="Z193" s="259">
        <f t="shared" si="235"/>
        <v>0</v>
      </c>
      <c r="AA193" s="259">
        <f t="shared" si="235"/>
        <v>0</v>
      </c>
      <c r="AB193" s="261">
        <f t="shared" si="235"/>
        <v>0</v>
      </c>
      <c r="AC193" s="333">
        <f t="shared" si="235"/>
        <v>0</v>
      </c>
      <c r="AD193" s="334">
        <f t="shared" si="235"/>
        <v>0</v>
      </c>
      <c r="AE193" s="334">
        <f t="shared" si="235"/>
        <v>0</v>
      </c>
      <c r="AF193" s="334">
        <f t="shared" si="235"/>
        <v>0</v>
      </c>
      <c r="AG193" s="335">
        <f t="shared" si="235"/>
        <v>0</v>
      </c>
      <c r="AH193" s="249"/>
      <c r="AI193" s="379" t="str">
        <f t="shared" si="204"/>
        <v/>
      </c>
      <c r="AJ193" s="185"/>
      <c r="AK193" s="185"/>
      <c r="AL193" s="185"/>
      <c r="AM193" s="185"/>
    </row>
    <row r="194" spans="1:39" ht="12.75" customHeight="1">
      <c r="A194" s="162"/>
      <c r="B194" s="162"/>
      <c r="C194" s="242" t="s">
        <v>146</v>
      </c>
      <c r="D194" s="244" t="str">
        <f t="shared" si="205"/>
        <v/>
      </c>
      <c r="E194" s="243" t="str">
        <f t="shared" si="198"/>
        <v>_28</v>
      </c>
      <c r="F194" s="178">
        <v>28</v>
      </c>
      <c r="G194" s="178"/>
      <c r="H194" s="177"/>
      <c r="I194" s="187" t="s">
        <v>147</v>
      </c>
      <c r="J194" s="268"/>
      <c r="K194" s="268"/>
      <c r="L194" s="268"/>
      <c r="M194" s="268"/>
      <c r="N194" s="269"/>
      <c r="O194" s="268"/>
      <c r="P194" s="268"/>
      <c r="Q194" s="268"/>
      <c r="R194" s="270"/>
      <c r="S194" s="269"/>
      <c r="T194" s="268"/>
      <c r="U194" s="268"/>
      <c r="V194" s="268"/>
      <c r="W194" s="270"/>
      <c r="X194" s="269"/>
      <c r="Y194" s="268"/>
      <c r="Z194" s="268"/>
      <c r="AA194" s="268"/>
      <c r="AB194" s="270"/>
      <c r="AC194" s="341">
        <f t="shared" ref="AC194:AC196" si="236">+N194+S194+X194-$J194</f>
        <v>0</v>
      </c>
      <c r="AD194" s="342">
        <f t="shared" ref="AD194:AD196" si="237">+O194+T194+Y194-$J194</f>
        <v>0</v>
      </c>
      <c r="AE194" s="342">
        <f t="shared" ref="AE194:AE196" si="238">+P194+U194+Z194-$J194</f>
        <v>0</v>
      </c>
      <c r="AF194" s="342">
        <f t="shared" ref="AF194:AF196" si="239">+Q194+V194+AA194-$J194</f>
        <v>0</v>
      </c>
      <c r="AG194" s="343">
        <f t="shared" ref="AG194:AG196" si="240">+R194+W194+AB194-$J194</f>
        <v>0</v>
      </c>
      <c r="AH194" s="249"/>
      <c r="AI194" s="379" t="str">
        <f t="shared" si="204"/>
        <v/>
      </c>
      <c r="AJ194" s="185"/>
      <c r="AK194" s="185"/>
      <c r="AL194" s="185"/>
      <c r="AM194" s="185"/>
    </row>
    <row r="195" spans="1:39" ht="12.75" customHeight="1">
      <c r="A195" s="162"/>
      <c r="B195" s="162"/>
      <c r="C195" s="242" t="s">
        <v>148</v>
      </c>
      <c r="D195" s="244" t="str">
        <f t="shared" si="205"/>
        <v/>
      </c>
      <c r="E195" s="243" t="str">
        <f t="shared" si="198"/>
        <v>_29</v>
      </c>
      <c r="F195" s="178">
        <v>29</v>
      </c>
      <c r="G195" s="178"/>
      <c r="H195" s="177"/>
      <c r="I195" s="187" t="s">
        <v>149</v>
      </c>
      <c r="J195" s="268"/>
      <c r="K195" s="268"/>
      <c r="L195" s="268"/>
      <c r="M195" s="268"/>
      <c r="N195" s="269"/>
      <c r="O195" s="268"/>
      <c r="P195" s="268"/>
      <c r="Q195" s="268"/>
      <c r="R195" s="270"/>
      <c r="S195" s="269"/>
      <c r="T195" s="268"/>
      <c r="U195" s="268"/>
      <c r="V195" s="268"/>
      <c r="W195" s="270"/>
      <c r="X195" s="269"/>
      <c r="Y195" s="268"/>
      <c r="Z195" s="268"/>
      <c r="AA195" s="268"/>
      <c r="AB195" s="270"/>
      <c r="AC195" s="341">
        <f t="shared" si="236"/>
        <v>0</v>
      </c>
      <c r="AD195" s="342">
        <f t="shared" si="237"/>
        <v>0</v>
      </c>
      <c r="AE195" s="342">
        <f t="shared" si="238"/>
        <v>0</v>
      </c>
      <c r="AF195" s="342">
        <f t="shared" si="239"/>
        <v>0</v>
      </c>
      <c r="AG195" s="343">
        <f t="shared" si="240"/>
        <v>0</v>
      </c>
      <c r="AH195" s="249"/>
      <c r="AI195" s="379" t="str">
        <f t="shared" si="204"/>
        <v/>
      </c>
      <c r="AJ195" s="185"/>
      <c r="AK195" s="185"/>
      <c r="AL195" s="185"/>
      <c r="AM195" s="185"/>
    </row>
    <row r="196" spans="1:39" ht="12.75" customHeight="1">
      <c r="A196" s="162"/>
      <c r="B196" s="162"/>
      <c r="C196" s="242" t="s">
        <v>150</v>
      </c>
      <c r="D196" s="244" t="str">
        <f t="shared" si="205"/>
        <v/>
      </c>
      <c r="E196" s="243" t="str">
        <f t="shared" si="198"/>
        <v>_30</v>
      </c>
      <c r="F196" s="178">
        <v>30</v>
      </c>
      <c r="G196" s="178"/>
      <c r="H196" s="177"/>
      <c r="I196" s="187" t="s">
        <v>151</v>
      </c>
      <c r="J196" s="268"/>
      <c r="K196" s="268"/>
      <c r="L196" s="268"/>
      <c r="M196" s="268"/>
      <c r="N196" s="269"/>
      <c r="O196" s="268"/>
      <c r="P196" s="268"/>
      <c r="Q196" s="268"/>
      <c r="R196" s="270"/>
      <c r="S196" s="269"/>
      <c r="T196" s="268"/>
      <c r="U196" s="268"/>
      <c r="V196" s="268"/>
      <c r="W196" s="270"/>
      <c r="X196" s="269"/>
      <c r="Y196" s="268"/>
      <c r="Z196" s="268"/>
      <c r="AA196" s="268"/>
      <c r="AB196" s="270"/>
      <c r="AC196" s="341">
        <f t="shared" si="236"/>
        <v>0</v>
      </c>
      <c r="AD196" s="342">
        <f t="shared" si="237"/>
        <v>0</v>
      </c>
      <c r="AE196" s="342">
        <f t="shared" si="238"/>
        <v>0</v>
      </c>
      <c r="AF196" s="342">
        <f t="shared" si="239"/>
        <v>0</v>
      </c>
      <c r="AG196" s="343">
        <f t="shared" si="240"/>
        <v>0</v>
      </c>
      <c r="AH196" s="249"/>
      <c r="AI196" s="379" t="str">
        <f t="shared" si="204"/>
        <v/>
      </c>
      <c r="AJ196" s="185"/>
      <c r="AK196" s="185"/>
      <c r="AL196" s="185"/>
      <c r="AM196" s="185"/>
    </row>
    <row r="197" spans="1:39" ht="12.75" customHeight="1">
      <c r="A197" s="162"/>
      <c r="B197" s="162"/>
      <c r="C197" s="242" t="s">
        <v>152</v>
      </c>
      <c r="D197" s="244" t="str">
        <f t="shared" si="205"/>
        <v/>
      </c>
      <c r="E197" s="243" t="str">
        <f t="shared" si="198"/>
        <v>_31</v>
      </c>
      <c r="F197" s="178">
        <v>31</v>
      </c>
      <c r="G197" s="178"/>
      <c r="H197" s="177"/>
      <c r="I197" s="187"/>
      <c r="J197" s="274"/>
      <c r="K197" s="274"/>
      <c r="L197" s="274"/>
      <c r="M197" s="274"/>
      <c r="N197" s="275"/>
      <c r="O197" s="274"/>
      <c r="P197" s="274"/>
      <c r="Q197" s="274"/>
      <c r="R197" s="276"/>
      <c r="S197" s="275"/>
      <c r="T197" s="274"/>
      <c r="U197" s="274"/>
      <c r="V197" s="274"/>
      <c r="W197" s="276"/>
      <c r="X197" s="275"/>
      <c r="Y197" s="274"/>
      <c r="Z197" s="274"/>
      <c r="AA197" s="274"/>
      <c r="AB197" s="276"/>
      <c r="AC197" s="347"/>
      <c r="AD197" s="348"/>
      <c r="AE197" s="348"/>
      <c r="AF197" s="348"/>
      <c r="AG197" s="349"/>
      <c r="AH197" s="249"/>
      <c r="AI197" s="379" t="str">
        <f t="shared" si="204"/>
        <v/>
      </c>
      <c r="AJ197" s="185"/>
      <c r="AK197" s="185"/>
      <c r="AL197" s="185"/>
      <c r="AM197" s="185"/>
    </row>
    <row r="198" spans="1:39" ht="12.75" customHeight="1">
      <c r="A198" s="162"/>
      <c r="B198" s="162"/>
      <c r="C198" s="242" t="s">
        <v>153</v>
      </c>
      <c r="D198" s="244" t="str">
        <f t="shared" si="205"/>
        <v/>
      </c>
      <c r="E198" s="243" t="str">
        <f t="shared" si="198"/>
        <v>_32</v>
      </c>
      <c r="F198" s="178">
        <v>32</v>
      </c>
      <c r="G198" s="178"/>
      <c r="H198" s="177"/>
      <c r="I198" s="179" t="s">
        <v>154</v>
      </c>
      <c r="J198" s="259">
        <f t="shared" ref="J198:AG198" si="241">+J199+J200+J201</f>
        <v>0</v>
      </c>
      <c r="K198" s="259">
        <f t="shared" si="241"/>
        <v>0</v>
      </c>
      <c r="L198" s="259">
        <f t="shared" si="241"/>
        <v>0</v>
      </c>
      <c r="M198" s="259">
        <f t="shared" si="241"/>
        <v>0</v>
      </c>
      <c r="N198" s="260">
        <f t="shared" si="241"/>
        <v>0</v>
      </c>
      <c r="O198" s="259">
        <f t="shared" si="241"/>
        <v>0</v>
      </c>
      <c r="P198" s="259">
        <f t="shared" si="241"/>
        <v>0</v>
      </c>
      <c r="Q198" s="259">
        <f t="shared" si="241"/>
        <v>0</v>
      </c>
      <c r="R198" s="261">
        <f t="shared" si="241"/>
        <v>0</v>
      </c>
      <c r="S198" s="260">
        <f t="shared" si="241"/>
        <v>0</v>
      </c>
      <c r="T198" s="259">
        <f t="shared" si="241"/>
        <v>0</v>
      </c>
      <c r="U198" s="259">
        <f t="shared" si="241"/>
        <v>0</v>
      </c>
      <c r="V198" s="259">
        <f t="shared" si="241"/>
        <v>0</v>
      </c>
      <c r="W198" s="261">
        <f t="shared" si="241"/>
        <v>0</v>
      </c>
      <c r="X198" s="260">
        <f t="shared" si="241"/>
        <v>0</v>
      </c>
      <c r="Y198" s="259">
        <f t="shared" si="241"/>
        <v>0</v>
      </c>
      <c r="Z198" s="259">
        <f t="shared" si="241"/>
        <v>0</v>
      </c>
      <c r="AA198" s="259">
        <f t="shared" si="241"/>
        <v>0</v>
      </c>
      <c r="AB198" s="261">
        <f t="shared" si="241"/>
        <v>0</v>
      </c>
      <c r="AC198" s="333">
        <f t="shared" si="241"/>
        <v>0</v>
      </c>
      <c r="AD198" s="334">
        <f t="shared" si="241"/>
        <v>0</v>
      </c>
      <c r="AE198" s="334">
        <f t="shared" si="241"/>
        <v>0</v>
      </c>
      <c r="AF198" s="334">
        <f t="shared" si="241"/>
        <v>0</v>
      </c>
      <c r="AG198" s="335">
        <f t="shared" si="241"/>
        <v>0</v>
      </c>
      <c r="AH198" s="249"/>
      <c r="AI198" s="379" t="str">
        <f t="shared" si="204"/>
        <v/>
      </c>
      <c r="AJ198" s="185"/>
      <c r="AK198" s="185"/>
      <c r="AL198" s="185"/>
      <c r="AM198" s="185"/>
    </row>
    <row r="199" spans="1:39" ht="12.75" customHeight="1">
      <c r="A199" s="162"/>
      <c r="B199" s="162"/>
      <c r="C199" s="242" t="s">
        <v>155</v>
      </c>
      <c r="D199" s="244" t="str">
        <f t="shared" si="205"/>
        <v/>
      </c>
      <c r="E199" s="243" t="str">
        <f t="shared" ref="E199:E218" si="242">D199&amp;"_"&amp;F199</f>
        <v>_33</v>
      </c>
      <c r="F199" s="178">
        <v>33</v>
      </c>
      <c r="G199" s="178"/>
      <c r="H199" s="177"/>
      <c r="I199" s="187" t="s">
        <v>156</v>
      </c>
      <c r="J199" s="268"/>
      <c r="K199" s="268"/>
      <c r="L199" s="268"/>
      <c r="M199" s="268"/>
      <c r="N199" s="269"/>
      <c r="O199" s="268"/>
      <c r="P199" s="268"/>
      <c r="Q199" s="268"/>
      <c r="R199" s="270"/>
      <c r="S199" s="269"/>
      <c r="T199" s="268"/>
      <c r="U199" s="268"/>
      <c r="V199" s="268"/>
      <c r="W199" s="270"/>
      <c r="X199" s="269"/>
      <c r="Y199" s="268"/>
      <c r="Z199" s="268"/>
      <c r="AA199" s="268"/>
      <c r="AB199" s="270"/>
      <c r="AC199" s="341">
        <f t="shared" ref="AC199:AC201" si="243">+N199+S199+X199-$J199</f>
        <v>0</v>
      </c>
      <c r="AD199" s="342">
        <f t="shared" ref="AD199:AD201" si="244">+O199+T199+Y199-$J199</f>
        <v>0</v>
      </c>
      <c r="AE199" s="342">
        <f t="shared" ref="AE199:AE201" si="245">+P199+U199+Z199-$J199</f>
        <v>0</v>
      </c>
      <c r="AF199" s="342">
        <f t="shared" ref="AF199:AF201" si="246">+Q199+V199+AA199-$J199</f>
        <v>0</v>
      </c>
      <c r="AG199" s="343">
        <f t="shared" ref="AG199:AG201" si="247">+R199+W199+AB199-$J199</f>
        <v>0</v>
      </c>
      <c r="AH199" s="249"/>
      <c r="AI199" s="379" t="str">
        <f t="shared" si="204"/>
        <v/>
      </c>
      <c r="AJ199" s="185"/>
      <c r="AK199" s="185"/>
      <c r="AL199" s="185"/>
      <c r="AM199" s="185"/>
    </row>
    <row r="200" spans="1:39" ht="12.75" customHeight="1">
      <c r="A200" s="162"/>
      <c r="B200" s="162"/>
      <c r="C200" s="242" t="s">
        <v>157</v>
      </c>
      <c r="D200" s="244" t="str">
        <f t="shared" si="205"/>
        <v/>
      </c>
      <c r="E200" s="243" t="str">
        <f t="shared" si="242"/>
        <v>_34</v>
      </c>
      <c r="F200" s="178">
        <v>34</v>
      </c>
      <c r="G200" s="178"/>
      <c r="H200" s="177"/>
      <c r="I200" s="187" t="s">
        <v>158</v>
      </c>
      <c r="J200" s="250"/>
      <c r="K200" s="250"/>
      <c r="L200" s="250"/>
      <c r="M200" s="250"/>
      <c r="N200" s="251"/>
      <c r="O200" s="250"/>
      <c r="P200" s="250"/>
      <c r="Q200" s="250"/>
      <c r="R200" s="252"/>
      <c r="S200" s="251"/>
      <c r="T200" s="250"/>
      <c r="U200" s="250"/>
      <c r="V200" s="250"/>
      <c r="W200" s="252"/>
      <c r="X200" s="251"/>
      <c r="Y200" s="250"/>
      <c r="Z200" s="250"/>
      <c r="AA200" s="250"/>
      <c r="AB200" s="252"/>
      <c r="AC200" s="325">
        <f t="shared" si="243"/>
        <v>0</v>
      </c>
      <c r="AD200" s="326">
        <f t="shared" si="244"/>
        <v>0</v>
      </c>
      <c r="AE200" s="326">
        <f t="shared" si="245"/>
        <v>0</v>
      </c>
      <c r="AF200" s="326">
        <f t="shared" si="246"/>
        <v>0</v>
      </c>
      <c r="AG200" s="327">
        <f t="shared" si="247"/>
        <v>0</v>
      </c>
      <c r="AH200" s="249"/>
      <c r="AI200" s="379" t="str">
        <f t="shared" si="204"/>
        <v/>
      </c>
      <c r="AJ200" s="185"/>
      <c r="AK200" s="185"/>
      <c r="AL200" s="185"/>
      <c r="AM200" s="185"/>
    </row>
    <row r="201" spans="1:39" ht="12.75" customHeight="1">
      <c r="A201" s="162"/>
      <c r="B201" s="162"/>
      <c r="C201" s="242" t="s">
        <v>159</v>
      </c>
      <c r="D201" s="244" t="str">
        <f t="shared" si="205"/>
        <v/>
      </c>
      <c r="E201" s="243" t="str">
        <f t="shared" si="242"/>
        <v>_35</v>
      </c>
      <c r="F201" s="178">
        <v>35</v>
      </c>
      <c r="G201" s="178"/>
      <c r="H201" s="177"/>
      <c r="I201" s="187" t="s">
        <v>151</v>
      </c>
      <c r="J201" s="250"/>
      <c r="K201" s="250"/>
      <c r="L201" s="250"/>
      <c r="M201" s="268"/>
      <c r="N201" s="251"/>
      <c r="O201" s="250"/>
      <c r="P201" s="250"/>
      <c r="Q201" s="250"/>
      <c r="R201" s="252"/>
      <c r="S201" s="251"/>
      <c r="T201" s="250"/>
      <c r="U201" s="250"/>
      <c r="V201" s="250"/>
      <c r="W201" s="252"/>
      <c r="X201" s="251"/>
      <c r="Y201" s="250"/>
      <c r="Z201" s="250"/>
      <c r="AA201" s="250"/>
      <c r="AB201" s="252"/>
      <c r="AC201" s="325">
        <f t="shared" si="243"/>
        <v>0</v>
      </c>
      <c r="AD201" s="326">
        <f t="shared" si="244"/>
        <v>0</v>
      </c>
      <c r="AE201" s="326">
        <f t="shared" si="245"/>
        <v>0</v>
      </c>
      <c r="AF201" s="326">
        <f t="shared" si="246"/>
        <v>0</v>
      </c>
      <c r="AG201" s="327">
        <f t="shared" si="247"/>
        <v>0</v>
      </c>
      <c r="AH201" s="249"/>
      <c r="AI201" s="379" t="str">
        <f t="shared" si="204"/>
        <v/>
      </c>
      <c r="AJ201" s="185"/>
      <c r="AK201" s="185"/>
      <c r="AL201" s="185"/>
      <c r="AM201" s="185"/>
    </row>
    <row r="202" spans="1:39" ht="12.75" customHeight="1">
      <c r="A202" s="162"/>
      <c r="B202" s="162"/>
      <c r="C202" s="242" t="s">
        <v>160</v>
      </c>
      <c r="D202" s="244" t="str">
        <f t="shared" si="205"/>
        <v/>
      </c>
      <c r="E202" s="243" t="str">
        <f t="shared" si="242"/>
        <v>_36</v>
      </c>
      <c r="F202" s="178">
        <v>36</v>
      </c>
      <c r="G202" s="178"/>
      <c r="H202" s="177"/>
      <c r="I202" s="197"/>
      <c r="J202" s="256"/>
      <c r="K202" s="256"/>
      <c r="L202" s="256"/>
      <c r="M202" s="256"/>
      <c r="N202" s="257"/>
      <c r="O202" s="256"/>
      <c r="P202" s="256"/>
      <c r="Q202" s="256"/>
      <c r="R202" s="258"/>
      <c r="S202" s="257"/>
      <c r="T202" s="256"/>
      <c r="U202" s="256"/>
      <c r="V202" s="256"/>
      <c r="W202" s="258"/>
      <c r="X202" s="257"/>
      <c r="Y202" s="256"/>
      <c r="Z202" s="256"/>
      <c r="AA202" s="256"/>
      <c r="AB202" s="258"/>
      <c r="AC202" s="331"/>
      <c r="AD202" s="209"/>
      <c r="AE202" s="209"/>
      <c r="AF202" s="209"/>
      <c r="AG202" s="332"/>
      <c r="AH202" s="249"/>
      <c r="AI202" s="379" t="str">
        <f t="shared" si="204"/>
        <v/>
      </c>
      <c r="AJ202" s="185"/>
      <c r="AK202" s="185"/>
      <c r="AL202" s="185"/>
      <c r="AM202" s="185"/>
    </row>
    <row r="203" spans="1:39" ht="12.75" customHeight="1">
      <c r="A203" s="162"/>
      <c r="B203" s="162"/>
      <c r="C203" s="242" t="s">
        <v>161</v>
      </c>
      <c r="D203" s="244" t="str">
        <f t="shared" si="205"/>
        <v/>
      </c>
      <c r="E203" s="243" t="str">
        <f t="shared" si="242"/>
        <v>_37</v>
      </c>
      <c r="F203" s="178">
        <v>37</v>
      </c>
      <c r="G203" s="178"/>
      <c r="H203" s="177"/>
      <c r="I203" s="210" t="str">
        <f>"Total T2 hors CAS pensions (champ constant "&amp;$M$3&amp;")"</f>
        <v>Total T2 hors CAS pensions (champ constant 2023)</v>
      </c>
      <c r="J203" s="277">
        <f t="shared" ref="J203:AG203" si="248">+J198+J193+J189+J183+J181+J177+J167</f>
        <v>0</v>
      </c>
      <c r="K203" s="277">
        <f t="shared" si="248"/>
        <v>0</v>
      </c>
      <c r="L203" s="277">
        <f t="shared" si="248"/>
        <v>0</v>
      </c>
      <c r="M203" s="277">
        <f t="shared" si="248"/>
        <v>0</v>
      </c>
      <c r="N203" s="278">
        <f t="shared" si="248"/>
        <v>0</v>
      </c>
      <c r="O203" s="277">
        <f t="shared" si="248"/>
        <v>0</v>
      </c>
      <c r="P203" s="277">
        <f t="shared" si="248"/>
        <v>0</v>
      </c>
      <c r="Q203" s="277">
        <f t="shared" si="248"/>
        <v>0</v>
      </c>
      <c r="R203" s="279">
        <f t="shared" si="248"/>
        <v>0</v>
      </c>
      <c r="S203" s="278">
        <f t="shared" si="248"/>
        <v>0</v>
      </c>
      <c r="T203" s="277">
        <f t="shared" si="248"/>
        <v>0</v>
      </c>
      <c r="U203" s="277">
        <f t="shared" si="248"/>
        <v>0</v>
      </c>
      <c r="V203" s="277">
        <f t="shared" si="248"/>
        <v>0</v>
      </c>
      <c r="W203" s="279">
        <f t="shared" si="248"/>
        <v>0</v>
      </c>
      <c r="X203" s="278">
        <f t="shared" si="248"/>
        <v>0</v>
      </c>
      <c r="Y203" s="277">
        <f t="shared" si="248"/>
        <v>0</v>
      </c>
      <c r="Z203" s="277">
        <f t="shared" si="248"/>
        <v>0</v>
      </c>
      <c r="AA203" s="277">
        <f t="shared" si="248"/>
        <v>0</v>
      </c>
      <c r="AB203" s="279">
        <f t="shared" si="248"/>
        <v>0</v>
      </c>
      <c r="AC203" s="350">
        <f t="shared" si="248"/>
        <v>0</v>
      </c>
      <c r="AD203" s="216">
        <f t="shared" si="248"/>
        <v>0</v>
      </c>
      <c r="AE203" s="216">
        <f t="shared" si="248"/>
        <v>0</v>
      </c>
      <c r="AF203" s="216">
        <f t="shared" si="248"/>
        <v>0</v>
      </c>
      <c r="AG203" s="351">
        <f t="shared" si="248"/>
        <v>0</v>
      </c>
      <c r="AH203" s="249"/>
      <c r="AI203" s="379" t="str">
        <f t="shared" si="204"/>
        <v/>
      </c>
      <c r="AJ203" s="185"/>
      <c r="AK203" s="185"/>
      <c r="AL203" s="185"/>
      <c r="AM203" s="185"/>
    </row>
    <row r="204" spans="1:39" ht="12.75" customHeight="1">
      <c r="A204" s="162"/>
      <c r="B204" s="162"/>
      <c r="C204" s="242" t="s">
        <v>162</v>
      </c>
      <c r="D204" s="244" t="str">
        <f t="shared" si="205"/>
        <v/>
      </c>
      <c r="E204" s="243" t="str">
        <f t="shared" si="242"/>
        <v>_38</v>
      </c>
      <c r="F204" s="178">
        <v>38</v>
      </c>
      <c r="G204" s="178"/>
      <c r="H204" s="177"/>
      <c r="I204" s="217"/>
      <c r="J204" s="280"/>
      <c r="K204" s="280"/>
      <c r="L204" s="280"/>
      <c r="M204" s="280"/>
      <c r="N204" s="281"/>
      <c r="O204" s="280"/>
      <c r="P204" s="280"/>
      <c r="Q204" s="280"/>
      <c r="R204" s="282"/>
      <c r="S204" s="281"/>
      <c r="T204" s="280"/>
      <c r="U204" s="280"/>
      <c r="V204" s="280"/>
      <c r="W204" s="282"/>
      <c r="X204" s="281"/>
      <c r="Y204" s="280"/>
      <c r="Z204" s="280"/>
      <c r="AA204" s="280"/>
      <c r="AB204" s="282"/>
      <c r="AC204" s="352"/>
      <c r="AD204" s="223"/>
      <c r="AE204" s="223"/>
      <c r="AF204" s="223"/>
      <c r="AG204" s="353"/>
      <c r="AH204" s="249"/>
      <c r="AI204" s="379" t="str">
        <f t="shared" si="204"/>
        <v/>
      </c>
      <c r="AJ204" s="185"/>
      <c r="AK204" s="185"/>
      <c r="AL204" s="185"/>
      <c r="AM204" s="185"/>
    </row>
    <row r="205" spans="1:39" ht="12.75" customHeight="1">
      <c r="A205" s="162"/>
      <c r="B205" s="162"/>
      <c r="C205" s="242" t="s">
        <v>163</v>
      </c>
      <c r="D205" s="244" t="str">
        <f t="shared" si="205"/>
        <v/>
      </c>
      <c r="E205" s="243" t="str">
        <f t="shared" si="242"/>
        <v>_39</v>
      </c>
      <c r="F205" s="178">
        <v>39</v>
      </c>
      <c r="G205" s="178"/>
      <c r="H205" s="177"/>
      <c r="I205" s="224" t="s">
        <v>164</v>
      </c>
      <c r="J205" s="283"/>
      <c r="K205" s="283"/>
      <c r="L205" s="283"/>
      <c r="M205" s="283"/>
      <c r="N205" s="284"/>
      <c r="O205" s="283"/>
      <c r="P205" s="283"/>
      <c r="Q205" s="283"/>
      <c r="R205" s="285"/>
      <c r="S205" s="284"/>
      <c r="T205" s="283"/>
      <c r="U205" s="283"/>
      <c r="V205" s="283"/>
      <c r="W205" s="285"/>
      <c r="X205" s="284"/>
      <c r="Y205" s="283"/>
      <c r="Z205" s="283"/>
      <c r="AA205" s="283"/>
      <c r="AB205" s="285"/>
      <c r="AC205" s="354">
        <f>+N205+S205+X205-$J205</f>
        <v>0</v>
      </c>
      <c r="AD205" s="355">
        <f t="shared" ref="AD205" si="249">+O205+T205+Y205-$J205</f>
        <v>0</v>
      </c>
      <c r="AE205" s="355">
        <f t="shared" ref="AE205" si="250">+P205+U205+Z205-$J205</f>
        <v>0</v>
      </c>
      <c r="AF205" s="355">
        <f t="shared" ref="AF205" si="251">+Q205+V205+AA205-$J205</f>
        <v>0</v>
      </c>
      <c r="AG205" s="356">
        <f t="shared" ref="AG205" si="252">+R205+W205+AB205-$J205</f>
        <v>0</v>
      </c>
      <c r="AH205" s="249"/>
      <c r="AI205" s="379" t="str">
        <f t="shared" si="204"/>
        <v/>
      </c>
      <c r="AJ205" s="185"/>
      <c r="AK205" s="185"/>
      <c r="AL205" s="185"/>
      <c r="AM205" s="185"/>
    </row>
    <row r="206" spans="1:39" ht="12.75" customHeight="1">
      <c r="A206" s="162"/>
      <c r="B206" s="162"/>
      <c r="C206" s="242" t="s">
        <v>165</v>
      </c>
      <c r="D206" s="244" t="str">
        <f t="shared" si="205"/>
        <v/>
      </c>
      <c r="E206" s="243" t="str">
        <f t="shared" si="242"/>
        <v>_40</v>
      </c>
      <c r="F206" s="178">
        <v>40</v>
      </c>
      <c r="G206" s="178"/>
      <c r="H206" s="177"/>
      <c r="I206" s="210" t="s">
        <v>166</v>
      </c>
      <c r="J206" s="277">
        <f t="shared" ref="J206:AG206" si="253">+J205+J203</f>
        <v>0</v>
      </c>
      <c r="K206" s="277">
        <f t="shared" si="253"/>
        <v>0</v>
      </c>
      <c r="L206" s="277">
        <f t="shared" si="253"/>
        <v>0</v>
      </c>
      <c r="M206" s="277">
        <f t="shared" si="253"/>
        <v>0</v>
      </c>
      <c r="N206" s="278">
        <f t="shared" si="253"/>
        <v>0</v>
      </c>
      <c r="O206" s="277">
        <f t="shared" si="253"/>
        <v>0</v>
      </c>
      <c r="P206" s="277">
        <f t="shared" si="253"/>
        <v>0</v>
      </c>
      <c r="Q206" s="277">
        <f t="shared" si="253"/>
        <v>0</v>
      </c>
      <c r="R206" s="279">
        <f t="shared" si="253"/>
        <v>0</v>
      </c>
      <c r="S206" s="278">
        <f t="shared" si="253"/>
        <v>0</v>
      </c>
      <c r="T206" s="277">
        <f t="shared" si="253"/>
        <v>0</v>
      </c>
      <c r="U206" s="277">
        <f t="shared" si="253"/>
        <v>0</v>
      </c>
      <c r="V206" s="277">
        <f t="shared" si="253"/>
        <v>0</v>
      </c>
      <c r="W206" s="279">
        <f t="shared" si="253"/>
        <v>0</v>
      </c>
      <c r="X206" s="278">
        <f t="shared" si="253"/>
        <v>0</v>
      </c>
      <c r="Y206" s="277">
        <f t="shared" si="253"/>
        <v>0</v>
      </c>
      <c r="Z206" s="277">
        <f t="shared" si="253"/>
        <v>0</v>
      </c>
      <c r="AA206" s="277">
        <f t="shared" si="253"/>
        <v>0</v>
      </c>
      <c r="AB206" s="279">
        <f t="shared" si="253"/>
        <v>0</v>
      </c>
      <c r="AC206" s="350">
        <f t="shared" si="253"/>
        <v>0</v>
      </c>
      <c r="AD206" s="216">
        <f t="shared" si="253"/>
        <v>0</v>
      </c>
      <c r="AE206" s="216">
        <f t="shared" si="253"/>
        <v>0</v>
      </c>
      <c r="AF206" s="216">
        <f t="shared" si="253"/>
        <v>0</v>
      </c>
      <c r="AG206" s="351">
        <f t="shared" si="253"/>
        <v>0</v>
      </c>
      <c r="AH206" s="249"/>
      <c r="AI206" s="379" t="str">
        <f t="shared" si="204"/>
        <v/>
      </c>
      <c r="AJ206" s="185"/>
      <c r="AK206" s="185"/>
      <c r="AL206" s="185"/>
      <c r="AM206" s="185"/>
    </row>
    <row r="207" spans="1:39" ht="12.75" customHeight="1">
      <c r="A207" s="162"/>
      <c r="B207" s="162"/>
      <c r="C207" s="242" t="s">
        <v>167</v>
      </c>
      <c r="D207" s="244" t="str">
        <f t="shared" si="205"/>
        <v/>
      </c>
      <c r="E207" s="243" t="str">
        <f t="shared" si="242"/>
        <v>_41</v>
      </c>
      <c r="F207" s="178">
        <v>41</v>
      </c>
      <c r="G207" s="178"/>
      <c r="H207" s="177"/>
      <c r="I207" s="217"/>
      <c r="J207" s="280"/>
      <c r="K207" s="280"/>
      <c r="L207" s="280"/>
      <c r="M207" s="280"/>
      <c r="N207" s="281"/>
      <c r="O207" s="280"/>
      <c r="P207" s="280"/>
      <c r="Q207" s="280"/>
      <c r="R207" s="282"/>
      <c r="S207" s="281"/>
      <c r="T207" s="280"/>
      <c r="U207" s="280"/>
      <c r="V207" s="280"/>
      <c r="W207" s="282"/>
      <c r="X207" s="281"/>
      <c r="Y207" s="280"/>
      <c r="Z207" s="280"/>
      <c r="AA207" s="280"/>
      <c r="AB207" s="282"/>
      <c r="AC207" s="352"/>
      <c r="AD207" s="223"/>
      <c r="AE207" s="223"/>
      <c r="AF207" s="223"/>
      <c r="AG207" s="353"/>
      <c r="AH207" s="249"/>
      <c r="AI207" s="379" t="str">
        <f t="shared" si="204"/>
        <v/>
      </c>
      <c r="AJ207" s="185"/>
      <c r="AK207" s="185"/>
      <c r="AL207" s="185"/>
      <c r="AM207" s="185"/>
    </row>
    <row r="208" spans="1:39" ht="12.75" customHeight="1">
      <c r="A208" s="162"/>
      <c r="B208" s="162"/>
      <c r="C208" s="242" t="s">
        <v>168</v>
      </c>
      <c r="D208" s="244" t="str">
        <f t="shared" si="205"/>
        <v/>
      </c>
      <c r="E208" s="243" t="str">
        <f t="shared" si="242"/>
        <v>_42</v>
      </c>
      <c r="F208" s="178">
        <v>42</v>
      </c>
      <c r="G208" s="178"/>
      <c r="H208" s="177"/>
      <c r="I208" s="210" t="str">
        <f>"CAS Pensions (champ constant "&amp;$M$3&amp;")"</f>
        <v>CAS Pensions (champ constant 2023)</v>
      </c>
      <c r="J208" s="277">
        <f t="shared" ref="J208:AG208" si="254">+J209+J210+J211</f>
        <v>0</v>
      </c>
      <c r="K208" s="277">
        <f t="shared" si="254"/>
        <v>0</v>
      </c>
      <c r="L208" s="277">
        <f t="shared" si="254"/>
        <v>0</v>
      </c>
      <c r="M208" s="277">
        <f t="shared" si="254"/>
        <v>0</v>
      </c>
      <c r="N208" s="278">
        <f t="shared" si="254"/>
        <v>0</v>
      </c>
      <c r="O208" s="277">
        <f t="shared" si="254"/>
        <v>0</v>
      </c>
      <c r="P208" s="277">
        <f t="shared" si="254"/>
        <v>0</v>
      </c>
      <c r="Q208" s="277">
        <f t="shared" si="254"/>
        <v>0</v>
      </c>
      <c r="R208" s="279">
        <f t="shared" si="254"/>
        <v>0</v>
      </c>
      <c r="S208" s="278">
        <f t="shared" si="254"/>
        <v>0</v>
      </c>
      <c r="T208" s="277">
        <f t="shared" si="254"/>
        <v>0</v>
      </c>
      <c r="U208" s="277">
        <f t="shared" si="254"/>
        <v>0</v>
      </c>
      <c r="V208" s="277">
        <f t="shared" si="254"/>
        <v>0</v>
      </c>
      <c r="W208" s="279">
        <f t="shared" si="254"/>
        <v>0</v>
      </c>
      <c r="X208" s="278">
        <f t="shared" si="254"/>
        <v>0</v>
      </c>
      <c r="Y208" s="277">
        <f t="shared" si="254"/>
        <v>0</v>
      </c>
      <c r="Z208" s="277">
        <f t="shared" si="254"/>
        <v>0</v>
      </c>
      <c r="AA208" s="277">
        <f t="shared" si="254"/>
        <v>0</v>
      </c>
      <c r="AB208" s="279">
        <f t="shared" si="254"/>
        <v>0</v>
      </c>
      <c r="AC208" s="350">
        <f t="shared" si="254"/>
        <v>0</v>
      </c>
      <c r="AD208" s="216">
        <f t="shared" si="254"/>
        <v>0</v>
      </c>
      <c r="AE208" s="216">
        <f t="shared" si="254"/>
        <v>0</v>
      </c>
      <c r="AF208" s="216">
        <f t="shared" si="254"/>
        <v>0</v>
      </c>
      <c r="AG208" s="351">
        <f t="shared" si="254"/>
        <v>0</v>
      </c>
      <c r="AH208" s="249"/>
      <c r="AI208" s="379" t="str">
        <f t="shared" si="204"/>
        <v/>
      </c>
      <c r="AJ208" s="185"/>
      <c r="AK208" s="185"/>
      <c r="AL208" s="185"/>
      <c r="AM208" s="185"/>
    </row>
    <row r="209" spans="1:39" ht="12.75" customHeight="1">
      <c r="A209" s="162"/>
      <c r="B209" s="162"/>
      <c r="C209" s="242" t="s">
        <v>169</v>
      </c>
      <c r="D209" s="244" t="str">
        <f t="shared" si="205"/>
        <v/>
      </c>
      <c r="E209" s="243" t="str">
        <f t="shared" si="242"/>
        <v>_43</v>
      </c>
      <c r="F209" s="178">
        <v>43</v>
      </c>
      <c r="G209" s="178"/>
      <c r="H209" s="177"/>
      <c r="I209" s="197" t="s">
        <v>170</v>
      </c>
      <c r="J209" s="286"/>
      <c r="K209" s="286"/>
      <c r="L209" s="286"/>
      <c r="M209" s="286"/>
      <c r="N209" s="287"/>
      <c r="O209" s="286"/>
      <c r="P209" s="286"/>
      <c r="Q209" s="286"/>
      <c r="R209" s="288"/>
      <c r="S209" s="287"/>
      <c r="T209" s="286"/>
      <c r="U209" s="286"/>
      <c r="V209" s="286"/>
      <c r="W209" s="288"/>
      <c r="X209" s="287"/>
      <c r="Y209" s="286"/>
      <c r="Z209" s="286"/>
      <c r="AA209" s="286"/>
      <c r="AB209" s="288"/>
      <c r="AC209" s="357">
        <f t="shared" ref="AC209:AC211" si="255">+N209+S209+X209-$J209</f>
        <v>0</v>
      </c>
      <c r="AD209" s="358">
        <f t="shared" ref="AD209:AD211" si="256">+O209+T209+Y209-$J209</f>
        <v>0</v>
      </c>
      <c r="AE209" s="358">
        <f t="shared" ref="AE209:AE211" si="257">+P209+U209+Z209-$J209</f>
        <v>0</v>
      </c>
      <c r="AF209" s="358">
        <f t="shared" ref="AF209:AF211" si="258">+Q209+V209+AA209-$J209</f>
        <v>0</v>
      </c>
      <c r="AG209" s="359">
        <f t="shared" ref="AG209:AG211" si="259">+R209+W209+AB209-$J209</f>
        <v>0</v>
      </c>
      <c r="AH209" s="249"/>
      <c r="AI209" s="379" t="str">
        <f t="shared" si="204"/>
        <v/>
      </c>
      <c r="AJ209" s="185"/>
      <c r="AK209" s="185"/>
      <c r="AL209" s="185"/>
      <c r="AM209" s="185"/>
    </row>
    <row r="210" spans="1:39" ht="12.75" customHeight="1">
      <c r="A210" s="162"/>
      <c r="B210" s="162"/>
      <c r="C210" s="242" t="s">
        <v>171</v>
      </c>
      <c r="D210" s="244" t="str">
        <f t="shared" si="205"/>
        <v/>
      </c>
      <c r="E210" s="243" t="str">
        <f t="shared" si="242"/>
        <v>_44</v>
      </c>
      <c r="F210" s="178">
        <v>44</v>
      </c>
      <c r="G210" s="178"/>
      <c r="H210" s="177"/>
      <c r="I210" s="197" t="s">
        <v>172</v>
      </c>
      <c r="J210" s="286"/>
      <c r="K210" s="286"/>
      <c r="L210" s="286"/>
      <c r="M210" s="286"/>
      <c r="N210" s="287"/>
      <c r="O210" s="286"/>
      <c r="P210" s="286"/>
      <c r="Q210" s="286"/>
      <c r="R210" s="288"/>
      <c r="S210" s="287"/>
      <c r="T210" s="286"/>
      <c r="U210" s="286"/>
      <c r="V210" s="286"/>
      <c r="W210" s="288"/>
      <c r="X210" s="287"/>
      <c r="Y210" s="286"/>
      <c r="Z210" s="286"/>
      <c r="AA210" s="286"/>
      <c r="AB210" s="288"/>
      <c r="AC210" s="357">
        <f t="shared" si="255"/>
        <v>0</v>
      </c>
      <c r="AD210" s="358">
        <f t="shared" si="256"/>
        <v>0</v>
      </c>
      <c r="AE210" s="358">
        <f t="shared" si="257"/>
        <v>0</v>
      </c>
      <c r="AF210" s="358">
        <f t="shared" si="258"/>
        <v>0</v>
      </c>
      <c r="AG210" s="359">
        <f t="shared" si="259"/>
        <v>0</v>
      </c>
      <c r="AH210" s="249"/>
      <c r="AI210" s="379" t="str">
        <f t="shared" si="204"/>
        <v/>
      </c>
      <c r="AJ210" s="185"/>
      <c r="AK210" s="185"/>
      <c r="AL210" s="185"/>
      <c r="AM210" s="185"/>
    </row>
    <row r="211" spans="1:39" ht="12.75" customHeight="1">
      <c r="A211" s="162"/>
      <c r="B211" s="162"/>
      <c r="C211" s="242" t="s">
        <v>173</v>
      </c>
      <c r="D211" s="244" t="str">
        <f t="shared" si="205"/>
        <v/>
      </c>
      <c r="E211" s="243" t="str">
        <f t="shared" si="242"/>
        <v>_45</v>
      </c>
      <c r="F211" s="178">
        <v>45</v>
      </c>
      <c r="G211" s="178"/>
      <c r="H211" s="177"/>
      <c r="I211" s="197" t="s">
        <v>174</v>
      </c>
      <c r="J211" s="286"/>
      <c r="K211" s="286"/>
      <c r="L211" s="286"/>
      <c r="M211" s="286"/>
      <c r="N211" s="287"/>
      <c r="O211" s="286"/>
      <c r="P211" s="286"/>
      <c r="Q211" s="286"/>
      <c r="R211" s="288"/>
      <c r="S211" s="287"/>
      <c r="T211" s="286"/>
      <c r="U211" s="286"/>
      <c r="V211" s="286"/>
      <c r="W211" s="288"/>
      <c r="X211" s="287"/>
      <c r="Y211" s="286"/>
      <c r="Z211" s="286"/>
      <c r="AA211" s="286"/>
      <c r="AB211" s="288"/>
      <c r="AC211" s="357">
        <f t="shared" si="255"/>
        <v>0</v>
      </c>
      <c r="AD211" s="358">
        <f t="shared" si="256"/>
        <v>0</v>
      </c>
      <c r="AE211" s="358">
        <f t="shared" si="257"/>
        <v>0</v>
      </c>
      <c r="AF211" s="358">
        <f t="shared" si="258"/>
        <v>0</v>
      </c>
      <c r="AG211" s="359">
        <f t="shared" si="259"/>
        <v>0</v>
      </c>
      <c r="AH211" s="249"/>
      <c r="AI211" s="379" t="str">
        <f t="shared" si="204"/>
        <v/>
      </c>
      <c r="AJ211" s="185"/>
      <c r="AK211" s="185"/>
      <c r="AL211" s="185"/>
      <c r="AM211" s="185"/>
    </row>
    <row r="212" spans="1:39" ht="12.75" customHeight="1">
      <c r="A212" s="162"/>
      <c r="B212" s="162"/>
      <c r="C212" s="242" t="s">
        <v>175</v>
      </c>
      <c r="D212" s="244" t="str">
        <f t="shared" si="205"/>
        <v/>
      </c>
      <c r="E212" s="243" t="str">
        <f t="shared" si="242"/>
        <v>_46</v>
      </c>
      <c r="F212" s="178">
        <v>46</v>
      </c>
      <c r="G212" s="178"/>
      <c r="H212" s="177"/>
      <c r="I212" s="197"/>
      <c r="J212" s="256"/>
      <c r="K212" s="256"/>
      <c r="L212" s="256"/>
      <c r="M212" s="256"/>
      <c r="N212" s="257"/>
      <c r="O212" s="256"/>
      <c r="P212" s="256"/>
      <c r="Q212" s="256"/>
      <c r="R212" s="258"/>
      <c r="S212" s="257"/>
      <c r="T212" s="256"/>
      <c r="U212" s="256"/>
      <c r="V212" s="256"/>
      <c r="W212" s="258"/>
      <c r="X212" s="257"/>
      <c r="Y212" s="256"/>
      <c r="Z212" s="256"/>
      <c r="AA212" s="256"/>
      <c r="AB212" s="258"/>
      <c r="AC212" s="331"/>
      <c r="AD212" s="209"/>
      <c r="AE212" s="209"/>
      <c r="AF212" s="209"/>
      <c r="AG212" s="332"/>
      <c r="AH212" s="249"/>
      <c r="AI212" s="379" t="str">
        <f t="shared" si="204"/>
        <v/>
      </c>
      <c r="AJ212" s="185"/>
      <c r="AK212" s="185"/>
      <c r="AL212" s="185"/>
      <c r="AM212" s="185"/>
    </row>
    <row r="213" spans="1:39" ht="12.75" customHeight="1">
      <c r="A213" s="162"/>
      <c r="B213" s="162"/>
      <c r="C213" s="242" t="s">
        <v>176</v>
      </c>
      <c r="D213" s="244" t="str">
        <f t="shared" si="205"/>
        <v/>
      </c>
      <c r="E213" s="243" t="str">
        <f t="shared" si="242"/>
        <v>_47</v>
      </c>
      <c r="F213" s="178">
        <v>47</v>
      </c>
      <c r="G213" s="178"/>
      <c r="H213" s="177"/>
      <c r="I213" s="224" t="s">
        <v>164</v>
      </c>
      <c r="J213" s="283"/>
      <c r="K213" s="283"/>
      <c r="L213" s="283"/>
      <c r="M213" s="283"/>
      <c r="N213" s="284"/>
      <c r="O213" s="283"/>
      <c r="P213" s="283"/>
      <c r="Q213" s="283"/>
      <c r="R213" s="285"/>
      <c r="S213" s="284"/>
      <c r="T213" s="283"/>
      <c r="U213" s="283"/>
      <c r="V213" s="283"/>
      <c r="W213" s="285"/>
      <c r="X213" s="284"/>
      <c r="Y213" s="283"/>
      <c r="Z213" s="283"/>
      <c r="AA213" s="283"/>
      <c r="AB213" s="285"/>
      <c r="AC213" s="354">
        <f>+N213+S213+X213-$J213</f>
        <v>0</v>
      </c>
      <c r="AD213" s="355">
        <f t="shared" ref="AD213" si="260">+O213+T213+Y213-$J213</f>
        <v>0</v>
      </c>
      <c r="AE213" s="355">
        <f t="shared" ref="AE213" si="261">+P213+U213+Z213-$J213</f>
        <v>0</v>
      </c>
      <c r="AF213" s="355">
        <f t="shared" ref="AF213" si="262">+Q213+V213+AA213-$J213</f>
        <v>0</v>
      </c>
      <c r="AG213" s="356">
        <f t="shared" ref="AG213" si="263">+R213+W213+AB213-$J213</f>
        <v>0</v>
      </c>
      <c r="AH213" s="249"/>
      <c r="AI213" s="379" t="str">
        <f t="shared" si="204"/>
        <v/>
      </c>
      <c r="AJ213" s="185"/>
      <c r="AK213" s="185"/>
      <c r="AL213" s="185"/>
      <c r="AM213" s="185"/>
    </row>
    <row r="214" spans="1:39" ht="12.75" customHeight="1">
      <c r="A214" s="162"/>
      <c r="B214" s="162"/>
      <c r="C214" s="242" t="s">
        <v>177</v>
      </c>
      <c r="D214" s="244" t="str">
        <f t="shared" si="205"/>
        <v/>
      </c>
      <c r="E214" s="243" t="str">
        <f t="shared" si="242"/>
        <v>_48</v>
      </c>
      <c r="F214" s="178">
        <v>48</v>
      </c>
      <c r="G214" s="178"/>
      <c r="H214" s="177"/>
      <c r="I214" s="210" t="s">
        <v>178</v>
      </c>
      <c r="J214" s="277">
        <f t="shared" ref="J214:AG214" si="264">+J208+J213</f>
        <v>0</v>
      </c>
      <c r="K214" s="277">
        <f t="shared" si="264"/>
        <v>0</v>
      </c>
      <c r="L214" s="277">
        <f t="shared" si="264"/>
        <v>0</v>
      </c>
      <c r="M214" s="277">
        <f t="shared" si="264"/>
        <v>0</v>
      </c>
      <c r="N214" s="278">
        <f t="shared" si="264"/>
        <v>0</v>
      </c>
      <c r="O214" s="277">
        <f t="shared" si="264"/>
        <v>0</v>
      </c>
      <c r="P214" s="277">
        <f t="shared" si="264"/>
        <v>0</v>
      </c>
      <c r="Q214" s="277">
        <f t="shared" si="264"/>
        <v>0</v>
      </c>
      <c r="R214" s="279">
        <f t="shared" si="264"/>
        <v>0</v>
      </c>
      <c r="S214" s="278">
        <f t="shared" si="264"/>
        <v>0</v>
      </c>
      <c r="T214" s="277">
        <f t="shared" si="264"/>
        <v>0</v>
      </c>
      <c r="U214" s="277">
        <f t="shared" si="264"/>
        <v>0</v>
      </c>
      <c r="V214" s="277">
        <f t="shared" si="264"/>
        <v>0</v>
      </c>
      <c r="W214" s="279">
        <f t="shared" si="264"/>
        <v>0</v>
      </c>
      <c r="X214" s="278">
        <f t="shared" si="264"/>
        <v>0</v>
      </c>
      <c r="Y214" s="277">
        <f t="shared" si="264"/>
        <v>0</v>
      </c>
      <c r="Z214" s="277">
        <f t="shared" si="264"/>
        <v>0</v>
      </c>
      <c r="AA214" s="277">
        <f t="shared" si="264"/>
        <v>0</v>
      </c>
      <c r="AB214" s="279">
        <f t="shared" si="264"/>
        <v>0</v>
      </c>
      <c r="AC214" s="350">
        <f t="shared" si="264"/>
        <v>0</v>
      </c>
      <c r="AD214" s="216">
        <f t="shared" si="264"/>
        <v>0</v>
      </c>
      <c r="AE214" s="216">
        <f t="shared" si="264"/>
        <v>0</v>
      </c>
      <c r="AF214" s="216">
        <f t="shared" si="264"/>
        <v>0</v>
      </c>
      <c r="AG214" s="351">
        <f t="shared" si="264"/>
        <v>0</v>
      </c>
      <c r="AH214" s="249"/>
      <c r="AI214" s="379" t="str">
        <f t="shared" si="204"/>
        <v/>
      </c>
      <c r="AJ214" s="185"/>
      <c r="AK214" s="185"/>
      <c r="AL214" s="185"/>
      <c r="AM214" s="185"/>
    </row>
    <row r="215" spans="1:39" ht="12.75" customHeight="1">
      <c r="A215" s="162"/>
      <c r="B215" s="162"/>
      <c r="C215" s="242" t="s">
        <v>179</v>
      </c>
      <c r="D215" s="244" t="str">
        <f t="shared" si="205"/>
        <v/>
      </c>
      <c r="E215" s="243" t="str">
        <f t="shared" si="242"/>
        <v>_49</v>
      </c>
      <c r="F215" s="178">
        <v>49</v>
      </c>
      <c r="G215" s="178"/>
      <c r="H215" s="177"/>
      <c r="I215" s="197"/>
      <c r="J215" s="256"/>
      <c r="K215" s="256"/>
      <c r="L215" s="256"/>
      <c r="M215" s="256"/>
      <c r="N215" s="257"/>
      <c r="O215" s="256"/>
      <c r="P215" s="256"/>
      <c r="Q215" s="256"/>
      <c r="R215" s="258"/>
      <c r="S215" s="257"/>
      <c r="T215" s="256"/>
      <c r="U215" s="256"/>
      <c r="V215" s="256"/>
      <c r="W215" s="258"/>
      <c r="X215" s="257"/>
      <c r="Y215" s="256"/>
      <c r="Z215" s="256"/>
      <c r="AA215" s="256"/>
      <c r="AB215" s="258"/>
      <c r="AC215" s="331"/>
      <c r="AD215" s="209"/>
      <c r="AE215" s="209"/>
      <c r="AF215" s="209"/>
      <c r="AG215" s="332"/>
      <c r="AH215" s="249"/>
      <c r="AI215" s="379" t="str">
        <f t="shared" si="204"/>
        <v/>
      </c>
      <c r="AJ215" s="185"/>
      <c r="AK215" s="185"/>
      <c r="AL215" s="185"/>
      <c r="AM215" s="185"/>
    </row>
    <row r="216" spans="1:39" ht="12.75" customHeight="1">
      <c r="A216" s="162"/>
      <c r="B216" s="162"/>
      <c r="C216" s="242" t="s">
        <v>180</v>
      </c>
      <c r="D216" s="244" t="str">
        <f t="shared" si="205"/>
        <v/>
      </c>
      <c r="E216" s="243" t="str">
        <f t="shared" si="242"/>
        <v>_50</v>
      </c>
      <c r="F216" s="178">
        <v>50</v>
      </c>
      <c r="G216" s="178"/>
      <c r="H216" s="177"/>
      <c r="I216" s="301" t="str">
        <f>"Total Titre 2 (champ constant "&amp;$M$3&amp;")"</f>
        <v>Total Titre 2 (champ constant 2023)</v>
      </c>
      <c r="J216" s="313">
        <f t="shared" ref="J216:AG216" si="265">+J203+J208</f>
        <v>0</v>
      </c>
      <c r="K216" s="313">
        <f t="shared" si="265"/>
        <v>0</v>
      </c>
      <c r="L216" s="313">
        <f t="shared" si="265"/>
        <v>0</v>
      </c>
      <c r="M216" s="313">
        <f t="shared" si="265"/>
        <v>0</v>
      </c>
      <c r="N216" s="314">
        <f t="shared" si="265"/>
        <v>0</v>
      </c>
      <c r="O216" s="313">
        <f t="shared" si="265"/>
        <v>0</v>
      </c>
      <c r="P216" s="313">
        <f t="shared" si="265"/>
        <v>0</v>
      </c>
      <c r="Q216" s="313">
        <f t="shared" si="265"/>
        <v>0</v>
      </c>
      <c r="R216" s="315">
        <f t="shared" si="265"/>
        <v>0</v>
      </c>
      <c r="S216" s="314">
        <f t="shared" si="265"/>
        <v>0</v>
      </c>
      <c r="T216" s="313">
        <f t="shared" si="265"/>
        <v>0</v>
      </c>
      <c r="U216" s="313">
        <f t="shared" si="265"/>
        <v>0</v>
      </c>
      <c r="V216" s="313">
        <f t="shared" si="265"/>
        <v>0</v>
      </c>
      <c r="W216" s="315">
        <f t="shared" si="265"/>
        <v>0</v>
      </c>
      <c r="X216" s="314">
        <f t="shared" si="265"/>
        <v>0</v>
      </c>
      <c r="Y216" s="313">
        <f t="shared" si="265"/>
        <v>0</v>
      </c>
      <c r="Z216" s="313">
        <f t="shared" si="265"/>
        <v>0</v>
      </c>
      <c r="AA216" s="313">
        <f t="shared" si="265"/>
        <v>0</v>
      </c>
      <c r="AB216" s="315">
        <f t="shared" si="265"/>
        <v>0</v>
      </c>
      <c r="AC216" s="360">
        <f t="shared" si="265"/>
        <v>0</v>
      </c>
      <c r="AD216" s="361">
        <f t="shared" si="265"/>
        <v>0</v>
      </c>
      <c r="AE216" s="361">
        <f t="shared" si="265"/>
        <v>0</v>
      </c>
      <c r="AF216" s="361">
        <f t="shared" si="265"/>
        <v>0</v>
      </c>
      <c r="AG216" s="362">
        <f t="shared" si="265"/>
        <v>0</v>
      </c>
      <c r="AH216" s="249"/>
      <c r="AI216" s="379" t="str">
        <f t="shared" si="204"/>
        <v/>
      </c>
      <c r="AJ216" s="185"/>
      <c r="AK216" s="185"/>
      <c r="AL216" s="185"/>
      <c r="AM216" s="185"/>
    </row>
    <row r="217" spans="1:39" ht="12.75" customHeight="1">
      <c r="A217" s="162"/>
      <c r="B217" s="162"/>
      <c r="C217" s="242" t="s">
        <v>181</v>
      </c>
      <c r="D217" s="244" t="str">
        <f t="shared" si="205"/>
        <v/>
      </c>
      <c r="E217" s="243" t="str">
        <f t="shared" si="242"/>
        <v>_51</v>
      </c>
      <c r="F217" s="178">
        <v>51</v>
      </c>
      <c r="G217" s="178"/>
      <c r="H217" s="177"/>
      <c r="I217" s="187"/>
      <c r="J217" s="289"/>
      <c r="K217" s="289"/>
      <c r="L217" s="289"/>
      <c r="M217" s="289"/>
      <c r="N217" s="290"/>
      <c r="O217" s="289"/>
      <c r="P217" s="289"/>
      <c r="Q217" s="289"/>
      <c r="R217" s="291"/>
      <c r="S217" s="290"/>
      <c r="T217" s="289"/>
      <c r="U217" s="289"/>
      <c r="V217" s="289"/>
      <c r="W217" s="291"/>
      <c r="X217" s="290"/>
      <c r="Y217" s="289"/>
      <c r="Z217" s="289"/>
      <c r="AA217" s="289"/>
      <c r="AB217" s="291"/>
      <c r="AC217" s="363"/>
      <c r="AD217" s="237"/>
      <c r="AE217" s="237"/>
      <c r="AF217" s="237"/>
      <c r="AG217" s="364"/>
      <c r="AH217" s="249"/>
      <c r="AI217" s="379" t="str">
        <f t="shared" si="204"/>
        <v/>
      </c>
      <c r="AJ217" s="185"/>
      <c r="AK217" s="185"/>
      <c r="AL217" s="185"/>
      <c r="AM217" s="185"/>
    </row>
    <row r="218" spans="1:39" ht="12.75" customHeight="1" thickBot="1">
      <c r="A218" s="162"/>
      <c r="B218" s="162"/>
      <c r="C218" s="242" t="s">
        <v>182</v>
      </c>
      <c r="D218" s="244" t="str">
        <f t="shared" si="205"/>
        <v/>
      </c>
      <c r="E218" s="243" t="str">
        <f t="shared" si="242"/>
        <v>_52</v>
      </c>
      <c r="F218" s="178">
        <v>52</v>
      </c>
      <c r="G218" s="178"/>
      <c r="H218" s="177"/>
      <c r="I218" s="301" t="s">
        <v>183</v>
      </c>
      <c r="J218" s="316">
        <f t="shared" ref="J218:AG218" si="266">+J206+J214</f>
        <v>0</v>
      </c>
      <c r="K218" s="316">
        <f t="shared" si="266"/>
        <v>0</v>
      </c>
      <c r="L218" s="316">
        <f t="shared" si="266"/>
        <v>0</v>
      </c>
      <c r="M218" s="316">
        <f t="shared" si="266"/>
        <v>0</v>
      </c>
      <c r="N218" s="317">
        <f t="shared" si="266"/>
        <v>0</v>
      </c>
      <c r="O218" s="318">
        <f t="shared" si="266"/>
        <v>0</v>
      </c>
      <c r="P218" s="318">
        <f t="shared" si="266"/>
        <v>0</v>
      </c>
      <c r="Q218" s="318">
        <f t="shared" si="266"/>
        <v>0</v>
      </c>
      <c r="R218" s="319">
        <f t="shared" si="266"/>
        <v>0</v>
      </c>
      <c r="S218" s="317">
        <f t="shared" si="266"/>
        <v>0</v>
      </c>
      <c r="T218" s="318">
        <f t="shared" si="266"/>
        <v>0</v>
      </c>
      <c r="U218" s="318">
        <f t="shared" si="266"/>
        <v>0</v>
      </c>
      <c r="V218" s="318">
        <f t="shared" si="266"/>
        <v>0</v>
      </c>
      <c r="W218" s="319">
        <f t="shared" si="266"/>
        <v>0</v>
      </c>
      <c r="X218" s="317">
        <f t="shared" si="266"/>
        <v>0</v>
      </c>
      <c r="Y218" s="318">
        <f t="shared" si="266"/>
        <v>0</v>
      </c>
      <c r="Z218" s="318">
        <f t="shared" si="266"/>
        <v>0</v>
      </c>
      <c r="AA218" s="318">
        <f t="shared" si="266"/>
        <v>0</v>
      </c>
      <c r="AB218" s="319">
        <f t="shared" si="266"/>
        <v>0</v>
      </c>
      <c r="AC218" s="365">
        <f t="shared" si="266"/>
        <v>0</v>
      </c>
      <c r="AD218" s="366">
        <f t="shared" si="266"/>
        <v>0</v>
      </c>
      <c r="AE218" s="366">
        <f t="shared" si="266"/>
        <v>0</v>
      </c>
      <c r="AF218" s="366">
        <f t="shared" si="266"/>
        <v>0</v>
      </c>
      <c r="AG218" s="367">
        <f t="shared" si="266"/>
        <v>0</v>
      </c>
      <c r="AH218" s="249"/>
      <c r="AI218" s="379" t="str">
        <f t="shared" si="204"/>
        <v/>
      </c>
      <c r="AJ218" s="185"/>
      <c r="AK218" s="185"/>
      <c r="AL218" s="185"/>
      <c r="AM218" s="185"/>
    </row>
    <row r="219" spans="1:39" ht="12.75" customHeight="1" thickBot="1">
      <c r="A219" s="238" t="s">
        <v>95</v>
      </c>
      <c r="B219" s="238"/>
      <c r="C219" s="239" t="s">
        <v>95</v>
      </c>
      <c r="D219" s="239" t="s">
        <v>95</v>
      </c>
      <c r="E219" s="239"/>
      <c r="F219" s="239"/>
      <c r="G219" s="239"/>
      <c r="H219" s="240"/>
      <c r="I219" s="238"/>
      <c r="J219" s="238"/>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row>
    <row r="220" spans="1:39" ht="12.75" customHeight="1" thickBot="1">
      <c r="A220" s="162"/>
      <c r="B220" s="162"/>
      <c r="C220" s="242" t="s">
        <v>97</v>
      </c>
      <c r="D220" s="378"/>
      <c r="E220" s="243" t="str">
        <f t="shared" ref="E220:E251" si="267">D220&amp;"_"&amp;F220</f>
        <v>_1</v>
      </c>
      <c r="F220" s="178">
        <v>1</v>
      </c>
      <c r="G220" s="178" t="str">
        <f>"Prg"&amp;H220</f>
        <v>Prg4</v>
      </c>
      <c r="H220" s="177">
        <f>H167+1</f>
        <v>4</v>
      </c>
      <c r="I220" s="179" t="s">
        <v>98</v>
      </c>
      <c r="J220" s="245">
        <f t="shared" ref="J220:AG220" si="268">+J221+J222+J223+J224</f>
        <v>0</v>
      </c>
      <c r="K220" s="245">
        <f t="shared" si="268"/>
        <v>0</v>
      </c>
      <c r="L220" s="245">
        <f t="shared" si="268"/>
        <v>0</v>
      </c>
      <c r="M220" s="245">
        <f t="shared" si="268"/>
        <v>0</v>
      </c>
      <c r="N220" s="246">
        <f t="shared" si="268"/>
        <v>0</v>
      </c>
      <c r="O220" s="247">
        <f t="shared" si="268"/>
        <v>0</v>
      </c>
      <c r="P220" s="247">
        <f t="shared" si="268"/>
        <v>0</v>
      </c>
      <c r="Q220" s="247">
        <f t="shared" si="268"/>
        <v>0</v>
      </c>
      <c r="R220" s="248">
        <f t="shared" si="268"/>
        <v>0</v>
      </c>
      <c r="S220" s="246">
        <f t="shared" si="268"/>
        <v>0</v>
      </c>
      <c r="T220" s="247">
        <f t="shared" si="268"/>
        <v>0</v>
      </c>
      <c r="U220" s="247">
        <f t="shared" si="268"/>
        <v>0</v>
      </c>
      <c r="V220" s="247">
        <f t="shared" si="268"/>
        <v>0</v>
      </c>
      <c r="W220" s="248">
        <f t="shared" si="268"/>
        <v>0</v>
      </c>
      <c r="X220" s="246">
        <f t="shared" si="268"/>
        <v>0</v>
      </c>
      <c r="Y220" s="247">
        <f t="shared" si="268"/>
        <v>0</v>
      </c>
      <c r="Z220" s="247">
        <f t="shared" si="268"/>
        <v>0</v>
      </c>
      <c r="AA220" s="247">
        <f t="shared" si="268"/>
        <v>0</v>
      </c>
      <c r="AB220" s="248">
        <f t="shared" si="268"/>
        <v>0</v>
      </c>
      <c r="AC220" s="322">
        <f t="shared" si="268"/>
        <v>0</v>
      </c>
      <c r="AD220" s="323">
        <f t="shared" si="268"/>
        <v>0</v>
      </c>
      <c r="AE220" s="323">
        <f t="shared" si="268"/>
        <v>0</v>
      </c>
      <c r="AF220" s="323">
        <f t="shared" si="268"/>
        <v>0</v>
      </c>
      <c r="AG220" s="324">
        <f t="shared" si="268"/>
        <v>0</v>
      </c>
      <c r="AH220" s="249"/>
      <c r="AI220" s="379">
        <f>D220</f>
        <v>0</v>
      </c>
      <c r="AJ220" s="185"/>
      <c r="AK220" s="185"/>
      <c r="AL220" s="185"/>
      <c r="AM220" s="185"/>
    </row>
    <row r="221" spans="1:39" ht="12.75" customHeight="1">
      <c r="A221" s="162"/>
      <c r="B221" s="162"/>
      <c r="C221" s="242" t="s">
        <v>99</v>
      </c>
      <c r="D221" s="244" t="str">
        <f>IF(D220="","",D220)</f>
        <v/>
      </c>
      <c r="E221" s="243" t="str">
        <f t="shared" si="267"/>
        <v>_2</v>
      </c>
      <c r="F221" s="178">
        <v>2</v>
      </c>
      <c r="G221" s="178"/>
      <c r="H221" s="177"/>
      <c r="I221" s="187" t="s">
        <v>100</v>
      </c>
      <c r="J221" s="250"/>
      <c r="K221" s="250"/>
      <c r="L221" s="250"/>
      <c r="M221" s="250">
        <f>K256</f>
        <v>0</v>
      </c>
      <c r="N221" s="251"/>
      <c r="O221" s="250"/>
      <c r="P221" s="250"/>
      <c r="Q221" s="250"/>
      <c r="R221" s="252"/>
      <c r="S221" s="251"/>
      <c r="T221" s="250"/>
      <c r="U221" s="250"/>
      <c r="V221" s="250"/>
      <c r="W221" s="252"/>
      <c r="X221" s="251"/>
      <c r="Y221" s="250"/>
      <c r="Z221" s="250"/>
      <c r="AA221" s="250"/>
      <c r="AB221" s="252"/>
      <c r="AC221" s="325">
        <f>+N221+S221+X221-$J221</f>
        <v>0</v>
      </c>
      <c r="AD221" s="326">
        <f t="shared" ref="AD221:AD223" si="269">+O221+T221+Y221-$J221</f>
        <v>0</v>
      </c>
      <c r="AE221" s="326">
        <f t="shared" ref="AE221:AE223" si="270">+P221+U221+Z221-$J221</f>
        <v>0</v>
      </c>
      <c r="AF221" s="326">
        <f t="shared" ref="AF221:AF223" si="271">+Q221+V221+AA221-$J221</f>
        <v>0</v>
      </c>
      <c r="AG221" s="327">
        <f t="shared" ref="AG221:AG223" si="272">+R221+W221+AB221-$J221</f>
        <v>0</v>
      </c>
      <c r="AH221" s="249"/>
      <c r="AI221" s="379" t="str">
        <f t="shared" ref="AI221:AI271" si="273">D221</f>
        <v/>
      </c>
      <c r="AJ221" s="185"/>
      <c r="AK221" s="185"/>
      <c r="AL221" s="185"/>
      <c r="AM221" s="185"/>
    </row>
    <row r="222" spans="1:39" ht="12.75" customHeight="1">
      <c r="A222" s="162"/>
      <c r="B222" s="162"/>
      <c r="C222" s="242" t="s">
        <v>101</v>
      </c>
      <c r="D222" s="244" t="str">
        <f t="shared" ref="D222:D271" si="274">IF(D221="","",D221)</f>
        <v/>
      </c>
      <c r="E222" s="243" t="str">
        <f t="shared" si="267"/>
        <v>_3</v>
      </c>
      <c r="F222" s="178">
        <v>3</v>
      </c>
      <c r="G222" s="178"/>
      <c r="H222" s="177"/>
      <c r="I222" s="187" t="s">
        <v>102</v>
      </c>
      <c r="J222" s="250"/>
      <c r="K222" s="250"/>
      <c r="L222" s="250"/>
      <c r="M222" s="250"/>
      <c r="N222" s="251"/>
      <c r="O222" s="250"/>
      <c r="P222" s="250"/>
      <c r="Q222" s="250"/>
      <c r="R222" s="252"/>
      <c r="S222" s="251"/>
      <c r="T222" s="250"/>
      <c r="U222" s="250"/>
      <c r="V222" s="250"/>
      <c r="W222" s="252"/>
      <c r="X222" s="251"/>
      <c r="Y222" s="250"/>
      <c r="Z222" s="250"/>
      <c r="AA222" s="250"/>
      <c r="AB222" s="252"/>
      <c r="AC222" s="325">
        <f t="shared" ref="AC222:AC223" si="275">+N222+S222+X222-$J222</f>
        <v>0</v>
      </c>
      <c r="AD222" s="326">
        <f t="shared" si="269"/>
        <v>0</v>
      </c>
      <c r="AE222" s="326">
        <f t="shared" si="270"/>
        <v>0</v>
      </c>
      <c r="AF222" s="326">
        <f t="shared" si="271"/>
        <v>0</v>
      </c>
      <c r="AG222" s="327">
        <f t="shared" si="272"/>
        <v>0</v>
      </c>
      <c r="AH222" s="249"/>
      <c r="AI222" s="379" t="str">
        <f t="shared" si="273"/>
        <v/>
      </c>
      <c r="AJ222" s="185"/>
      <c r="AK222" s="185"/>
      <c r="AL222" s="185"/>
      <c r="AM222" s="185"/>
    </row>
    <row r="223" spans="1:39" ht="12.75" customHeight="1">
      <c r="A223" s="162"/>
      <c r="B223" s="162"/>
      <c r="C223" s="242" t="s">
        <v>103</v>
      </c>
      <c r="D223" s="244" t="str">
        <f t="shared" si="274"/>
        <v/>
      </c>
      <c r="E223" s="243" t="str">
        <f t="shared" si="267"/>
        <v>_4</v>
      </c>
      <c r="F223" s="178">
        <v>4</v>
      </c>
      <c r="G223" s="178"/>
      <c r="H223" s="177"/>
      <c r="I223" s="187" t="s">
        <v>104</v>
      </c>
      <c r="J223" s="250"/>
      <c r="K223" s="250"/>
      <c r="L223" s="250"/>
      <c r="M223" s="250"/>
      <c r="N223" s="251"/>
      <c r="O223" s="250"/>
      <c r="P223" s="250"/>
      <c r="Q223" s="250"/>
      <c r="R223" s="252"/>
      <c r="S223" s="251"/>
      <c r="T223" s="250"/>
      <c r="U223" s="250"/>
      <c r="V223" s="250"/>
      <c r="W223" s="252"/>
      <c r="X223" s="251"/>
      <c r="Y223" s="250"/>
      <c r="Z223" s="250"/>
      <c r="AA223" s="250"/>
      <c r="AB223" s="252"/>
      <c r="AC223" s="325">
        <f t="shared" si="275"/>
        <v>0</v>
      </c>
      <c r="AD223" s="326">
        <f t="shared" si="269"/>
        <v>0</v>
      </c>
      <c r="AE223" s="326">
        <f t="shared" si="270"/>
        <v>0</v>
      </c>
      <c r="AF223" s="326">
        <f t="shared" si="271"/>
        <v>0</v>
      </c>
      <c r="AG223" s="327">
        <f t="shared" si="272"/>
        <v>0</v>
      </c>
      <c r="AH223" s="249"/>
      <c r="AI223" s="379" t="str">
        <f t="shared" si="273"/>
        <v/>
      </c>
      <c r="AJ223" s="185"/>
      <c r="AK223" s="185"/>
      <c r="AL223" s="185"/>
      <c r="AM223" s="185"/>
    </row>
    <row r="224" spans="1:39" ht="12.75" customHeight="1">
      <c r="A224" s="162"/>
      <c r="B224" s="162"/>
      <c r="C224" s="242" t="s">
        <v>105</v>
      </c>
      <c r="D224" s="244" t="str">
        <f t="shared" si="274"/>
        <v/>
      </c>
      <c r="E224" s="243" t="str">
        <f t="shared" si="267"/>
        <v>_5</v>
      </c>
      <c r="F224" s="178">
        <v>5</v>
      </c>
      <c r="G224" s="178"/>
      <c r="H224" s="177"/>
      <c r="I224" s="197" t="s">
        <v>106</v>
      </c>
      <c r="J224" s="253">
        <f t="shared" ref="J224:AG224" si="276">+J225+J226+J227+J228</f>
        <v>0</v>
      </c>
      <c r="K224" s="253">
        <f t="shared" si="276"/>
        <v>0</v>
      </c>
      <c r="L224" s="253">
        <f t="shared" si="276"/>
        <v>0</v>
      </c>
      <c r="M224" s="253">
        <f t="shared" si="276"/>
        <v>0</v>
      </c>
      <c r="N224" s="254">
        <f t="shared" si="276"/>
        <v>0</v>
      </c>
      <c r="O224" s="253">
        <f t="shared" si="276"/>
        <v>0</v>
      </c>
      <c r="P224" s="253">
        <f t="shared" si="276"/>
        <v>0</v>
      </c>
      <c r="Q224" s="253">
        <f t="shared" si="276"/>
        <v>0</v>
      </c>
      <c r="R224" s="255">
        <f t="shared" si="276"/>
        <v>0</v>
      </c>
      <c r="S224" s="254">
        <f t="shared" si="276"/>
        <v>0</v>
      </c>
      <c r="T224" s="253">
        <f t="shared" si="276"/>
        <v>0</v>
      </c>
      <c r="U224" s="253">
        <f t="shared" si="276"/>
        <v>0</v>
      </c>
      <c r="V224" s="253">
        <f t="shared" si="276"/>
        <v>0</v>
      </c>
      <c r="W224" s="255">
        <f t="shared" si="276"/>
        <v>0</v>
      </c>
      <c r="X224" s="254">
        <f t="shared" si="276"/>
        <v>0</v>
      </c>
      <c r="Y224" s="253">
        <f t="shared" si="276"/>
        <v>0</v>
      </c>
      <c r="Z224" s="253">
        <f t="shared" si="276"/>
        <v>0</v>
      </c>
      <c r="AA224" s="253">
        <f t="shared" si="276"/>
        <v>0</v>
      </c>
      <c r="AB224" s="255">
        <f t="shared" si="276"/>
        <v>0</v>
      </c>
      <c r="AC224" s="328">
        <f t="shared" si="276"/>
        <v>0</v>
      </c>
      <c r="AD224" s="329">
        <f t="shared" si="276"/>
        <v>0</v>
      </c>
      <c r="AE224" s="329">
        <f t="shared" si="276"/>
        <v>0</v>
      </c>
      <c r="AF224" s="329">
        <f t="shared" si="276"/>
        <v>0</v>
      </c>
      <c r="AG224" s="330">
        <f t="shared" si="276"/>
        <v>0</v>
      </c>
      <c r="AH224" s="249"/>
      <c r="AI224" s="379" t="str">
        <f t="shared" si="273"/>
        <v/>
      </c>
      <c r="AJ224" s="185"/>
      <c r="AK224" s="185"/>
      <c r="AL224" s="185"/>
      <c r="AM224" s="185"/>
    </row>
    <row r="225" spans="1:39" ht="12.75" customHeight="1">
      <c r="A225" s="162"/>
      <c r="B225" s="162"/>
      <c r="C225" s="242" t="s">
        <v>107</v>
      </c>
      <c r="D225" s="244" t="str">
        <f t="shared" si="274"/>
        <v/>
      </c>
      <c r="E225" s="243" t="str">
        <f t="shared" si="267"/>
        <v>_6</v>
      </c>
      <c r="F225" s="178">
        <v>6</v>
      </c>
      <c r="G225" s="178"/>
      <c r="H225" s="177"/>
      <c r="I225" s="197" t="s">
        <v>108</v>
      </c>
      <c r="J225" s="250"/>
      <c r="K225" s="250"/>
      <c r="L225" s="250"/>
      <c r="M225" s="250"/>
      <c r="N225" s="251"/>
      <c r="O225" s="250"/>
      <c r="P225" s="250"/>
      <c r="Q225" s="250"/>
      <c r="R225" s="252"/>
      <c r="S225" s="251"/>
      <c r="T225" s="250"/>
      <c r="U225" s="250"/>
      <c r="V225" s="250"/>
      <c r="W225" s="252"/>
      <c r="X225" s="251"/>
      <c r="Y225" s="250"/>
      <c r="Z225" s="250"/>
      <c r="AA225" s="250"/>
      <c r="AB225" s="252"/>
      <c r="AC225" s="325">
        <f t="shared" ref="AC225:AC228" si="277">+N225+S225+X225-$J225</f>
        <v>0</v>
      </c>
      <c r="AD225" s="326">
        <f t="shared" ref="AD225:AD228" si="278">+O225+T225+Y225-$J225</f>
        <v>0</v>
      </c>
      <c r="AE225" s="326">
        <f t="shared" ref="AE225:AE228" si="279">+P225+U225+Z225-$J225</f>
        <v>0</v>
      </c>
      <c r="AF225" s="326">
        <f t="shared" ref="AF225:AF228" si="280">+Q225+V225+AA225-$J225</f>
        <v>0</v>
      </c>
      <c r="AG225" s="327">
        <f t="shared" ref="AG225:AG228" si="281">+R225+W225+AB225-$J225</f>
        <v>0</v>
      </c>
      <c r="AH225" s="249"/>
      <c r="AI225" s="379" t="str">
        <f t="shared" si="273"/>
        <v/>
      </c>
      <c r="AJ225" s="185"/>
      <c r="AK225" s="185"/>
      <c r="AL225" s="185"/>
      <c r="AM225" s="185"/>
    </row>
    <row r="226" spans="1:39" ht="12.75" customHeight="1">
      <c r="A226" s="162"/>
      <c r="B226" s="162"/>
      <c r="C226" s="242" t="s">
        <v>109</v>
      </c>
      <c r="D226" s="244" t="str">
        <f t="shared" si="274"/>
        <v/>
      </c>
      <c r="E226" s="243" t="str">
        <f t="shared" si="267"/>
        <v>_7</v>
      </c>
      <c r="F226" s="178">
        <v>7</v>
      </c>
      <c r="G226" s="178"/>
      <c r="H226" s="177"/>
      <c r="I226" s="197" t="s">
        <v>110</v>
      </c>
      <c r="J226" s="250"/>
      <c r="K226" s="250"/>
      <c r="L226" s="250"/>
      <c r="M226" s="250"/>
      <c r="N226" s="251"/>
      <c r="O226" s="250"/>
      <c r="P226" s="250"/>
      <c r="Q226" s="250"/>
      <c r="R226" s="252"/>
      <c r="S226" s="251"/>
      <c r="T226" s="250"/>
      <c r="U226" s="250"/>
      <c r="V226" s="250"/>
      <c r="W226" s="252"/>
      <c r="X226" s="251"/>
      <c r="Y226" s="250"/>
      <c r="Z226" s="250"/>
      <c r="AA226" s="250"/>
      <c r="AB226" s="252"/>
      <c r="AC226" s="325">
        <f t="shared" si="277"/>
        <v>0</v>
      </c>
      <c r="AD226" s="326">
        <f t="shared" si="278"/>
        <v>0</v>
      </c>
      <c r="AE226" s="326">
        <f t="shared" si="279"/>
        <v>0</v>
      </c>
      <c r="AF226" s="326">
        <f t="shared" si="280"/>
        <v>0</v>
      </c>
      <c r="AG226" s="327">
        <f t="shared" si="281"/>
        <v>0</v>
      </c>
      <c r="AH226" s="249"/>
      <c r="AI226" s="379" t="str">
        <f t="shared" si="273"/>
        <v/>
      </c>
      <c r="AJ226" s="185"/>
      <c r="AK226" s="185"/>
      <c r="AL226" s="185"/>
      <c r="AM226" s="185"/>
    </row>
    <row r="227" spans="1:39" ht="12.75" customHeight="1">
      <c r="A227" s="162"/>
      <c r="B227" s="162"/>
      <c r="C227" s="242" t="s">
        <v>111</v>
      </c>
      <c r="D227" s="244" t="str">
        <f t="shared" si="274"/>
        <v/>
      </c>
      <c r="E227" s="243" t="str">
        <f t="shared" si="267"/>
        <v>_8</v>
      </c>
      <c r="F227" s="178">
        <v>8</v>
      </c>
      <c r="G227" s="178"/>
      <c r="H227" s="177"/>
      <c r="I227" s="187" t="s">
        <v>184</v>
      </c>
      <c r="J227" s="250"/>
      <c r="K227" s="250"/>
      <c r="L227" s="250"/>
      <c r="M227" s="250"/>
      <c r="N227" s="251"/>
      <c r="O227" s="250"/>
      <c r="P227" s="250"/>
      <c r="Q227" s="250"/>
      <c r="R227" s="252"/>
      <c r="S227" s="251"/>
      <c r="T227" s="250"/>
      <c r="U227" s="250"/>
      <c r="V227" s="250"/>
      <c r="W227" s="252"/>
      <c r="X227" s="251"/>
      <c r="Y227" s="250"/>
      <c r="Z227" s="250"/>
      <c r="AA227" s="250"/>
      <c r="AB227" s="252"/>
      <c r="AC227" s="325">
        <f t="shared" si="277"/>
        <v>0</v>
      </c>
      <c r="AD227" s="326">
        <f t="shared" si="278"/>
        <v>0</v>
      </c>
      <c r="AE227" s="326">
        <f t="shared" si="279"/>
        <v>0</v>
      </c>
      <c r="AF227" s="326">
        <f t="shared" si="280"/>
        <v>0</v>
      </c>
      <c r="AG227" s="327">
        <f t="shared" si="281"/>
        <v>0</v>
      </c>
      <c r="AH227" s="249"/>
      <c r="AI227" s="379" t="str">
        <f t="shared" si="273"/>
        <v/>
      </c>
      <c r="AJ227" s="185"/>
      <c r="AK227" s="185"/>
      <c r="AL227" s="185"/>
      <c r="AM227" s="185"/>
    </row>
    <row r="228" spans="1:39" ht="12.75" customHeight="1">
      <c r="A228" s="162"/>
      <c r="B228" s="162"/>
      <c r="C228" s="242" t="s">
        <v>113</v>
      </c>
      <c r="D228" s="244" t="str">
        <f t="shared" si="274"/>
        <v/>
      </c>
      <c r="E228" s="243" t="str">
        <f t="shared" si="267"/>
        <v>_9</v>
      </c>
      <c r="F228" s="178">
        <v>9</v>
      </c>
      <c r="G228" s="178"/>
      <c r="H228" s="177"/>
      <c r="I228" s="197" t="s">
        <v>114</v>
      </c>
      <c r="J228" s="250"/>
      <c r="K228" s="250"/>
      <c r="L228" s="250"/>
      <c r="M228" s="250"/>
      <c r="N228" s="251"/>
      <c r="O228" s="250"/>
      <c r="P228" s="250"/>
      <c r="Q228" s="250"/>
      <c r="R228" s="252"/>
      <c r="S228" s="251"/>
      <c r="T228" s="250"/>
      <c r="U228" s="250"/>
      <c r="V228" s="250"/>
      <c r="W228" s="252"/>
      <c r="X228" s="251"/>
      <c r="Y228" s="250"/>
      <c r="Z228" s="250"/>
      <c r="AA228" s="250"/>
      <c r="AB228" s="252"/>
      <c r="AC228" s="325">
        <f t="shared" si="277"/>
        <v>0</v>
      </c>
      <c r="AD228" s="326">
        <f t="shared" si="278"/>
        <v>0</v>
      </c>
      <c r="AE228" s="326">
        <f t="shared" si="279"/>
        <v>0</v>
      </c>
      <c r="AF228" s="326">
        <f t="shared" si="280"/>
        <v>0</v>
      </c>
      <c r="AG228" s="327">
        <f t="shared" si="281"/>
        <v>0</v>
      </c>
      <c r="AH228" s="249"/>
      <c r="AI228" s="379" t="str">
        <f t="shared" si="273"/>
        <v/>
      </c>
      <c r="AJ228" s="185"/>
      <c r="AK228" s="185"/>
      <c r="AL228" s="185"/>
      <c r="AM228" s="185"/>
    </row>
    <row r="229" spans="1:39" ht="12.75" customHeight="1">
      <c r="A229" s="162"/>
      <c r="B229" s="162"/>
      <c r="C229" s="242" t="s">
        <v>115</v>
      </c>
      <c r="D229" s="244" t="str">
        <f t="shared" si="274"/>
        <v/>
      </c>
      <c r="E229" s="243" t="str">
        <f t="shared" si="267"/>
        <v>_10</v>
      </c>
      <c r="F229" s="178">
        <v>10</v>
      </c>
      <c r="G229" s="178"/>
      <c r="H229" s="177"/>
      <c r="I229" s="197"/>
      <c r="J229" s="256"/>
      <c r="K229" s="256"/>
      <c r="L229" s="256"/>
      <c r="M229" s="256"/>
      <c r="N229" s="257"/>
      <c r="O229" s="256"/>
      <c r="P229" s="256"/>
      <c r="Q229" s="256"/>
      <c r="R229" s="258"/>
      <c r="S229" s="257"/>
      <c r="T229" s="256"/>
      <c r="U229" s="256"/>
      <c r="V229" s="256"/>
      <c r="W229" s="258"/>
      <c r="X229" s="257"/>
      <c r="Y229" s="256"/>
      <c r="Z229" s="256"/>
      <c r="AA229" s="256"/>
      <c r="AB229" s="258"/>
      <c r="AC229" s="331"/>
      <c r="AD229" s="209"/>
      <c r="AE229" s="209"/>
      <c r="AF229" s="209"/>
      <c r="AG229" s="332"/>
      <c r="AH229" s="249"/>
      <c r="AI229" s="379" t="str">
        <f t="shared" si="273"/>
        <v/>
      </c>
      <c r="AJ229" s="185"/>
      <c r="AK229" s="185"/>
      <c r="AL229" s="185"/>
      <c r="AM229" s="185"/>
    </row>
    <row r="230" spans="1:39" ht="12.75" customHeight="1">
      <c r="A230" s="162"/>
      <c r="B230" s="162"/>
      <c r="C230" s="242" t="s">
        <v>116</v>
      </c>
      <c r="D230" s="244" t="str">
        <f t="shared" si="274"/>
        <v/>
      </c>
      <c r="E230" s="243" t="str">
        <f t="shared" si="267"/>
        <v>_11</v>
      </c>
      <c r="F230" s="178">
        <v>11</v>
      </c>
      <c r="G230" s="178"/>
      <c r="H230" s="177"/>
      <c r="I230" s="179" t="s">
        <v>117</v>
      </c>
      <c r="J230" s="259">
        <f t="shared" ref="J230:AG230" si="282">+J231+J232</f>
        <v>0</v>
      </c>
      <c r="K230" s="259">
        <f t="shared" si="282"/>
        <v>0</v>
      </c>
      <c r="L230" s="259">
        <f t="shared" si="282"/>
        <v>0</v>
      </c>
      <c r="M230" s="259">
        <f t="shared" si="282"/>
        <v>0</v>
      </c>
      <c r="N230" s="260">
        <f t="shared" si="282"/>
        <v>0</v>
      </c>
      <c r="O230" s="259">
        <f t="shared" si="282"/>
        <v>0</v>
      </c>
      <c r="P230" s="259">
        <f t="shared" si="282"/>
        <v>0</v>
      </c>
      <c r="Q230" s="259">
        <f t="shared" si="282"/>
        <v>0</v>
      </c>
      <c r="R230" s="261">
        <f t="shared" si="282"/>
        <v>0</v>
      </c>
      <c r="S230" s="260">
        <f t="shared" si="282"/>
        <v>0</v>
      </c>
      <c r="T230" s="259">
        <f t="shared" si="282"/>
        <v>0</v>
      </c>
      <c r="U230" s="259">
        <f t="shared" si="282"/>
        <v>0</v>
      </c>
      <c r="V230" s="259">
        <f t="shared" si="282"/>
        <v>0</v>
      </c>
      <c r="W230" s="261">
        <f t="shared" si="282"/>
        <v>0</v>
      </c>
      <c r="X230" s="260">
        <f t="shared" si="282"/>
        <v>0</v>
      </c>
      <c r="Y230" s="259">
        <f t="shared" si="282"/>
        <v>0</v>
      </c>
      <c r="Z230" s="259">
        <f t="shared" si="282"/>
        <v>0</v>
      </c>
      <c r="AA230" s="259">
        <f t="shared" si="282"/>
        <v>0</v>
      </c>
      <c r="AB230" s="261">
        <f t="shared" si="282"/>
        <v>0</v>
      </c>
      <c r="AC230" s="333">
        <f t="shared" si="282"/>
        <v>0</v>
      </c>
      <c r="AD230" s="334">
        <f t="shared" si="282"/>
        <v>0</v>
      </c>
      <c r="AE230" s="334">
        <f t="shared" si="282"/>
        <v>0</v>
      </c>
      <c r="AF230" s="334">
        <f t="shared" si="282"/>
        <v>0</v>
      </c>
      <c r="AG230" s="335">
        <f t="shared" si="282"/>
        <v>0</v>
      </c>
      <c r="AH230" s="249"/>
      <c r="AI230" s="379" t="str">
        <f t="shared" si="273"/>
        <v/>
      </c>
      <c r="AJ230" s="185"/>
      <c r="AK230" s="185"/>
      <c r="AL230" s="185"/>
      <c r="AM230" s="185"/>
    </row>
    <row r="231" spans="1:39" ht="12.75" customHeight="1">
      <c r="A231" s="162"/>
      <c r="B231" s="162"/>
      <c r="C231" s="242" t="s">
        <v>118</v>
      </c>
      <c r="D231" s="244" t="str">
        <f t="shared" si="274"/>
        <v/>
      </c>
      <c r="E231" s="243" t="str">
        <f t="shared" si="267"/>
        <v>_12</v>
      </c>
      <c r="F231" s="178">
        <v>12</v>
      </c>
      <c r="G231" s="178"/>
      <c r="H231" s="177"/>
      <c r="I231" s="197" t="s">
        <v>119</v>
      </c>
      <c r="J231" s="250"/>
      <c r="K231" s="250"/>
      <c r="L231" s="250"/>
      <c r="M231" s="250"/>
      <c r="N231" s="251"/>
      <c r="O231" s="250"/>
      <c r="P231" s="250"/>
      <c r="Q231" s="250"/>
      <c r="R231" s="252"/>
      <c r="S231" s="251"/>
      <c r="T231" s="250"/>
      <c r="U231" s="250"/>
      <c r="V231" s="250"/>
      <c r="W231" s="252"/>
      <c r="X231" s="251"/>
      <c r="Y231" s="250"/>
      <c r="Z231" s="250"/>
      <c r="AA231" s="250"/>
      <c r="AB231" s="252"/>
      <c r="AC231" s="325">
        <f t="shared" ref="AC231:AC232" si="283">+N231+S231+X231-$J231</f>
        <v>0</v>
      </c>
      <c r="AD231" s="326">
        <f t="shared" ref="AD231:AD232" si="284">+O231+T231+Y231-$J231</f>
        <v>0</v>
      </c>
      <c r="AE231" s="326">
        <f t="shared" ref="AE231:AE232" si="285">+P231+U231+Z231-$J231</f>
        <v>0</v>
      </c>
      <c r="AF231" s="326">
        <f t="shared" ref="AF231:AF232" si="286">+Q231+V231+AA231-$J231</f>
        <v>0</v>
      </c>
      <c r="AG231" s="327">
        <f t="shared" ref="AG231:AG232" si="287">+R231+W231+AB231-$J231</f>
        <v>0</v>
      </c>
      <c r="AH231" s="249"/>
      <c r="AI231" s="379" t="str">
        <f t="shared" si="273"/>
        <v/>
      </c>
      <c r="AJ231" s="185"/>
      <c r="AK231" s="185"/>
      <c r="AL231" s="185"/>
      <c r="AM231" s="185"/>
    </row>
    <row r="232" spans="1:39" ht="12.75" customHeight="1">
      <c r="A232" s="162"/>
      <c r="B232" s="162"/>
      <c r="C232" s="242" t="s">
        <v>120</v>
      </c>
      <c r="D232" s="244" t="str">
        <f t="shared" si="274"/>
        <v/>
      </c>
      <c r="E232" s="243" t="str">
        <f t="shared" si="267"/>
        <v>_13</v>
      </c>
      <c r="F232" s="178">
        <v>13</v>
      </c>
      <c r="G232" s="178"/>
      <c r="H232" s="177"/>
      <c r="I232" s="197" t="s">
        <v>121</v>
      </c>
      <c r="J232" s="250"/>
      <c r="K232" s="250"/>
      <c r="L232" s="250"/>
      <c r="M232" s="250"/>
      <c r="N232" s="251"/>
      <c r="O232" s="250"/>
      <c r="P232" s="250"/>
      <c r="Q232" s="250"/>
      <c r="R232" s="252"/>
      <c r="S232" s="251"/>
      <c r="T232" s="250"/>
      <c r="U232" s="250"/>
      <c r="V232" s="250"/>
      <c r="W232" s="252"/>
      <c r="X232" s="251"/>
      <c r="Y232" s="250"/>
      <c r="Z232" s="250"/>
      <c r="AA232" s="250"/>
      <c r="AB232" s="252"/>
      <c r="AC232" s="325">
        <f t="shared" si="283"/>
        <v>0</v>
      </c>
      <c r="AD232" s="326">
        <f t="shared" si="284"/>
        <v>0</v>
      </c>
      <c r="AE232" s="326">
        <f t="shared" si="285"/>
        <v>0</v>
      </c>
      <c r="AF232" s="326">
        <f t="shared" si="286"/>
        <v>0</v>
      </c>
      <c r="AG232" s="327">
        <f t="shared" si="287"/>
        <v>0</v>
      </c>
      <c r="AH232" s="249"/>
      <c r="AI232" s="379" t="str">
        <f t="shared" si="273"/>
        <v/>
      </c>
      <c r="AJ232" s="185"/>
      <c r="AK232" s="185"/>
      <c r="AL232" s="185"/>
      <c r="AM232" s="185"/>
    </row>
    <row r="233" spans="1:39" ht="12.75" customHeight="1">
      <c r="A233" s="162"/>
      <c r="B233" s="162"/>
      <c r="C233" s="242" t="s">
        <v>122</v>
      </c>
      <c r="D233" s="244" t="str">
        <f t="shared" si="274"/>
        <v/>
      </c>
      <c r="E233" s="243" t="str">
        <f t="shared" si="267"/>
        <v>_14</v>
      </c>
      <c r="F233" s="178">
        <v>14</v>
      </c>
      <c r="G233" s="178"/>
      <c r="H233" s="177"/>
      <c r="I233" s="197"/>
      <c r="J233" s="262"/>
      <c r="K233" s="262"/>
      <c r="L233" s="262"/>
      <c r="M233" s="262"/>
      <c r="N233" s="263"/>
      <c r="O233" s="262"/>
      <c r="P233" s="262"/>
      <c r="Q233" s="262"/>
      <c r="R233" s="264"/>
      <c r="S233" s="263"/>
      <c r="T233" s="262"/>
      <c r="U233" s="262"/>
      <c r="V233" s="262"/>
      <c r="W233" s="264"/>
      <c r="X233" s="263"/>
      <c r="Y233" s="262"/>
      <c r="Z233" s="262"/>
      <c r="AA233" s="262"/>
      <c r="AB233" s="264"/>
      <c r="AC233" s="336"/>
      <c r="AD233" s="231"/>
      <c r="AE233" s="231"/>
      <c r="AF233" s="231"/>
      <c r="AG233" s="337"/>
      <c r="AH233" s="249"/>
      <c r="AI233" s="379" t="str">
        <f t="shared" si="273"/>
        <v/>
      </c>
      <c r="AJ233" s="185"/>
      <c r="AK233" s="185"/>
      <c r="AL233" s="185"/>
      <c r="AM233" s="185"/>
    </row>
    <row r="234" spans="1:39" ht="12.75" customHeight="1">
      <c r="A234" s="162"/>
      <c r="B234" s="162"/>
      <c r="C234" s="242" t="s">
        <v>123</v>
      </c>
      <c r="D234" s="244" t="str">
        <f t="shared" si="274"/>
        <v/>
      </c>
      <c r="E234" s="243" t="str">
        <f t="shared" si="267"/>
        <v>_15</v>
      </c>
      <c r="F234" s="178">
        <v>15</v>
      </c>
      <c r="G234" s="178"/>
      <c r="H234" s="177"/>
      <c r="I234" s="179" t="s">
        <v>124</v>
      </c>
      <c r="J234" s="265"/>
      <c r="K234" s="265"/>
      <c r="L234" s="265"/>
      <c r="M234" s="265"/>
      <c r="N234" s="266"/>
      <c r="O234" s="265"/>
      <c r="P234" s="265"/>
      <c r="Q234" s="265"/>
      <c r="R234" s="267"/>
      <c r="S234" s="266"/>
      <c r="T234" s="265"/>
      <c r="U234" s="265"/>
      <c r="V234" s="265"/>
      <c r="W234" s="267"/>
      <c r="X234" s="266"/>
      <c r="Y234" s="265"/>
      <c r="Z234" s="265"/>
      <c r="AA234" s="265"/>
      <c r="AB234" s="267"/>
      <c r="AC234" s="338">
        <f>+N234+S234+X234-$J234</f>
        <v>0</v>
      </c>
      <c r="AD234" s="339">
        <f t="shared" ref="AD234" si="288">+O234+T234+Y234-$J234</f>
        <v>0</v>
      </c>
      <c r="AE234" s="339">
        <f t="shared" ref="AE234" si="289">+P234+U234+Z234-$J234</f>
        <v>0</v>
      </c>
      <c r="AF234" s="339">
        <f t="shared" ref="AF234" si="290">+Q234+V234+AA234-$J234</f>
        <v>0</v>
      </c>
      <c r="AG234" s="340">
        <f t="shared" ref="AG234" si="291">+R234+W234+AB234-$J234</f>
        <v>0</v>
      </c>
      <c r="AH234" s="249"/>
      <c r="AI234" s="379" t="str">
        <f t="shared" si="273"/>
        <v/>
      </c>
      <c r="AJ234" s="185"/>
      <c r="AK234" s="185"/>
      <c r="AL234" s="185"/>
      <c r="AM234" s="185"/>
    </row>
    <row r="235" spans="1:39" ht="12.75" customHeight="1">
      <c r="A235" s="162"/>
      <c r="B235" s="162"/>
      <c r="C235" s="242" t="s">
        <v>125</v>
      </c>
      <c r="D235" s="244" t="str">
        <f t="shared" si="274"/>
        <v/>
      </c>
      <c r="E235" s="243" t="str">
        <f t="shared" si="267"/>
        <v>_16</v>
      </c>
      <c r="F235" s="178">
        <v>16</v>
      </c>
      <c r="G235" s="178"/>
      <c r="H235" s="177"/>
      <c r="I235" s="197"/>
      <c r="J235" s="262"/>
      <c r="K235" s="262"/>
      <c r="L235" s="262"/>
      <c r="M235" s="262"/>
      <c r="N235" s="263"/>
      <c r="O235" s="262"/>
      <c r="P235" s="262"/>
      <c r="Q235" s="262"/>
      <c r="R235" s="264"/>
      <c r="S235" s="263"/>
      <c r="T235" s="262"/>
      <c r="U235" s="262"/>
      <c r="V235" s="262"/>
      <c r="W235" s="264"/>
      <c r="X235" s="263"/>
      <c r="Y235" s="262"/>
      <c r="Z235" s="262"/>
      <c r="AA235" s="262"/>
      <c r="AB235" s="264"/>
      <c r="AC235" s="336"/>
      <c r="AD235" s="231"/>
      <c r="AE235" s="231"/>
      <c r="AF235" s="231"/>
      <c r="AG235" s="337"/>
      <c r="AH235" s="249"/>
      <c r="AI235" s="379" t="str">
        <f t="shared" si="273"/>
        <v/>
      </c>
      <c r="AJ235" s="185"/>
      <c r="AK235" s="185"/>
      <c r="AL235" s="185"/>
      <c r="AM235" s="185"/>
    </row>
    <row r="236" spans="1:39" ht="12.75" customHeight="1">
      <c r="A236" s="162"/>
      <c r="B236" s="162"/>
      <c r="C236" s="242" t="s">
        <v>126</v>
      </c>
      <c r="D236" s="244" t="str">
        <f t="shared" si="274"/>
        <v/>
      </c>
      <c r="E236" s="243" t="str">
        <f t="shared" si="267"/>
        <v>_17</v>
      </c>
      <c r="F236" s="178">
        <v>17</v>
      </c>
      <c r="G236" s="178"/>
      <c r="H236" s="177"/>
      <c r="I236" s="179" t="s">
        <v>127</v>
      </c>
      <c r="J236" s="259">
        <f t="shared" ref="J236:AG236" si="292">+J237+J238+J239+J240</f>
        <v>0</v>
      </c>
      <c r="K236" s="259">
        <f t="shared" si="292"/>
        <v>0</v>
      </c>
      <c r="L236" s="259">
        <f t="shared" si="292"/>
        <v>0</v>
      </c>
      <c r="M236" s="259">
        <f t="shared" si="292"/>
        <v>0</v>
      </c>
      <c r="N236" s="260">
        <f t="shared" si="292"/>
        <v>0</v>
      </c>
      <c r="O236" s="259">
        <f t="shared" si="292"/>
        <v>0</v>
      </c>
      <c r="P236" s="259">
        <f t="shared" si="292"/>
        <v>0</v>
      </c>
      <c r="Q236" s="259">
        <f t="shared" si="292"/>
        <v>0</v>
      </c>
      <c r="R236" s="261">
        <f t="shared" si="292"/>
        <v>0</v>
      </c>
      <c r="S236" s="260">
        <f t="shared" si="292"/>
        <v>0</v>
      </c>
      <c r="T236" s="259">
        <f t="shared" si="292"/>
        <v>0</v>
      </c>
      <c r="U236" s="259">
        <f t="shared" si="292"/>
        <v>0</v>
      </c>
      <c r="V236" s="259">
        <f t="shared" si="292"/>
        <v>0</v>
      </c>
      <c r="W236" s="261">
        <f t="shared" si="292"/>
        <v>0</v>
      </c>
      <c r="X236" s="260">
        <f t="shared" si="292"/>
        <v>0</v>
      </c>
      <c r="Y236" s="259">
        <f t="shared" si="292"/>
        <v>0</v>
      </c>
      <c r="Z236" s="259">
        <f t="shared" si="292"/>
        <v>0</v>
      </c>
      <c r="AA236" s="259">
        <f t="shared" si="292"/>
        <v>0</v>
      </c>
      <c r="AB236" s="261">
        <f t="shared" si="292"/>
        <v>0</v>
      </c>
      <c r="AC236" s="333">
        <f t="shared" si="292"/>
        <v>0</v>
      </c>
      <c r="AD236" s="334">
        <f t="shared" si="292"/>
        <v>0</v>
      </c>
      <c r="AE236" s="334">
        <f t="shared" si="292"/>
        <v>0</v>
      </c>
      <c r="AF236" s="334">
        <f t="shared" si="292"/>
        <v>0</v>
      </c>
      <c r="AG236" s="335">
        <f t="shared" si="292"/>
        <v>0</v>
      </c>
      <c r="AH236" s="249"/>
      <c r="AI236" s="379" t="str">
        <f t="shared" si="273"/>
        <v/>
      </c>
      <c r="AJ236" s="185"/>
      <c r="AK236" s="185"/>
      <c r="AL236" s="185"/>
      <c r="AM236" s="185"/>
    </row>
    <row r="237" spans="1:39" ht="12.75" customHeight="1">
      <c r="A237" s="162"/>
      <c r="B237" s="162"/>
      <c r="C237" s="242" t="s">
        <v>128</v>
      </c>
      <c r="D237" s="244" t="str">
        <f t="shared" si="274"/>
        <v/>
      </c>
      <c r="E237" s="243" t="str">
        <f t="shared" si="267"/>
        <v>_18</v>
      </c>
      <c r="F237" s="178">
        <v>18</v>
      </c>
      <c r="G237" s="178"/>
      <c r="H237" s="177"/>
      <c r="I237" s="187" t="s">
        <v>129</v>
      </c>
      <c r="J237" s="268"/>
      <c r="K237" s="268"/>
      <c r="L237" s="268"/>
      <c r="M237" s="268"/>
      <c r="N237" s="269"/>
      <c r="O237" s="268"/>
      <c r="P237" s="268"/>
      <c r="Q237" s="268"/>
      <c r="R237" s="270"/>
      <c r="S237" s="269"/>
      <c r="T237" s="268"/>
      <c r="U237" s="268"/>
      <c r="V237" s="268"/>
      <c r="W237" s="270"/>
      <c r="X237" s="269"/>
      <c r="Y237" s="268"/>
      <c r="Z237" s="268"/>
      <c r="AA237" s="268"/>
      <c r="AB237" s="270"/>
      <c r="AC237" s="341">
        <f t="shared" ref="AC237:AC240" si="293">+N237+S237+X237-$J237</f>
        <v>0</v>
      </c>
      <c r="AD237" s="342">
        <f t="shared" ref="AD237:AD240" si="294">+O237+T237+Y237-$J237</f>
        <v>0</v>
      </c>
      <c r="AE237" s="342">
        <f t="shared" ref="AE237:AE240" si="295">+P237+U237+Z237-$J237</f>
        <v>0</v>
      </c>
      <c r="AF237" s="342">
        <f t="shared" ref="AF237:AF240" si="296">+Q237+V237+AA237-$J237</f>
        <v>0</v>
      </c>
      <c r="AG237" s="343">
        <f t="shared" ref="AG237:AG240" si="297">+R237+W237+AB237-$J237</f>
        <v>0</v>
      </c>
      <c r="AH237" s="249"/>
      <c r="AI237" s="379" t="str">
        <f t="shared" si="273"/>
        <v/>
      </c>
      <c r="AJ237" s="185"/>
      <c r="AK237" s="185"/>
      <c r="AL237" s="185"/>
      <c r="AM237" s="185"/>
    </row>
    <row r="238" spans="1:39" ht="12.75" customHeight="1">
      <c r="A238" s="162"/>
      <c r="B238" s="162"/>
      <c r="C238" s="242" t="s">
        <v>130</v>
      </c>
      <c r="D238" s="244" t="str">
        <f t="shared" si="274"/>
        <v/>
      </c>
      <c r="E238" s="243" t="str">
        <f t="shared" si="267"/>
        <v>_19</v>
      </c>
      <c r="F238" s="178">
        <v>19</v>
      </c>
      <c r="G238" s="178"/>
      <c r="H238" s="177"/>
      <c r="I238" s="197" t="s">
        <v>131</v>
      </c>
      <c r="J238" s="250"/>
      <c r="K238" s="250"/>
      <c r="L238" s="250"/>
      <c r="M238" s="250"/>
      <c r="N238" s="251"/>
      <c r="O238" s="250"/>
      <c r="P238" s="250"/>
      <c r="Q238" s="250"/>
      <c r="R238" s="252"/>
      <c r="S238" s="251"/>
      <c r="T238" s="250"/>
      <c r="U238" s="250"/>
      <c r="V238" s="250"/>
      <c r="W238" s="252"/>
      <c r="X238" s="251"/>
      <c r="Y238" s="250"/>
      <c r="Z238" s="250"/>
      <c r="AA238" s="250"/>
      <c r="AB238" s="252"/>
      <c r="AC238" s="325">
        <f t="shared" si="293"/>
        <v>0</v>
      </c>
      <c r="AD238" s="326">
        <f t="shared" si="294"/>
        <v>0</v>
      </c>
      <c r="AE238" s="326">
        <f t="shared" si="295"/>
        <v>0</v>
      </c>
      <c r="AF238" s="326">
        <f t="shared" si="296"/>
        <v>0</v>
      </c>
      <c r="AG238" s="327">
        <f t="shared" si="297"/>
        <v>0</v>
      </c>
      <c r="AH238" s="249"/>
      <c r="AI238" s="379" t="str">
        <f t="shared" si="273"/>
        <v/>
      </c>
      <c r="AJ238" s="185"/>
      <c r="AK238" s="185"/>
      <c r="AL238" s="185"/>
      <c r="AM238" s="185"/>
    </row>
    <row r="239" spans="1:39" ht="12.75" customHeight="1">
      <c r="A239" s="162"/>
      <c r="B239" s="162"/>
      <c r="C239" s="242" t="s">
        <v>132</v>
      </c>
      <c r="D239" s="244" t="str">
        <f t="shared" si="274"/>
        <v/>
      </c>
      <c r="E239" s="243" t="str">
        <f t="shared" si="267"/>
        <v>_20</v>
      </c>
      <c r="F239" s="178">
        <v>20</v>
      </c>
      <c r="G239" s="178"/>
      <c r="H239" s="177"/>
      <c r="I239" s="197" t="s">
        <v>133</v>
      </c>
      <c r="J239" s="250"/>
      <c r="K239" s="250"/>
      <c r="L239" s="250"/>
      <c r="M239" s="250"/>
      <c r="N239" s="251"/>
      <c r="O239" s="250"/>
      <c r="P239" s="250"/>
      <c r="Q239" s="250"/>
      <c r="R239" s="252"/>
      <c r="S239" s="251"/>
      <c r="T239" s="250"/>
      <c r="U239" s="250"/>
      <c r="V239" s="250"/>
      <c r="W239" s="252"/>
      <c r="X239" s="251"/>
      <c r="Y239" s="250"/>
      <c r="Z239" s="250"/>
      <c r="AA239" s="250"/>
      <c r="AB239" s="252"/>
      <c r="AC239" s="325">
        <f t="shared" si="293"/>
        <v>0</v>
      </c>
      <c r="AD239" s="326">
        <f t="shared" si="294"/>
        <v>0</v>
      </c>
      <c r="AE239" s="326">
        <f t="shared" si="295"/>
        <v>0</v>
      </c>
      <c r="AF239" s="326">
        <f t="shared" si="296"/>
        <v>0</v>
      </c>
      <c r="AG239" s="327">
        <f t="shared" si="297"/>
        <v>0</v>
      </c>
      <c r="AH239" s="249"/>
      <c r="AI239" s="379" t="str">
        <f t="shared" si="273"/>
        <v/>
      </c>
      <c r="AJ239" s="185"/>
      <c r="AK239" s="185"/>
      <c r="AL239" s="185"/>
      <c r="AM239" s="185"/>
    </row>
    <row r="240" spans="1:39" ht="12.75" customHeight="1">
      <c r="A240" s="162"/>
      <c r="B240" s="162"/>
      <c r="C240" s="242" t="s">
        <v>134</v>
      </c>
      <c r="D240" s="244" t="str">
        <f t="shared" si="274"/>
        <v/>
      </c>
      <c r="E240" s="243" t="str">
        <f t="shared" si="267"/>
        <v>_21</v>
      </c>
      <c r="F240" s="178">
        <v>21</v>
      </c>
      <c r="G240" s="178"/>
      <c r="H240" s="177"/>
      <c r="I240" s="197" t="s">
        <v>135</v>
      </c>
      <c r="J240" s="250"/>
      <c r="K240" s="250"/>
      <c r="L240" s="250"/>
      <c r="M240" s="250"/>
      <c r="N240" s="251"/>
      <c r="O240" s="250"/>
      <c r="P240" s="250"/>
      <c r="Q240" s="250"/>
      <c r="R240" s="252"/>
      <c r="S240" s="251"/>
      <c r="T240" s="250"/>
      <c r="U240" s="250"/>
      <c r="V240" s="250"/>
      <c r="W240" s="252"/>
      <c r="X240" s="251"/>
      <c r="Y240" s="250"/>
      <c r="Z240" s="250"/>
      <c r="AA240" s="250"/>
      <c r="AB240" s="252"/>
      <c r="AC240" s="325">
        <f t="shared" si="293"/>
        <v>0</v>
      </c>
      <c r="AD240" s="326">
        <f t="shared" si="294"/>
        <v>0</v>
      </c>
      <c r="AE240" s="326">
        <f t="shared" si="295"/>
        <v>0</v>
      </c>
      <c r="AF240" s="326">
        <f t="shared" si="296"/>
        <v>0</v>
      </c>
      <c r="AG240" s="327">
        <f t="shared" si="297"/>
        <v>0</v>
      </c>
      <c r="AH240" s="249"/>
      <c r="AI240" s="379" t="str">
        <f t="shared" si="273"/>
        <v/>
      </c>
      <c r="AJ240" s="185"/>
      <c r="AK240" s="185"/>
      <c r="AL240" s="185"/>
      <c r="AM240" s="185"/>
    </row>
    <row r="241" spans="1:39" ht="12.75" customHeight="1">
      <c r="A241" s="162"/>
      <c r="B241" s="162"/>
      <c r="C241" s="242" t="s">
        <v>136</v>
      </c>
      <c r="D241" s="244" t="str">
        <f t="shared" si="274"/>
        <v/>
      </c>
      <c r="E241" s="243" t="str">
        <f t="shared" si="267"/>
        <v>_22</v>
      </c>
      <c r="F241" s="178">
        <v>22</v>
      </c>
      <c r="G241" s="178"/>
      <c r="H241" s="177"/>
      <c r="I241" s="197"/>
      <c r="J241" s="271"/>
      <c r="K241" s="271"/>
      <c r="L241" s="271"/>
      <c r="M241" s="271"/>
      <c r="N241" s="272"/>
      <c r="O241" s="271"/>
      <c r="P241" s="271"/>
      <c r="Q241" s="271"/>
      <c r="R241" s="273"/>
      <c r="S241" s="272"/>
      <c r="T241" s="271"/>
      <c r="U241" s="271"/>
      <c r="V241" s="271"/>
      <c r="W241" s="273"/>
      <c r="X241" s="272"/>
      <c r="Y241" s="271"/>
      <c r="Z241" s="271"/>
      <c r="AA241" s="271"/>
      <c r="AB241" s="273"/>
      <c r="AC241" s="344"/>
      <c r="AD241" s="345"/>
      <c r="AE241" s="345"/>
      <c r="AF241" s="345"/>
      <c r="AG241" s="346"/>
      <c r="AH241" s="249"/>
      <c r="AI241" s="379" t="str">
        <f t="shared" si="273"/>
        <v/>
      </c>
      <c r="AJ241" s="185"/>
      <c r="AK241" s="185"/>
      <c r="AL241" s="185"/>
      <c r="AM241" s="185"/>
    </row>
    <row r="242" spans="1:39" ht="12.75" customHeight="1">
      <c r="A242" s="162"/>
      <c r="B242" s="162"/>
      <c r="C242" s="242" t="s">
        <v>137</v>
      </c>
      <c r="D242" s="244" t="str">
        <f t="shared" si="274"/>
        <v/>
      </c>
      <c r="E242" s="243" t="str">
        <f t="shared" si="267"/>
        <v>_23</v>
      </c>
      <c r="F242" s="178">
        <v>23</v>
      </c>
      <c r="G242" s="178"/>
      <c r="H242" s="177"/>
      <c r="I242" s="179" t="s">
        <v>138</v>
      </c>
      <c r="J242" s="259">
        <f t="shared" ref="J242:AG242" si="298">+J243+J244</f>
        <v>0</v>
      </c>
      <c r="K242" s="259">
        <f t="shared" si="298"/>
        <v>0</v>
      </c>
      <c r="L242" s="259">
        <f t="shared" si="298"/>
        <v>0</v>
      </c>
      <c r="M242" s="259">
        <f t="shared" si="298"/>
        <v>0</v>
      </c>
      <c r="N242" s="260">
        <f t="shared" si="298"/>
        <v>0</v>
      </c>
      <c r="O242" s="259">
        <f t="shared" si="298"/>
        <v>0</v>
      </c>
      <c r="P242" s="259">
        <f t="shared" si="298"/>
        <v>0</v>
      </c>
      <c r="Q242" s="259">
        <f t="shared" si="298"/>
        <v>0</v>
      </c>
      <c r="R242" s="261">
        <f t="shared" si="298"/>
        <v>0</v>
      </c>
      <c r="S242" s="260">
        <f t="shared" si="298"/>
        <v>0</v>
      </c>
      <c r="T242" s="259">
        <f t="shared" si="298"/>
        <v>0</v>
      </c>
      <c r="U242" s="259">
        <f t="shared" si="298"/>
        <v>0</v>
      </c>
      <c r="V242" s="259">
        <f t="shared" si="298"/>
        <v>0</v>
      </c>
      <c r="W242" s="261">
        <f t="shared" si="298"/>
        <v>0</v>
      </c>
      <c r="X242" s="260">
        <f t="shared" si="298"/>
        <v>0</v>
      </c>
      <c r="Y242" s="259">
        <f t="shared" si="298"/>
        <v>0</v>
      </c>
      <c r="Z242" s="259">
        <f t="shared" si="298"/>
        <v>0</v>
      </c>
      <c r="AA242" s="259">
        <f t="shared" si="298"/>
        <v>0</v>
      </c>
      <c r="AB242" s="261">
        <f t="shared" si="298"/>
        <v>0</v>
      </c>
      <c r="AC242" s="333">
        <f t="shared" si="298"/>
        <v>0</v>
      </c>
      <c r="AD242" s="334">
        <f t="shared" si="298"/>
        <v>0</v>
      </c>
      <c r="AE242" s="334">
        <f t="shared" si="298"/>
        <v>0</v>
      </c>
      <c r="AF242" s="334">
        <f t="shared" si="298"/>
        <v>0</v>
      </c>
      <c r="AG242" s="335">
        <f t="shared" si="298"/>
        <v>0</v>
      </c>
      <c r="AH242" s="249"/>
      <c r="AI242" s="379" t="str">
        <f t="shared" si="273"/>
        <v/>
      </c>
      <c r="AJ242" s="185"/>
      <c r="AK242" s="185"/>
      <c r="AL242" s="185"/>
      <c r="AM242" s="185"/>
    </row>
    <row r="243" spans="1:39" ht="12.75" customHeight="1">
      <c r="A243" s="162"/>
      <c r="B243" s="162"/>
      <c r="C243" s="242" t="s">
        <v>139</v>
      </c>
      <c r="D243" s="244" t="str">
        <f t="shared" si="274"/>
        <v/>
      </c>
      <c r="E243" s="243" t="str">
        <f t="shared" si="267"/>
        <v>_24</v>
      </c>
      <c r="F243" s="178">
        <v>24</v>
      </c>
      <c r="G243" s="178"/>
      <c r="H243" s="177"/>
      <c r="I243" s="197" t="s">
        <v>140</v>
      </c>
      <c r="J243" s="250"/>
      <c r="K243" s="250"/>
      <c r="L243" s="250"/>
      <c r="M243" s="250"/>
      <c r="N243" s="251"/>
      <c r="O243" s="250"/>
      <c r="P243" s="250"/>
      <c r="Q243" s="250"/>
      <c r="R243" s="252"/>
      <c r="S243" s="251"/>
      <c r="T243" s="250"/>
      <c r="U243" s="250"/>
      <c r="V243" s="250"/>
      <c r="W243" s="252"/>
      <c r="X243" s="251"/>
      <c r="Y243" s="250"/>
      <c r="Z243" s="250"/>
      <c r="AA243" s="250"/>
      <c r="AB243" s="252"/>
      <c r="AC243" s="325">
        <f t="shared" ref="AC243:AC244" si="299">+N243+S243+X243-$J243</f>
        <v>0</v>
      </c>
      <c r="AD243" s="326">
        <f t="shared" ref="AD243:AD244" si="300">+O243+T243+Y243-$J243</f>
        <v>0</v>
      </c>
      <c r="AE243" s="326">
        <f t="shared" ref="AE243:AE244" si="301">+P243+U243+Z243-$J243</f>
        <v>0</v>
      </c>
      <c r="AF243" s="326">
        <f t="shared" ref="AF243:AF244" si="302">+Q243+V243+AA243-$J243</f>
        <v>0</v>
      </c>
      <c r="AG243" s="327">
        <f t="shared" ref="AG243:AG244" si="303">+R243+W243+AB243-$J243</f>
        <v>0</v>
      </c>
      <c r="AH243" s="249"/>
      <c r="AI243" s="379" t="str">
        <f t="shared" si="273"/>
        <v/>
      </c>
      <c r="AJ243" s="185"/>
      <c r="AK243" s="185"/>
      <c r="AL243" s="185"/>
      <c r="AM243" s="185"/>
    </row>
    <row r="244" spans="1:39" ht="12.75" customHeight="1">
      <c r="A244" s="162"/>
      <c r="B244" s="162"/>
      <c r="C244" s="242" t="s">
        <v>141</v>
      </c>
      <c r="D244" s="244" t="str">
        <f t="shared" si="274"/>
        <v/>
      </c>
      <c r="E244" s="243" t="str">
        <f t="shared" si="267"/>
        <v>_25</v>
      </c>
      <c r="F244" s="178">
        <v>25</v>
      </c>
      <c r="G244" s="178"/>
      <c r="H244" s="177"/>
      <c r="I244" s="197" t="s">
        <v>142</v>
      </c>
      <c r="J244" s="250"/>
      <c r="K244" s="250"/>
      <c r="L244" s="250"/>
      <c r="M244" s="250"/>
      <c r="N244" s="251"/>
      <c r="O244" s="250"/>
      <c r="P244" s="250"/>
      <c r="Q244" s="250"/>
      <c r="R244" s="252"/>
      <c r="S244" s="251"/>
      <c r="T244" s="250"/>
      <c r="U244" s="250"/>
      <c r="V244" s="250"/>
      <c r="W244" s="252"/>
      <c r="X244" s="251"/>
      <c r="Y244" s="250"/>
      <c r="Z244" s="250"/>
      <c r="AA244" s="250"/>
      <c r="AB244" s="252"/>
      <c r="AC244" s="325">
        <f t="shared" si="299"/>
        <v>0</v>
      </c>
      <c r="AD244" s="326">
        <f t="shared" si="300"/>
        <v>0</v>
      </c>
      <c r="AE244" s="326">
        <f t="shared" si="301"/>
        <v>0</v>
      </c>
      <c r="AF244" s="326">
        <f t="shared" si="302"/>
        <v>0</v>
      </c>
      <c r="AG244" s="327">
        <f t="shared" si="303"/>
        <v>0</v>
      </c>
      <c r="AH244" s="249"/>
      <c r="AI244" s="379" t="str">
        <f t="shared" si="273"/>
        <v/>
      </c>
      <c r="AJ244" s="185"/>
      <c r="AK244" s="185"/>
      <c r="AL244" s="185"/>
      <c r="AM244" s="185"/>
    </row>
    <row r="245" spans="1:39" ht="12.75" customHeight="1">
      <c r="A245" s="162"/>
      <c r="B245" s="162"/>
      <c r="C245" s="242" t="s">
        <v>143</v>
      </c>
      <c r="D245" s="244" t="str">
        <f t="shared" si="274"/>
        <v/>
      </c>
      <c r="E245" s="243" t="str">
        <f t="shared" si="267"/>
        <v>_26</v>
      </c>
      <c r="F245" s="178">
        <v>26</v>
      </c>
      <c r="G245" s="178"/>
      <c r="H245" s="177"/>
      <c r="I245" s="197"/>
      <c r="J245" s="262"/>
      <c r="K245" s="262"/>
      <c r="L245" s="262"/>
      <c r="M245" s="262"/>
      <c r="N245" s="263"/>
      <c r="O245" s="262"/>
      <c r="P245" s="262"/>
      <c r="Q245" s="262"/>
      <c r="R245" s="264"/>
      <c r="S245" s="263"/>
      <c r="T245" s="262"/>
      <c r="U245" s="262"/>
      <c r="V245" s="262"/>
      <c r="W245" s="264"/>
      <c r="X245" s="263"/>
      <c r="Y245" s="262"/>
      <c r="Z245" s="262"/>
      <c r="AA245" s="262"/>
      <c r="AB245" s="264"/>
      <c r="AC245" s="336"/>
      <c r="AD245" s="231"/>
      <c r="AE245" s="231"/>
      <c r="AF245" s="231"/>
      <c r="AG245" s="337"/>
      <c r="AH245" s="249"/>
      <c r="AI245" s="379" t="str">
        <f t="shared" si="273"/>
        <v/>
      </c>
      <c r="AJ245" s="185"/>
      <c r="AK245" s="185"/>
      <c r="AL245" s="185"/>
      <c r="AM245" s="185"/>
    </row>
    <row r="246" spans="1:39" ht="12.75" customHeight="1">
      <c r="A246" s="162"/>
      <c r="B246" s="162"/>
      <c r="C246" s="242" t="s">
        <v>144</v>
      </c>
      <c r="D246" s="244" t="str">
        <f t="shared" si="274"/>
        <v/>
      </c>
      <c r="E246" s="243" t="str">
        <f t="shared" si="267"/>
        <v>_27</v>
      </c>
      <c r="F246" s="178">
        <v>27</v>
      </c>
      <c r="G246" s="178"/>
      <c r="H246" s="177"/>
      <c r="I246" s="201" t="s">
        <v>145</v>
      </c>
      <c r="J246" s="259">
        <f t="shared" ref="J246:AG246" si="304">+J247+J248+J249</f>
        <v>0</v>
      </c>
      <c r="K246" s="259">
        <f t="shared" si="304"/>
        <v>0</v>
      </c>
      <c r="L246" s="259">
        <f t="shared" si="304"/>
        <v>0</v>
      </c>
      <c r="M246" s="259">
        <f t="shared" si="304"/>
        <v>0</v>
      </c>
      <c r="N246" s="260">
        <f t="shared" si="304"/>
        <v>0</v>
      </c>
      <c r="O246" s="259">
        <f t="shared" si="304"/>
        <v>0</v>
      </c>
      <c r="P246" s="259">
        <f t="shared" si="304"/>
        <v>0</v>
      </c>
      <c r="Q246" s="259">
        <f t="shared" si="304"/>
        <v>0</v>
      </c>
      <c r="R246" s="261">
        <f t="shared" si="304"/>
        <v>0</v>
      </c>
      <c r="S246" s="260">
        <f t="shared" si="304"/>
        <v>0</v>
      </c>
      <c r="T246" s="259">
        <f t="shared" si="304"/>
        <v>0</v>
      </c>
      <c r="U246" s="259">
        <f t="shared" si="304"/>
        <v>0</v>
      </c>
      <c r="V246" s="259">
        <f t="shared" si="304"/>
        <v>0</v>
      </c>
      <c r="W246" s="261">
        <f t="shared" si="304"/>
        <v>0</v>
      </c>
      <c r="X246" s="260">
        <f t="shared" si="304"/>
        <v>0</v>
      </c>
      <c r="Y246" s="259">
        <f t="shared" si="304"/>
        <v>0</v>
      </c>
      <c r="Z246" s="259">
        <f t="shared" si="304"/>
        <v>0</v>
      </c>
      <c r="AA246" s="259">
        <f t="shared" si="304"/>
        <v>0</v>
      </c>
      <c r="AB246" s="261">
        <f t="shared" si="304"/>
        <v>0</v>
      </c>
      <c r="AC246" s="333">
        <f t="shared" si="304"/>
        <v>0</v>
      </c>
      <c r="AD246" s="334">
        <f t="shared" si="304"/>
        <v>0</v>
      </c>
      <c r="AE246" s="334">
        <f t="shared" si="304"/>
        <v>0</v>
      </c>
      <c r="AF246" s="334">
        <f t="shared" si="304"/>
        <v>0</v>
      </c>
      <c r="AG246" s="335">
        <f t="shared" si="304"/>
        <v>0</v>
      </c>
      <c r="AH246" s="249"/>
      <c r="AI246" s="379" t="str">
        <f t="shared" si="273"/>
        <v/>
      </c>
      <c r="AJ246" s="185"/>
      <c r="AK246" s="185"/>
      <c r="AL246" s="185"/>
      <c r="AM246" s="185"/>
    </row>
    <row r="247" spans="1:39" ht="12.75" customHeight="1">
      <c r="A247" s="162"/>
      <c r="B247" s="162"/>
      <c r="C247" s="242" t="s">
        <v>146</v>
      </c>
      <c r="D247" s="244" t="str">
        <f t="shared" si="274"/>
        <v/>
      </c>
      <c r="E247" s="243" t="str">
        <f t="shared" si="267"/>
        <v>_28</v>
      </c>
      <c r="F247" s="178">
        <v>28</v>
      </c>
      <c r="G247" s="178"/>
      <c r="H247" s="177"/>
      <c r="I247" s="187" t="s">
        <v>147</v>
      </c>
      <c r="J247" s="268"/>
      <c r="K247" s="268"/>
      <c r="L247" s="268"/>
      <c r="M247" s="268"/>
      <c r="N247" s="269"/>
      <c r="O247" s="268"/>
      <c r="P247" s="268"/>
      <c r="Q247" s="268"/>
      <c r="R247" s="270"/>
      <c r="S247" s="269"/>
      <c r="T247" s="268"/>
      <c r="U247" s="268"/>
      <c r="V247" s="268"/>
      <c r="W247" s="270"/>
      <c r="X247" s="269"/>
      <c r="Y247" s="268"/>
      <c r="Z247" s="268"/>
      <c r="AA247" s="268"/>
      <c r="AB247" s="270"/>
      <c r="AC247" s="341">
        <f t="shared" ref="AC247:AC249" si="305">+N247+S247+X247-$J247</f>
        <v>0</v>
      </c>
      <c r="AD247" s="342">
        <f t="shared" ref="AD247:AD249" si="306">+O247+T247+Y247-$J247</f>
        <v>0</v>
      </c>
      <c r="AE247" s="342">
        <f t="shared" ref="AE247:AE249" si="307">+P247+U247+Z247-$J247</f>
        <v>0</v>
      </c>
      <c r="AF247" s="342">
        <f t="shared" ref="AF247:AF249" si="308">+Q247+V247+AA247-$J247</f>
        <v>0</v>
      </c>
      <c r="AG247" s="343">
        <f t="shared" ref="AG247:AG249" si="309">+R247+W247+AB247-$J247</f>
        <v>0</v>
      </c>
      <c r="AH247" s="249"/>
      <c r="AI247" s="379" t="str">
        <f t="shared" si="273"/>
        <v/>
      </c>
      <c r="AJ247" s="185"/>
      <c r="AK247" s="185"/>
      <c r="AL247" s="185"/>
      <c r="AM247" s="185"/>
    </row>
    <row r="248" spans="1:39" ht="12.75" customHeight="1">
      <c r="A248" s="162"/>
      <c r="B248" s="162"/>
      <c r="C248" s="242" t="s">
        <v>148</v>
      </c>
      <c r="D248" s="244" t="str">
        <f t="shared" si="274"/>
        <v/>
      </c>
      <c r="E248" s="243" t="str">
        <f t="shared" si="267"/>
        <v>_29</v>
      </c>
      <c r="F248" s="178">
        <v>29</v>
      </c>
      <c r="G248" s="178"/>
      <c r="H248" s="177"/>
      <c r="I248" s="187" t="s">
        <v>149</v>
      </c>
      <c r="J248" s="268"/>
      <c r="K248" s="268"/>
      <c r="L248" s="268"/>
      <c r="M248" s="268"/>
      <c r="N248" s="269"/>
      <c r="O248" s="268"/>
      <c r="P248" s="268"/>
      <c r="Q248" s="268"/>
      <c r="R248" s="270"/>
      <c r="S248" s="269"/>
      <c r="T248" s="268"/>
      <c r="U248" s="268"/>
      <c r="V248" s="268"/>
      <c r="W248" s="270"/>
      <c r="X248" s="269"/>
      <c r="Y248" s="268"/>
      <c r="Z248" s="268"/>
      <c r="AA248" s="268"/>
      <c r="AB248" s="270"/>
      <c r="AC248" s="341">
        <f t="shared" si="305"/>
        <v>0</v>
      </c>
      <c r="AD248" s="342">
        <f t="shared" si="306"/>
        <v>0</v>
      </c>
      <c r="AE248" s="342">
        <f t="shared" si="307"/>
        <v>0</v>
      </c>
      <c r="AF248" s="342">
        <f t="shared" si="308"/>
        <v>0</v>
      </c>
      <c r="AG248" s="343">
        <f t="shared" si="309"/>
        <v>0</v>
      </c>
      <c r="AH248" s="249"/>
      <c r="AI248" s="379" t="str">
        <f t="shared" si="273"/>
        <v/>
      </c>
      <c r="AJ248" s="185"/>
      <c r="AK248" s="185"/>
      <c r="AL248" s="185"/>
      <c r="AM248" s="185"/>
    </row>
    <row r="249" spans="1:39" ht="12.75" customHeight="1">
      <c r="A249" s="162"/>
      <c r="B249" s="162"/>
      <c r="C249" s="242" t="s">
        <v>150</v>
      </c>
      <c r="D249" s="244" t="str">
        <f t="shared" si="274"/>
        <v/>
      </c>
      <c r="E249" s="243" t="str">
        <f t="shared" si="267"/>
        <v>_30</v>
      </c>
      <c r="F249" s="178">
        <v>30</v>
      </c>
      <c r="G249" s="178"/>
      <c r="H249" s="177"/>
      <c r="I249" s="187" t="s">
        <v>151</v>
      </c>
      <c r="J249" s="268"/>
      <c r="K249" s="268"/>
      <c r="L249" s="268"/>
      <c r="M249" s="268"/>
      <c r="N249" s="269"/>
      <c r="O249" s="268"/>
      <c r="P249" s="268"/>
      <c r="Q249" s="268"/>
      <c r="R249" s="270"/>
      <c r="S249" s="269"/>
      <c r="T249" s="268"/>
      <c r="U249" s="268"/>
      <c r="V249" s="268"/>
      <c r="W249" s="270"/>
      <c r="X249" s="269"/>
      <c r="Y249" s="268"/>
      <c r="Z249" s="268"/>
      <c r="AA249" s="268"/>
      <c r="AB249" s="270"/>
      <c r="AC249" s="341">
        <f t="shared" si="305"/>
        <v>0</v>
      </c>
      <c r="AD249" s="342">
        <f t="shared" si="306"/>
        <v>0</v>
      </c>
      <c r="AE249" s="342">
        <f t="shared" si="307"/>
        <v>0</v>
      </c>
      <c r="AF249" s="342">
        <f t="shared" si="308"/>
        <v>0</v>
      </c>
      <c r="AG249" s="343">
        <f t="shared" si="309"/>
        <v>0</v>
      </c>
      <c r="AH249" s="249"/>
      <c r="AI249" s="379" t="str">
        <f t="shared" si="273"/>
        <v/>
      </c>
      <c r="AJ249" s="185"/>
      <c r="AK249" s="185"/>
      <c r="AL249" s="185"/>
      <c r="AM249" s="185"/>
    </row>
    <row r="250" spans="1:39" ht="12.75" customHeight="1">
      <c r="A250" s="162"/>
      <c r="B250" s="162"/>
      <c r="C250" s="242" t="s">
        <v>152</v>
      </c>
      <c r="D250" s="244" t="str">
        <f t="shared" si="274"/>
        <v/>
      </c>
      <c r="E250" s="243" t="str">
        <f t="shared" si="267"/>
        <v>_31</v>
      </c>
      <c r="F250" s="178">
        <v>31</v>
      </c>
      <c r="G250" s="178"/>
      <c r="H250" s="177"/>
      <c r="I250" s="187"/>
      <c r="J250" s="274"/>
      <c r="K250" s="274"/>
      <c r="L250" s="274"/>
      <c r="M250" s="274"/>
      <c r="N250" s="275"/>
      <c r="O250" s="274"/>
      <c r="P250" s="274"/>
      <c r="Q250" s="274"/>
      <c r="R250" s="276"/>
      <c r="S250" s="275"/>
      <c r="T250" s="274"/>
      <c r="U250" s="274"/>
      <c r="V250" s="274"/>
      <c r="W250" s="276"/>
      <c r="X250" s="275"/>
      <c r="Y250" s="274"/>
      <c r="Z250" s="274"/>
      <c r="AA250" s="274"/>
      <c r="AB250" s="276"/>
      <c r="AC250" s="347"/>
      <c r="AD250" s="348"/>
      <c r="AE250" s="348"/>
      <c r="AF250" s="348"/>
      <c r="AG250" s="349"/>
      <c r="AH250" s="249"/>
      <c r="AI250" s="379" t="str">
        <f t="shared" si="273"/>
        <v/>
      </c>
      <c r="AJ250" s="185"/>
      <c r="AK250" s="185"/>
      <c r="AL250" s="185"/>
      <c r="AM250" s="185"/>
    </row>
    <row r="251" spans="1:39" ht="12.75" customHeight="1">
      <c r="A251" s="162"/>
      <c r="B251" s="162"/>
      <c r="C251" s="242" t="s">
        <v>153</v>
      </c>
      <c r="D251" s="244" t="str">
        <f t="shared" si="274"/>
        <v/>
      </c>
      <c r="E251" s="243" t="str">
        <f t="shared" si="267"/>
        <v>_32</v>
      </c>
      <c r="F251" s="178">
        <v>32</v>
      </c>
      <c r="G251" s="178"/>
      <c r="H251" s="177"/>
      <c r="I251" s="179" t="s">
        <v>154</v>
      </c>
      <c r="J251" s="259">
        <f t="shared" ref="J251:AG251" si="310">+J252+J253+J254</f>
        <v>0</v>
      </c>
      <c r="K251" s="259">
        <f t="shared" si="310"/>
        <v>0</v>
      </c>
      <c r="L251" s="259">
        <f t="shared" si="310"/>
        <v>0</v>
      </c>
      <c r="M251" s="259">
        <f t="shared" si="310"/>
        <v>0</v>
      </c>
      <c r="N251" s="260">
        <f t="shared" si="310"/>
        <v>0</v>
      </c>
      <c r="O251" s="259">
        <f t="shared" si="310"/>
        <v>0</v>
      </c>
      <c r="P251" s="259">
        <f t="shared" si="310"/>
        <v>0</v>
      </c>
      <c r="Q251" s="259">
        <f t="shared" si="310"/>
        <v>0</v>
      </c>
      <c r="R251" s="261">
        <f t="shared" si="310"/>
        <v>0</v>
      </c>
      <c r="S251" s="260">
        <f t="shared" si="310"/>
        <v>0</v>
      </c>
      <c r="T251" s="259">
        <f t="shared" si="310"/>
        <v>0</v>
      </c>
      <c r="U251" s="259">
        <f t="shared" si="310"/>
        <v>0</v>
      </c>
      <c r="V251" s="259">
        <f t="shared" si="310"/>
        <v>0</v>
      </c>
      <c r="W251" s="261">
        <f t="shared" si="310"/>
        <v>0</v>
      </c>
      <c r="X251" s="260">
        <f t="shared" si="310"/>
        <v>0</v>
      </c>
      <c r="Y251" s="259">
        <f t="shared" si="310"/>
        <v>0</v>
      </c>
      <c r="Z251" s="259">
        <f t="shared" si="310"/>
        <v>0</v>
      </c>
      <c r="AA251" s="259">
        <f t="shared" si="310"/>
        <v>0</v>
      </c>
      <c r="AB251" s="261">
        <f t="shared" si="310"/>
        <v>0</v>
      </c>
      <c r="AC251" s="333">
        <f t="shared" si="310"/>
        <v>0</v>
      </c>
      <c r="AD251" s="334">
        <f t="shared" si="310"/>
        <v>0</v>
      </c>
      <c r="AE251" s="334">
        <f t="shared" si="310"/>
        <v>0</v>
      </c>
      <c r="AF251" s="334">
        <f t="shared" si="310"/>
        <v>0</v>
      </c>
      <c r="AG251" s="335">
        <f t="shared" si="310"/>
        <v>0</v>
      </c>
      <c r="AH251" s="249"/>
      <c r="AI251" s="379" t="str">
        <f t="shared" si="273"/>
        <v/>
      </c>
      <c r="AJ251" s="185"/>
      <c r="AK251" s="185"/>
      <c r="AL251" s="185"/>
      <c r="AM251" s="185"/>
    </row>
    <row r="252" spans="1:39" ht="12.75" customHeight="1">
      <c r="A252" s="162"/>
      <c r="B252" s="162"/>
      <c r="C252" s="242" t="s">
        <v>155</v>
      </c>
      <c r="D252" s="244" t="str">
        <f t="shared" si="274"/>
        <v/>
      </c>
      <c r="E252" s="243" t="str">
        <f t="shared" ref="E252:E271" si="311">D252&amp;"_"&amp;F252</f>
        <v>_33</v>
      </c>
      <c r="F252" s="178">
        <v>33</v>
      </c>
      <c r="G252" s="178"/>
      <c r="H252" s="177"/>
      <c r="I252" s="187" t="s">
        <v>156</v>
      </c>
      <c r="J252" s="268"/>
      <c r="K252" s="268"/>
      <c r="L252" s="268"/>
      <c r="M252" s="268"/>
      <c r="N252" s="269"/>
      <c r="O252" s="268"/>
      <c r="P252" s="268"/>
      <c r="Q252" s="268"/>
      <c r="R252" s="270"/>
      <c r="S252" s="269"/>
      <c r="T252" s="268"/>
      <c r="U252" s="268"/>
      <c r="V252" s="268"/>
      <c r="W252" s="270"/>
      <c r="X252" s="269"/>
      <c r="Y252" s="268"/>
      <c r="Z252" s="268"/>
      <c r="AA252" s="268"/>
      <c r="AB252" s="270"/>
      <c r="AC252" s="341">
        <f t="shared" ref="AC252:AC254" si="312">+N252+S252+X252-$J252</f>
        <v>0</v>
      </c>
      <c r="AD252" s="342">
        <f t="shared" ref="AD252:AD254" si="313">+O252+T252+Y252-$J252</f>
        <v>0</v>
      </c>
      <c r="AE252" s="342">
        <f t="shared" ref="AE252:AE254" si="314">+P252+U252+Z252-$J252</f>
        <v>0</v>
      </c>
      <c r="AF252" s="342">
        <f t="shared" ref="AF252:AF254" si="315">+Q252+V252+AA252-$J252</f>
        <v>0</v>
      </c>
      <c r="AG252" s="343">
        <f t="shared" ref="AG252:AG254" si="316">+R252+W252+AB252-$J252</f>
        <v>0</v>
      </c>
      <c r="AH252" s="249"/>
      <c r="AI252" s="379" t="str">
        <f t="shared" si="273"/>
        <v/>
      </c>
      <c r="AJ252" s="185"/>
      <c r="AK252" s="185"/>
      <c r="AL252" s="185"/>
      <c r="AM252" s="185"/>
    </row>
    <row r="253" spans="1:39" ht="12.75" customHeight="1">
      <c r="A253" s="162"/>
      <c r="B253" s="162"/>
      <c r="C253" s="242" t="s">
        <v>157</v>
      </c>
      <c r="D253" s="244" t="str">
        <f t="shared" si="274"/>
        <v/>
      </c>
      <c r="E253" s="243" t="str">
        <f t="shared" si="311"/>
        <v>_34</v>
      </c>
      <c r="F253" s="178">
        <v>34</v>
      </c>
      <c r="G253" s="178"/>
      <c r="H253" s="177"/>
      <c r="I253" s="187" t="s">
        <v>158</v>
      </c>
      <c r="J253" s="250"/>
      <c r="K253" s="250"/>
      <c r="L253" s="250"/>
      <c r="M253" s="250"/>
      <c r="N253" s="251"/>
      <c r="O253" s="250"/>
      <c r="P253" s="250"/>
      <c r="Q253" s="250"/>
      <c r="R253" s="252"/>
      <c r="S253" s="251"/>
      <c r="T253" s="250"/>
      <c r="U253" s="250"/>
      <c r="V253" s="250"/>
      <c r="W253" s="252"/>
      <c r="X253" s="251"/>
      <c r="Y253" s="250"/>
      <c r="Z253" s="250"/>
      <c r="AA253" s="250"/>
      <c r="AB253" s="252"/>
      <c r="AC253" s="325">
        <f t="shared" si="312"/>
        <v>0</v>
      </c>
      <c r="AD253" s="326">
        <f t="shared" si="313"/>
        <v>0</v>
      </c>
      <c r="AE253" s="326">
        <f t="shared" si="314"/>
        <v>0</v>
      </c>
      <c r="AF253" s="326">
        <f t="shared" si="315"/>
        <v>0</v>
      </c>
      <c r="AG253" s="327">
        <f t="shared" si="316"/>
        <v>0</v>
      </c>
      <c r="AH253" s="249"/>
      <c r="AI253" s="379" t="str">
        <f t="shared" si="273"/>
        <v/>
      </c>
      <c r="AJ253" s="185"/>
      <c r="AK253" s="185"/>
      <c r="AL253" s="185"/>
      <c r="AM253" s="185"/>
    </row>
    <row r="254" spans="1:39" ht="12.75" customHeight="1">
      <c r="A254" s="162"/>
      <c r="B254" s="162"/>
      <c r="C254" s="242" t="s">
        <v>159</v>
      </c>
      <c r="D254" s="244" t="str">
        <f t="shared" si="274"/>
        <v/>
      </c>
      <c r="E254" s="243" t="str">
        <f t="shared" si="311"/>
        <v>_35</v>
      </c>
      <c r="F254" s="178">
        <v>35</v>
      </c>
      <c r="G254" s="178"/>
      <c r="H254" s="177"/>
      <c r="I254" s="187" t="s">
        <v>151</v>
      </c>
      <c r="J254" s="250"/>
      <c r="K254" s="250"/>
      <c r="L254" s="250"/>
      <c r="M254" s="268"/>
      <c r="N254" s="251"/>
      <c r="O254" s="250"/>
      <c r="P254" s="250"/>
      <c r="Q254" s="250"/>
      <c r="R254" s="252"/>
      <c r="S254" s="251"/>
      <c r="T254" s="250"/>
      <c r="U254" s="250"/>
      <c r="V254" s="250"/>
      <c r="W254" s="252"/>
      <c r="X254" s="251"/>
      <c r="Y254" s="250"/>
      <c r="Z254" s="250"/>
      <c r="AA254" s="250"/>
      <c r="AB254" s="252"/>
      <c r="AC254" s="325">
        <f t="shared" si="312"/>
        <v>0</v>
      </c>
      <c r="AD254" s="326">
        <f t="shared" si="313"/>
        <v>0</v>
      </c>
      <c r="AE254" s="326">
        <f t="shared" si="314"/>
        <v>0</v>
      </c>
      <c r="AF254" s="326">
        <f t="shared" si="315"/>
        <v>0</v>
      </c>
      <c r="AG254" s="327">
        <f t="shared" si="316"/>
        <v>0</v>
      </c>
      <c r="AH254" s="249"/>
      <c r="AI254" s="379" t="str">
        <f t="shared" si="273"/>
        <v/>
      </c>
      <c r="AJ254" s="185"/>
      <c r="AK254" s="185"/>
      <c r="AL254" s="185"/>
      <c r="AM254" s="185"/>
    </row>
    <row r="255" spans="1:39" ht="12.75" customHeight="1">
      <c r="A255" s="162"/>
      <c r="B255" s="162"/>
      <c r="C255" s="242" t="s">
        <v>160</v>
      </c>
      <c r="D255" s="244" t="str">
        <f t="shared" si="274"/>
        <v/>
      </c>
      <c r="E255" s="243" t="str">
        <f t="shared" si="311"/>
        <v>_36</v>
      </c>
      <c r="F255" s="178">
        <v>36</v>
      </c>
      <c r="G255" s="178"/>
      <c r="H255" s="177"/>
      <c r="I255" s="197"/>
      <c r="J255" s="256"/>
      <c r="K255" s="256"/>
      <c r="L255" s="256"/>
      <c r="M255" s="256"/>
      <c r="N255" s="257"/>
      <c r="O255" s="256"/>
      <c r="P255" s="256"/>
      <c r="Q255" s="256"/>
      <c r="R255" s="258"/>
      <c r="S255" s="257"/>
      <c r="T255" s="256"/>
      <c r="U255" s="256"/>
      <c r="V255" s="256"/>
      <c r="W255" s="258"/>
      <c r="X255" s="257"/>
      <c r="Y255" s="256"/>
      <c r="Z255" s="256"/>
      <c r="AA255" s="256"/>
      <c r="AB255" s="258"/>
      <c r="AC255" s="331"/>
      <c r="AD255" s="209"/>
      <c r="AE255" s="209"/>
      <c r="AF255" s="209"/>
      <c r="AG255" s="332"/>
      <c r="AH255" s="249"/>
      <c r="AI255" s="379" t="str">
        <f t="shared" si="273"/>
        <v/>
      </c>
      <c r="AJ255" s="185"/>
      <c r="AK255" s="185"/>
      <c r="AL255" s="185"/>
      <c r="AM255" s="185"/>
    </row>
    <row r="256" spans="1:39" ht="12.75" customHeight="1">
      <c r="A256" s="162"/>
      <c r="B256" s="162"/>
      <c r="C256" s="242" t="s">
        <v>161</v>
      </c>
      <c r="D256" s="244" t="str">
        <f t="shared" si="274"/>
        <v/>
      </c>
      <c r="E256" s="243" t="str">
        <f t="shared" si="311"/>
        <v>_37</v>
      </c>
      <c r="F256" s="178">
        <v>37</v>
      </c>
      <c r="G256" s="178"/>
      <c r="H256" s="177"/>
      <c r="I256" s="210" t="str">
        <f>"Total T2 hors CAS pensions (champ constant "&amp;$M$3&amp;")"</f>
        <v>Total T2 hors CAS pensions (champ constant 2023)</v>
      </c>
      <c r="J256" s="277">
        <f t="shared" ref="J256:AG256" si="317">+J251+J246+J242+J236+J234+J230+J220</f>
        <v>0</v>
      </c>
      <c r="K256" s="277">
        <f t="shared" si="317"/>
        <v>0</v>
      </c>
      <c r="L256" s="277">
        <f t="shared" si="317"/>
        <v>0</v>
      </c>
      <c r="M256" s="277">
        <f t="shared" si="317"/>
        <v>0</v>
      </c>
      <c r="N256" s="278">
        <f t="shared" si="317"/>
        <v>0</v>
      </c>
      <c r="O256" s="277">
        <f t="shared" si="317"/>
        <v>0</v>
      </c>
      <c r="P256" s="277">
        <f t="shared" si="317"/>
        <v>0</v>
      </c>
      <c r="Q256" s="277">
        <f t="shared" si="317"/>
        <v>0</v>
      </c>
      <c r="R256" s="279">
        <f t="shared" si="317"/>
        <v>0</v>
      </c>
      <c r="S256" s="278">
        <f t="shared" si="317"/>
        <v>0</v>
      </c>
      <c r="T256" s="277">
        <f t="shared" si="317"/>
        <v>0</v>
      </c>
      <c r="U256" s="277">
        <f t="shared" si="317"/>
        <v>0</v>
      </c>
      <c r="V256" s="277">
        <f t="shared" si="317"/>
        <v>0</v>
      </c>
      <c r="W256" s="279">
        <f t="shared" si="317"/>
        <v>0</v>
      </c>
      <c r="X256" s="278">
        <f t="shared" si="317"/>
        <v>0</v>
      </c>
      <c r="Y256" s="277">
        <f t="shared" si="317"/>
        <v>0</v>
      </c>
      <c r="Z256" s="277">
        <f t="shared" si="317"/>
        <v>0</v>
      </c>
      <c r="AA256" s="277">
        <f t="shared" si="317"/>
        <v>0</v>
      </c>
      <c r="AB256" s="279">
        <f t="shared" si="317"/>
        <v>0</v>
      </c>
      <c r="AC256" s="350">
        <f t="shared" si="317"/>
        <v>0</v>
      </c>
      <c r="AD256" s="216">
        <f t="shared" si="317"/>
        <v>0</v>
      </c>
      <c r="AE256" s="216">
        <f t="shared" si="317"/>
        <v>0</v>
      </c>
      <c r="AF256" s="216">
        <f t="shared" si="317"/>
        <v>0</v>
      </c>
      <c r="AG256" s="351">
        <f t="shared" si="317"/>
        <v>0</v>
      </c>
      <c r="AH256" s="249"/>
      <c r="AI256" s="379" t="str">
        <f t="shared" si="273"/>
        <v/>
      </c>
      <c r="AJ256" s="185"/>
      <c r="AK256" s="185"/>
      <c r="AL256" s="185"/>
      <c r="AM256" s="185"/>
    </row>
    <row r="257" spans="1:39" ht="12.75" customHeight="1">
      <c r="A257" s="162"/>
      <c r="B257" s="162"/>
      <c r="C257" s="242" t="s">
        <v>162</v>
      </c>
      <c r="D257" s="244" t="str">
        <f t="shared" si="274"/>
        <v/>
      </c>
      <c r="E257" s="243" t="str">
        <f t="shared" si="311"/>
        <v>_38</v>
      </c>
      <c r="F257" s="178">
        <v>38</v>
      </c>
      <c r="G257" s="178"/>
      <c r="H257" s="177"/>
      <c r="I257" s="217"/>
      <c r="J257" s="280"/>
      <c r="K257" s="280"/>
      <c r="L257" s="280"/>
      <c r="M257" s="280"/>
      <c r="N257" s="281"/>
      <c r="O257" s="280"/>
      <c r="P257" s="280"/>
      <c r="Q257" s="280"/>
      <c r="R257" s="282"/>
      <c r="S257" s="281"/>
      <c r="T257" s="280"/>
      <c r="U257" s="280"/>
      <c r="V257" s="280"/>
      <c r="W257" s="282"/>
      <c r="X257" s="281"/>
      <c r="Y257" s="280"/>
      <c r="Z257" s="280"/>
      <c r="AA257" s="280"/>
      <c r="AB257" s="282"/>
      <c r="AC257" s="352"/>
      <c r="AD257" s="223"/>
      <c r="AE257" s="223"/>
      <c r="AF257" s="223"/>
      <c r="AG257" s="353"/>
      <c r="AH257" s="249"/>
      <c r="AI257" s="379" t="str">
        <f t="shared" si="273"/>
        <v/>
      </c>
      <c r="AJ257" s="185"/>
      <c r="AK257" s="185"/>
      <c r="AL257" s="185"/>
      <c r="AM257" s="185"/>
    </row>
    <row r="258" spans="1:39" ht="12.75" customHeight="1">
      <c r="A258" s="162"/>
      <c r="B258" s="162"/>
      <c r="C258" s="242" t="s">
        <v>163</v>
      </c>
      <c r="D258" s="244" t="str">
        <f t="shared" si="274"/>
        <v/>
      </c>
      <c r="E258" s="243" t="str">
        <f t="shared" si="311"/>
        <v>_39</v>
      </c>
      <c r="F258" s="178">
        <v>39</v>
      </c>
      <c r="G258" s="178"/>
      <c r="H258" s="177"/>
      <c r="I258" s="224" t="s">
        <v>164</v>
      </c>
      <c r="J258" s="283"/>
      <c r="K258" s="283"/>
      <c r="L258" s="283"/>
      <c r="M258" s="283"/>
      <c r="N258" s="284"/>
      <c r="O258" s="283"/>
      <c r="P258" s="283"/>
      <c r="Q258" s="283"/>
      <c r="R258" s="285"/>
      <c r="S258" s="284"/>
      <c r="T258" s="283"/>
      <c r="U258" s="283"/>
      <c r="V258" s="283"/>
      <c r="W258" s="285"/>
      <c r="X258" s="284"/>
      <c r="Y258" s="283"/>
      <c r="Z258" s="283"/>
      <c r="AA258" s="283"/>
      <c r="AB258" s="285"/>
      <c r="AC258" s="354">
        <f>+N258+S258+X258-$J258</f>
        <v>0</v>
      </c>
      <c r="AD258" s="355">
        <f t="shared" ref="AD258" si="318">+O258+T258+Y258-$J258</f>
        <v>0</v>
      </c>
      <c r="AE258" s="355">
        <f t="shared" ref="AE258" si="319">+P258+U258+Z258-$J258</f>
        <v>0</v>
      </c>
      <c r="AF258" s="355">
        <f t="shared" ref="AF258" si="320">+Q258+V258+AA258-$J258</f>
        <v>0</v>
      </c>
      <c r="AG258" s="356">
        <f t="shared" ref="AG258" si="321">+R258+W258+AB258-$J258</f>
        <v>0</v>
      </c>
      <c r="AH258" s="249"/>
      <c r="AI258" s="379" t="str">
        <f t="shared" si="273"/>
        <v/>
      </c>
      <c r="AJ258" s="185"/>
      <c r="AK258" s="185"/>
      <c r="AL258" s="185"/>
      <c r="AM258" s="185"/>
    </row>
    <row r="259" spans="1:39" ht="12.75" customHeight="1">
      <c r="A259" s="162"/>
      <c r="B259" s="162"/>
      <c r="C259" s="242" t="s">
        <v>165</v>
      </c>
      <c r="D259" s="244" t="str">
        <f t="shared" si="274"/>
        <v/>
      </c>
      <c r="E259" s="243" t="str">
        <f t="shared" si="311"/>
        <v>_40</v>
      </c>
      <c r="F259" s="178">
        <v>40</v>
      </c>
      <c r="G259" s="178"/>
      <c r="H259" s="177"/>
      <c r="I259" s="210" t="s">
        <v>166</v>
      </c>
      <c r="J259" s="277">
        <f t="shared" ref="J259:AG259" si="322">+J258+J256</f>
        <v>0</v>
      </c>
      <c r="K259" s="277">
        <f t="shared" si="322"/>
        <v>0</v>
      </c>
      <c r="L259" s="277">
        <f t="shared" si="322"/>
        <v>0</v>
      </c>
      <c r="M259" s="277">
        <f t="shared" si="322"/>
        <v>0</v>
      </c>
      <c r="N259" s="278">
        <f t="shared" si="322"/>
        <v>0</v>
      </c>
      <c r="O259" s="277">
        <f t="shared" si="322"/>
        <v>0</v>
      </c>
      <c r="P259" s="277">
        <f t="shared" si="322"/>
        <v>0</v>
      </c>
      <c r="Q259" s="277">
        <f t="shared" si="322"/>
        <v>0</v>
      </c>
      <c r="R259" s="279">
        <f t="shared" si="322"/>
        <v>0</v>
      </c>
      <c r="S259" s="278">
        <f t="shared" si="322"/>
        <v>0</v>
      </c>
      <c r="T259" s="277">
        <f t="shared" si="322"/>
        <v>0</v>
      </c>
      <c r="U259" s="277">
        <f t="shared" si="322"/>
        <v>0</v>
      </c>
      <c r="V259" s="277">
        <f t="shared" si="322"/>
        <v>0</v>
      </c>
      <c r="W259" s="279">
        <f t="shared" si="322"/>
        <v>0</v>
      </c>
      <c r="X259" s="278">
        <f t="shared" si="322"/>
        <v>0</v>
      </c>
      <c r="Y259" s="277">
        <f t="shared" si="322"/>
        <v>0</v>
      </c>
      <c r="Z259" s="277">
        <f t="shared" si="322"/>
        <v>0</v>
      </c>
      <c r="AA259" s="277">
        <f t="shared" si="322"/>
        <v>0</v>
      </c>
      <c r="AB259" s="279">
        <f t="shared" si="322"/>
        <v>0</v>
      </c>
      <c r="AC259" s="350">
        <f t="shared" si="322"/>
        <v>0</v>
      </c>
      <c r="AD259" s="216">
        <f t="shared" si="322"/>
        <v>0</v>
      </c>
      <c r="AE259" s="216">
        <f t="shared" si="322"/>
        <v>0</v>
      </c>
      <c r="AF259" s="216">
        <f t="shared" si="322"/>
        <v>0</v>
      </c>
      <c r="AG259" s="351">
        <f t="shared" si="322"/>
        <v>0</v>
      </c>
      <c r="AH259" s="249"/>
      <c r="AI259" s="379" t="str">
        <f t="shared" si="273"/>
        <v/>
      </c>
      <c r="AJ259" s="185"/>
      <c r="AK259" s="185"/>
      <c r="AL259" s="185"/>
      <c r="AM259" s="185"/>
    </row>
    <row r="260" spans="1:39" ht="12.75" customHeight="1">
      <c r="A260" s="162"/>
      <c r="B260" s="162"/>
      <c r="C260" s="242" t="s">
        <v>167</v>
      </c>
      <c r="D260" s="244" t="str">
        <f t="shared" si="274"/>
        <v/>
      </c>
      <c r="E260" s="243" t="str">
        <f t="shared" si="311"/>
        <v>_41</v>
      </c>
      <c r="F260" s="178">
        <v>41</v>
      </c>
      <c r="G260" s="178"/>
      <c r="H260" s="177"/>
      <c r="I260" s="217"/>
      <c r="J260" s="280"/>
      <c r="K260" s="280"/>
      <c r="L260" s="280"/>
      <c r="M260" s="280"/>
      <c r="N260" s="281"/>
      <c r="O260" s="280"/>
      <c r="P260" s="280"/>
      <c r="Q260" s="280"/>
      <c r="R260" s="282"/>
      <c r="S260" s="281"/>
      <c r="T260" s="280"/>
      <c r="U260" s="280"/>
      <c r="V260" s="280"/>
      <c r="W260" s="282"/>
      <c r="X260" s="281"/>
      <c r="Y260" s="280"/>
      <c r="Z260" s="280"/>
      <c r="AA260" s="280"/>
      <c r="AB260" s="282"/>
      <c r="AC260" s="352"/>
      <c r="AD260" s="223"/>
      <c r="AE260" s="223"/>
      <c r="AF260" s="223"/>
      <c r="AG260" s="353"/>
      <c r="AH260" s="249"/>
      <c r="AI260" s="379" t="str">
        <f t="shared" si="273"/>
        <v/>
      </c>
      <c r="AJ260" s="185"/>
      <c r="AK260" s="185"/>
      <c r="AL260" s="185"/>
      <c r="AM260" s="185"/>
    </row>
    <row r="261" spans="1:39" ht="12.75" customHeight="1">
      <c r="A261" s="162"/>
      <c r="B261" s="162"/>
      <c r="C261" s="242" t="s">
        <v>168</v>
      </c>
      <c r="D261" s="244" t="str">
        <f t="shared" si="274"/>
        <v/>
      </c>
      <c r="E261" s="243" t="str">
        <f t="shared" si="311"/>
        <v>_42</v>
      </c>
      <c r="F261" s="178">
        <v>42</v>
      </c>
      <c r="G261" s="178"/>
      <c r="H261" s="177"/>
      <c r="I261" s="210" t="str">
        <f>"CAS Pensions (champ constant "&amp;$M$3&amp;")"</f>
        <v>CAS Pensions (champ constant 2023)</v>
      </c>
      <c r="J261" s="277">
        <f t="shared" ref="J261:AG261" si="323">+J262+J263+J264</f>
        <v>0</v>
      </c>
      <c r="K261" s="277">
        <f t="shared" si="323"/>
        <v>0</v>
      </c>
      <c r="L261" s="277">
        <f t="shared" si="323"/>
        <v>0</v>
      </c>
      <c r="M261" s="277">
        <f t="shared" si="323"/>
        <v>0</v>
      </c>
      <c r="N261" s="278">
        <f t="shared" si="323"/>
        <v>0</v>
      </c>
      <c r="O261" s="277">
        <f t="shared" si="323"/>
        <v>0</v>
      </c>
      <c r="P261" s="277">
        <f t="shared" si="323"/>
        <v>0</v>
      </c>
      <c r="Q261" s="277">
        <f t="shared" si="323"/>
        <v>0</v>
      </c>
      <c r="R261" s="279">
        <f t="shared" si="323"/>
        <v>0</v>
      </c>
      <c r="S261" s="278">
        <f t="shared" si="323"/>
        <v>0</v>
      </c>
      <c r="T261" s="277">
        <f t="shared" si="323"/>
        <v>0</v>
      </c>
      <c r="U261" s="277">
        <f t="shared" si="323"/>
        <v>0</v>
      </c>
      <c r="V261" s="277">
        <f t="shared" si="323"/>
        <v>0</v>
      </c>
      <c r="W261" s="279">
        <f t="shared" si="323"/>
        <v>0</v>
      </c>
      <c r="X261" s="278">
        <f t="shared" si="323"/>
        <v>0</v>
      </c>
      <c r="Y261" s="277">
        <f t="shared" si="323"/>
        <v>0</v>
      </c>
      <c r="Z261" s="277">
        <f t="shared" si="323"/>
        <v>0</v>
      </c>
      <c r="AA261" s="277">
        <f t="shared" si="323"/>
        <v>0</v>
      </c>
      <c r="AB261" s="279">
        <f t="shared" si="323"/>
        <v>0</v>
      </c>
      <c r="AC261" s="350">
        <f t="shared" si="323"/>
        <v>0</v>
      </c>
      <c r="AD261" s="216">
        <f t="shared" si="323"/>
        <v>0</v>
      </c>
      <c r="AE261" s="216">
        <f t="shared" si="323"/>
        <v>0</v>
      </c>
      <c r="AF261" s="216">
        <f t="shared" si="323"/>
        <v>0</v>
      </c>
      <c r="AG261" s="351">
        <f t="shared" si="323"/>
        <v>0</v>
      </c>
      <c r="AH261" s="249"/>
      <c r="AI261" s="379" t="str">
        <f t="shared" si="273"/>
        <v/>
      </c>
      <c r="AJ261" s="185"/>
      <c r="AK261" s="185"/>
      <c r="AL261" s="185"/>
      <c r="AM261" s="185"/>
    </row>
    <row r="262" spans="1:39" ht="12.75" customHeight="1">
      <c r="A262" s="162"/>
      <c r="B262" s="162"/>
      <c r="C262" s="242" t="s">
        <v>169</v>
      </c>
      <c r="D262" s="244" t="str">
        <f t="shared" si="274"/>
        <v/>
      </c>
      <c r="E262" s="243" t="str">
        <f t="shared" si="311"/>
        <v>_43</v>
      </c>
      <c r="F262" s="178">
        <v>43</v>
      </c>
      <c r="G262" s="178"/>
      <c r="H262" s="177"/>
      <c r="I262" s="197" t="s">
        <v>170</v>
      </c>
      <c r="J262" s="286"/>
      <c r="K262" s="286"/>
      <c r="L262" s="286"/>
      <c r="M262" s="286"/>
      <c r="N262" s="287"/>
      <c r="O262" s="286"/>
      <c r="P262" s="286"/>
      <c r="Q262" s="286"/>
      <c r="R262" s="288"/>
      <c r="S262" s="287"/>
      <c r="T262" s="286"/>
      <c r="U262" s="286"/>
      <c r="V262" s="286"/>
      <c r="W262" s="288"/>
      <c r="X262" s="287"/>
      <c r="Y262" s="286"/>
      <c r="Z262" s="286"/>
      <c r="AA262" s="286"/>
      <c r="AB262" s="288"/>
      <c r="AC262" s="357">
        <f t="shared" ref="AC262:AC264" si="324">+N262+S262+X262-$J262</f>
        <v>0</v>
      </c>
      <c r="AD262" s="358">
        <f t="shared" ref="AD262:AD264" si="325">+O262+T262+Y262-$J262</f>
        <v>0</v>
      </c>
      <c r="AE262" s="358">
        <f t="shared" ref="AE262:AE264" si="326">+P262+U262+Z262-$J262</f>
        <v>0</v>
      </c>
      <c r="AF262" s="358">
        <f t="shared" ref="AF262:AF264" si="327">+Q262+V262+AA262-$J262</f>
        <v>0</v>
      </c>
      <c r="AG262" s="359">
        <f t="shared" ref="AG262:AG264" si="328">+R262+W262+AB262-$J262</f>
        <v>0</v>
      </c>
      <c r="AH262" s="249"/>
      <c r="AI262" s="379" t="str">
        <f t="shared" si="273"/>
        <v/>
      </c>
      <c r="AJ262" s="185"/>
      <c r="AK262" s="185"/>
      <c r="AL262" s="185"/>
      <c r="AM262" s="185"/>
    </row>
    <row r="263" spans="1:39" ht="12.75" customHeight="1">
      <c r="A263" s="162"/>
      <c r="B263" s="162"/>
      <c r="C263" s="242" t="s">
        <v>171</v>
      </c>
      <c r="D263" s="244" t="str">
        <f t="shared" si="274"/>
        <v/>
      </c>
      <c r="E263" s="243" t="str">
        <f t="shared" si="311"/>
        <v>_44</v>
      </c>
      <c r="F263" s="178">
        <v>44</v>
      </c>
      <c r="G263" s="178"/>
      <c r="H263" s="177"/>
      <c r="I263" s="197" t="s">
        <v>172</v>
      </c>
      <c r="J263" s="286"/>
      <c r="K263" s="286"/>
      <c r="L263" s="286"/>
      <c r="M263" s="286"/>
      <c r="N263" s="287"/>
      <c r="O263" s="286"/>
      <c r="P263" s="286"/>
      <c r="Q263" s="286"/>
      <c r="R263" s="288"/>
      <c r="S263" s="287"/>
      <c r="T263" s="286"/>
      <c r="U263" s="286"/>
      <c r="V263" s="286"/>
      <c r="W263" s="288"/>
      <c r="X263" s="287"/>
      <c r="Y263" s="286"/>
      <c r="Z263" s="286"/>
      <c r="AA263" s="286"/>
      <c r="AB263" s="288"/>
      <c r="AC263" s="357">
        <f t="shared" si="324"/>
        <v>0</v>
      </c>
      <c r="AD263" s="358">
        <f t="shared" si="325"/>
        <v>0</v>
      </c>
      <c r="AE263" s="358">
        <f t="shared" si="326"/>
        <v>0</v>
      </c>
      <c r="AF263" s="358">
        <f t="shared" si="327"/>
        <v>0</v>
      </c>
      <c r="AG263" s="359">
        <f t="shared" si="328"/>
        <v>0</v>
      </c>
      <c r="AH263" s="249"/>
      <c r="AI263" s="379" t="str">
        <f t="shared" si="273"/>
        <v/>
      </c>
      <c r="AJ263" s="185"/>
      <c r="AK263" s="185"/>
      <c r="AL263" s="185"/>
      <c r="AM263" s="185"/>
    </row>
    <row r="264" spans="1:39" ht="12.75" customHeight="1">
      <c r="A264" s="162"/>
      <c r="B264" s="162"/>
      <c r="C264" s="242" t="s">
        <v>173</v>
      </c>
      <c r="D264" s="244" t="str">
        <f t="shared" si="274"/>
        <v/>
      </c>
      <c r="E264" s="243" t="str">
        <f t="shared" si="311"/>
        <v>_45</v>
      </c>
      <c r="F264" s="178">
        <v>45</v>
      </c>
      <c r="G264" s="178"/>
      <c r="H264" s="177"/>
      <c r="I264" s="197" t="s">
        <v>174</v>
      </c>
      <c r="J264" s="286"/>
      <c r="K264" s="286"/>
      <c r="L264" s="286"/>
      <c r="M264" s="286"/>
      <c r="N264" s="287"/>
      <c r="O264" s="286"/>
      <c r="P264" s="286"/>
      <c r="Q264" s="286"/>
      <c r="R264" s="288"/>
      <c r="S264" s="287"/>
      <c r="T264" s="286"/>
      <c r="U264" s="286"/>
      <c r="V264" s="286"/>
      <c r="W264" s="288"/>
      <c r="X264" s="287"/>
      <c r="Y264" s="286"/>
      <c r="Z264" s="286"/>
      <c r="AA264" s="286"/>
      <c r="AB264" s="288"/>
      <c r="AC264" s="357">
        <f t="shared" si="324"/>
        <v>0</v>
      </c>
      <c r="AD264" s="358">
        <f t="shared" si="325"/>
        <v>0</v>
      </c>
      <c r="AE264" s="358">
        <f t="shared" si="326"/>
        <v>0</v>
      </c>
      <c r="AF264" s="358">
        <f t="shared" si="327"/>
        <v>0</v>
      </c>
      <c r="AG264" s="359">
        <f t="shared" si="328"/>
        <v>0</v>
      </c>
      <c r="AH264" s="249"/>
      <c r="AI264" s="379" t="str">
        <f t="shared" si="273"/>
        <v/>
      </c>
      <c r="AJ264" s="185"/>
      <c r="AK264" s="185"/>
      <c r="AL264" s="185"/>
      <c r="AM264" s="185"/>
    </row>
    <row r="265" spans="1:39" ht="12.75" customHeight="1">
      <c r="A265" s="162"/>
      <c r="B265" s="162"/>
      <c r="C265" s="242" t="s">
        <v>175</v>
      </c>
      <c r="D265" s="244" t="str">
        <f t="shared" si="274"/>
        <v/>
      </c>
      <c r="E265" s="243" t="str">
        <f t="shared" si="311"/>
        <v>_46</v>
      </c>
      <c r="F265" s="178">
        <v>46</v>
      </c>
      <c r="G265" s="178"/>
      <c r="H265" s="177"/>
      <c r="I265" s="197"/>
      <c r="J265" s="256"/>
      <c r="K265" s="256"/>
      <c r="L265" s="256"/>
      <c r="M265" s="256"/>
      <c r="N265" s="257"/>
      <c r="O265" s="256"/>
      <c r="P265" s="256"/>
      <c r="Q265" s="256"/>
      <c r="R265" s="258"/>
      <c r="S265" s="257"/>
      <c r="T265" s="256"/>
      <c r="U265" s="256"/>
      <c r="V265" s="256"/>
      <c r="W265" s="258"/>
      <c r="X265" s="257"/>
      <c r="Y265" s="256"/>
      <c r="Z265" s="256"/>
      <c r="AA265" s="256"/>
      <c r="AB265" s="258"/>
      <c r="AC265" s="331"/>
      <c r="AD265" s="209"/>
      <c r="AE265" s="209"/>
      <c r="AF265" s="209"/>
      <c r="AG265" s="332"/>
      <c r="AH265" s="249"/>
      <c r="AI265" s="379" t="str">
        <f t="shared" si="273"/>
        <v/>
      </c>
      <c r="AJ265" s="185"/>
      <c r="AK265" s="185"/>
      <c r="AL265" s="185"/>
      <c r="AM265" s="185"/>
    </row>
    <row r="266" spans="1:39" ht="12.75" customHeight="1">
      <c r="A266" s="162"/>
      <c r="B266" s="162"/>
      <c r="C266" s="242" t="s">
        <v>176</v>
      </c>
      <c r="D266" s="244" t="str">
        <f t="shared" si="274"/>
        <v/>
      </c>
      <c r="E266" s="243" t="str">
        <f t="shared" si="311"/>
        <v>_47</v>
      </c>
      <c r="F266" s="178">
        <v>47</v>
      </c>
      <c r="G266" s="178"/>
      <c r="H266" s="177"/>
      <c r="I266" s="224" t="s">
        <v>164</v>
      </c>
      <c r="J266" s="283"/>
      <c r="K266" s="283"/>
      <c r="L266" s="283"/>
      <c r="M266" s="283"/>
      <c r="N266" s="284"/>
      <c r="O266" s="283"/>
      <c r="P266" s="283"/>
      <c r="Q266" s="283"/>
      <c r="R266" s="285"/>
      <c r="S266" s="284"/>
      <c r="T266" s="283"/>
      <c r="U266" s="283"/>
      <c r="V266" s="283"/>
      <c r="W266" s="285"/>
      <c r="X266" s="284"/>
      <c r="Y266" s="283"/>
      <c r="Z266" s="283"/>
      <c r="AA266" s="283"/>
      <c r="AB266" s="285"/>
      <c r="AC266" s="354">
        <f>+N266+S266+X266-$J266</f>
        <v>0</v>
      </c>
      <c r="AD266" s="355">
        <f t="shared" ref="AD266" si="329">+O266+T266+Y266-$J266</f>
        <v>0</v>
      </c>
      <c r="AE266" s="355">
        <f t="shared" ref="AE266" si="330">+P266+U266+Z266-$J266</f>
        <v>0</v>
      </c>
      <c r="AF266" s="355">
        <f t="shared" ref="AF266" si="331">+Q266+V266+AA266-$J266</f>
        <v>0</v>
      </c>
      <c r="AG266" s="356">
        <f t="shared" ref="AG266" si="332">+R266+W266+AB266-$J266</f>
        <v>0</v>
      </c>
      <c r="AH266" s="249"/>
      <c r="AI266" s="379" t="str">
        <f t="shared" si="273"/>
        <v/>
      </c>
      <c r="AJ266" s="185"/>
      <c r="AK266" s="185"/>
      <c r="AL266" s="185"/>
      <c r="AM266" s="185"/>
    </row>
    <row r="267" spans="1:39" ht="12.75" customHeight="1">
      <c r="A267" s="162"/>
      <c r="B267" s="162"/>
      <c r="C267" s="242" t="s">
        <v>177</v>
      </c>
      <c r="D267" s="244" t="str">
        <f t="shared" si="274"/>
        <v/>
      </c>
      <c r="E267" s="243" t="str">
        <f t="shared" si="311"/>
        <v>_48</v>
      </c>
      <c r="F267" s="178">
        <v>48</v>
      </c>
      <c r="G267" s="178"/>
      <c r="H267" s="177"/>
      <c r="I267" s="210" t="s">
        <v>178</v>
      </c>
      <c r="J267" s="277">
        <f t="shared" ref="J267:AG267" si="333">+J261+J266</f>
        <v>0</v>
      </c>
      <c r="K267" s="277">
        <f t="shared" si="333"/>
        <v>0</v>
      </c>
      <c r="L267" s="277">
        <f t="shared" si="333"/>
        <v>0</v>
      </c>
      <c r="M267" s="277">
        <f t="shared" si="333"/>
        <v>0</v>
      </c>
      <c r="N267" s="278">
        <f t="shared" si="333"/>
        <v>0</v>
      </c>
      <c r="O267" s="277">
        <f t="shared" si="333"/>
        <v>0</v>
      </c>
      <c r="P267" s="277">
        <f t="shared" si="333"/>
        <v>0</v>
      </c>
      <c r="Q267" s="277">
        <f t="shared" si="333"/>
        <v>0</v>
      </c>
      <c r="R267" s="279">
        <f t="shared" si="333"/>
        <v>0</v>
      </c>
      <c r="S267" s="278">
        <f t="shared" si="333"/>
        <v>0</v>
      </c>
      <c r="T267" s="277">
        <f t="shared" si="333"/>
        <v>0</v>
      </c>
      <c r="U267" s="277">
        <f t="shared" si="333"/>
        <v>0</v>
      </c>
      <c r="V267" s="277">
        <f t="shared" si="333"/>
        <v>0</v>
      </c>
      <c r="W267" s="279">
        <f t="shared" si="333"/>
        <v>0</v>
      </c>
      <c r="X267" s="278">
        <f t="shared" si="333"/>
        <v>0</v>
      </c>
      <c r="Y267" s="277">
        <f t="shared" si="333"/>
        <v>0</v>
      </c>
      <c r="Z267" s="277">
        <f t="shared" si="333"/>
        <v>0</v>
      </c>
      <c r="AA267" s="277">
        <f t="shared" si="333"/>
        <v>0</v>
      </c>
      <c r="AB267" s="279">
        <f t="shared" si="333"/>
        <v>0</v>
      </c>
      <c r="AC267" s="350">
        <f t="shared" si="333"/>
        <v>0</v>
      </c>
      <c r="AD267" s="216">
        <f t="shared" si="333"/>
        <v>0</v>
      </c>
      <c r="AE267" s="216">
        <f t="shared" si="333"/>
        <v>0</v>
      </c>
      <c r="AF267" s="216">
        <f t="shared" si="333"/>
        <v>0</v>
      </c>
      <c r="AG267" s="351">
        <f t="shared" si="333"/>
        <v>0</v>
      </c>
      <c r="AH267" s="249"/>
      <c r="AI267" s="379" t="str">
        <f t="shared" si="273"/>
        <v/>
      </c>
      <c r="AJ267" s="185"/>
      <c r="AK267" s="185"/>
      <c r="AL267" s="185"/>
      <c r="AM267" s="185"/>
    </row>
    <row r="268" spans="1:39" ht="12.75" customHeight="1">
      <c r="A268" s="162"/>
      <c r="B268" s="162"/>
      <c r="C268" s="242" t="s">
        <v>179</v>
      </c>
      <c r="D268" s="244" t="str">
        <f t="shared" si="274"/>
        <v/>
      </c>
      <c r="E268" s="243" t="str">
        <f t="shared" si="311"/>
        <v>_49</v>
      </c>
      <c r="F268" s="178">
        <v>49</v>
      </c>
      <c r="G268" s="178"/>
      <c r="H268" s="177"/>
      <c r="I268" s="197"/>
      <c r="J268" s="256"/>
      <c r="K268" s="256"/>
      <c r="L268" s="256"/>
      <c r="M268" s="256"/>
      <c r="N268" s="257"/>
      <c r="O268" s="256"/>
      <c r="P268" s="256"/>
      <c r="Q268" s="256"/>
      <c r="R268" s="258"/>
      <c r="S268" s="257"/>
      <c r="T268" s="256"/>
      <c r="U268" s="256"/>
      <c r="V268" s="256"/>
      <c r="W268" s="258"/>
      <c r="X268" s="257"/>
      <c r="Y268" s="256"/>
      <c r="Z268" s="256"/>
      <c r="AA268" s="256"/>
      <c r="AB268" s="258"/>
      <c r="AC268" s="331"/>
      <c r="AD268" s="209"/>
      <c r="AE268" s="209"/>
      <c r="AF268" s="209"/>
      <c r="AG268" s="332"/>
      <c r="AH268" s="249"/>
      <c r="AI268" s="379" t="str">
        <f t="shared" si="273"/>
        <v/>
      </c>
      <c r="AJ268" s="185"/>
      <c r="AK268" s="185"/>
      <c r="AL268" s="185"/>
      <c r="AM268" s="185"/>
    </row>
    <row r="269" spans="1:39" ht="12.75" customHeight="1">
      <c r="A269" s="162"/>
      <c r="B269" s="162"/>
      <c r="C269" s="242" t="s">
        <v>180</v>
      </c>
      <c r="D269" s="244" t="str">
        <f t="shared" si="274"/>
        <v/>
      </c>
      <c r="E269" s="243" t="str">
        <f t="shared" si="311"/>
        <v>_50</v>
      </c>
      <c r="F269" s="178">
        <v>50</v>
      </c>
      <c r="G269" s="178"/>
      <c r="H269" s="177"/>
      <c r="I269" s="301" t="str">
        <f>"Total Titre 2 (champ constant "&amp;$M$3&amp;")"</f>
        <v>Total Titre 2 (champ constant 2023)</v>
      </c>
      <c r="J269" s="313">
        <f t="shared" ref="J269:AG269" si="334">+J256+J261</f>
        <v>0</v>
      </c>
      <c r="K269" s="313">
        <f t="shared" si="334"/>
        <v>0</v>
      </c>
      <c r="L269" s="313">
        <f t="shared" si="334"/>
        <v>0</v>
      </c>
      <c r="M269" s="313">
        <f t="shared" si="334"/>
        <v>0</v>
      </c>
      <c r="N269" s="314">
        <f t="shared" si="334"/>
        <v>0</v>
      </c>
      <c r="O269" s="313">
        <f t="shared" si="334"/>
        <v>0</v>
      </c>
      <c r="P269" s="313">
        <f t="shared" si="334"/>
        <v>0</v>
      </c>
      <c r="Q269" s="313">
        <f t="shared" si="334"/>
        <v>0</v>
      </c>
      <c r="R269" s="315">
        <f t="shared" si="334"/>
        <v>0</v>
      </c>
      <c r="S269" s="314">
        <f t="shared" si="334"/>
        <v>0</v>
      </c>
      <c r="T269" s="313">
        <f t="shared" si="334"/>
        <v>0</v>
      </c>
      <c r="U269" s="313">
        <f t="shared" si="334"/>
        <v>0</v>
      </c>
      <c r="V269" s="313">
        <f t="shared" si="334"/>
        <v>0</v>
      </c>
      <c r="W269" s="315">
        <f t="shared" si="334"/>
        <v>0</v>
      </c>
      <c r="X269" s="314">
        <f t="shared" si="334"/>
        <v>0</v>
      </c>
      <c r="Y269" s="313">
        <f t="shared" si="334"/>
        <v>0</v>
      </c>
      <c r="Z269" s="313">
        <f t="shared" si="334"/>
        <v>0</v>
      </c>
      <c r="AA269" s="313">
        <f t="shared" si="334"/>
        <v>0</v>
      </c>
      <c r="AB269" s="315">
        <f t="shared" si="334"/>
        <v>0</v>
      </c>
      <c r="AC269" s="360">
        <f t="shared" si="334"/>
        <v>0</v>
      </c>
      <c r="AD269" s="361">
        <f t="shared" si="334"/>
        <v>0</v>
      </c>
      <c r="AE269" s="361">
        <f t="shared" si="334"/>
        <v>0</v>
      </c>
      <c r="AF269" s="361">
        <f t="shared" si="334"/>
        <v>0</v>
      </c>
      <c r="AG269" s="362">
        <f t="shared" si="334"/>
        <v>0</v>
      </c>
      <c r="AH269" s="249"/>
      <c r="AI269" s="379" t="str">
        <f t="shared" si="273"/>
        <v/>
      </c>
      <c r="AJ269" s="185"/>
      <c r="AK269" s="185"/>
      <c r="AL269" s="185"/>
      <c r="AM269" s="185"/>
    </row>
    <row r="270" spans="1:39" ht="12.75" customHeight="1">
      <c r="A270" s="162"/>
      <c r="B270" s="162"/>
      <c r="C270" s="242" t="s">
        <v>181</v>
      </c>
      <c r="D270" s="244" t="str">
        <f t="shared" si="274"/>
        <v/>
      </c>
      <c r="E270" s="243" t="str">
        <f t="shared" si="311"/>
        <v>_51</v>
      </c>
      <c r="F270" s="178">
        <v>51</v>
      </c>
      <c r="G270" s="178"/>
      <c r="H270" s="177"/>
      <c r="I270" s="187"/>
      <c r="J270" s="289"/>
      <c r="K270" s="289"/>
      <c r="L270" s="289"/>
      <c r="M270" s="289"/>
      <c r="N270" s="290"/>
      <c r="O270" s="289"/>
      <c r="P270" s="289"/>
      <c r="Q270" s="289"/>
      <c r="R270" s="291"/>
      <c r="S270" s="290"/>
      <c r="T270" s="289"/>
      <c r="U270" s="289"/>
      <c r="V270" s="289"/>
      <c r="W270" s="291"/>
      <c r="X270" s="290"/>
      <c r="Y270" s="289"/>
      <c r="Z270" s="289"/>
      <c r="AA270" s="289"/>
      <c r="AB270" s="291"/>
      <c r="AC270" s="363"/>
      <c r="AD270" s="237"/>
      <c r="AE270" s="237"/>
      <c r="AF270" s="237"/>
      <c r="AG270" s="364"/>
      <c r="AH270" s="249"/>
      <c r="AI270" s="379" t="str">
        <f t="shared" si="273"/>
        <v/>
      </c>
      <c r="AJ270" s="185"/>
      <c r="AK270" s="185"/>
      <c r="AL270" s="185"/>
      <c r="AM270" s="185"/>
    </row>
    <row r="271" spans="1:39" ht="12.75" customHeight="1" thickBot="1">
      <c r="A271" s="162"/>
      <c r="B271" s="162"/>
      <c r="C271" s="242" t="s">
        <v>182</v>
      </c>
      <c r="D271" s="244" t="str">
        <f t="shared" si="274"/>
        <v/>
      </c>
      <c r="E271" s="243" t="str">
        <f t="shared" si="311"/>
        <v>_52</v>
      </c>
      <c r="F271" s="178">
        <v>52</v>
      </c>
      <c r="G271" s="178"/>
      <c r="H271" s="177"/>
      <c r="I271" s="301" t="s">
        <v>183</v>
      </c>
      <c r="J271" s="316">
        <f t="shared" ref="J271:AG271" si="335">+J259+J267</f>
        <v>0</v>
      </c>
      <c r="K271" s="316">
        <f t="shared" si="335"/>
        <v>0</v>
      </c>
      <c r="L271" s="316">
        <f t="shared" si="335"/>
        <v>0</v>
      </c>
      <c r="M271" s="316">
        <f t="shared" si="335"/>
        <v>0</v>
      </c>
      <c r="N271" s="317">
        <f t="shared" si="335"/>
        <v>0</v>
      </c>
      <c r="O271" s="318">
        <f t="shared" si="335"/>
        <v>0</v>
      </c>
      <c r="P271" s="318">
        <f t="shared" si="335"/>
        <v>0</v>
      </c>
      <c r="Q271" s="318">
        <f t="shared" si="335"/>
        <v>0</v>
      </c>
      <c r="R271" s="319">
        <f t="shared" si="335"/>
        <v>0</v>
      </c>
      <c r="S271" s="317">
        <f t="shared" si="335"/>
        <v>0</v>
      </c>
      <c r="T271" s="318">
        <f t="shared" si="335"/>
        <v>0</v>
      </c>
      <c r="U271" s="318">
        <f t="shared" si="335"/>
        <v>0</v>
      </c>
      <c r="V271" s="318">
        <f t="shared" si="335"/>
        <v>0</v>
      </c>
      <c r="W271" s="319">
        <f t="shared" si="335"/>
        <v>0</v>
      </c>
      <c r="X271" s="317">
        <f t="shared" si="335"/>
        <v>0</v>
      </c>
      <c r="Y271" s="318">
        <f t="shared" si="335"/>
        <v>0</v>
      </c>
      <c r="Z271" s="318">
        <f t="shared" si="335"/>
        <v>0</v>
      </c>
      <c r="AA271" s="318">
        <f t="shared" si="335"/>
        <v>0</v>
      </c>
      <c r="AB271" s="319">
        <f t="shared" si="335"/>
        <v>0</v>
      </c>
      <c r="AC271" s="365">
        <f t="shared" si="335"/>
        <v>0</v>
      </c>
      <c r="AD271" s="366">
        <f t="shared" si="335"/>
        <v>0</v>
      </c>
      <c r="AE271" s="366">
        <f t="shared" si="335"/>
        <v>0</v>
      </c>
      <c r="AF271" s="366">
        <f t="shared" si="335"/>
        <v>0</v>
      </c>
      <c r="AG271" s="367">
        <f t="shared" si="335"/>
        <v>0</v>
      </c>
      <c r="AH271" s="249"/>
      <c r="AI271" s="379" t="str">
        <f t="shared" si="273"/>
        <v/>
      </c>
      <c r="AJ271" s="185"/>
      <c r="AK271" s="185"/>
      <c r="AL271" s="185"/>
      <c r="AM271" s="185"/>
    </row>
    <row r="272" spans="1:39" ht="12.75" customHeight="1" thickBot="1">
      <c r="A272" s="238" t="s">
        <v>95</v>
      </c>
      <c r="B272" s="238"/>
      <c r="C272" s="239" t="s">
        <v>95</v>
      </c>
      <c r="D272" s="239" t="s">
        <v>95</v>
      </c>
      <c r="E272" s="239"/>
      <c r="F272" s="239"/>
      <c r="G272" s="239"/>
      <c r="H272" s="240"/>
      <c r="I272" s="238"/>
      <c r="J272" s="238"/>
      <c r="K272" s="241"/>
      <c r="L272" s="241"/>
      <c r="M272" s="241"/>
      <c r="N272" s="241"/>
      <c r="O272" s="241"/>
      <c r="P272" s="241"/>
      <c r="Q272" s="241"/>
      <c r="R272" s="241"/>
      <c r="S272" s="241"/>
      <c r="T272" s="241"/>
      <c r="U272" s="241"/>
      <c r="V272" s="241"/>
      <c r="W272" s="241"/>
      <c r="X272" s="241"/>
      <c r="Y272" s="241"/>
      <c r="Z272" s="241"/>
      <c r="AA272" s="241"/>
      <c r="AB272" s="241"/>
      <c r="AC272" s="241"/>
      <c r="AD272" s="241"/>
      <c r="AE272" s="241"/>
      <c r="AF272" s="241"/>
      <c r="AG272" s="241"/>
      <c r="AH272" s="241"/>
      <c r="AI272" s="241"/>
      <c r="AJ272" s="241"/>
      <c r="AK272" s="241"/>
      <c r="AL272" s="241"/>
      <c r="AM272" s="241"/>
    </row>
    <row r="273" spans="1:39" ht="12.75" customHeight="1" thickBot="1">
      <c r="A273" s="162"/>
      <c r="B273" s="162"/>
      <c r="C273" s="242" t="s">
        <v>97</v>
      </c>
      <c r="D273" s="378"/>
      <c r="E273" s="243" t="str">
        <f t="shared" ref="E273:E304" si="336">D273&amp;"_"&amp;F273</f>
        <v>_1</v>
      </c>
      <c r="F273" s="178">
        <v>1</v>
      </c>
      <c r="G273" s="178" t="str">
        <f>"Prg"&amp;H273</f>
        <v>Prg5</v>
      </c>
      <c r="H273" s="177">
        <f>H220+1</f>
        <v>5</v>
      </c>
      <c r="I273" s="179" t="s">
        <v>98</v>
      </c>
      <c r="J273" s="245">
        <f t="shared" ref="J273:AG273" si="337">+J274+J275+J276+J277</f>
        <v>0</v>
      </c>
      <c r="K273" s="245">
        <f t="shared" si="337"/>
        <v>0</v>
      </c>
      <c r="L273" s="245">
        <f t="shared" si="337"/>
        <v>0</v>
      </c>
      <c r="M273" s="245">
        <f t="shared" si="337"/>
        <v>0</v>
      </c>
      <c r="N273" s="246">
        <f t="shared" si="337"/>
        <v>0</v>
      </c>
      <c r="O273" s="247">
        <f t="shared" si="337"/>
        <v>0</v>
      </c>
      <c r="P273" s="247">
        <f t="shared" si="337"/>
        <v>0</v>
      </c>
      <c r="Q273" s="247">
        <f t="shared" si="337"/>
        <v>0</v>
      </c>
      <c r="R273" s="248">
        <f t="shared" si="337"/>
        <v>0</v>
      </c>
      <c r="S273" s="246">
        <f t="shared" si="337"/>
        <v>0</v>
      </c>
      <c r="T273" s="247">
        <f t="shared" si="337"/>
        <v>0</v>
      </c>
      <c r="U273" s="247">
        <f t="shared" si="337"/>
        <v>0</v>
      </c>
      <c r="V273" s="247">
        <f t="shared" si="337"/>
        <v>0</v>
      </c>
      <c r="W273" s="248">
        <f t="shared" si="337"/>
        <v>0</v>
      </c>
      <c r="X273" s="246">
        <f t="shared" si="337"/>
        <v>0</v>
      </c>
      <c r="Y273" s="247">
        <f t="shared" si="337"/>
        <v>0</v>
      </c>
      <c r="Z273" s="247">
        <f t="shared" si="337"/>
        <v>0</v>
      </c>
      <c r="AA273" s="247">
        <f t="shared" si="337"/>
        <v>0</v>
      </c>
      <c r="AB273" s="248">
        <f t="shared" si="337"/>
        <v>0</v>
      </c>
      <c r="AC273" s="322">
        <f t="shared" si="337"/>
        <v>0</v>
      </c>
      <c r="AD273" s="323">
        <f t="shared" si="337"/>
        <v>0</v>
      </c>
      <c r="AE273" s="323">
        <f t="shared" si="337"/>
        <v>0</v>
      </c>
      <c r="AF273" s="323">
        <f t="shared" si="337"/>
        <v>0</v>
      </c>
      <c r="AG273" s="324">
        <f t="shared" si="337"/>
        <v>0</v>
      </c>
      <c r="AH273" s="249"/>
      <c r="AI273" s="379">
        <f>D273</f>
        <v>0</v>
      </c>
      <c r="AJ273" s="185"/>
      <c r="AK273" s="185"/>
      <c r="AL273" s="185"/>
      <c r="AM273" s="185"/>
    </row>
    <row r="274" spans="1:39" ht="12.75" customHeight="1">
      <c r="A274" s="162"/>
      <c r="B274" s="162"/>
      <c r="C274" s="242" t="s">
        <v>99</v>
      </c>
      <c r="D274" s="244" t="str">
        <f>IF(D273="","",D273)</f>
        <v/>
      </c>
      <c r="E274" s="243" t="str">
        <f t="shared" si="336"/>
        <v>_2</v>
      </c>
      <c r="F274" s="178">
        <v>2</v>
      </c>
      <c r="G274" s="178"/>
      <c r="H274" s="177"/>
      <c r="I274" s="187" t="s">
        <v>100</v>
      </c>
      <c r="J274" s="250"/>
      <c r="K274" s="250"/>
      <c r="L274" s="250"/>
      <c r="M274" s="250">
        <f>K309</f>
        <v>0</v>
      </c>
      <c r="N274" s="251"/>
      <c r="O274" s="250"/>
      <c r="P274" s="250"/>
      <c r="Q274" s="250"/>
      <c r="R274" s="252"/>
      <c r="S274" s="251"/>
      <c r="T274" s="250"/>
      <c r="U274" s="250"/>
      <c r="V274" s="250"/>
      <c r="W274" s="252"/>
      <c r="X274" s="251"/>
      <c r="Y274" s="250"/>
      <c r="Z274" s="250"/>
      <c r="AA274" s="250"/>
      <c r="AB274" s="252"/>
      <c r="AC274" s="325">
        <f>+N274+S274+X274-$J274</f>
        <v>0</v>
      </c>
      <c r="AD274" s="326">
        <f t="shared" ref="AD274:AD276" si="338">+O274+T274+Y274-$J274</f>
        <v>0</v>
      </c>
      <c r="AE274" s="326">
        <f t="shared" ref="AE274:AE276" si="339">+P274+U274+Z274-$J274</f>
        <v>0</v>
      </c>
      <c r="AF274" s="326">
        <f t="shared" ref="AF274:AF276" si="340">+Q274+V274+AA274-$J274</f>
        <v>0</v>
      </c>
      <c r="AG274" s="327">
        <f t="shared" ref="AG274:AG276" si="341">+R274+W274+AB274-$J274</f>
        <v>0</v>
      </c>
      <c r="AH274" s="249"/>
      <c r="AI274" s="379" t="str">
        <f t="shared" ref="AI274:AI324" si="342">D274</f>
        <v/>
      </c>
      <c r="AJ274" s="185"/>
      <c r="AK274" s="185"/>
      <c r="AL274" s="185"/>
      <c r="AM274" s="185"/>
    </row>
    <row r="275" spans="1:39" ht="12.75" customHeight="1">
      <c r="A275" s="162"/>
      <c r="B275" s="162"/>
      <c r="C275" s="242" t="s">
        <v>101</v>
      </c>
      <c r="D275" s="244" t="str">
        <f t="shared" ref="D275:D324" si="343">IF(D274="","",D274)</f>
        <v/>
      </c>
      <c r="E275" s="243" t="str">
        <f t="shared" si="336"/>
        <v>_3</v>
      </c>
      <c r="F275" s="178">
        <v>3</v>
      </c>
      <c r="G275" s="178"/>
      <c r="H275" s="177"/>
      <c r="I275" s="187" t="s">
        <v>102</v>
      </c>
      <c r="J275" s="250"/>
      <c r="K275" s="250"/>
      <c r="L275" s="250"/>
      <c r="M275" s="250"/>
      <c r="N275" s="251"/>
      <c r="O275" s="250"/>
      <c r="P275" s="250"/>
      <c r="Q275" s="250"/>
      <c r="R275" s="252"/>
      <c r="S275" s="251"/>
      <c r="T275" s="250"/>
      <c r="U275" s="250"/>
      <c r="V275" s="250"/>
      <c r="W275" s="252"/>
      <c r="X275" s="251"/>
      <c r="Y275" s="250"/>
      <c r="Z275" s="250"/>
      <c r="AA275" s="250"/>
      <c r="AB275" s="252"/>
      <c r="AC275" s="325">
        <f t="shared" ref="AC275:AC276" si="344">+N275+S275+X275-$J275</f>
        <v>0</v>
      </c>
      <c r="AD275" s="326">
        <f t="shared" si="338"/>
        <v>0</v>
      </c>
      <c r="AE275" s="326">
        <f t="shared" si="339"/>
        <v>0</v>
      </c>
      <c r="AF275" s="326">
        <f t="shared" si="340"/>
        <v>0</v>
      </c>
      <c r="AG275" s="327">
        <f t="shared" si="341"/>
        <v>0</v>
      </c>
      <c r="AH275" s="249"/>
      <c r="AI275" s="379" t="str">
        <f t="shared" si="342"/>
        <v/>
      </c>
      <c r="AJ275" s="185"/>
      <c r="AK275" s="185"/>
      <c r="AL275" s="185"/>
      <c r="AM275" s="185"/>
    </row>
    <row r="276" spans="1:39" ht="12.75" customHeight="1">
      <c r="A276" s="162"/>
      <c r="B276" s="162"/>
      <c r="C276" s="242" t="s">
        <v>103</v>
      </c>
      <c r="D276" s="244" t="str">
        <f t="shared" si="343"/>
        <v/>
      </c>
      <c r="E276" s="243" t="str">
        <f t="shared" si="336"/>
        <v>_4</v>
      </c>
      <c r="F276" s="178">
        <v>4</v>
      </c>
      <c r="G276" s="178"/>
      <c r="H276" s="177"/>
      <c r="I276" s="187" t="s">
        <v>104</v>
      </c>
      <c r="J276" s="250"/>
      <c r="K276" s="250"/>
      <c r="L276" s="250"/>
      <c r="M276" s="250"/>
      <c r="N276" s="251"/>
      <c r="O276" s="250"/>
      <c r="P276" s="250"/>
      <c r="Q276" s="250"/>
      <c r="R276" s="252"/>
      <c r="S276" s="251"/>
      <c r="T276" s="250"/>
      <c r="U276" s="250"/>
      <c r="V276" s="250"/>
      <c r="W276" s="252"/>
      <c r="X276" s="251"/>
      <c r="Y276" s="250"/>
      <c r="Z276" s="250"/>
      <c r="AA276" s="250"/>
      <c r="AB276" s="252"/>
      <c r="AC276" s="325">
        <f t="shared" si="344"/>
        <v>0</v>
      </c>
      <c r="AD276" s="326">
        <f t="shared" si="338"/>
        <v>0</v>
      </c>
      <c r="AE276" s="326">
        <f t="shared" si="339"/>
        <v>0</v>
      </c>
      <c r="AF276" s="326">
        <f t="shared" si="340"/>
        <v>0</v>
      </c>
      <c r="AG276" s="327">
        <f t="shared" si="341"/>
        <v>0</v>
      </c>
      <c r="AH276" s="249"/>
      <c r="AI276" s="379" t="str">
        <f t="shared" si="342"/>
        <v/>
      </c>
      <c r="AJ276" s="185"/>
      <c r="AK276" s="185"/>
      <c r="AL276" s="185"/>
      <c r="AM276" s="185"/>
    </row>
    <row r="277" spans="1:39" ht="12.75" customHeight="1">
      <c r="A277" s="162"/>
      <c r="B277" s="162"/>
      <c r="C277" s="242" t="s">
        <v>105</v>
      </c>
      <c r="D277" s="244" t="str">
        <f t="shared" si="343"/>
        <v/>
      </c>
      <c r="E277" s="243" t="str">
        <f t="shared" si="336"/>
        <v>_5</v>
      </c>
      <c r="F277" s="178">
        <v>5</v>
      </c>
      <c r="G277" s="178"/>
      <c r="H277" s="177"/>
      <c r="I277" s="197" t="s">
        <v>106</v>
      </c>
      <c r="J277" s="253">
        <f t="shared" ref="J277:AG277" si="345">+J278+J279+J280+J281</f>
        <v>0</v>
      </c>
      <c r="K277" s="253">
        <f t="shared" si="345"/>
        <v>0</v>
      </c>
      <c r="L277" s="253">
        <f t="shared" si="345"/>
        <v>0</v>
      </c>
      <c r="M277" s="253">
        <f t="shared" si="345"/>
        <v>0</v>
      </c>
      <c r="N277" s="254">
        <f t="shared" si="345"/>
        <v>0</v>
      </c>
      <c r="O277" s="253">
        <f t="shared" si="345"/>
        <v>0</v>
      </c>
      <c r="P277" s="253">
        <f t="shared" si="345"/>
        <v>0</v>
      </c>
      <c r="Q277" s="253">
        <f t="shared" si="345"/>
        <v>0</v>
      </c>
      <c r="R277" s="255">
        <f t="shared" si="345"/>
        <v>0</v>
      </c>
      <c r="S277" s="254">
        <f t="shared" si="345"/>
        <v>0</v>
      </c>
      <c r="T277" s="253">
        <f t="shared" si="345"/>
        <v>0</v>
      </c>
      <c r="U277" s="253">
        <f t="shared" si="345"/>
        <v>0</v>
      </c>
      <c r="V277" s="253">
        <f t="shared" si="345"/>
        <v>0</v>
      </c>
      <c r="W277" s="255">
        <f t="shared" si="345"/>
        <v>0</v>
      </c>
      <c r="X277" s="254">
        <f t="shared" si="345"/>
        <v>0</v>
      </c>
      <c r="Y277" s="253">
        <f t="shared" si="345"/>
        <v>0</v>
      </c>
      <c r="Z277" s="253">
        <f t="shared" si="345"/>
        <v>0</v>
      </c>
      <c r="AA277" s="253">
        <f t="shared" si="345"/>
        <v>0</v>
      </c>
      <c r="AB277" s="255">
        <f t="shared" si="345"/>
        <v>0</v>
      </c>
      <c r="AC277" s="328">
        <f t="shared" si="345"/>
        <v>0</v>
      </c>
      <c r="AD277" s="329">
        <f t="shared" si="345"/>
        <v>0</v>
      </c>
      <c r="AE277" s="329">
        <f t="shared" si="345"/>
        <v>0</v>
      </c>
      <c r="AF277" s="329">
        <f t="shared" si="345"/>
        <v>0</v>
      </c>
      <c r="AG277" s="330">
        <f t="shared" si="345"/>
        <v>0</v>
      </c>
      <c r="AH277" s="249"/>
      <c r="AI277" s="379" t="str">
        <f t="shared" si="342"/>
        <v/>
      </c>
      <c r="AJ277" s="185"/>
      <c r="AK277" s="185"/>
      <c r="AL277" s="185"/>
      <c r="AM277" s="185"/>
    </row>
    <row r="278" spans="1:39" ht="12.75" customHeight="1">
      <c r="A278" s="162"/>
      <c r="B278" s="162"/>
      <c r="C278" s="242" t="s">
        <v>107</v>
      </c>
      <c r="D278" s="244" t="str">
        <f t="shared" si="343"/>
        <v/>
      </c>
      <c r="E278" s="243" t="str">
        <f t="shared" si="336"/>
        <v>_6</v>
      </c>
      <c r="F278" s="178">
        <v>6</v>
      </c>
      <c r="G278" s="178"/>
      <c r="H278" s="177"/>
      <c r="I278" s="197" t="s">
        <v>108</v>
      </c>
      <c r="J278" s="250"/>
      <c r="K278" s="250"/>
      <c r="L278" s="250"/>
      <c r="M278" s="250"/>
      <c r="N278" s="251"/>
      <c r="O278" s="250"/>
      <c r="P278" s="250"/>
      <c r="Q278" s="250"/>
      <c r="R278" s="252"/>
      <c r="S278" s="251"/>
      <c r="T278" s="250"/>
      <c r="U278" s="250"/>
      <c r="V278" s="250"/>
      <c r="W278" s="252"/>
      <c r="X278" s="251"/>
      <c r="Y278" s="250"/>
      <c r="Z278" s="250"/>
      <c r="AA278" s="250"/>
      <c r="AB278" s="252"/>
      <c r="AC278" s="325">
        <f t="shared" ref="AC278:AC281" si="346">+N278+S278+X278-$J278</f>
        <v>0</v>
      </c>
      <c r="AD278" s="326">
        <f t="shared" ref="AD278:AD281" si="347">+O278+T278+Y278-$J278</f>
        <v>0</v>
      </c>
      <c r="AE278" s="326">
        <f t="shared" ref="AE278:AE281" si="348">+P278+U278+Z278-$J278</f>
        <v>0</v>
      </c>
      <c r="AF278" s="326">
        <f t="shared" ref="AF278:AF281" si="349">+Q278+V278+AA278-$J278</f>
        <v>0</v>
      </c>
      <c r="AG278" s="327">
        <f t="shared" ref="AG278:AG281" si="350">+R278+W278+AB278-$J278</f>
        <v>0</v>
      </c>
      <c r="AH278" s="249"/>
      <c r="AI278" s="379" t="str">
        <f t="shared" si="342"/>
        <v/>
      </c>
      <c r="AJ278" s="185"/>
      <c r="AK278" s="185"/>
      <c r="AL278" s="185"/>
      <c r="AM278" s="185"/>
    </row>
    <row r="279" spans="1:39" ht="12.75" customHeight="1">
      <c r="A279" s="162"/>
      <c r="B279" s="162"/>
      <c r="C279" s="242" t="s">
        <v>109</v>
      </c>
      <c r="D279" s="244" t="str">
        <f t="shared" si="343"/>
        <v/>
      </c>
      <c r="E279" s="243" t="str">
        <f t="shared" si="336"/>
        <v>_7</v>
      </c>
      <c r="F279" s="178">
        <v>7</v>
      </c>
      <c r="G279" s="178"/>
      <c r="H279" s="177"/>
      <c r="I279" s="197" t="s">
        <v>110</v>
      </c>
      <c r="J279" s="250"/>
      <c r="K279" s="250"/>
      <c r="L279" s="250"/>
      <c r="M279" s="250"/>
      <c r="N279" s="251"/>
      <c r="O279" s="250"/>
      <c r="P279" s="250"/>
      <c r="Q279" s="250"/>
      <c r="R279" s="252"/>
      <c r="S279" s="251"/>
      <c r="T279" s="250"/>
      <c r="U279" s="250"/>
      <c r="V279" s="250"/>
      <c r="W279" s="252"/>
      <c r="X279" s="251"/>
      <c r="Y279" s="250"/>
      <c r="Z279" s="250"/>
      <c r="AA279" s="250"/>
      <c r="AB279" s="252"/>
      <c r="AC279" s="325">
        <f t="shared" si="346"/>
        <v>0</v>
      </c>
      <c r="AD279" s="326">
        <f t="shared" si="347"/>
        <v>0</v>
      </c>
      <c r="AE279" s="326">
        <f t="shared" si="348"/>
        <v>0</v>
      </c>
      <c r="AF279" s="326">
        <f t="shared" si="349"/>
        <v>0</v>
      </c>
      <c r="AG279" s="327">
        <f t="shared" si="350"/>
        <v>0</v>
      </c>
      <c r="AH279" s="249"/>
      <c r="AI279" s="379" t="str">
        <f t="shared" si="342"/>
        <v/>
      </c>
      <c r="AJ279" s="185"/>
      <c r="AK279" s="185"/>
      <c r="AL279" s="185"/>
      <c r="AM279" s="185"/>
    </row>
    <row r="280" spans="1:39" ht="12.75" customHeight="1">
      <c r="A280" s="162"/>
      <c r="B280" s="162"/>
      <c r="C280" s="242" t="s">
        <v>111</v>
      </c>
      <c r="D280" s="244" t="str">
        <f t="shared" si="343"/>
        <v/>
      </c>
      <c r="E280" s="243" t="str">
        <f t="shared" si="336"/>
        <v>_8</v>
      </c>
      <c r="F280" s="178">
        <v>8</v>
      </c>
      <c r="G280" s="178"/>
      <c r="H280" s="177"/>
      <c r="I280" s="187" t="s">
        <v>184</v>
      </c>
      <c r="J280" s="250"/>
      <c r="K280" s="250"/>
      <c r="L280" s="250"/>
      <c r="M280" s="250"/>
      <c r="N280" s="251"/>
      <c r="O280" s="250"/>
      <c r="P280" s="250"/>
      <c r="Q280" s="250"/>
      <c r="R280" s="252"/>
      <c r="S280" s="251"/>
      <c r="T280" s="250"/>
      <c r="U280" s="250"/>
      <c r="V280" s="250"/>
      <c r="W280" s="252"/>
      <c r="X280" s="251"/>
      <c r="Y280" s="250"/>
      <c r="Z280" s="250"/>
      <c r="AA280" s="250"/>
      <c r="AB280" s="252"/>
      <c r="AC280" s="325">
        <f t="shared" si="346"/>
        <v>0</v>
      </c>
      <c r="AD280" s="326">
        <f t="shared" si="347"/>
        <v>0</v>
      </c>
      <c r="AE280" s="326">
        <f t="shared" si="348"/>
        <v>0</v>
      </c>
      <c r="AF280" s="326">
        <f t="shared" si="349"/>
        <v>0</v>
      </c>
      <c r="AG280" s="327">
        <f t="shared" si="350"/>
        <v>0</v>
      </c>
      <c r="AH280" s="249"/>
      <c r="AI280" s="379" t="str">
        <f t="shared" si="342"/>
        <v/>
      </c>
      <c r="AJ280" s="185"/>
      <c r="AK280" s="185"/>
      <c r="AL280" s="185"/>
      <c r="AM280" s="185"/>
    </row>
    <row r="281" spans="1:39" ht="12.75" customHeight="1">
      <c r="A281" s="162"/>
      <c r="B281" s="162"/>
      <c r="C281" s="242" t="s">
        <v>113</v>
      </c>
      <c r="D281" s="244" t="str">
        <f t="shared" si="343"/>
        <v/>
      </c>
      <c r="E281" s="243" t="str">
        <f t="shared" si="336"/>
        <v>_9</v>
      </c>
      <c r="F281" s="178">
        <v>9</v>
      </c>
      <c r="G281" s="178"/>
      <c r="H281" s="177"/>
      <c r="I281" s="197" t="s">
        <v>114</v>
      </c>
      <c r="J281" s="250"/>
      <c r="K281" s="250"/>
      <c r="L281" s="250"/>
      <c r="M281" s="250"/>
      <c r="N281" s="251"/>
      <c r="O281" s="250"/>
      <c r="P281" s="250"/>
      <c r="Q281" s="250"/>
      <c r="R281" s="252"/>
      <c r="S281" s="251"/>
      <c r="T281" s="250"/>
      <c r="U281" s="250"/>
      <c r="V281" s="250"/>
      <c r="W281" s="252"/>
      <c r="X281" s="251"/>
      <c r="Y281" s="250"/>
      <c r="Z281" s="250"/>
      <c r="AA281" s="250"/>
      <c r="AB281" s="252"/>
      <c r="AC281" s="325">
        <f t="shared" si="346"/>
        <v>0</v>
      </c>
      <c r="AD281" s="326">
        <f t="shared" si="347"/>
        <v>0</v>
      </c>
      <c r="AE281" s="326">
        <f t="shared" si="348"/>
        <v>0</v>
      </c>
      <c r="AF281" s="326">
        <f t="shared" si="349"/>
        <v>0</v>
      </c>
      <c r="AG281" s="327">
        <f t="shared" si="350"/>
        <v>0</v>
      </c>
      <c r="AH281" s="249"/>
      <c r="AI281" s="379" t="str">
        <f t="shared" si="342"/>
        <v/>
      </c>
      <c r="AJ281" s="185"/>
      <c r="AK281" s="185"/>
      <c r="AL281" s="185"/>
      <c r="AM281" s="185"/>
    </row>
    <row r="282" spans="1:39" ht="12.75" customHeight="1">
      <c r="A282" s="162"/>
      <c r="B282" s="162"/>
      <c r="C282" s="242" t="s">
        <v>115</v>
      </c>
      <c r="D282" s="244" t="str">
        <f t="shared" si="343"/>
        <v/>
      </c>
      <c r="E282" s="243" t="str">
        <f t="shared" si="336"/>
        <v>_10</v>
      </c>
      <c r="F282" s="178">
        <v>10</v>
      </c>
      <c r="G282" s="178"/>
      <c r="H282" s="177"/>
      <c r="I282" s="197"/>
      <c r="J282" s="256"/>
      <c r="K282" s="256"/>
      <c r="L282" s="256"/>
      <c r="M282" s="256"/>
      <c r="N282" s="257"/>
      <c r="O282" s="256"/>
      <c r="P282" s="256"/>
      <c r="Q282" s="256"/>
      <c r="R282" s="258"/>
      <c r="S282" s="257"/>
      <c r="T282" s="256"/>
      <c r="U282" s="256"/>
      <c r="V282" s="256"/>
      <c r="W282" s="258"/>
      <c r="X282" s="257"/>
      <c r="Y282" s="256"/>
      <c r="Z282" s="256"/>
      <c r="AA282" s="256"/>
      <c r="AB282" s="258"/>
      <c r="AC282" s="331"/>
      <c r="AD282" s="209"/>
      <c r="AE282" s="209"/>
      <c r="AF282" s="209"/>
      <c r="AG282" s="332"/>
      <c r="AH282" s="249"/>
      <c r="AI282" s="379" t="str">
        <f t="shared" si="342"/>
        <v/>
      </c>
      <c r="AJ282" s="185"/>
      <c r="AK282" s="185"/>
      <c r="AL282" s="185"/>
      <c r="AM282" s="185"/>
    </row>
    <row r="283" spans="1:39" ht="12.75" customHeight="1">
      <c r="A283" s="162"/>
      <c r="B283" s="162"/>
      <c r="C283" s="242" t="s">
        <v>116</v>
      </c>
      <c r="D283" s="244" t="str">
        <f t="shared" si="343"/>
        <v/>
      </c>
      <c r="E283" s="243" t="str">
        <f t="shared" si="336"/>
        <v>_11</v>
      </c>
      <c r="F283" s="178">
        <v>11</v>
      </c>
      <c r="G283" s="178"/>
      <c r="H283" s="177"/>
      <c r="I283" s="179" t="s">
        <v>117</v>
      </c>
      <c r="J283" s="259">
        <f t="shared" ref="J283:AG283" si="351">+J284+J285</f>
        <v>0</v>
      </c>
      <c r="K283" s="259">
        <f t="shared" si="351"/>
        <v>0</v>
      </c>
      <c r="L283" s="259">
        <f t="shared" si="351"/>
        <v>0</v>
      </c>
      <c r="M283" s="259">
        <f t="shared" si="351"/>
        <v>0</v>
      </c>
      <c r="N283" s="260">
        <f t="shared" si="351"/>
        <v>0</v>
      </c>
      <c r="O283" s="259">
        <f t="shared" si="351"/>
        <v>0</v>
      </c>
      <c r="P283" s="259">
        <f t="shared" si="351"/>
        <v>0</v>
      </c>
      <c r="Q283" s="259">
        <f t="shared" si="351"/>
        <v>0</v>
      </c>
      <c r="R283" s="261">
        <f t="shared" si="351"/>
        <v>0</v>
      </c>
      <c r="S283" s="260">
        <f t="shared" si="351"/>
        <v>0</v>
      </c>
      <c r="T283" s="259">
        <f t="shared" si="351"/>
        <v>0</v>
      </c>
      <c r="U283" s="259">
        <f t="shared" si="351"/>
        <v>0</v>
      </c>
      <c r="V283" s="259">
        <f t="shared" si="351"/>
        <v>0</v>
      </c>
      <c r="W283" s="261">
        <f t="shared" si="351"/>
        <v>0</v>
      </c>
      <c r="X283" s="260">
        <f t="shared" si="351"/>
        <v>0</v>
      </c>
      <c r="Y283" s="259">
        <f t="shared" si="351"/>
        <v>0</v>
      </c>
      <c r="Z283" s="259">
        <f t="shared" si="351"/>
        <v>0</v>
      </c>
      <c r="AA283" s="259">
        <f t="shared" si="351"/>
        <v>0</v>
      </c>
      <c r="AB283" s="261">
        <f t="shared" si="351"/>
        <v>0</v>
      </c>
      <c r="AC283" s="333">
        <f t="shared" si="351"/>
        <v>0</v>
      </c>
      <c r="AD283" s="334">
        <f t="shared" si="351"/>
        <v>0</v>
      </c>
      <c r="AE283" s="334">
        <f t="shared" si="351"/>
        <v>0</v>
      </c>
      <c r="AF283" s="334">
        <f t="shared" si="351"/>
        <v>0</v>
      </c>
      <c r="AG283" s="335">
        <f t="shared" si="351"/>
        <v>0</v>
      </c>
      <c r="AH283" s="249"/>
      <c r="AI283" s="379" t="str">
        <f t="shared" si="342"/>
        <v/>
      </c>
      <c r="AJ283" s="185"/>
      <c r="AK283" s="185"/>
      <c r="AL283" s="185"/>
      <c r="AM283" s="185"/>
    </row>
    <row r="284" spans="1:39" ht="12.75" customHeight="1">
      <c r="A284" s="162"/>
      <c r="B284" s="162"/>
      <c r="C284" s="242" t="s">
        <v>118</v>
      </c>
      <c r="D284" s="244" t="str">
        <f t="shared" si="343"/>
        <v/>
      </c>
      <c r="E284" s="243" t="str">
        <f t="shared" si="336"/>
        <v>_12</v>
      </c>
      <c r="F284" s="178">
        <v>12</v>
      </c>
      <c r="G284" s="178"/>
      <c r="H284" s="177"/>
      <c r="I284" s="197" t="s">
        <v>119</v>
      </c>
      <c r="J284" s="250"/>
      <c r="K284" s="250"/>
      <c r="L284" s="250"/>
      <c r="M284" s="250"/>
      <c r="N284" s="251"/>
      <c r="O284" s="250"/>
      <c r="P284" s="250"/>
      <c r="Q284" s="250"/>
      <c r="R284" s="252"/>
      <c r="S284" s="251"/>
      <c r="T284" s="250"/>
      <c r="U284" s="250"/>
      <c r="V284" s="250"/>
      <c r="W284" s="252"/>
      <c r="X284" s="251"/>
      <c r="Y284" s="250"/>
      <c r="Z284" s="250"/>
      <c r="AA284" s="250"/>
      <c r="AB284" s="252"/>
      <c r="AC284" s="325">
        <f t="shared" ref="AC284:AC285" si="352">+N284+S284+X284-$J284</f>
        <v>0</v>
      </c>
      <c r="AD284" s="326">
        <f t="shared" ref="AD284:AD285" si="353">+O284+T284+Y284-$J284</f>
        <v>0</v>
      </c>
      <c r="AE284" s="326">
        <f t="shared" ref="AE284:AE285" si="354">+P284+U284+Z284-$J284</f>
        <v>0</v>
      </c>
      <c r="AF284" s="326">
        <f t="shared" ref="AF284:AF285" si="355">+Q284+V284+AA284-$J284</f>
        <v>0</v>
      </c>
      <c r="AG284" s="327">
        <f t="shared" ref="AG284:AG285" si="356">+R284+W284+AB284-$J284</f>
        <v>0</v>
      </c>
      <c r="AH284" s="249"/>
      <c r="AI284" s="379" t="str">
        <f t="shared" si="342"/>
        <v/>
      </c>
      <c r="AJ284" s="185"/>
      <c r="AK284" s="185"/>
      <c r="AL284" s="185"/>
      <c r="AM284" s="185"/>
    </row>
    <row r="285" spans="1:39" ht="12.75" customHeight="1">
      <c r="A285" s="162"/>
      <c r="B285" s="162"/>
      <c r="C285" s="242" t="s">
        <v>120</v>
      </c>
      <c r="D285" s="244" t="str">
        <f t="shared" si="343"/>
        <v/>
      </c>
      <c r="E285" s="243" t="str">
        <f t="shared" si="336"/>
        <v>_13</v>
      </c>
      <c r="F285" s="178">
        <v>13</v>
      </c>
      <c r="G285" s="178"/>
      <c r="H285" s="177"/>
      <c r="I285" s="197" t="s">
        <v>121</v>
      </c>
      <c r="J285" s="250"/>
      <c r="K285" s="250"/>
      <c r="L285" s="250"/>
      <c r="M285" s="250"/>
      <c r="N285" s="251"/>
      <c r="O285" s="250"/>
      <c r="P285" s="250"/>
      <c r="Q285" s="250"/>
      <c r="R285" s="252"/>
      <c r="S285" s="251"/>
      <c r="T285" s="250"/>
      <c r="U285" s="250"/>
      <c r="V285" s="250"/>
      <c r="W285" s="252"/>
      <c r="X285" s="251"/>
      <c r="Y285" s="250"/>
      <c r="Z285" s="250"/>
      <c r="AA285" s="250"/>
      <c r="AB285" s="252"/>
      <c r="AC285" s="325">
        <f t="shared" si="352"/>
        <v>0</v>
      </c>
      <c r="AD285" s="326">
        <f t="shared" si="353"/>
        <v>0</v>
      </c>
      <c r="AE285" s="326">
        <f t="shared" si="354"/>
        <v>0</v>
      </c>
      <c r="AF285" s="326">
        <f t="shared" si="355"/>
        <v>0</v>
      </c>
      <c r="AG285" s="327">
        <f t="shared" si="356"/>
        <v>0</v>
      </c>
      <c r="AH285" s="249"/>
      <c r="AI285" s="379" t="str">
        <f t="shared" si="342"/>
        <v/>
      </c>
      <c r="AJ285" s="185"/>
      <c r="AK285" s="185"/>
      <c r="AL285" s="185"/>
      <c r="AM285" s="185"/>
    </row>
    <row r="286" spans="1:39" ht="12.75" customHeight="1">
      <c r="A286" s="162"/>
      <c r="B286" s="162"/>
      <c r="C286" s="242" t="s">
        <v>122</v>
      </c>
      <c r="D286" s="244" t="str">
        <f t="shared" si="343"/>
        <v/>
      </c>
      <c r="E286" s="243" t="str">
        <f t="shared" si="336"/>
        <v>_14</v>
      </c>
      <c r="F286" s="178">
        <v>14</v>
      </c>
      <c r="G286" s="178"/>
      <c r="H286" s="177"/>
      <c r="I286" s="197"/>
      <c r="J286" s="262"/>
      <c r="K286" s="262"/>
      <c r="L286" s="262"/>
      <c r="M286" s="262"/>
      <c r="N286" s="263"/>
      <c r="O286" s="262"/>
      <c r="P286" s="262"/>
      <c r="Q286" s="262"/>
      <c r="R286" s="264"/>
      <c r="S286" s="263"/>
      <c r="T286" s="262"/>
      <c r="U286" s="262"/>
      <c r="V286" s="262"/>
      <c r="W286" s="264"/>
      <c r="X286" s="263"/>
      <c r="Y286" s="262"/>
      <c r="Z286" s="262"/>
      <c r="AA286" s="262"/>
      <c r="AB286" s="264"/>
      <c r="AC286" s="336"/>
      <c r="AD286" s="231"/>
      <c r="AE286" s="231"/>
      <c r="AF286" s="231"/>
      <c r="AG286" s="337"/>
      <c r="AH286" s="249"/>
      <c r="AI286" s="379" t="str">
        <f t="shared" si="342"/>
        <v/>
      </c>
      <c r="AJ286" s="185"/>
      <c r="AK286" s="185"/>
      <c r="AL286" s="185"/>
      <c r="AM286" s="185"/>
    </row>
    <row r="287" spans="1:39" ht="12.75" customHeight="1">
      <c r="A287" s="162"/>
      <c r="B287" s="162"/>
      <c r="C287" s="242" t="s">
        <v>123</v>
      </c>
      <c r="D287" s="244" t="str">
        <f t="shared" si="343"/>
        <v/>
      </c>
      <c r="E287" s="243" t="str">
        <f t="shared" si="336"/>
        <v>_15</v>
      </c>
      <c r="F287" s="178">
        <v>15</v>
      </c>
      <c r="G287" s="178"/>
      <c r="H287" s="177"/>
      <c r="I287" s="179" t="s">
        <v>124</v>
      </c>
      <c r="J287" s="265"/>
      <c r="K287" s="265"/>
      <c r="L287" s="265"/>
      <c r="M287" s="265"/>
      <c r="N287" s="266"/>
      <c r="O287" s="265"/>
      <c r="P287" s="265"/>
      <c r="Q287" s="265"/>
      <c r="R287" s="267"/>
      <c r="S287" s="266"/>
      <c r="T287" s="265"/>
      <c r="U287" s="265"/>
      <c r="V287" s="265"/>
      <c r="W287" s="267"/>
      <c r="X287" s="266"/>
      <c r="Y287" s="265"/>
      <c r="Z287" s="265"/>
      <c r="AA287" s="265"/>
      <c r="AB287" s="267"/>
      <c r="AC287" s="338">
        <f>+N287+S287+X287-$J287</f>
        <v>0</v>
      </c>
      <c r="AD287" s="339">
        <f t="shared" ref="AD287" si="357">+O287+T287+Y287-$J287</f>
        <v>0</v>
      </c>
      <c r="AE287" s="339">
        <f t="shared" ref="AE287" si="358">+P287+U287+Z287-$J287</f>
        <v>0</v>
      </c>
      <c r="AF287" s="339">
        <f t="shared" ref="AF287" si="359">+Q287+V287+AA287-$J287</f>
        <v>0</v>
      </c>
      <c r="AG287" s="340">
        <f t="shared" ref="AG287" si="360">+R287+W287+AB287-$J287</f>
        <v>0</v>
      </c>
      <c r="AH287" s="249"/>
      <c r="AI287" s="379" t="str">
        <f t="shared" si="342"/>
        <v/>
      </c>
      <c r="AJ287" s="185"/>
      <c r="AK287" s="185"/>
      <c r="AL287" s="185"/>
      <c r="AM287" s="185"/>
    </row>
    <row r="288" spans="1:39" ht="12.75" customHeight="1">
      <c r="A288" s="162"/>
      <c r="B288" s="162"/>
      <c r="C288" s="242" t="s">
        <v>125</v>
      </c>
      <c r="D288" s="244" t="str">
        <f t="shared" si="343"/>
        <v/>
      </c>
      <c r="E288" s="243" t="str">
        <f t="shared" si="336"/>
        <v>_16</v>
      </c>
      <c r="F288" s="178">
        <v>16</v>
      </c>
      <c r="G288" s="178"/>
      <c r="H288" s="177"/>
      <c r="I288" s="197"/>
      <c r="J288" s="262"/>
      <c r="K288" s="262"/>
      <c r="L288" s="262"/>
      <c r="M288" s="262"/>
      <c r="N288" s="263"/>
      <c r="O288" s="262"/>
      <c r="P288" s="262"/>
      <c r="Q288" s="262"/>
      <c r="R288" s="264"/>
      <c r="S288" s="263"/>
      <c r="T288" s="262"/>
      <c r="U288" s="262"/>
      <c r="V288" s="262"/>
      <c r="W288" s="264"/>
      <c r="X288" s="263"/>
      <c r="Y288" s="262"/>
      <c r="Z288" s="262"/>
      <c r="AA288" s="262"/>
      <c r="AB288" s="264"/>
      <c r="AC288" s="336"/>
      <c r="AD288" s="231"/>
      <c r="AE288" s="231"/>
      <c r="AF288" s="231"/>
      <c r="AG288" s="337"/>
      <c r="AH288" s="249"/>
      <c r="AI288" s="379" t="str">
        <f t="shared" si="342"/>
        <v/>
      </c>
      <c r="AJ288" s="185"/>
      <c r="AK288" s="185"/>
      <c r="AL288" s="185"/>
      <c r="AM288" s="185"/>
    </row>
    <row r="289" spans="1:39" ht="12.75" customHeight="1">
      <c r="A289" s="162"/>
      <c r="B289" s="162"/>
      <c r="C289" s="242" t="s">
        <v>126</v>
      </c>
      <c r="D289" s="244" t="str">
        <f t="shared" si="343"/>
        <v/>
      </c>
      <c r="E289" s="243" t="str">
        <f t="shared" si="336"/>
        <v>_17</v>
      </c>
      <c r="F289" s="178">
        <v>17</v>
      </c>
      <c r="G289" s="178"/>
      <c r="H289" s="177"/>
      <c r="I289" s="179" t="s">
        <v>127</v>
      </c>
      <c r="J289" s="259">
        <f t="shared" ref="J289:AG289" si="361">+J290+J291+J292+J293</f>
        <v>0</v>
      </c>
      <c r="K289" s="259">
        <f t="shared" si="361"/>
        <v>0</v>
      </c>
      <c r="L289" s="259">
        <f t="shared" si="361"/>
        <v>0</v>
      </c>
      <c r="M289" s="259">
        <f t="shared" si="361"/>
        <v>0</v>
      </c>
      <c r="N289" s="260">
        <f t="shared" si="361"/>
        <v>0</v>
      </c>
      <c r="O289" s="259">
        <f t="shared" si="361"/>
        <v>0</v>
      </c>
      <c r="P289" s="259">
        <f t="shared" si="361"/>
        <v>0</v>
      </c>
      <c r="Q289" s="259">
        <f t="shared" si="361"/>
        <v>0</v>
      </c>
      <c r="R289" s="261">
        <f t="shared" si="361"/>
        <v>0</v>
      </c>
      <c r="S289" s="260">
        <f t="shared" si="361"/>
        <v>0</v>
      </c>
      <c r="T289" s="259">
        <f t="shared" si="361"/>
        <v>0</v>
      </c>
      <c r="U289" s="259">
        <f t="shared" si="361"/>
        <v>0</v>
      </c>
      <c r="V289" s="259">
        <f t="shared" si="361"/>
        <v>0</v>
      </c>
      <c r="W289" s="261">
        <f t="shared" si="361"/>
        <v>0</v>
      </c>
      <c r="X289" s="260">
        <f t="shared" si="361"/>
        <v>0</v>
      </c>
      <c r="Y289" s="259">
        <f t="shared" si="361"/>
        <v>0</v>
      </c>
      <c r="Z289" s="259">
        <f t="shared" si="361"/>
        <v>0</v>
      </c>
      <c r="AA289" s="259">
        <f t="shared" si="361"/>
        <v>0</v>
      </c>
      <c r="AB289" s="261">
        <f t="shared" si="361"/>
        <v>0</v>
      </c>
      <c r="AC289" s="333">
        <f t="shared" si="361"/>
        <v>0</v>
      </c>
      <c r="AD289" s="334">
        <f t="shared" si="361"/>
        <v>0</v>
      </c>
      <c r="AE289" s="334">
        <f t="shared" si="361"/>
        <v>0</v>
      </c>
      <c r="AF289" s="334">
        <f t="shared" si="361"/>
        <v>0</v>
      </c>
      <c r="AG289" s="335">
        <f t="shared" si="361"/>
        <v>0</v>
      </c>
      <c r="AH289" s="249"/>
      <c r="AI289" s="379" t="str">
        <f t="shared" si="342"/>
        <v/>
      </c>
      <c r="AJ289" s="185"/>
      <c r="AK289" s="185"/>
      <c r="AL289" s="185"/>
      <c r="AM289" s="185"/>
    </row>
    <row r="290" spans="1:39" ht="12.75" customHeight="1">
      <c r="A290" s="162"/>
      <c r="B290" s="162"/>
      <c r="C290" s="242" t="s">
        <v>128</v>
      </c>
      <c r="D290" s="244" t="str">
        <f t="shared" si="343"/>
        <v/>
      </c>
      <c r="E290" s="243" t="str">
        <f t="shared" si="336"/>
        <v>_18</v>
      </c>
      <c r="F290" s="178">
        <v>18</v>
      </c>
      <c r="G290" s="178"/>
      <c r="H290" s="177"/>
      <c r="I290" s="187" t="s">
        <v>129</v>
      </c>
      <c r="J290" s="268"/>
      <c r="K290" s="268"/>
      <c r="L290" s="268"/>
      <c r="M290" s="268"/>
      <c r="N290" s="269"/>
      <c r="O290" s="268"/>
      <c r="P290" s="268"/>
      <c r="Q290" s="268"/>
      <c r="R290" s="270"/>
      <c r="S290" s="269"/>
      <c r="T290" s="268"/>
      <c r="U290" s="268"/>
      <c r="V290" s="268"/>
      <c r="W290" s="270"/>
      <c r="X290" s="269"/>
      <c r="Y290" s="268"/>
      <c r="Z290" s="268"/>
      <c r="AA290" s="268"/>
      <c r="AB290" s="270"/>
      <c r="AC290" s="341">
        <f t="shared" ref="AC290:AC293" si="362">+N290+S290+X290-$J290</f>
        <v>0</v>
      </c>
      <c r="AD290" s="342">
        <f t="shared" ref="AD290:AD293" si="363">+O290+T290+Y290-$J290</f>
        <v>0</v>
      </c>
      <c r="AE290" s="342">
        <f t="shared" ref="AE290:AE293" si="364">+P290+U290+Z290-$J290</f>
        <v>0</v>
      </c>
      <c r="AF290" s="342">
        <f t="shared" ref="AF290:AF293" si="365">+Q290+V290+AA290-$J290</f>
        <v>0</v>
      </c>
      <c r="AG290" s="343">
        <f t="shared" ref="AG290:AG293" si="366">+R290+W290+AB290-$J290</f>
        <v>0</v>
      </c>
      <c r="AH290" s="249"/>
      <c r="AI290" s="379" t="str">
        <f t="shared" si="342"/>
        <v/>
      </c>
      <c r="AJ290" s="185"/>
      <c r="AK290" s="185"/>
      <c r="AL290" s="185"/>
      <c r="AM290" s="185"/>
    </row>
    <row r="291" spans="1:39" ht="12.75" customHeight="1">
      <c r="A291" s="162"/>
      <c r="B291" s="162"/>
      <c r="C291" s="242" t="s">
        <v>130</v>
      </c>
      <c r="D291" s="244" t="str">
        <f t="shared" si="343"/>
        <v/>
      </c>
      <c r="E291" s="243" t="str">
        <f t="shared" si="336"/>
        <v>_19</v>
      </c>
      <c r="F291" s="178">
        <v>19</v>
      </c>
      <c r="G291" s="178"/>
      <c r="H291" s="177"/>
      <c r="I291" s="197" t="s">
        <v>131</v>
      </c>
      <c r="J291" s="250"/>
      <c r="K291" s="250"/>
      <c r="L291" s="250"/>
      <c r="M291" s="250"/>
      <c r="N291" s="251"/>
      <c r="O291" s="250"/>
      <c r="P291" s="250"/>
      <c r="Q291" s="250"/>
      <c r="R291" s="252"/>
      <c r="S291" s="251"/>
      <c r="T291" s="250"/>
      <c r="U291" s="250"/>
      <c r="V291" s="250"/>
      <c r="W291" s="252"/>
      <c r="X291" s="251"/>
      <c r="Y291" s="250"/>
      <c r="Z291" s="250"/>
      <c r="AA291" s="250"/>
      <c r="AB291" s="252"/>
      <c r="AC291" s="325">
        <f t="shared" si="362"/>
        <v>0</v>
      </c>
      <c r="AD291" s="326">
        <f t="shared" si="363"/>
        <v>0</v>
      </c>
      <c r="AE291" s="326">
        <f t="shared" si="364"/>
        <v>0</v>
      </c>
      <c r="AF291" s="326">
        <f t="shared" si="365"/>
        <v>0</v>
      </c>
      <c r="AG291" s="327">
        <f t="shared" si="366"/>
        <v>0</v>
      </c>
      <c r="AH291" s="249"/>
      <c r="AI291" s="379" t="str">
        <f t="shared" si="342"/>
        <v/>
      </c>
      <c r="AJ291" s="185"/>
      <c r="AK291" s="185"/>
      <c r="AL291" s="185"/>
      <c r="AM291" s="185"/>
    </row>
    <row r="292" spans="1:39" ht="12.75" customHeight="1">
      <c r="A292" s="162"/>
      <c r="B292" s="162"/>
      <c r="C292" s="242" t="s">
        <v>132</v>
      </c>
      <c r="D292" s="244" t="str">
        <f t="shared" si="343"/>
        <v/>
      </c>
      <c r="E292" s="243" t="str">
        <f t="shared" si="336"/>
        <v>_20</v>
      </c>
      <c r="F292" s="178">
        <v>20</v>
      </c>
      <c r="G292" s="178"/>
      <c r="H292" s="177"/>
      <c r="I292" s="197" t="s">
        <v>133</v>
      </c>
      <c r="J292" s="250"/>
      <c r="K292" s="250"/>
      <c r="L292" s="250"/>
      <c r="M292" s="250"/>
      <c r="N292" s="251"/>
      <c r="O292" s="250"/>
      <c r="P292" s="250"/>
      <c r="Q292" s="250"/>
      <c r="R292" s="252"/>
      <c r="S292" s="251"/>
      <c r="T292" s="250"/>
      <c r="U292" s="250"/>
      <c r="V292" s="250"/>
      <c r="W292" s="252"/>
      <c r="X292" s="251"/>
      <c r="Y292" s="250"/>
      <c r="Z292" s="250"/>
      <c r="AA292" s="250"/>
      <c r="AB292" s="252"/>
      <c r="AC292" s="325">
        <f t="shared" si="362"/>
        <v>0</v>
      </c>
      <c r="AD292" s="326">
        <f t="shared" si="363"/>
        <v>0</v>
      </c>
      <c r="AE292" s="326">
        <f t="shared" si="364"/>
        <v>0</v>
      </c>
      <c r="AF292" s="326">
        <f t="shared" si="365"/>
        <v>0</v>
      </c>
      <c r="AG292" s="327">
        <f t="shared" si="366"/>
        <v>0</v>
      </c>
      <c r="AH292" s="249"/>
      <c r="AI292" s="379" t="str">
        <f t="shared" si="342"/>
        <v/>
      </c>
      <c r="AJ292" s="185"/>
      <c r="AK292" s="185"/>
      <c r="AL292" s="185"/>
      <c r="AM292" s="185"/>
    </row>
    <row r="293" spans="1:39" ht="12.75" customHeight="1">
      <c r="A293" s="162"/>
      <c r="B293" s="162"/>
      <c r="C293" s="242" t="s">
        <v>134</v>
      </c>
      <c r="D293" s="244" t="str">
        <f t="shared" si="343"/>
        <v/>
      </c>
      <c r="E293" s="243" t="str">
        <f t="shared" si="336"/>
        <v>_21</v>
      </c>
      <c r="F293" s="178">
        <v>21</v>
      </c>
      <c r="G293" s="178"/>
      <c r="H293" s="177"/>
      <c r="I293" s="197" t="s">
        <v>135</v>
      </c>
      <c r="J293" s="250"/>
      <c r="K293" s="250"/>
      <c r="L293" s="250"/>
      <c r="M293" s="250"/>
      <c r="N293" s="251"/>
      <c r="O293" s="250"/>
      <c r="P293" s="250"/>
      <c r="Q293" s="250"/>
      <c r="R293" s="252"/>
      <c r="S293" s="251"/>
      <c r="T293" s="250"/>
      <c r="U293" s="250"/>
      <c r="V293" s="250"/>
      <c r="W293" s="252"/>
      <c r="X293" s="251"/>
      <c r="Y293" s="250"/>
      <c r="Z293" s="250"/>
      <c r="AA293" s="250"/>
      <c r="AB293" s="252"/>
      <c r="AC293" s="325">
        <f t="shared" si="362"/>
        <v>0</v>
      </c>
      <c r="AD293" s="326">
        <f t="shared" si="363"/>
        <v>0</v>
      </c>
      <c r="AE293" s="326">
        <f t="shared" si="364"/>
        <v>0</v>
      </c>
      <c r="AF293" s="326">
        <f t="shared" si="365"/>
        <v>0</v>
      </c>
      <c r="AG293" s="327">
        <f t="shared" si="366"/>
        <v>0</v>
      </c>
      <c r="AH293" s="249"/>
      <c r="AI293" s="379" t="str">
        <f t="shared" si="342"/>
        <v/>
      </c>
      <c r="AJ293" s="185"/>
      <c r="AK293" s="185"/>
      <c r="AL293" s="185"/>
      <c r="AM293" s="185"/>
    </row>
    <row r="294" spans="1:39" ht="12.75" customHeight="1">
      <c r="A294" s="162"/>
      <c r="B294" s="162"/>
      <c r="C294" s="242" t="s">
        <v>136</v>
      </c>
      <c r="D294" s="244" t="str">
        <f t="shared" si="343"/>
        <v/>
      </c>
      <c r="E294" s="243" t="str">
        <f t="shared" si="336"/>
        <v>_22</v>
      </c>
      <c r="F294" s="178">
        <v>22</v>
      </c>
      <c r="G294" s="178"/>
      <c r="H294" s="177"/>
      <c r="I294" s="197"/>
      <c r="J294" s="271"/>
      <c r="K294" s="271"/>
      <c r="L294" s="271"/>
      <c r="M294" s="271"/>
      <c r="N294" s="272"/>
      <c r="O294" s="271"/>
      <c r="P294" s="271"/>
      <c r="Q294" s="271"/>
      <c r="R294" s="273"/>
      <c r="S294" s="272"/>
      <c r="T294" s="271"/>
      <c r="U294" s="271"/>
      <c r="V294" s="271"/>
      <c r="W294" s="273"/>
      <c r="X294" s="272"/>
      <c r="Y294" s="271"/>
      <c r="Z294" s="271"/>
      <c r="AA294" s="271"/>
      <c r="AB294" s="273"/>
      <c r="AC294" s="344"/>
      <c r="AD294" s="345"/>
      <c r="AE294" s="345"/>
      <c r="AF294" s="345"/>
      <c r="AG294" s="346"/>
      <c r="AH294" s="249"/>
      <c r="AI294" s="379" t="str">
        <f t="shared" si="342"/>
        <v/>
      </c>
      <c r="AJ294" s="185"/>
      <c r="AK294" s="185"/>
      <c r="AL294" s="185"/>
      <c r="AM294" s="185"/>
    </row>
    <row r="295" spans="1:39" ht="12.75" customHeight="1">
      <c r="A295" s="162"/>
      <c r="B295" s="162"/>
      <c r="C295" s="242" t="s">
        <v>137</v>
      </c>
      <c r="D295" s="244" t="str">
        <f t="shared" si="343"/>
        <v/>
      </c>
      <c r="E295" s="243" t="str">
        <f t="shared" si="336"/>
        <v>_23</v>
      </c>
      <c r="F295" s="178">
        <v>23</v>
      </c>
      <c r="G295" s="178"/>
      <c r="H295" s="177"/>
      <c r="I295" s="179" t="s">
        <v>138</v>
      </c>
      <c r="J295" s="259">
        <f t="shared" ref="J295:AG295" si="367">+J296+J297</f>
        <v>0</v>
      </c>
      <c r="K295" s="259">
        <f t="shared" si="367"/>
        <v>0</v>
      </c>
      <c r="L295" s="259">
        <f t="shared" si="367"/>
        <v>0</v>
      </c>
      <c r="M295" s="259">
        <f t="shared" si="367"/>
        <v>0</v>
      </c>
      <c r="N295" s="260">
        <f t="shared" si="367"/>
        <v>0</v>
      </c>
      <c r="O295" s="259">
        <f t="shared" si="367"/>
        <v>0</v>
      </c>
      <c r="P295" s="259">
        <f t="shared" si="367"/>
        <v>0</v>
      </c>
      <c r="Q295" s="259">
        <f t="shared" si="367"/>
        <v>0</v>
      </c>
      <c r="R295" s="261">
        <f t="shared" si="367"/>
        <v>0</v>
      </c>
      <c r="S295" s="260">
        <f t="shared" si="367"/>
        <v>0</v>
      </c>
      <c r="T295" s="259">
        <f t="shared" si="367"/>
        <v>0</v>
      </c>
      <c r="U295" s="259">
        <f t="shared" si="367"/>
        <v>0</v>
      </c>
      <c r="V295" s="259">
        <f t="shared" si="367"/>
        <v>0</v>
      </c>
      <c r="W295" s="261">
        <f t="shared" si="367"/>
        <v>0</v>
      </c>
      <c r="X295" s="260">
        <f t="shared" si="367"/>
        <v>0</v>
      </c>
      <c r="Y295" s="259">
        <f t="shared" si="367"/>
        <v>0</v>
      </c>
      <c r="Z295" s="259">
        <f t="shared" si="367"/>
        <v>0</v>
      </c>
      <c r="AA295" s="259">
        <f t="shared" si="367"/>
        <v>0</v>
      </c>
      <c r="AB295" s="261">
        <f t="shared" si="367"/>
        <v>0</v>
      </c>
      <c r="AC295" s="333">
        <f t="shared" si="367"/>
        <v>0</v>
      </c>
      <c r="AD295" s="334">
        <f t="shared" si="367"/>
        <v>0</v>
      </c>
      <c r="AE295" s="334">
        <f t="shared" si="367"/>
        <v>0</v>
      </c>
      <c r="AF295" s="334">
        <f t="shared" si="367"/>
        <v>0</v>
      </c>
      <c r="AG295" s="335">
        <f t="shared" si="367"/>
        <v>0</v>
      </c>
      <c r="AH295" s="249"/>
      <c r="AI295" s="379" t="str">
        <f t="shared" si="342"/>
        <v/>
      </c>
      <c r="AJ295" s="185"/>
      <c r="AK295" s="185"/>
      <c r="AL295" s="185"/>
      <c r="AM295" s="185"/>
    </row>
    <row r="296" spans="1:39" ht="12.75" customHeight="1">
      <c r="A296" s="162"/>
      <c r="B296" s="162"/>
      <c r="C296" s="242" t="s">
        <v>139</v>
      </c>
      <c r="D296" s="244" t="str">
        <f t="shared" si="343"/>
        <v/>
      </c>
      <c r="E296" s="243" t="str">
        <f t="shared" si="336"/>
        <v>_24</v>
      </c>
      <c r="F296" s="178">
        <v>24</v>
      </c>
      <c r="G296" s="178"/>
      <c r="H296" s="177"/>
      <c r="I296" s="197" t="s">
        <v>140</v>
      </c>
      <c r="J296" s="250"/>
      <c r="K296" s="250"/>
      <c r="L296" s="250"/>
      <c r="M296" s="250"/>
      <c r="N296" s="251"/>
      <c r="O296" s="250"/>
      <c r="P296" s="250"/>
      <c r="Q296" s="250"/>
      <c r="R296" s="252"/>
      <c r="S296" s="251"/>
      <c r="T296" s="250"/>
      <c r="U296" s="250"/>
      <c r="V296" s="250"/>
      <c r="W296" s="252"/>
      <c r="X296" s="251"/>
      <c r="Y296" s="250"/>
      <c r="Z296" s="250"/>
      <c r="AA296" s="250"/>
      <c r="AB296" s="252"/>
      <c r="AC296" s="325">
        <f t="shared" ref="AC296:AC297" si="368">+N296+S296+X296-$J296</f>
        <v>0</v>
      </c>
      <c r="AD296" s="326">
        <f t="shared" ref="AD296:AD297" si="369">+O296+T296+Y296-$J296</f>
        <v>0</v>
      </c>
      <c r="AE296" s="326">
        <f t="shared" ref="AE296:AE297" si="370">+P296+U296+Z296-$J296</f>
        <v>0</v>
      </c>
      <c r="AF296" s="326">
        <f t="shared" ref="AF296:AF297" si="371">+Q296+V296+AA296-$J296</f>
        <v>0</v>
      </c>
      <c r="AG296" s="327">
        <f t="shared" ref="AG296:AG297" si="372">+R296+W296+AB296-$J296</f>
        <v>0</v>
      </c>
      <c r="AH296" s="249"/>
      <c r="AI296" s="379" t="str">
        <f t="shared" si="342"/>
        <v/>
      </c>
      <c r="AJ296" s="185"/>
      <c r="AK296" s="185"/>
      <c r="AL296" s="185"/>
      <c r="AM296" s="185"/>
    </row>
    <row r="297" spans="1:39" ht="12.75" customHeight="1">
      <c r="A297" s="162"/>
      <c r="B297" s="162"/>
      <c r="C297" s="242" t="s">
        <v>141</v>
      </c>
      <c r="D297" s="244" t="str">
        <f t="shared" si="343"/>
        <v/>
      </c>
      <c r="E297" s="243" t="str">
        <f t="shared" si="336"/>
        <v>_25</v>
      </c>
      <c r="F297" s="178">
        <v>25</v>
      </c>
      <c r="G297" s="178"/>
      <c r="H297" s="177"/>
      <c r="I297" s="197" t="s">
        <v>142</v>
      </c>
      <c r="J297" s="250"/>
      <c r="K297" s="250"/>
      <c r="L297" s="250"/>
      <c r="M297" s="250"/>
      <c r="N297" s="251"/>
      <c r="O297" s="250"/>
      <c r="P297" s="250"/>
      <c r="Q297" s="250"/>
      <c r="R297" s="252"/>
      <c r="S297" s="251"/>
      <c r="T297" s="250"/>
      <c r="U297" s="250"/>
      <c r="V297" s="250"/>
      <c r="W297" s="252"/>
      <c r="X297" s="251"/>
      <c r="Y297" s="250"/>
      <c r="Z297" s="250"/>
      <c r="AA297" s="250"/>
      <c r="AB297" s="252"/>
      <c r="AC297" s="325">
        <f t="shared" si="368"/>
        <v>0</v>
      </c>
      <c r="AD297" s="326">
        <f t="shared" si="369"/>
        <v>0</v>
      </c>
      <c r="AE297" s="326">
        <f t="shared" si="370"/>
        <v>0</v>
      </c>
      <c r="AF297" s="326">
        <f t="shared" si="371"/>
        <v>0</v>
      </c>
      <c r="AG297" s="327">
        <f t="shared" si="372"/>
        <v>0</v>
      </c>
      <c r="AH297" s="249"/>
      <c r="AI297" s="379" t="str">
        <f t="shared" si="342"/>
        <v/>
      </c>
      <c r="AJ297" s="185"/>
      <c r="AK297" s="185"/>
      <c r="AL297" s="185"/>
      <c r="AM297" s="185"/>
    </row>
    <row r="298" spans="1:39" ht="12.75" customHeight="1">
      <c r="A298" s="162"/>
      <c r="B298" s="162"/>
      <c r="C298" s="242" t="s">
        <v>143</v>
      </c>
      <c r="D298" s="244" t="str">
        <f t="shared" si="343"/>
        <v/>
      </c>
      <c r="E298" s="243" t="str">
        <f t="shared" si="336"/>
        <v>_26</v>
      </c>
      <c r="F298" s="178">
        <v>26</v>
      </c>
      <c r="G298" s="178"/>
      <c r="H298" s="177"/>
      <c r="I298" s="197"/>
      <c r="J298" s="262"/>
      <c r="K298" s="262"/>
      <c r="L298" s="262"/>
      <c r="M298" s="262"/>
      <c r="N298" s="263"/>
      <c r="O298" s="262"/>
      <c r="P298" s="262"/>
      <c r="Q298" s="262"/>
      <c r="R298" s="264"/>
      <c r="S298" s="263"/>
      <c r="T298" s="262"/>
      <c r="U298" s="262"/>
      <c r="V298" s="262"/>
      <c r="W298" s="264"/>
      <c r="X298" s="263"/>
      <c r="Y298" s="262"/>
      <c r="Z298" s="262"/>
      <c r="AA298" s="262"/>
      <c r="AB298" s="264"/>
      <c r="AC298" s="336"/>
      <c r="AD298" s="231"/>
      <c r="AE298" s="231"/>
      <c r="AF298" s="231"/>
      <c r="AG298" s="337"/>
      <c r="AH298" s="249"/>
      <c r="AI298" s="379" t="str">
        <f t="shared" si="342"/>
        <v/>
      </c>
      <c r="AJ298" s="185"/>
      <c r="AK298" s="185"/>
      <c r="AL298" s="185"/>
      <c r="AM298" s="185"/>
    </row>
    <row r="299" spans="1:39" ht="12.75" customHeight="1">
      <c r="A299" s="162"/>
      <c r="B299" s="162"/>
      <c r="C299" s="242" t="s">
        <v>144</v>
      </c>
      <c r="D299" s="244" t="str">
        <f t="shared" si="343"/>
        <v/>
      </c>
      <c r="E299" s="243" t="str">
        <f t="shared" si="336"/>
        <v>_27</v>
      </c>
      <c r="F299" s="178">
        <v>27</v>
      </c>
      <c r="G299" s="178"/>
      <c r="H299" s="177"/>
      <c r="I299" s="201" t="s">
        <v>145</v>
      </c>
      <c r="J299" s="259">
        <f t="shared" ref="J299:AG299" si="373">+J300+J301+J302</f>
        <v>0</v>
      </c>
      <c r="K299" s="259">
        <f t="shared" si="373"/>
        <v>0</v>
      </c>
      <c r="L299" s="259">
        <f t="shared" si="373"/>
        <v>0</v>
      </c>
      <c r="M299" s="259">
        <f t="shared" si="373"/>
        <v>0</v>
      </c>
      <c r="N299" s="260">
        <f t="shared" si="373"/>
        <v>0</v>
      </c>
      <c r="O299" s="259">
        <f t="shared" si="373"/>
        <v>0</v>
      </c>
      <c r="P299" s="259">
        <f t="shared" si="373"/>
        <v>0</v>
      </c>
      <c r="Q299" s="259">
        <f t="shared" si="373"/>
        <v>0</v>
      </c>
      <c r="R299" s="261">
        <f t="shared" si="373"/>
        <v>0</v>
      </c>
      <c r="S299" s="260">
        <f t="shared" si="373"/>
        <v>0</v>
      </c>
      <c r="T299" s="259">
        <f t="shared" si="373"/>
        <v>0</v>
      </c>
      <c r="U299" s="259">
        <f t="shared" si="373"/>
        <v>0</v>
      </c>
      <c r="V299" s="259">
        <f t="shared" si="373"/>
        <v>0</v>
      </c>
      <c r="W299" s="261">
        <f t="shared" si="373"/>
        <v>0</v>
      </c>
      <c r="X299" s="260">
        <f t="shared" si="373"/>
        <v>0</v>
      </c>
      <c r="Y299" s="259">
        <f t="shared" si="373"/>
        <v>0</v>
      </c>
      <c r="Z299" s="259">
        <f t="shared" si="373"/>
        <v>0</v>
      </c>
      <c r="AA299" s="259">
        <f t="shared" si="373"/>
        <v>0</v>
      </c>
      <c r="AB299" s="261">
        <f t="shared" si="373"/>
        <v>0</v>
      </c>
      <c r="AC299" s="333">
        <f t="shared" si="373"/>
        <v>0</v>
      </c>
      <c r="AD299" s="334">
        <f t="shared" si="373"/>
        <v>0</v>
      </c>
      <c r="AE299" s="334">
        <f t="shared" si="373"/>
        <v>0</v>
      </c>
      <c r="AF299" s="334">
        <f t="shared" si="373"/>
        <v>0</v>
      </c>
      <c r="AG299" s="335">
        <f t="shared" si="373"/>
        <v>0</v>
      </c>
      <c r="AH299" s="249"/>
      <c r="AI299" s="379" t="str">
        <f t="shared" si="342"/>
        <v/>
      </c>
      <c r="AJ299" s="185"/>
      <c r="AK299" s="185"/>
      <c r="AL299" s="185"/>
      <c r="AM299" s="185"/>
    </row>
    <row r="300" spans="1:39" ht="12.75" customHeight="1">
      <c r="A300" s="162"/>
      <c r="B300" s="162"/>
      <c r="C300" s="242" t="s">
        <v>146</v>
      </c>
      <c r="D300" s="244" t="str">
        <f t="shared" si="343"/>
        <v/>
      </c>
      <c r="E300" s="243" t="str">
        <f t="shared" si="336"/>
        <v>_28</v>
      </c>
      <c r="F300" s="178">
        <v>28</v>
      </c>
      <c r="G300" s="178"/>
      <c r="H300" s="177"/>
      <c r="I300" s="187" t="s">
        <v>147</v>
      </c>
      <c r="J300" s="268"/>
      <c r="K300" s="268"/>
      <c r="L300" s="268"/>
      <c r="M300" s="268"/>
      <c r="N300" s="269"/>
      <c r="O300" s="268"/>
      <c r="P300" s="268"/>
      <c r="Q300" s="268"/>
      <c r="R300" s="270"/>
      <c r="S300" s="269"/>
      <c r="T300" s="268"/>
      <c r="U300" s="268"/>
      <c r="V300" s="268"/>
      <c r="W300" s="270"/>
      <c r="X300" s="269"/>
      <c r="Y300" s="268"/>
      <c r="Z300" s="268"/>
      <c r="AA300" s="268"/>
      <c r="AB300" s="270"/>
      <c r="AC300" s="341">
        <f t="shared" ref="AC300:AC302" si="374">+N300+S300+X300-$J300</f>
        <v>0</v>
      </c>
      <c r="AD300" s="342">
        <f t="shared" ref="AD300:AD302" si="375">+O300+T300+Y300-$J300</f>
        <v>0</v>
      </c>
      <c r="AE300" s="342">
        <f t="shared" ref="AE300:AE302" si="376">+P300+U300+Z300-$J300</f>
        <v>0</v>
      </c>
      <c r="AF300" s="342">
        <f t="shared" ref="AF300:AF302" si="377">+Q300+V300+AA300-$J300</f>
        <v>0</v>
      </c>
      <c r="AG300" s="343">
        <f t="shared" ref="AG300:AG302" si="378">+R300+W300+AB300-$J300</f>
        <v>0</v>
      </c>
      <c r="AH300" s="249"/>
      <c r="AI300" s="379" t="str">
        <f t="shared" si="342"/>
        <v/>
      </c>
      <c r="AJ300" s="185"/>
      <c r="AK300" s="185"/>
      <c r="AL300" s="185"/>
      <c r="AM300" s="185"/>
    </row>
    <row r="301" spans="1:39" ht="12.75" customHeight="1">
      <c r="A301" s="162"/>
      <c r="B301" s="162"/>
      <c r="C301" s="242" t="s">
        <v>148</v>
      </c>
      <c r="D301" s="244" t="str">
        <f t="shared" si="343"/>
        <v/>
      </c>
      <c r="E301" s="243" t="str">
        <f t="shared" si="336"/>
        <v>_29</v>
      </c>
      <c r="F301" s="178">
        <v>29</v>
      </c>
      <c r="G301" s="178"/>
      <c r="H301" s="177"/>
      <c r="I301" s="187" t="s">
        <v>149</v>
      </c>
      <c r="J301" s="268"/>
      <c r="K301" s="268"/>
      <c r="L301" s="268"/>
      <c r="M301" s="268"/>
      <c r="N301" s="269"/>
      <c r="O301" s="268"/>
      <c r="P301" s="268"/>
      <c r="Q301" s="268"/>
      <c r="R301" s="270"/>
      <c r="S301" s="269"/>
      <c r="T301" s="268"/>
      <c r="U301" s="268"/>
      <c r="V301" s="268"/>
      <c r="W301" s="270"/>
      <c r="X301" s="269"/>
      <c r="Y301" s="268"/>
      <c r="Z301" s="268"/>
      <c r="AA301" s="268"/>
      <c r="AB301" s="270"/>
      <c r="AC301" s="341">
        <f t="shared" si="374"/>
        <v>0</v>
      </c>
      <c r="AD301" s="342">
        <f t="shared" si="375"/>
        <v>0</v>
      </c>
      <c r="AE301" s="342">
        <f t="shared" si="376"/>
        <v>0</v>
      </c>
      <c r="AF301" s="342">
        <f t="shared" si="377"/>
        <v>0</v>
      </c>
      <c r="AG301" s="343">
        <f t="shared" si="378"/>
        <v>0</v>
      </c>
      <c r="AH301" s="249"/>
      <c r="AI301" s="379" t="str">
        <f t="shared" si="342"/>
        <v/>
      </c>
      <c r="AJ301" s="185"/>
      <c r="AK301" s="185"/>
      <c r="AL301" s="185"/>
      <c r="AM301" s="185"/>
    </row>
    <row r="302" spans="1:39" ht="12.75" customHeight="1">
      <c r="A302" s="162"/>
      <c r="B302" s="162"/>
      <c r="C302" s="242" t="s">
        <v>150</v>
      </c>
      <c r="D302" s="244" t="str">
        <f t="shared" si="343"/>
        <v/>
      </c>
      <c r="E302" s="243" t="str">
        <f t="shared" si="336"/>
        <v>_30</v>
      </c>
      <c r="F302" s="178">
        <v>30</v>
      </c>
      <c r="G302" s="178"/>
      <c r="H302" s="177"/>
      <c r="I302" s="187" t="s">
        <v>151</v>
      </c>
      <c r="J302" s="268"/>
      <c r="K302" s="268"/>
      <c r="L302" s="268"/>
      <c r="M302" s="268"/>
      <c r="N302" s="269"/>
      <c r="O302" s="268"/>
      <c r="P302" s="268"/>
      <c r="Q302" s="268"/>
      <c r="R302" s="270"/>
      <c r="S302" s="269"/>
      <c r="T302" s="268"/>
      <c r="U302" s="268"/>
      <c r="V302" s="268"/>
      <c r="W302" s="270"/>
      <c r="X302" s="269"/>
      <c r="Y302" s="268"/>
      <c r="Z302" s="268"/>
      <c r="AA302" s="268"/>
      <c r="AB302" s="270"/>
      <c r="AC302" s="341">
        <f t="shared" si="374"/>
        <v>0</v>
      </c>
      <c r="AD302" s="342">
        <f t="shared" si="375"/>
        <v>0</v>
      </c>
      <c r="AE302" s="342">
        <f t="shared" si="376"/>
        <v>0</v>
      </c>
      <c r="AF302" s="342">
        <f t="shared" si="377"/>
        <v>0</v>
      </c>
      <c r="AG302" s="343">
        <f t="shared" si="378"/>
        <v>0</v>
      </c>
      <c r="AH302" s="249"/>
      <c r="AI302" s="379" t="str">
        <f t="shared" si="342"/>
        <v/>
      </c>
      <c r="AJ302" s="185"/>
      <c r="AK302" s="185"/>
      <c r="AL302" s="185"/>
      <c r="AM302" s="185"/>
    </row>
    <row r="303" spans="1:39" ht="12.75" customHeight="1">
      <c r="A303" s="162"/>
      <c r="B303" s="162"/>
      <c r="C303" s="242" t="s">
        <v>152</v>
      </c>
      <c r="D303" s="244" t="str">
        <f t="shared" si="343"/>
        <v/>
      </c>
      <c r="E303" s="243" t="str">
        <f t="shared" si="336"/>
        <v>_31</v>
      </c>
      <c r="F303" s="178">
        <v>31</v>
      </c>
      <c r="G303" s="178"/>
      <c r="H303" s="177"/>
      <c r="I303" s="187"/>
      <c r="J303" s="274"/>
      <c r="K303" s="274"/>
      <c r="L303" s="274"/>
      <c r="M303" s="274"/>
      <c r="N303" s="275"/>
      <c r="O303" s="274"/>
      <c r="P303" s="274"/>
      <c r="Q303" s="274"/>
      <c r="R303" s="276"/>
      <c r="S303" s="275"/>
      <c r="T303" s="274"/>
      <c r="U303" s="274"/>
      <c r="V303" s="274"/>
      <c r="W303" s="276"/>
      <c r="X303" s="275"/>
      <c r="Y303" s="274"/>
      <c r="Z303" s="274"/>
      <c r="AA303" s="274"/>
      <c r="AB303" s="276"/>
      <c r="AC303" s="347"/>
      <c r="AD303" s="348"/>
      <c r="AE303" s="348"/>
      <c r="AF303" s="348"/>
      <c r="AG303" s="349"/>
      <c r="AH303" s="249"/>
      <c r="AI303" s="379" t="str">
        <f t="shared" si="342"/>
        <v/>
      </c>
      <c r="AJ303" s="185"/>
      <c r="AK303" s="185"/>
      <c r="AL303" s="185"/>
      <c r="AM303" s="185"/>
    </row>
    <row r="304" spans="1:39" ht="12.75" customHeight="1">
      <c r="A304" s="162"/>
      <c r="B304" s="162"/>
      <c r="C304" s="242" t="s">
        <v>153</v>
      </c>
      <c r="D304" s="244" t="str">
        <f t="shared" si="343"/>
        <v/>
      </c>
      <c r="E304" s="243" t="str">
        <f t="shared" si="336"/>
        <v>_32</v>
      </c>
      <c r="F304" s="178">
        <v>32</v>
      </c>
      <c r="G304" s="178"/>
      <c r="H304" s="177"/>
      <c r="I304" s="179" t="s">
        <v>154</v>
      </c>
      <c r="J304" s="259">
        <f t="shared" ref="J304:AG304" si="379">+J305+J306+J307</f>
        <v>0</v>
      </c>
      <c r="K304" s="259">
        <f t="shared" si="379"/>
        <v>0</v>
      </c>
      <c r="L304" s="259">
        <f t="shared" si="379"/>
        <v>0</v>
      </c>
      <c r="M304" s="259">
        <f t="shared" si="379"/>
        <v>0</v>
      </c>
      <c r="N304" s="260">
        <f t="shared" si="379"/>
        <v>0</v>
      </c>
      <c r="O304" s="259">
        <f t="shared" si="379"/>
        <v>0</v>
      </c>
      <c r="P304" s="259">
        <f t="shared" si="379"/>
        <v>0</v>
      </c>
      <c r="Q304" s="259">
        <f t="shared" si="379"/>
        <v>0</v>
      </c>
      <c r="R304" s="261">
        <f t="shared" si="379"/>
        <v>0</v>
      </c>
      <c r="S304" s="260">
        <f t="shared" si="379"/>
        <v>0</v>
      </c>
      <c r="T304" s="259">
        <f t="shared" si="379"/>
        <v>0</v>
      </c>
      <c r="U304" s="259">
        <f t="shared" si="379"/>
        <v>0</v>
      </c>
      <c r="V304" s="259">
        <f t="shared" si="379"/>
        <v>0</v>
      </c>
      <c r="W304" s="261">
        <f t="shared" si="379"/>
        <v>0</v>
      </c>
      <c r="X304" s="260">
        <f t="shared" si="379"/>
        <v>0</v>
      </c>
      <c r="Y304" s="259">
        <f t="shared" si="379"/>
        <v>0</v>
      </c>
      <c r="Z304" s="259">
        <f t="shared" si="379"/>
        <v>0</v>
      </c>
      <c r="AA304" s="259">
        <f t="shared" si="379"/>
        <v>0</v>
      </c>
      <c r="AB304" s="261">
        <f t="shared" si="379"/>
        <v>0</v>
      </c>
      <c r="AC304" s="333">
        <f t="shared" si="379"/>
        <v>0</v>
      </c>
      <c r="AD304" s="334">
        <f t="shared" si="379"/>
        <v>0</v>
      </c>
      <c r="AE304" s="334">
        <f t="shared" si="379"/>
        <v>0</v>
      </c>
      <c r="AF304" s="334">
        <f t="shared" si="379"/>
        <v>0</v>
      </c>
      <c r="AG304" s="335">
        <f t="shared" si="379"/>
        <v>0</v>
      </c>
      <c r="AH304" s="249"/>
      <c r="AI304" s="379" t="str">
        <f t="shared" si="342"/>
        <v/>
      </c>
      <c r="AJ304" s="185"/>
      <c r="AK304" s="185"/>
      <c r="AL304" s="185"/>
      <c r="AM304" s="185"/>
    </row>
    <row r="305" spans="1:39" ht="12.75" customHeight="1">
      <c r="A305" s="162"/>
      <c r="B305" s="162"/>
      <c r="C305" s="242" t="s">
        <v>155</v>
      </c>
      <c r="D305" s="244" t="str">
        <f t="shared" si="343"/>
        <v/>
      </c>
      <c r="E305" s="243" t="str">
        <f t="shared" ref="E305:E324" si="380">D305&amp;"_"&amp;F305</f>
        <v>_33</v>
      </c>
      <c r="F305" s="178">
        <v>33</v>
      </c>
      <c r="G305" s="178"/>
      <c r="H305" s="177"/>
      <c r="I305" s="187" t="s">
        <v>156</v>
      </c>
      <c r="J305" s="268"/>
      <c r="K305" s="268"/>
      <c r="L305" s="268"/>
      <c r="M305" s="268"/>
      <c r="N305" s="269"/>
      <c r="O305" s="268"/>
      <c r="P305" s="268"/>
      <c r="Q305" s="268"/>
      <c r="R305" s="270"/>
      <c r="S305" s="269"/>
      <c r="T305" s="268"/>
      <c r="U305" s="268"/>
      <c r="V305" s="268"/>
      <c r="W305" s="270"/>
      <c r="X305" s="269"/>
      <c r="Y305" s="268"/>
      <c r="Z305" s="268"/>
      <c r="AA305" s="268"/>
      <c r="AB305" s="270"/>
      <c r="AC305" s="341">
        <f t="shared" ref="AC305:AC307" si="381">+N305+S305+X305-$J305</f>
        <v>0</v>
      </c>
      <c r="AD305" s="342">
        <f t="shared" ref="AD305:AD307" si="382">+O305+T305+Y305-$J305</f>
        <v>0</v>
      </c>
      <c r="AE305" s="342">
        <f t="shared" ref="AE305:AE307" si="383">+P305+U305+Z305-$J305</f>
        <v>0</v>
      </c>
      <c r="AF305" s="342">
        <f t="shared" ref="AF305:AF307" si="384">+Q305+V305+AA305-$J305</f>
        <v>0</v>
      </c>
      <c r="AG305" s="343">
        <f t="shared" ref="AG305:AG307" si="385">+R305+W305+AB305-$J305</f>
        <v>0</v>
      </c>
      <c r="AH305" s="249"/>
      <c r="AI305" s="379" t="str">
        <f t="shared" si="342"/>
        <v/>
      </c>
      <c r="AJ305" s="185"/>
      <c r="AK305" s="185"/>
      <c r="AL305" s="185"/>
      <c r="AM305" s="185"/>
    </row>
    <row r="306" spans="1:39" ht="12.75" customHeight="1">
      <c r="A306" s="162"/>
      <c r="B306" s="162"/>
      <c r="C306" s="242" t="s">
        <v>157</v>
      </c>
      <c r="D306" s="244" t="str">
        <f t="shared" si="343"/>
        <v/>
      </c>
      <c r="E306" s="243" t="str">
        <f t="shared" si="380"/>
        <v>_34</v>
      </c>
      <c r="F306" s="178">
        <v>34</v>
      </c>
      <c r="G306" s="178"/>
      <c r="H306" s="177"/>
      <c r="I306" s="187" t="s">
        <v>158</v>
      </c>
      <c r="J306" s="250"/>
      <c r="K306" s="250"/>
      <c r="L306" s="250"/>
      <c r="M306" s="250"/>
      <c r="N306" s="251"/>
      <c r="O306" s="250"/>
      <c r="P306" s="250"/>
      <c r="Q306" s="250"/>
      <c r="R306" s="252"/>
      <c r="S306" s="251"/>
      <c r="T306" s="250"/>
      <c r="U306" s="250"/>
      <c r="V306" s="250"/>
      <c r="W306" s="252"/>
      <c r="X306" s="251"/>
      <c r="Y306" s="250"/>
      <c r="Z306" s="250"/>
      <c r="AA306" s="250"/>
      <c r="AB306" s="252"/>
      <c r="AC306" s="325">
        <f t="shared" si="381"/>
        <v>0</v>
      </c>
      <c r="AD306" s="326">
        <f t="shared" si="382"/>
        <v>0</v>
      </c>
      <c r="AE306" s="326">
        <f t="shared" si="383"/>
        <v>0</v>
      </c>
      <c r="AF306" s="326">
        <f t="shared" si="384"/>
        <v>0</v>
      </c>
      <c r="AG306" s="327">
        <f t="shared" si="385"/>
        <v>0</v>
      </c>
      <c r="AH306" s="249"/>
      <c r="AI306" s="379" t="str">
        <f t="shared" si="342"/>
        <v/>
      </c>
      <c r="AJ306" s="185"/>
      <c r="AK306" s="185"/>
      <c r="AL306" s="185"/>
      <c r="AM306" s="185"/>
    </row>
    <row r="307" spans="1:39" ht="12.75" customHeight="1">
      <c r="A307" s="162"/>
      <c r="B307" s="162"/>
      <c r="C307" s="242" t="s">
        <v>159</v>
      </c>
      <c r="D307" s="244" t="str">
        <f t="shared" si="343"/>
        <v/>
      </c>
      <c r="E307" s="243" t="str">
        <f t="shared" si="380"/>
        <v>_35</v>
      </c>
      <c r="F307" s="178">
        <v>35</v>
      </c>
      <c r="G307" s="178"/>
      <c r="H307" s="177"/>
      <c r="I307" s="187" t="s">
        <v>151</v>
      </c>
      <c r="J307" s="250"/>
      <c r="K307" s="250"/>
      <c r="L307" s="250"/>
      <c r="M307" s="268"/>
      <c r="N307" s="251"/>
      <c r="O307" s="250"/>
      <c r="P307" s="250"/>
      <c r="Q307" s="250"/>
      <c r="R307" s="252"/>
      <c r="S307" s="251"/>
      <c r="T307" s="250"/>
      <c r="U307" s="250"/>
      <c r="V307" s="250"/>
      <c r="W307" s="252"/>
      <c r="X307" s="251"/>
      <c r="Y307" s="250"/>
      <c r="Z307" s="250"/>
      <c r="AA307" s="250"/>
      <c r="AB307" s="252"/>
      <c r="AC307" s="325">
        <f t="shared" si="381"/>
        <v>0</v>
      </c>
      <c r="AD307" s="326">
        <f t="shared" si="382"/>
        <v>0</v>
      </c>
      <c r="AE307" s="326">
        <f t="shared" si="383"/>
        <v>0</v>
      </c>
      <c r="AF307" s="326">
        <f t="shared" si="384"/>
        <v>0</v>
      </c>
      <c r="AG307" s="327">
        <f t="shared" si="385"/>
        <v>0</v>
      </c>
      <c r="AH307" s="249"/>
      <c r="AI307" s="379" t="str">
        <f t="shared" si="342"/>
        <v/>
      </c>
      <c r="AJ307" s="185"/>
      <c r="AK307" s="185"/>
      <c r="AL307" s="185"/>
      <c r="AM307" s="185"/>
    </row>
    <row r="308" spans="1:39" ht="12.75" customHeight="1">
      <c r="A308" s="162"/>
      <c r="B308" s="162"/>
      <c r="C308" s="242" t="s">
        <v>160</v>
      </c>
      <c r="D308" s="244" t="str">
        <f t="shared" si="343"/>
        <v/>
      </c>
      <c r="E308" s="243" t="str">
        <f t="shared" si="380"/>
        <v>_36</v>
      </c>
      <c r="F308" s="178">
        <v>36</v>
      </c>
      <c r="G308" s="178"/>
      <c r="H308" s="177"/>
      <c r="I308" s="197"/>
      <c r="J308" s="256"/>
      <c r="K308" s="256"/>
      <c r="L308" s="256"/>
      <c r="M308" s="256"/>
      <c r="N308" s="257"/>
      <c r="O308" s="256"/>
      <c r="P308" s="256"/>
      <c r="Q308" s="256"/>
      <c r="R308" s="258"/>
      <c r="S308" s="257"/>
      <c r="T308" s="256"/>
      <c r="U308" s="256"/>
      <c r="V308" s="256"/>
      <c r="W308" s="258"/>
      <c r="X308" s="257"/>
      <c r="Y308" s="256"/>
      <c r="Z308" s="256"/>
      <c r="AA308" s="256"/>
      <c r="AB308" s="258"/>
      <c r="AC308" s="331"/>
      <c r="AD308" s="209"/>
      <c r="AE308" s="209"/>
      <c r="AF308" s="209"/>
      <c r="AG308" s="332"/>
      <c r="AH308" s="249"/>
      <c r="AI308" s="379" t="str">
        <f t="shared" si="342"/>
        <v/>
      </c>
      <c r="AJ308" s="185"/>
      <c r="AK308" s="185"/>
      <c r="AL308" s="185"/>
      <c r="AM308" s="185"/>
    </row>
    <row r="309" spans="1:39" ht="12.75" customHeight="1">
      <c r="A309" s="162"/>
      <c r="B309" s="162"/>
      <c r="C309" s="242" t="s">
        <v>161</v>
      </c>
      <c r="D309" s="244" t="str">
        <f t="shared" si="343"/>
        <v/>
      </c>
      <c r="E309" s="243" t="str">
        <f t="shared" si="380"/>
        <v>_37</v>
      </c>
      <c r="F309" s="178">
        <v>37</v>
      </c>
      <c r="G309" s="178"/>
      <c r="H309" s="177"/>
      <c r="I309" s="210" t="str">
        <f>"Total T2 hors CAS pensions (champ constant "&amp;$M$3&amp;")"</f>
        <v>Total T2 hors CAS pensions (champ constant 2023)</v>
      </c>
      <c r="J309" s="277">
        <f t="shared" ref="J309:AG309" si="386">+J304+J299+J295+J289+J287+J283+J273</f>
        <v>0</v>
      </c>
      <c r="K309" s="277">
        <f t="shared" si="386"/>
        <v>0</v>
      </c>
      <c r="L309" s="277">
        <f t="shared" si="386"/>
        <v>0</v>
      </c>
      <c r="M309" s="277">
        <f t="shared" si="386"/>
        <v>0</v>
      </c>
      <c r="N309" s="278">
        <f t="shared" si="386"/>
        <v>0</v>
      </c>
      <c r="O309" s="277">
        <f t="shared" si="386"/>
        <v>0</v>
      </c>
      <c r="P309" s="277">
        <f t="shared" si="386"/>
        <v>0</v>
      </c>
      <c r="Q309" s="277">
        <f t="shared" si="386"/>
        <v>0</v>
      </c>
      <c r="R309" s="279">
        <f t="shared" si="386"/>
        <v>0</v>
      </c>
      <c r="S309" s="278">
        <f t="shared" si="386"/>
        <v>0</v>
      </c>
      <c r="T309" s="277">
        <f t="shared" si="386"/>
        <v>0</v>
      </c>
      <c r="U309" s="277">
        <f t="shared" si="386"/>
        <v>0</v>
      </c>
      <c r="V309" s="277">
        <f t="shared" si="386"/>
        <v>0</v>
      </c>
      <c r="W309" s="279">
        <f t="shared" si="386"/>
        <v>0</v>
      </c>
      <c r="X309" s="278">
        <f t="shared" si="386"/>
        <v>0</v>
      </c>
      <c r="Y309" s="277">
        <f t="shared" si="386"/>
        <v>0</v>
      </c>
      <c r="Z309" s="277">
        <f t="shared" si="386"/>
        <v>0</v>
      </c>
      <c r="AA309" s="277">
        <f t="shared" si="386"/>
        <v>0</v>
      </c>
      <c r="AB309" s="279">
        <f t="shared" si="386"/>
        <v>0</v>
      </c>
      <c r="AC309" s="350">
        <f t="shared" si="386"/>
        <v>0</v>
      </c>
      <c r="AD309" s="216">
        <f t="shared" si="386"/>
        <v>0</v>
      </c>
      <c r="AE309" s="216">
        <f t="shared" si="386"/>
        <v>0</v>
      </c>
      <c r="AF309" s="216">
        <f t="shared" si="386"/>
        <v>0</v>
      </c>
      <c r="AG309" s="351">
        <f t="shared" si="386"/>
        <v>0</v>
      </c>
      <c r="AH309" s="249"/>
      <c r="AI309" s="379" t="str">
        <f t="shared" si="342"/>
        <v/>
      </c>
      <c r="AJ309" s="185"/>
      <c r="AK309" s="185"/>
      <c r="AL309" s="185"/>
      <c r="AM309" s="185"/>
    </row>
    <row r="310" spans="1:39" ht="12.75" customHeight="1">
      <c r="A310" s="162"/>
      <c r="B310" s="162"/>
      <c r="C310" s="242" t="s">
        <v>162</v>
      </c>
      <c r="D310" s="244" t="str">
        <f t="shared" si="343"/>
        <v/>
      </c>
      <c r="E310" s="243" t="str">
        <f t="shared" si="380"/>
        <v>_38</v>
      </c>
      <c r="F310" s="178">
        <v>38</v>
      </c>
      <c r="G310" s="178"/>
      <c r="H310" s="177"/>
      <c r="I310" s="217"/>
      <c r="J310" s="280"/>
      <c r="K310" s="280"/>
      <c r="L310" s="280"/>
      <c r="M310" s="280"/>
      <c r="N310" s="281"/>
      <c r="O310" s="280"/>
      <c r="P310" s="280"/>
      <c r="Q310" s="280"/>
      <c r="R310" s="282"/>
      <c r="S310" s="281"/>
      <c r="T310" s="280"/>
      <c r="U310" s="280"/>
      <c r="V310" s="280"/>
      <c r="W310" s="282"/>
      <c r="X310" s="281"/>
      <c r="Y310" s="280"/>
      <c r="Z310" s="280"/>
      <c r="AA310" s="280"/>
      <c r="AB310" s="282"/>
      <c r="AC310" s="352"/>
      <c r="AD310" s="223"/>
      <c r="AE310" s="223"/>
      <c r="AF310" s="223"/>
      <c r="AG310" s="353"/>
      <c r="AH310" s="249"/>
      <c r="AI310" s="379" t="str">
        <f t="shared" si="342"/>
        <v/>
      </c>
      <c r="AJ310" s="185"/>
      <c r="AK310" s="185"/>
      <c r="AL310" s="185"/>
      <c r="AM310" s="185"/>
    </row>
    <row r="311" spans="1:39" ht="12.75" customHeight="1">
      <c r="A311" s="162"/>
      <c r="B311" s="162"/>
      <c r="C311" s="242" t="s">
        <v>163</v>
      </c>
      <c r="D311" s="244" t="str">
        <f t="shared" si="343"/>
        <v/>
      </c>
      <c r="E311" s="243" t="str">
        <f t="shared" si="380"/>
        <v>_39</v>
      </c>
      <c r="F311" s="178">
        <v>39</v>
      </c>
      <c r="G311" s="178"/>
      <c r="H311" s="177"/>
      <c r="I311" s="224" t="s">
        <v>164</v>
      </c>
      <c r="J311" s="283"/>
      <c r="K311" s="283"/>
      <c r="L311" s="283"/>
      <c r="M311" s="283"/>
      <c r="N311" s="284"/>
      <c r="O311" s="283"/>
      <c r="P311" s="283"/>
      <c r="Q311" s="283"/>
      <c r="R311" s="285"/>
      <c r="S311" s="284"/>
      <c r="T311" s="283"/>
      <c r="U311" s="283"/>
      <c r="V311" s="283"/>
      <c r="W311" s="285"/>
      <c r="X311" s="284"/>
      <c r="Y311" s="283"/>
      <c r="Z311" s="283"/>
      <c r="AA311" s="283"/>
      <c r="AB311" s="285"/>
      <c r="AC311" s="354">
        <f>+N311+S311+X311-$J311</f>
        <v>0</v>
      </c>
      <c r="AD311" s="355">
        <f t="shared" ref="AD311" si="387">+O311+T311+Y311-$J311</f>
        <v>0</v>
      </c>
      <c r="AE311" s="355">
        <f t="shared" ref="AE311" si="388">+P311+U311+Z311-$J311</f>
        <v>0</v>
      </c>
      <c r="AF311" s="355">
        <f t="shared" ref="AF311" si="389">+Q311+V311+AA311-$J311</f>
        <v>0</v>
      </c>
      <c r="AG311" s="356">
        <f t="shared" ref="AG311" si="390">+R311+W311+AB311-$J311</f>
        <v>0</v>
      </c>
      <c r="AH311" s="249"/>
      <c r="AI311" s="379" t="str">
        <f t="shared" si="342"/>
        <v/>
      </c>
      <c r="AJ311" s="185"/>
      <c r="AK311" s="185"/>
      <c r="AL311" s="185"/>
      <c r="AM311" s="185"/>
    </row>
    <row r="312" spans="1:39" ht="12.75" customHeight="1">
      <c r="A312" s="162"/>
      <c r="B312" s="162"/>
      <c r="C312" s="242" t="s">
        <v>165</v>
      </c>
      <c r="D312" s="244" t="str">
        <f t="shared" si="343"/>
        <v/>
      </c>
      <c r="E312" s="243" t="str">
        <f t="shared" si="380"/>
        <v>_40</v>
      </c>
      <c r="F312" s="178">
        <v>40</v>
      </c>
      <c r="G312" s="178"/>
      <c r="H312" s="177"/>
      <c r="I312" s="210" t="s">
        <v>166</v>
      </c>
      <c r="J312" s="277">
        <f t="shared" ref="J312:AG312" si="391">+J311+J309</f>
        <v>0</v>
      </c>
      <c r="K312" s="277">
        <f t="shared" si="391"/>
        <v>0</v>
      </c>
      <c r="L312" s="277">
        <f t="shared" si="391"/>
        <v>0</v>
      </c>
      <c r="M312" s="277">
        <f t="shared" si="391"/>
        <v>0</v>
      </c>
      <c r="N312" s="278">
        <f t="shared" si="391"/>
        <v>0</v>
      </c>
      <c r="O312" s="277">
        <f t="shared" si="391"/>
        <v>0</v>
      </c>
      <c r="P312" s="277">
        <f t="shared" si="391"/>
        <v>0</v>
      </c>
      <c r="Q312" s="277">
        <f t="shared" si="391"/>
        <v>0</v>
      </c>
      <c r="R312" s="279">
        <f t="shared" si="391"/>
        <v>0</v>
      </c>
      <c r="S312" s="278">
        <f t="shared" si="391"/>
        <v>0</v>
      </c>
      <c r="T312" s="277">
        <f t="shared" si="391"/>
        <v>0</v>
      </c>
      <c r="U312" s="277">
        <f t="shared" si="391"/>
        <v>0</v>
      </c>
      <c r="V312" s="277">
        <f t="shared" si="391"/>
        <v>0</v>
      </c>
      <c r="W312" s="279">
        <f t="shared" si="391"/>
        <v>0</v>
      </c>
      <c r="X312" s="278">
        <f t="shared" si="391"/>
        <v>0</v>
      </c>
      <c r="Y312" s="277">
        <f t="shared" si="391"/>
        <v>0</v>
      </c>
      <c r="Z312" s="277">
        <f t="shared" si="391"/>
        <v>0</v>
      </c>
      <c r="AA312" s="277">
        <f t="shared" si="391"/>
        <v>0</v>
      </c>
      <c r="AB312" s="279">
        <f t="shared" si="391"/>
        <v>0</v>
      </c>
      <c r="AC312" s="350">
        <f t="shared" si="391"/>
        <v>0</v>
      </c>
      <c r="AD312" s="216">
        <f t="shared" si="391"/>
        <v>0</v>
      </c>
      <c r="AE312" s="216">
        <f t="shared" si="391"/>
        <v>0</v>
      </c>
      <c r="AF312" s="216">
        <f t="shared" si="391"/>
        <v>0</v>
      </c>
      <c r="AG312" s="351">
        <f t="shared" si="391"/>
        <v>0</v>
      </c>
      <c r="AH312" s="249"/>
      <c r="AI312" s="379" t="str">
        <f t="shared" si="342"/>
        <v/>
      </c>
      <c r="AJ312" s="185"/>
      <c r="AK312" s="185"/>
      <c r="AL312" s="185"/>
      <c r="AM312" s="185"/>
    </row>
    <row r="313" spans="1:39" ht="12.75" customHeight="1">
      <c r="A313" s="162"/>
      <c r="B313" s="162"/>
      <c r="C313" s="242" t="s">
        <v>167</v>
      </c>
      <c r="D313" s="244" t="str">
        <f t="shared" si="343"/>
        <v/>
      </c>
      <c r="E313" s="243" t="str">
        <f t="shared" si="380"/>
        <v>_41</v>
      </c>
      <c r="F313" s="178">
        <v>41</v>
      </c>
      <c r="G313" s="178"/>
      <c r="H313" s="177"/>
      <c r="I313" s="217"/>
      <c r="J313" s="280"/>
      <c r="K313" s="280"/>
      <c r="L313" s="280"/>
      <c r="M313" s="280"/>
      <c r="N313" s="281"/>
      <c r="O313" s="280"/>
      <c r="P313" s="280"/>
      <c r="Q313" s="280"/>
      <c r="R313" s="282"/>
      <c r="S313" s="281"/>
      <c r="T313" s="280"/>
      <c r="U313" s="280"/>
      <c r="V313" s="280"/>
      <c r="W313" s="282"/>
      <c r="X313" s="281"/>
      <c r="Y313" s="280"/>
      <c r="Z313" s="280"/>
      <c r="AA313" s="280"/>
      <c r="AB313" s="282"/>
      <c r="AC313" s="352"/>
      <c r="AD313" s="223"/>
      <c r="AE313" s="223"/>
      <c r="AF313" s="223"/>
      <c r="AG313" s="353"/>
      <c r="AH313" s="249"/>
      <c r="AI313" s="379" t="str">
        <f t="shared" si="342"/>
        <v/>
      </c>
      <c r="AJ313" s="185"/>
      <c r="AK313" s="185"/>
      <c r="AL313" s="185"/>
      <c r="AM313" s="185"/>
    </row>
    <row r="314" spans="1:39" ht="12.75" customHeight="1">
      <c r="A314" s="162"/>
      <c r="B314" s="162"/>
      <c r="C314" s="242" t="s">
        <v>168</v>
      </c>
      <c r="D314" s="244" t="str">
        <f t="shared" si="343"/>
        <v/>
      </c>
      <c r="E314" s="243" t="str">
        <f t="shared" si="380"/>
        <v>_42</v>
      </c>
      <c r="F314" s="178">
        <v>42</v>
      </c>
      <c r="G314" s="178"/>
      <c r="H314" s="177"/>
      <c r="I314" s="210" t="str">
        <f>"CAS Pensions (champ constant "&amp;$M$3&amp;")"</f>
        <v>CAS Pensions (champ constant 2023)</v>
      </c>
      <c r="J314" s="277">
        <f t="shared" ref="J314:AG314" si="392">+J315+J316+J317</f>
        <v>0</v>
      </c>
      <c r="K314" s="277">
        <f t="shared" si="392"/>
        <v>0</v>
      </c>
      <c r="L314" s="277">
        <f t="shared" si="392"/>
        <v>0</v>
      </c>
      <c r="M314" s="277">
        <f t="shared" si="392"/>
        <v>0</v>
      </c>
      <c r="N314" s="278">
        <f t="shared" si="392"/>
        <v>0</v>
      </c>
      <c r="O314" s="277">
        <f t="shared" si="392"/>
        <v>0</v>
      </c>
      <c r="P314" s="277">
        <f t="shared" si="392"/>
        <v>0</v>
      </c>
      <c r="Q314" s="277">
        <f t="shared" si="392"/>
        <v>0</v>
      </c>
      <c r="R314" s="279">
        <f t="shared" si="392"/>
        <v>0</v>
      </c>
      <c r="S314" s="278">
        <f t="shared" si="392"/>
        <v>0</v>
      </c>
      <c r="T314" s="277">
        <f t="shared" si="392"/>
        <v>0</v>
      </c>
      <c r="U314" s="277">
        <f t="shared" si="392"/>
        <v>0</v>
      </c>
      <c r="V314" s="277">
        <f t="shared" si="392"/>
        <v>0</v>
      </c>
      <c r="W314" s="279">
        <f t="shared" si="392"/>
        <v>0</v>
      </c>
      <c r="X314" s="278">
        <f t="shared" si="392"/>
        <v>0</v>
      </c>
      <c r="Y314" s="277">
        <f t="shared" si="392"/>
        <v>0</v>
      </c>
      <c r="Z314" s="277">
        <f t="shared" si="392"/>
        <v>0</v>
      </c>
      <c r="AA314" s="277">
        <f t="shared" si="392"/>
        <v>0</v>
      </c>
      <c r="AB314" s="279">
        <f t="shared" si="392"/>
        <v>0</v>
      </c>
      <c r="AC314" s="350">
        <f t="shared" si="392"/>
        <v>0</v>
      </c>
      <c r="AD314" s="216">
        <f t="shared" si="392"/>
        <v>0</v>
      </c>
      <c r="AE314" s="216">
        <f t="shared" si="392"/>
        <v>0</v>
      </c>
      <c r="AF314" s="216">
        <f t="shared" si="392"/>
        <v>0</v>
      </c>
      <c r="AG314" s="351">
        <f t="shared" si="392"/>
        <v>0</v>
      </c>
      <c r="AH314" s="249"/>
      <c r="AI314" s="379" t="str">
        <f t="shared" si="342"/>
        <v/>
      </c>
      <c r="AJ314" s="185"/>
      <c r="AK314" s="185"/>
      <c r="AL314" s="185"/>
      <c r="AM314" s="185"/>
    </row>
    <row r="315" spans="1:39" ht="12.75" customHeight="1">
      <c r="A315" s="162"/>
      <c r="B315" s="162"/>
      <c r="C315" s="242" t="s">
        <v>169</v>
      </c>
      <c r="D315" s="244" t="str">
        <f t="shared" si="343"/>
        <v/>
      </c>
      <c r="E315" s="243" t="str">
        <f t="shared" si="380"/>
        <v>_43</v>
      </c>
      <c r="F315" s="178">
        <v>43</v>
      </c>
      <c r="G315" s="178"/>
      <c r="H315" s="177"/>
      <c r="I315" s="197" t="s">
        <v>170</v>
      </c>
      <c r="J315" s="286"/>
      <c r="K315" s="286"/>
      <c r="L315" s="286"/>
      <c r="M315" s="286"/>
      <c r="N315" s="287"/>
      <c r="O315" s="286"/>
      <c r="P315" s="286"/>
      <c r="Q315" s="286"/>
      <c r="R315" s="288"/>
      <c r="S315" s="287"/>
      <c r="T315" s="286"/>
      <c r="U315" s="286"/>
      <c r="V315" s="286"/>
      <c r="W315" s="288"/>
      <c r="X315" s="287"/>
      <c r="Y315" s="286"/>
      <c r="Z315" s="286"/>
      <c r="AA315" s="286"/>
      <c r="AB315" s="288"/>
      <c r="AC315" s="357">
        <f t="shared" ref="AC315:AC317" si="393">+N315+S315+X315-$J315</f>
        <v>0</v>
      </c>
      <c r="AD315" s="358">
        <f t="shared" ref="AD315:AD317" si="394">+O315+T315+Y315-$J315</f>
        <v>0</v>
      </c>
      <c r="AE315" s="358">
        <f t="shared" ref="AE315:AE317" si="395">+P315+U315+Z315-$J315</f>
        <v>0</v>
      </c>
      <c r="AF315" s="358">
        <f t="shared" ref="AF315:AF317" si="396">+Q315+V315+AA315-$J315</f>
        <v>0</v>
      </c>
      <c r="AG315" s="359">
        <f t="shared" ref="AG315:AG317" si="397">+R315+W315+AB315-$J315</f>
        <v>0</v>
      </c>
      <c r="AH315" s="249"/>
      <c r="AI315" s="379" t="str">
        <f t="shared" si="342"/>
        <v/>
      </c>
      <c r="AJ315" s="185"/>
      <c r="AK315" s="185"/>
      <c r="AL315" s="185"/>
      <c r="AM315" s="185"/>
    </row>
    <row r="316" spans="1:39" ht="12.75" customHeight="1">
      <c r="A316" s="162"/>
      <c r="B316" s="162"/>
      <c r="C316" s="242" t="s">
        <v>171</v>
      </c>
      <c r="D316" s="244" t="str">
        <f t="shared" si="343"/>
        <v/>
      </c>
      <c r="E316" s="243" t="str">
        <f t="shared" si="380"/>
        <v>_44</v>
      </c>
      <c r="F316" s="178">
        <v>44</v>
      </c>
      <c r="G316" s="178"/>
      <c r="H316" s="177"/>
      <c r="I316" s="197" t="s">
        <v>172</v>
      </c>
      <c r="J316" s="286"/>
      <c r="K316" s="286"/>
      <c r="L316" s="286"/>
      <c r="M316" s="286"/>
      <c r="N316" s="287"/>
      <c r="O316" s="286"/>
      <c r="P316" s="286"/>
      <c r="Q316" s="286"/>
      <c r="R316" s="288"/>
      <c r="S316" s="287"/>
      <c r="T316" s="286"/>
      <c r="U316" s="286"/>
      <c r="V316" s="286"/>
      <c r="W316" s="288"/>
      <c r="X316" s="287"/>
      <c r="Y316" s="286"/>
      <c r="Z316" s="286"/>
      <c r="AA316" s="286"/>
      <c r="AB316" s="288"/>
      <c r="AC316" s="357">
        <f t="shared" si="393"/>
        <v>0</v>
      </c>
      <c r="AD316" s="358">
        <f t="shared" si="394"/>
        <v>0</v>
      </c>
      <c r="AE316" s="358">
        <f t="shared" si="395"/>
        <v>0</v>
      </c>
      <c r="AF316" s="358">
        <f t="shared" si="396"/>
        <v>0</v>
      </c>
      <c r="AG316" s="359">
        <f t="shared" si="397"/>
        <v>0</v>
      </c>
      <c r="AH316" s="249"/>
      <c r="AI316" s="379" t="str">
        <f t="shared" si="342"/>
        <v/>
      </c>
      <c r="AJ316" s="185"/>
      <c r="AK316" s="185"/>
      <c r="AL316" s="185"/>
      <c r="AM316" s="185"/>
    </row>
    <row r="317" spans="1:39" ht="12.75" customHeight="1">
      <c r="A317" s="162"/>
      <c r="B317" s="162"/>
      <c r="C317" s="242" t="s">
        <v>173</v>
      </c>
      <c r="D317" s="244" t="str">
        <f t="shared" si="343"/>
        <v/>
      </c>
      <c r="E317" s="243" t="str">
        <f t="shared" si="380"/>
        <v>_45</v>
      </c>
      <c r="F317" s="178">
        <v>45</v>
      </c>
      <c r="G317" s="178"/>
      <c r="H317" s="177"/>
      <c r="I317" s="197" t="s">
        <v>174</v>
      </c>
      <c r="J317" s="286"/>
      <c r="K317" s="286"/>
      <c r="L317" s="286"/>
      <c r="M317" s="286"/>
      <c r="N317" s="287"/>
      <c r="O317" s="286"/>
      <c r="P317" s="286"/>
      <c r="Q317" s="286"/>
      <c r="R317" s="288"/>
      <c r="S317" s="287"/>
      <c r="T317" s="286"/>
      <c r="U317" s="286"/>
      <c r="V317" s="286"/>
      <c r="W317" s="288"/>
      <c r="X317" s="287"/>
      <c r="Y317" s="286"/>
      <c r="Z317" s="286"/>
      <c r="AA317" s="286"/>
      <c r="AB317" s="288"/>
      <c r="AC317" s="357">
        <f t="shared" si="393"/>
        <v>0</v>
      </c>
      <c r="AD317" s="358">
        <f t="shared" si="394"/>
        <v>0</v>
      </c>
      <c r="AE317" s="358">
        <f t="shared" si="395"/>
        <v>0</v>
      </c>
      <c r="AF317" s="358">
        <f t="shared" si="396"/>
        <v>0</v>
      </c>
      <c r="AG317" s="359">
        <f t="shared" si="397"/>
        <v>0</v>
      </c>
      <c r="AH317" s="249"/>
      <c r="AI317" s="379" t="str">
        <f t="shared" si="342"/>
        <v/>
      </c>
      <c r="AJ317" s="185"/>
      <c r="AK317" s="185"/>
      <c r="AL317" s="185"/>
      <c r="AM317" s="185"/>
    </row>
    <row r="318" spans="1:39" ht="12.75" customHeight="1">
      <c r="A318" s="162"/>
      <c r="B318" s="162"/>
      <c r="C318" s="242" t="s">
        <v>175</v>
      </c>
      <c r="D318" s="244" t="str">
        <f t="shared" si="343"/>
        <v/>
      </c>
      <c r="E318" s="243" t="str">
        <f t="shared" si="380"/>
        <v>_46</v>
      </c>
      <c r="F318" s="178">
        <v>46</v>
      </c>
      <c r="G318" s="178"/>
      <c r="H318" s="177"/>
      <c r="I318" s="197"/>
      <c r="J318" s="256"/>
      <c r="K318" s="256"/>
      <c r="L318" s="256"/>
      <c r="M318" s="256"/>
      <c r="N318" s="257"/>
      <c r="O318" s="256"/>
      <c r="P318" s="256"/>
      <c r="Q318" s="256"/>
      <c r="R318" s="258"/>
      <c r="S318" s="257"/>
      <c r="T318" s="256"/>
      <c r="U318" s="256"/>
      <c r="V318" s="256"/>
      <c r="W318" s="258"/>
      <c r="X318" s="257"/>
      <c r="Y318" s="256"/>
      <c r="Z318" s="256"/>
      <c r="AA318" s="256"/>
      <c r="AB318" s="258"/>
      <c r="AC318" s="331"/>
      <c r="AD318" s="209"/>
      <c r="AE318" s="209"/>
      <c r="AF318" s="209"/>
      <c r="AG318" s="332"/>
      <c r="AH318" s="249"/>
      <c r="AI318" s="379" t="str">
        <f t="shared" si="342"/>
        <v/>
      </c>
      <c r="AJ318" s="185"/>
      <c r="AK318" s="185"/>
      <c r="AL318" s="185"/>
      <c r="AM318" s="185"/>
    </row>
    <row r="319" spans="1:39" ht="12.75" customHeight="1">
      <c r="A319" s="162"/>
      <c r="B319" s="162"/>
      <c r="C319" s="242" t="s">
        <v>176</v>
      </c>
      <c r="D319" s="244" t="str">
        <f t="shared" si="343"/>
        <v/>
      </c>
      <c r="E319" s="243" t="str">
        <f t="shared" si="380"/>
        <v>_47</v>
      </c>
      <c r="F319" s="178">
        <v>47</v>
      </c>
      <c r="G319" s="178"/>
      <c r="H319" s="177"/>
      <c r="I319" s="224" t="s">
        <v>164</v>
      </c>
      <c r="J319" s="283"/>
      <c r="K319" s="283"/>
      <c r="L319" s="283"/>
      <c r="M319" s="283"/>
      <c r="N319" s="284"/>
      <c r="O319" s="283"/>
      <c r="P319" s="283"/>
      <c r="Q319" s="283"/>
      <c r="R319" s="285"/>
      <c r="S319" s="284"/>
      <c r="T319" s="283"/>
      <c r="U319" s="283"/>
      <c r="V319" s="283"/>
      <c r="W319" s="285"/>
      <c r="X319" s="284"/>
      <c r="Y319" s="283"/>
      <c r="Z319" s="283"/>
      <c r="AA319" s="283"/>
      <c r="AB319" s="285"/>
      <c r="AC319" s="354">
        <f>+N319+S319+X319-$J319</f>
        <v>0</v>
      </c>
      <c r="AD319" s="355">
        <f t="shared" ref="AD319" si="398">+O319+T319+Y319-$J319</f>
        <v>0</v>
      </c>
      <c r="AE319" s="355">
        <f t="shared" ref="AE319" si="399">+P319+U319+Z319-$J319</f>
        <v>0</v>
      </c>
      <c r="AF319" s="355">
        <f t="shared" ref="AF319" si="400">+Q319+V319+AA319-$J319</f>
        <v>0</v>
      </c>
      <c r="AG319" s="356">
        <f t="shared" ref="AG319" si="401">+R319+W319+AB319-$J319</f>
        <v>0</v>
      </c>
      <c r="AH319" s="249"/>
      <c r="AI319" s="379" t="str">
        <f t="shared" si="342"/>
        <v/>
      </c>
      <c r="AJ319" s="185"/>
      <c r="AK319" s="185"/>
      <c r="AL319" s="185"/>
      <c r="AM319" s="185"/>
    </row>
    <row r="320" spans="1:39" ht="12.75" customHeight="1">
      <c r="A320" s="162"/>
      <c r="B320" s="162"/>
      <c r="C320" s="242" t="s">
        <v>177</v>
      </c>
      <c r="D320" s="244" t="str">
        <f t="shared" si="343"/>
        <v/>
      </c>
      <c r="E320" s="243" t="str">
        <f t="shared" si="380"/>
        <v>_48</v>
      </c>
      <c r="F320" s="178">
        <v>48</v>
      </c>
      <c r="G320" s="178"/>
      <c r="H320" s="177"/>
      <c r="I320" s="210" t="s">
        <v>178</v>
      </c>
      <c r="J320" s="277">
        <f t="shared" ref="J320:AG320" si="402">+J314+J319</f>
        <v>0</v>
      </c>
      <c r="K320" s="277">
        <f t="shared" si="402"/>
        <v>0</v>
      </c>
      <c r="L320" s="277">
        <f t="shared" si="402"/>
        <v>0</v>
      </c>
      <c r="M320" s="277">
        <f t="shared" si="402"/>
        <v>0</v>
      </c>
      <c r="N320" s="278">
        <f t="shared" si="402"/>
        <v>0</v>
      </c>
      <c r="O320" s="277">
        <f t="shared" si="402"/>
        <v>0</v>
      </c>
      <c r="P320" s="277">
        <f t="shared" si="402"/>
        <v>0</v>
      </c>
      <c r="Q320" s="277">
        <f t="shared" si="402"/>
        <v>0</v>
      </c>
      <c r="R320" s="279">
        <f t="shared" si="402"/>
        <v>0</v>
      </c>
      <c r="S320" s="278">
        <f t="shared" si="402"/>
        <v>0</v>
      </c>
      <c r="T320" s="277">
        <f t="shared" si="402"/>
        <v>0</v>
      </c>
      <c r="U320" s="277">
        <f t="shared" si="402"/>
        <v>0</v>
      </c>
      <c r="V320" s="277">
        <f t="shared" si="402"/>
        <v>0</v>
      </c>
      <c r="W320" s="279">
        <f t="shared" si="402"/>
        <v>0</v>
      </c>
      <c r="X320" s="278">
        <f t="shared" si="402"/>
        <v>0</v>
      </c>
      <c r="Y320" s="277">
        <f t="shared" si="402"/>
        <v>0</v>
      </c>
      <c r="Z320" s="277">
        <f t="shared" si="402"/>
        <v>0</v>
      </c>
      <c r="AA320" s="277">
        <f t="shared" si="402"/>
        <v>0</v>
      </c>
      <c r="AB320" s="279">
        <f t="shared" si="402"/>
        <v>0</v>
      </c>
      <c r="AC320" s="350">
        <f t="shared" si="402"/>
        <v>0</v>
      </c>
      <c r="AD320" s="216">
        <f t="shared" si="402"/>
        <v>0</v>
      </c>
      <c r="AE320" s="216">
        <f t="shared" si="402"/>
        <v>0</v>
      </c>
      <c r="AF320" s="216">
        <f t="shared" si="402"/>
        <v>0</v>
      </c>
      <c r="AG320" s="351">
        <f t="shared" si="402"/>
        <v>0</v>
      </c>
      <c r="AH320" s="249"/>
      <c r="AI320" s="379" t="str">
        <f t="shared" si="342"/>
        <v/>
      </c>
      <c r="AJ320" s="185"/>
      <c r="AK320" s="185"/>
      <c r="AL320" s="185"/>
      <c r="AM320" s="185"/>
    </row>
    <row r="321" spans="1:39" ht="12.75" customHeight="1">
      <c r="A321" s="162"/>
      <c r="B321" s="162"/>
      <c r="C321" s="242" t="s">
        <v>179</v>
      </c>
      <c r="D321" s="244" t="str">
        <f t="shared" si="343"/>
        <v/>
      </c>
      <c r="E321" s="243" t="str">
        <f t="shared" si="380"/>
        <v>_49</v>
      </c>
      <c r="F321" s="178">
        <v>49</v>
      </c>
      <c r="G321" s="178"/>
      <c r="H321" s="177"/>
      <c r="I321" s="197"/>
      <c r="J321" s="256"/>
      <c r="K321" s="256"/>
      <c r="L321" s="256"/>
      <c r="M321" s="256"/>
      <c r="N321" s="257"/>
      <c r="O321" s="256"/>
      <c r="P321" s="256"/>
      <c r="Q321" s="256"/>
      <c r="R321" s="258"/>
      <c r="S321" s="257"/>
      <c r="T321" s="256"/>
      <c r="U321" s="256"/>
      <c r="V321" s="256"/>
      <c r="W321" s="258"/>
      <c r="X321" s="257"/>
      <c r="Y321" s="256"/>
      <c r="Z321" s="256"/>
      <c r="AA321" s="256"/>
      <c r="AB321" s="258"/>
      <c r="AC321" s="331"/>
      <c r="AD321" s="209"/>
      <c r="AE321" s="209"/>
      <c r="AF321" s="209"/>
      <c r="AG321" s="332"/>
      <c r="AH321" s="249"/>
      <c r="AI321" s="379" t="str">
        <f t="shared" si="342"/>
        <v/>
      </c>
      <c r="AJ321" s="185"/>
      <c r="AK321" s="185"/>
      <c r="AL321" s="185"/>
      <c r="AM321" s="185"/>
    </row>
    <row r="322" spans="1:39" ht="12.75" customHeight="1">
      <c r="A322" s="162"/>
      <c r="B322" s="162"/>
      <c r="C322" s="242" t="s">
        <v>180</v>
      </c>
      <c r="D322" s="244" t="str">
        <f t="shared" si="343"/>
        <v/>
      </c>
      <c r="E322" s="243" t="str">
        <f t="shared" si="380"/>
        <v>_50</v>
      </c>
      <c r="F322" s="178">
        <v>50</v>
      </c>
      <c r="G322" s="178"/>
      <c r="H322" s="177"/>
      <c r="I322" s="301" t="str">
        <f>"Total Titre 2 (champ constant "&amp;$M$3&amp;")"</f>
        <v>Total Titre 2 (champ constant 2023)</v>
      </c>
      <c r="J322" s="313">
        <f t="shared" ref="J322:AG322" si="403">+J309+J314</f>
        <v>0</v>
      </c>
      <c r="K322" s="313">
        <f t="shared" si="403"/>
        <v>0</v>
      </c>
      <c r="L322" s="313">
        <f t="shared" si="403"/>
        <v>0</v>
      </c>
      <c r="M322" s="313">
        <f t="shared" si="403"/>
        <v>0</v>
      </c>
      <c r="N322" s="314">
        <f t="shared" si="403"/>
        <v>0</v>
      </c>
      <c r="O322" s="313">
        <f t="shared" si="403"/>
        <v>0</v>
      </c>
      <c r="P322" s="313">
        <f t="shared" si="403"/>
        <v>0</v>
      </c>
      <c r="Q322" s="313">
        <f t="shared" si="403"/>
        <v>0</v>
      </c>
      <c r="R322" s="315">
        <f t="shared" si="403"/>
        <v>0</v>
      </c>
      <c r="S322" s="314">
        <f t="shared" si="403"/>
        <v>0</v>
      </c>
      <c r="T322" s="313">
        <f t="shared" si="403"/>
        <v>0</v>
      </c>
      <c r="U322" s="313">
        <f t="shared" si="403"/>
        <v>0</v>
      </c>
      <c r="V322" s="313">
        <f t="shared" si="403"/>
        <v>0</v>
      </c>
      <c r="W322" s="315">
        <f t="shared" si="403"/>
        <v>0</v>
      </c>
      <c r="X322" s="314">
        <f t="shared" si="403"/>
        <v>0</v>
      </c>
      <c r="Y322" s="313">
        <f t="shared" si="403"/>
        <v>0</v>
      </c>
      <c r="Z322" s="313">
        <f t="shared" si="403"/>
        <v>0</v>
      </c>
      <c r="AA322" s="313">
        <f t="shared" si="403"/>
        <v>0</v>
      </c>
      <c r="AB322" s="315">
        <f t="shared" si="403"/>
        <v>0</v>
      </c>
      <c r="AC322" s="360">
        <f t="shared" si="403"/>
        <v>0</v>
      </c>
      <c r="AD322" s="361">
        <f t="shared" si="403"/>
        <v>0</v>
      </c>
      <c r="AE322" s="361">
        <f t="shared" si="403"/>
        <v>0</v>
      </c>
      <c r="AF322" s="361">
        <f t="shared" si="403"/>
        <v>0</v>
      </c>
      <c r="AG322" s="362">
        <f t="shared" si="403"/>
        <v>0</v>
      </c>
      <c r="AH322" s="249"/>
      <c r="AI322" s="379" t="str">
        <f t="shared" si="342"/>
        <v/>
      </c>
      <c r="AJ322" s="185"/>
      <c r="AK322" s="185"/>
      <c r="AL322" s="185"/>
      <c r="AM322" s="185"/>
    </row>
    <row r="323" spans="1:39" ht="12.75" customHeight="1">
      <c r="A323" s="162"/>
      <c r="B323" s="162"/>
      <c r="C323" s="242" t="s">
        <v>181</v>
      </c>
      <c r="D323" s="244" t="str">
        <f t="shared" si="343"/>
        <v/>
      </c>
      <c r="E323" s="243" t="str">
        <f t="shared" si="380"/>
        <v>_51</v>
      </c>
      <c r="F323" s="178">
        <v>51</v>
      </c>
      <c r="G323" s="178"/>
      <c r="H323" s="177"/>
      <c r="I323" s="187"/>
      <c r="J323" s="289"/>
      <c r="K323" s="289"/>
      <c r="L323" s="289"/>
      <c r="M323" s="289"/>
      <c r="N323" s="290"/>
      <c r="O323" s="289"/>
      <c r="P323" s="289"/>
      <c r="Q323" s="289"/>
      <c r="R323" s="291"/>
      <c r="S323" s="290"/>
      <c r="T323" s="289"/>
      <c r="U323" s="289"/>
      <c r="V323" s="289"/>
      <c r="W323" s="291"/>
      <c r="X323" s="290"/>
      <c r="Y323" s="289"/>
      <c r="Z323" s="289"/>
      <c r="AA323" s="289"/>
      <c r="AB323" s="291"/>
      <c r="AC323" s="363"/>
      <c r="AD323" s="237"/>
      <c r="AE323" s="237"/>
      <c r="AF323" s="237"/>
      <c r="AG323" s="364"/>
      <c r="AH323" s="249"/>
      <c r="AI323" s="379" t="str">
        <f t="shared" si="342"/>
        <v/>
      </c>
      <c r="AJ323" s="185"/>
      <c r="AK323" s="185"/>
      <c r="AL323" s="185"/>
      <c r="AM323" s="185"/>
    </row>
    <row r="324" spans="1:39" ht="12.75" customHeight="1" thickBot="1">
      <c r="A324" s="162"/>
      <c r="B324" s="162"/>
      <c r="C324" s="242" t="s">
        <v>182</v>
      </c>
      <c r="D324" s="244" t="str">
        <f t="shared" si="343"/>
        <v/>
      </c>
      <c r="E324" s="243" t="str">
        <f t="shared" si="380"/>
        <v>_52</v>
      </c>
      <c r="F324" s="178">
        <v>52</v>
      </c>
      <c r="G324" s="178"/>
      <c r="H324" s="177"/>
      <c r="I324" s="301" t="s">
        <v>183</v>
      </c>
      <c r="J324" s="316">
        <f t="shared" ref="J324:AG324" si="404">+J312+J320</f>
        <v>0</v>
      </c>
      <c r="K324" s="316">
        <f t="shared" si="404"/>
        <v>0</v>
      </c>
      <c r="L324" s="316">
        <f t="shared" si="404"/>
        <v>0</v>
      </c>
      <c r="M324" s="316">
        <f t="shared" si="404"/>
        <v>0</v>
      </c>
      <c r="N324" s="317">
        <f t="shared" si="404"/>
        <v>0</v>
      </c>
      <c r="O324" s="318">
        <f t="shared" si="404"/>
        <v>0</v>
      </c>
      <c r="P324" s="318">
        <f t="shared" si="404"/>
        <v>0</v>
      </c>
      <c r="Q324" s="318">
        <f t="shared" si="404"/>
        <v>0</v>
      </c>
      <c r="R324" s="319">
        <f t="shared" si="404"/>
        <v>0</v>
      </c>
      <c r="S324" s="317">
        <f t="shared" si="404"/>
        <v>0</v>
      </c>
      <c r="T324" s="318">
        <f t="shared" si="404"/>
        <v>0</v>
      </c>
      <c r="U324" s="318">
        <f t="shared" si="404"/>
        <v>0</v>
      </c>
      <c r="V324" s="318">
        <f t="shared" si="404"/>
        <v>0</v>
      </c>
      <c r="W324" s="319">
        <f t="shared" si="404"/>
        <v>0</v>
      </c>
      <c r="X324" s="317">
        <f t="shared" si="404"/>
        <v>0</v>
      </c>
      <c r="Y324" s="318">
        <f t="shared" si="404"/>
        <v>0</v>
      </c>
      <c r="Z324" s="318">
        <f t="shared" si="404"/>
        <v>0</v>
      </c>
      <c r="AA324" s="318">
        <f t="shared" si="404"/>
        <v>0</v>
      </c>
      <c r="AB324" s="319">
        <f t="shared" si="404"/>
        <v>0</v>
      </c>
      <c r="AC324" s="365">
        <f t="shared" si="404"/>
        <v>0</v>
      </c>
      <c r="AD324" s="366">
        <f t="shared" si="404"/>
        <v>0</v>
      </c>
      <c r="AE324" s="366">
        <f t="shared" si="404"/>
        <v>0</v>
      </c>
      <c r="AF324" s="366">
        <f t="shared" si="404"/>
        <v>0</v>
      </c>
      <c r="AG324" s="367">
        <f t="shared" si="404"/>
        <v>0</v>
      </c>
      <c r="AH324" s="249"/>
      <c r="AI324" s="379" t="str">
        <f t="shared" si="342"/>
        <v/>
      </c>
      <c r="AJ324" s="185"/>
      <c r="AK324" s="185"/>
      <c r="AL324" s="185"/>
      <c r="AM324" s="185"/>
    </row>
    <row r="325" spans="1:39" ht="12.75" customHeight="1" thickBot="1">
      <c r="A325" s="238" t="s">
        <v>95</v>
      </c>
      <c r="B325" s="238"/>
      <c r="C325" s="239" t="s">
        <v>95</v>
      </c>
      <c r="D325" s="239" t="s">
        <v>95</v>
      </c>
      <c r="E325" s="239"/>
      <c r="F325" s="239"/>
      <c r="G325" s="239"/>
      <c r="H325" s="240"/>
      <c r="I325" s="238"/>
      <c r="J325" s="238"/>
      <c r="K325" s="241"/>
      <c r="L325" s="241"/>
      <c r="M325" s="241"/>
      <c r="N325" s="241"/>
      <c r="O325" s="241"/>
      <c r="P325" s="241"/>
      <c r="Q325" s="241"/>
      <c r="R325" s="241"/>
      <c r="S325" s="241"/>
      <c r="T325" s="241"/>
      <c r="U325" s="241"/>
      <c r="V325" s="241"/>
      <c r="W325" s="241"/>
      <c r="X325" s="241"/>
      <c r="Y325" s="241"/>
      <c r="Z325" s="241"/>
      <c r="AA325" s="241"/>
      <c r="AB325" s="241"/>
      <c r="AC325" s="241"/>
      <c r="AD325" s="241"/>
      <c r="AE325" s="241"/>
      <c r="AF325" s="241"/>
      <c r="AG325" s="241"/>
      <c r="AH325" s="241"/>
      <c r="AI325" s="241"/>
      <c r="AJ325" s="241"/>
      <c r="AK325" s="241"/>
      <c r="AL325" s="241"/>
      <c r="AM325" s="241"/>
    </row>
    <row r="326" spans="1:39" ht="12.75" customHeight="1" thickBot="1">
      <c r="A326" s="162"/>
      <c r="B326" s="162"/>
      <c r="C326" s="242" t="s">
        <v>97</v>
      </c>
      <c r="D326" s="378"/>
      <c r="E326" s="243" t="str">
        <f t="shared" ref="E326:E357" si="405">D326&amp;"_"&amp;F326</f>
        <v>_1</v>
      </c>
      <c r="F326" s="178">
        <v>1</v>
      </c>
      <c r="G326" s="178" t="str">
        <f>"Prg"&amp;H326</f>
        <v>Prg6</v>
      </c>
      <c r="H326" s="177">
        <f>H273+1</f>
        <v>6</v>
      </c>
      <c r="I326" s="179" t="s">
        <v>98</v>
      </c>
      <c r="J326" s="245">
        <f t="shared" ref="J326:AG326" si="406">+J327+J328+J329+J330</f>
        <v>0</v>
      </c>
      <c r="K326" s="245">
        <f t="shared" si="406"/>
        <v>0</v>
      </c>
      <c r="L326" s="245">
        <f t="shared" si="406"/>
        <v>0</v>
      </c>
      <c r="M326" s="245">
        <f t="shared" si="406"/>
        <v>0</v>
      </c>
      <c r="N326" s="246">
        <f t="shared" si="406"/>
        <v>0</v>
      </c>
      <c r="O326" s="247">
        <f t="shared" si="406"/>
        <v>0</v>
      </c>
      <c r="P326" s="247">
        <f t="shared" si="406"/>
        <v>0</v>
      </c>
      <c r="Q326" s="247">
        <f t="shared" si="406"/>
        <v>0</v>
      </c>
      <c r="R326" s="248">
        <f t="shared" si="406"/>
        <v>0</v>
      </c>
      <c r="S326" s="246">
        <f t="shared" si="406"/>
        <v>0</v>
      </c>
      <c r="T326" s="247">
        <f t="shared" si="406"/>
        <v>0</v>
      </c>
      <c r="U326" s="247">
        <f t="shared" si="406"/>
        <v>0</v>
      </c>
      <c r="V326" s="247">
        <f t="shared" si="406"/>
        <v>0</v>
      </c>
      <c r="W326" s="248">
        <f t="shared" si="406"/>
        <v>0</v>
      </c>
      <c r="X326" s="246">
        <f t="shared" si="406"/>
        <v>0</v>
      </c>
      <c r="Y326" s="247">
        <f t="shared" si="406"/>
        <v>0</v>
      </c>
      <c r="Z326" s="247">
        <f t="shared" si="406"/>
        <v>0</v>
      </c>
      <c r="AA326" s="247">
        <f t="shared" si="406"/>
        <v>0</v>
      </c>
      <c r="AB326" s="248">
        <f t="shared" si="406"/>
        <v>0</v>
      </c>
      <c r="AC326" s="322">
        <f t="shared" si="406"/>
        <v>0</v>
      </c>
      <c r="AD326" s="323">
        <f t="shared" si="406"/>
        <v>0</v>
      </c>
      <c r="AE326" s="323">
        <f t="shared" si="406"/>
        <v>0</v>
      </c>
      <c r="AF326" s="323">
        <f t="shared" si="406"/>
        <v>0</v>
      </c>
      <c r="AG326" s="324">
        <f t="shared" si="406"/>
        <v>0</v>
      </c>
      <c r="AH326" s="249"/>
      <c r="AI326" s="379">
        <f>D326</f>
        <v>0</v>
      </c>
      <c r="AJ326" s="185"/>
      <c r="AK326" s="185"/>
      <c r="AL326" s="185"/>
      <c r="AM326" s="185"/>
    </row>
    <row r="327" spans="1:39" ht="12.75" customHeight="1">
      <c r="A327" s="162"/>
      <c r="B327" s="162"/>
      <c r="C327" s="242" t="s">
        <v>99</v>
      </c>
      <c r="D327" s="244" t="str">
        <f>IF(D326="","",D326)</f>
        <v/>
      </c>
      <c r="E327" s="243" t="str">
        <f t="shared" si="405"/>
        <v>_2</v>
      </c>
      <c r="F327" s="178">
        <v>2</v>
      </c>
      <c r="G327" s="178"/>
      <c r="H327" s="177"/>
      <c r="I327" s="187" t="s">
        <v>100</v>
      </c>
      <c r="J327" s="250"/>
      <c r="K327" s="250"/>
      <c r="L327" s="250"/>
      <c r="M327" s="250">
        <f>K362</f>
        <v>0</v>
      </c>
      <c r="N327" s="251"/>
      <c r="O327" s="250"/>
      <c r="P327" s="250"/>
      <c r="Q327" s="250"/>
      <c r="R327" s="252"/>
      <c r="S327" s="251"/>
      <c r="T327" s="250"/>
      <c r="U327" s="250"/>
      <c r="V327" s="250"/>
      <c r="W327" s="252"/>
      <c r="X327" s="251"/>
      <c r="Y327" s="250"/>
      <c r="Z327" s="250"/>
      <c r="AA327" s="250"/>
      <c r="AB327" s="252"/>
      <c r="AC327" s="325">
        <f>+N327+S327+X327-$J327</f>
        <v>0</v>
      </c>
      <c r="AD327" s="326">
        <f t="shared" ref="AD327:AD329" si="407">+O327+T327+Y327-$J327</f>
        <v>0</v>
      </c>
      <c r="AE327" s="326">
        <f t="shared" ref="AE327:AE329" si="408">+P327+U327+Z327-$J327</f>
        <v>0</v>
      </c>
      <c r="AF327" s="326">
        <f t="shared" ref="AF327:AF329" si="409">+Q327+V327+AA327-$J327</f>
        <v>0</v>
      </c>
      <c r="AG327" s="327">
        <f t="shared" ref="AG327:AG329" si="410">+R327+W327+AB327-$J327</f>
        <v>0</v>
      </c>
      <c r="AH327" s="249"/>
      <c r="AI327" s="379" t="str">
        <f t="shared" ref="AI327:AI377" si="411">D327</f>
        <v/>
      </c>
      <c r="AJ327" s="185"/>
      <c r="AK327" s="185"/>
      <c r="AL327" s="185"/>
      <c r="AM327" s="185"/>
    </row>
    <row r="328" spans="1:39" ht="12.75" customHeight="1">
      <c r="A328" s="162"/>
      <c r="B328" s="162"/>
      <c r="C328" s="242" t="s">
        <v>101</v>
      </c>
      <c r="D328" s="244" t="str">
        <f t="shared" ref="D328:D377" si="412">IF(D327="","",D327)</f>
        <v/>
      </c>
      <c r="E328" s="243" t="str">
        <f t="shared" si="405"/>
        <v>_3</v>
      </c>
      <c r="F328" s="178">
        <v>3</v>
      </c>
      <c r="G328" s="178"/>
      <c r="H328" s="177"/>
      <c r="I328" s="187" t="s">
        <v>102</v>
      </c>
      <c r="J328" s="250"/>
      <c r="K328" s="250"/>
      <c r="L328" s="250"/>
      <c r="M328" s="250"/>
      <c r="N328" s="251"/>
      <c r="O328" s="250"/>
      <c r="P328" s="250"/>
      <c r="Q328" s="250"/>
      <c r="R328" s="252"/>
      <c r="S328" s="251"/>
      <c r="T328" s="250"/>
      <c r="U328" s="250"/>
      <c r="V328" s="250"/>
      <c r="W328" s="252"/>
      <c r="X328" s="251"/>
      <c r="Y328" s="250"/>
      <c r="Z328" s="250"/>
      <c r="AA328" s="250"/>
      <c r="AB328" s="252"/>
      <c r="AC328" s="325">
        <f t="shared" ref="AC328:AC329" si="413">+N328+S328+X328-$J328</f>
        <v>0</v>
      </c>
      <c r="AD328" s="326">
        <f t="shared" si="407"/>
        <v>0</v>
      </c>
      <c r="AE328" s="326">
        <f t="shared" si="408"/>
        <v>0</v>
      </c>
      <c r="AF328" s="326">
        <f t="shared" si="409"/>
        <v>0</v>
      </c>
      <c r="AG328" s="327">
        <f t="shared" si="410"/>
        <v>0</v>
      </c>
      <c r="AH328" s="249"/>
      <c r="AI328" s="379" t="str">
        <f t="shared" si="411"/>
        <v/>
      </c>
      <c r="AJ328" s="185"/>
      <c r="AK328" s="185"/>
      <c r="AL328" s="185"/>
      <c r="AM328" s="185"/>
    </row>
    <row r="329" spans="1:39" ht="12.75" customHeight="1">
      <c r="A329" s="162"/>
      <c r="B329" s="162"/>
      <c r="C329" s="242" t="s">
        <v>103</v>
      </c>
      <c r="D329" s="244" t="str">
        <f t="shared" si="412"/>
        <v/>
      </c>
      <c r="E329" s="243" t="str">
        <f t="shared" si="405"/>
        <v>_4</v>
      </c>
      <c r="F329" s="178">
        <v>4</v>
      </c>
      <c r="G329" s="178"/>
      <c r="H329" s="177"/>
      <c r="I329" s="187" t="s">
        <v>104</v>
      </c>
      <c r="J329" s="250"/>
      <c r="K329" s="250"/>
      <c r="L329" s="250"/>
      <c r="M329" s="250"/>
      <c r="N329" s="251"/>
      <c r="O329" s="250"/>
      <c r="P329" s="250"/>
      <c r="Q329" s="250"/>
      <c r="R329" s="252"/>
      <c r="S329" s="251"/>
      <c r="T329" s="250"/>
      <c r="U329" s="250"/>
      <c r="V329" s="250"/>
      <c r="W329" s="252"/>
      <c r="X329" s="251"/>
      <c r="Y329" s="250"/>
      <c r="Z329" s="250"/>
      <c r="AA329" s="250"/>
      <c r="AB329" s="252"/>
      <c r="AC329" s="325">
        <f t="shared" si="413"/>
        <v>0</v>
      </c>
      <c r="AD329" s="326">
        <f t="shared" si="407"/>
        <v>0</v>
      </c>
      <c r="AE329" s="326">
        <f t="shared" si="408"/>
        <v>0</v>
      </c>
      <c r="AF329" s="326">
        <f t="shared" si="409"/>
        <v>0</v>
      </c>
      <c r="AG329" s="327">
        <f t="shared" si="410"/>
        <v>0</v>
      </c>
      <c r="AH329" s="249"/>
      <c r="AI329" s="379" t="str">
        <f t="shared" si="411"/>
        <v/>
      </c>
      <c r="AJ329" s="185"/>
      <c r="AK329" s="185"/>
      <c r="AL329" s="185"/>
      <c r="AM329" s="185"/>
    </row>
    <row r="330" spans="1:39" ht="12.75" customHeight="1">
      <c r="A330" s="162"/>
      <c r="B330" s="162"/>
      <c r="C330" s="242" t="s">
        <v>105</v>
      </c>
      <c r="D330" s="244" t="str">
        <f t="shared" si="412"/>
        <v/>
      </c>
      <c r="E330" s="243" t="str">
        <f t="shared" si="405"/>
        <v>_5</v>
      </c>
      <c r="F330" s="178">
        <v>5</v>
      </c>
      <c r="G330" s="178"/>
      <c r="H330" s="177"/>
      <c r="I330" s="197" t="s">
        <v>106</v>
      </c>
      <c r="J330" s="253">
        <f t="shared" ref="J330:AG330" si="414">+J331+J332+J333+J334</f>
        <v>0</v>
      </c>
      <c r="K330" s="253">
        <f t="shared" si="414"/>
        <v>0</v>
      </c>
      <c r="L330" s="253">
        <f t="shared" si="414"/>
        <v>0</v>
      </c>
      <c r="M330" s="253">
        <f t="shared" si="414"/>
        <v>0</v>
      </c>
      <c r="N330" s="254">
        <f t="shared" si="414"/>
        <v>0</v>
      </c>
      <c r="O330" s="253">
        <f t="shared" si="414"/>
        <v>0</v>
      </c>
      <c r="P330" s="253">
        <f t="shared" si="414"/>
        <v>0</v>
      </c>
      <c r="Q330" s="253">
        <f t="shared" si="414"/>
        <v>0</v>
      </c>
      <c r="R330" s="255">
        <f t="shared" si="414"/>
        <v>0</v>
      </c>
      <c r="S330" s="254">
        <f t="shared" si="414"/>
        <v>0</v>
      </c>
      <c r="T330" s="253">
        <f t="shared" si="414"/>
        <v>0</v>
      </c>
      <c r="U330" s="253">
        <f t="shared" si="414"/>
        <v>0</v>
      </c>
      <c r="V330" s="253">
        <f t="shared" si="414"/>
        <v>0</v>
      </c>
      <c r="W330" s="255">
        <f t="shared" si="414"/>
        <v>0</v>
      </c>
      <c r="X330" s="254">
        <f t="shared" si="414"/>
        <v>0</v>
      </c>
      <c r="Y330" s="253">
        <f t="shared" si="414"/>
        <v>0</v>
      </c>
      <c r="Z330" s="253">
        <f t="shared" si="414"/>
        <v>0</v>
      </c>
      <c r="AA330" s="253">
        <f t="shared" si="414"/>
        <v>0</v>
      </c>
      <c r="AB330" s="255">
        <f t="shared" si="414"/>
        <v>0</v>
      </c>
      <c r="AC330" s="328">
        <f t="shared" si="414"/>
        <v>0</v>
      </c>
      <c r="AD330" s="329">
        <f t="shared" si="414"/>
        <v>0</v>
      </c>
      <c r="AE330" s="329">
        <f t="shared" si="414"/>
        <v>0</v>
      </c>
      <c r="AF330" s="329">
        <f t="shared" si="414"/>
        <v>0</v>
      </c>
      <c r="AG330" s="330">
        <f t="shared" si="414"/>
        <v>0</v>
      </c>
      <c r="AH330" s="249"/>
      <c r="AI330" s="379" t="str">
        <f t="shared" si="411"/>
        <v/>
      </c>
      <c r="AJ330" s="185"/>
      <c r="AK330" s="185"/>
      <c r="AL330" s="185"/>
      <c r="AM330" s="185"/>
    </row>
    <row r="331" spans="1:39" ht="12.75" customHeight="1">
      <c r="A331" s="162"/>
      <c r="B331" s="162"/>
      <c r="C331" s="242" t="s">
        <v>107</v>
      </c>
      <c r="D331" s="244" t="str">
        <f t="shared" si="412"/>
        <v/>
      </c>
      <c r="E331" s="243" t="str">
        <f t="shared" si="405"/>
        <v>_6</v>
      </c>
      <c r="F331" s="178">
        <v>6</v>
      </c>
      <c r="G331" s="178"/>
      <c r="H331" s="177"/>
      <c r="I331" s="197" t="s">
        <v>108</v>
      </c>
      <c r="J331" s="250"/>
      <c r="K331" s="250"/>
      <c r="L331" s="250"/>
      <c r="M331" s="250"/>
      <c r="N331" s="251"/>
      <c r="O331" s="250"/>
      <c r="P331" s="250"/>
      <c r="Q331" s="250"/>
      <c r="R331" s="252"/>
      <c r="S331" s="251"/>
      <c r="T331" s="250"/>
      <c r="U331" s="250"/>
      <c r="V331" s="250"/>
      <c r="W331" s="252"/>
      <c r="X331" s="251"/>
      <c r="Y331" s="250"/>
      <c r="Z331" s="250"/>
      <c r="AA331" s="250"/>
      <c r="AB331" s="252"/>
      <c r="AC331" s="325">
        <f t="shared" ref="AC331:AC334" si="415">+N331+S331+X331-$J331</f>
        <v>0</v>
      </c>
      <c r="AD331" s="326">
        <f t="shared" ref="AD331:AD334" si="416">+O331+T331+Y331-$J331</f>
        <v>0</v>
      </c>
      <c r="AE331" s="326">
        <f t="shared" ref="AE331:AE334" si="417">+P331+U331+Z331-$J331</f>
        <v>0</v>
      </c>
      <c r="AF331" s="326">
        <f t="shared" ref="AF331:AF334" si="418">+Q331+V331+AA331-$J331</f>
        <v>0</v>
      </c>
      <c r="AG331" s="327">
        <f t="shared" ref="AG331:AG334" si="419">+R331+W331+AB331-$J331</f>
        <v>0</v>
      </c>
      <c r="AH331" s="249"/>
      <c r="AI331" s="379" t="str">
        <f t="shared" si="411"/>
        <v/>
      </c>
      <c r="AJ331" s="185"/>
      <c r="AK331" s="185"/>
      <c r="AL331" s="185"/>
      <c r="AM331" s="185"/>
    </row>
    <row r="332" spans="1:39" ht="12.75" customHeight="1">
      <c r="A332" s="162"/>
      <c r="B332" s="162"/>
      <c r="C332" s="242" t="s">
        <v>109</v>
      </c>
      <c r="D332" s="244" t="str">
        <f t="shared" si="412"/>
        <v/>
      </c>
      <c r="E332" s="243" t="str">
        <f t="shared" si="405"/>
        <v>_7</v>
      </c>
      <c r="F332" s="178">
        <v>7</v>
      </c>
      <c r="G332" s="178"/>
      <c r="H332" s="177"/>
      <c r="I332" s="197" t="s">
        <v>110</v>
      </c>
      <c r="J332" s="250"/>
      <c r="K332" s="250"/>
      <c r="L332" s="250"/>
      <c r="M332" s="250"/>
      <c r="N332" s="251"/>
      <c r="O332" s="250"/>
      <c r="P332" s="250"/>
      <c r="Q332" s="250"/>
      <c r="R332" s="252"/>
      <c r="S332" s="251"/>
      <c r="T332" s="250"/>
      <c r="U332" s="250"/>
      <c r="V332" s="250"/>
      <c r="W332" s="252"/>
      <c r="X332" s="251"/>
      <c r="Y332" s="250"/>
      <c r="Z332" s="250"/>
      <c r="AA332" s="250"/>
      <c r="AB332" s="252"/>
      <c r="AC332" s="325">
        <f t="shared" si="415"/>
        <v>0</v>
      </c>
      <c r="AD332" s="326">
        <f t="shared" si="416"/>
        <v>0</v>
      </c>
      <c r="AE332" s="326">
        <f t="shared" si="417"/>
        <v>0</v>
      </c>
      <c r="AF332" s="326">
        <f t="shared" si="418"/>
        <v>0</v>
      </c>
      <c r="AG332" s="327">
        <f t="shared" si="419"/>
        <v>0</v>
      </c>
      <c r="AH332" s="249"/>
      <c r="AI332" s="379" t="str">
        <f t="shared" si="411"/>
        <v/>
      </c>
      <c r="AJ332" s="185"/>
      <c r="AK332" s="185"/>
      <c r="AL332" s="185"/>
      <c r="AM332" s="185"/>
    </row>
    <row r="333" spans="1:39" ht="12.75" customHeight="1">
      <c r="A333" s="162"/>
      <c r="B333" s="162"/>
      <c r="C333" s="242" t="s">
        <v>111</v>
      </c>
      <c r="D333" s="244" t="str">
        <f t="shared" si="412"/>
        <v/>
      </c>
      <c r="E333" s="243" t="str">
        <f t="shared" si="405"/>
        <v>_8</v>
      </c>
      <c r="F333" s="178">
        <v>8</v>
      </c>
      <c r="G333" s="178"/>
      <c r="H333" s="177"/>
      <c r="I333" s="187" t="s">
        <v>184</v>
      </c>
      <c r="J333" s="250"/>
      <c r="K333" s="250"/>
      <c r="L333" s="250"/>
      <c r="M333" s="250"/>
      <c r="N333" s="251"/>
      <c r="O333" s="250"/>
      <c r="P333" s="250"/>
      <c r="Q333" s="250"/>
      <c r="R333" s="252"/>
      <c r="S333" s="251"/>
      <c r="T333" s="250"/>
      <c r="U333" s="250"/>
      <c r="V333" s="250"/>
      <c r="W333" s="252"/>
      <c r="X333" s="251"/>
      <c r="Y333" s="250"/>
      <c r="Z333" s="250"/>
      <c r="AA333" s="250"/>
      <c r="AB333" s="252"/>
      <c r="AC333" s="325">
        <f t="shared" si="415"/>
        <v>0</v>
      </c>
      <c r="AD333" s="326">
        <f t="shared" si="416"/>
        <v>0</v>
      </c>
      <c r="AE333" s="326">
        <f t="shared" si="417"/>
        <v>0</v>
      </c>
      <c r="AF333" s="326">
        <f t="shared" si="418"/>
        <v>0</v>
      </c>
      <c r="AG333" s="327">
        <f t="shared" si="419"/>
        <v>0</v>
      </c>
      <c r="AH333" s="249"/>
      <c r="AI333" s="379" t="str">
        <f t="shared" si="411"/>
        <v/>
      </c>
      <c r="AJ333" s="185"/>
      <c r="AK333" s="185"/>
      <c r="AL333" s="185"/>
      <c r="AM333" s="185"/>
    </row>
    <row r="334" spans="1:39" ht="12.75" customHeight="1">
      <c r="A334" s="162"/>
      <c r="B334" s="162"/>
      <c r="C334" s="242" t="s">
        <v>113</v>
      </c>
      <c r="D334" s="244" t="str">
        <f t="shared" si="412"/>
        <v/>
      </c>
      <c r="E334" s="243" t="str">
        <f t="shared" si="405"/>
        <v>_9</v>
      </c>
      <c r="F334" s="178">
        <v>9</v>
      </c>
      <c r="G334" s="178"/>
      <c r="H334" s="177"/>
      <c r="I334" s="197" t="s">
        <v>114</v>
      </c>
      <c r="J334" s="250"/>
      <c r="K334" s="250"/>
      <c r="L334" s="250"/>
      <c r="M334" s="250"/>
      <c r="N334" s="251"/>
      <c r="O334" s="250"/>
      <c r="P334" s="250"/>
      <c r="Q334" s="250"/>
      <c r="R334" s="252"/>
      <c r="S334" s="251"/>
      <c r="T334" s="250"/>
      <c r="U334" s="250"/>
      <c r="V334" s="250"/>
      <c r="W334" s="252"/>
      <c r="X334" s="251"/>
      <c r="Y334" s="250"/>
      <c r="Z334" s="250"/>
      <c r="AA334" s="250"/>
      <c r="AB334" s="252"/>
      <c r="AC334" s="325">
        <f t="shared" si="415"/>
        <v>0</v>
      </c>
      <c r="AD334" s="326">
        <f t="shared" si="416"/>
        <v>0</v>
      </c>
      <c r="AE334" s="326">
        <f t="shared" si="417"/>
        <v>0</v>
      </c>
      <c r="AF334" s="326">
        <f t="shared" si="418"/>
        <v>0</v>
      </c>
      <c r="AG334" s="327">
        <f t="shared" si="419"/>
        <v>0</v>
      </c>
      <c r="AH334" s="249"/>
      <c r="AI334" s="379" t="str">
        <f t="shared" si="411"/>
        <v/>
      </c>
      <c r="AJ334" s="185"/>
      <c r="AK334" s="185"/>
      <c r="AL334" s="185"/>
      <c r="AM334" s="185"/>
    </row>
    <row r="335" spans="1:39" ht="12.75" customHeight="1">
      <c r="A335" s="162"/>
      <c r="B335" s="162"/>
      <c r="C335" s="242" t="s">
        <v>115</v>
      </c>
      <c r="D335" s="244" t="str">
        <f t="shared" si="412"/>
        <v/>
      </c>
      <c r="E335" s="243" t="str">
        <f t="shared" si="405"/>
        <v>_10</v>
      </c>
      <c r="F335" s="178">
        <v>10</v>
      </c>
      <c r="G335" s="178"/>
      <c r="H335" s="177"/>
      <c r="I335" s="197"/>
      <c r="J335" s="256"/>
      <c r="K335" s="256"/>
      <c r="L335" s="256"/>
      <c r="M335" s="256"/>
      <c r="N335" s="257"/>
      <c r="O335" s="256"/>
      <c r="P335" s="256"/>
      <c r="Q335" s="256"/>
      <c r="R335" s="258"/>
      <c r="S335" s="257"/>
      <c r="T335" s="256"/>
      <c r="U335" s="256"/>
      <c r="V335" s="256"/>
      <c r="W335" s="258"/>
      <c r="X335" s="257"/>
      <c r="Y335" s="256"/>
      <c r="Z335" s="256"/>
      <c r="AA335" s="256"/>
      <c r="AB335" s="258"/>
      <c r="AC335" s="331"/>
      <c r="AD335" s="209"/>
      <c r="AE335" s="209"/>
      <c r="AF335" s="209"/>
      <c r="AG335" s="332"/>
      <c r="AH335" s="249"/>
      <c r="AI335" s="379" t="str">
        <f t="shared" si="411"/>
        <v/>
      </c>
      <c r="AJ335" s="185"/>
      <c r="AK335" s="185"/>
      <c r="AL335" s="185"/>
      <c r="AM335" s="185"/>
    </row>
    <row r="336" spans="1:39" ht="12.75" customHeight="1">
      <c r="A336" s="162"/>
      <c r="B336" s="162"/>
      <c r="C336" s="242" t="s">
        <v>116</v>
      </c>
      <c r="D336" s="244" t="str">
        <f t="shared" si="412"/>
        <v/>
      </c>
      <c r="E336" s="243" t="str">
        <f t="shared" si="405"/>
        <v>_11</v>
      </c>
      <c r="F336" s="178">
        <v>11</v>
      </c>
      <c r="G336" s="178"/>
      <c r="H336" s="177"/>
      <c r="I336" s="179" t="s">
        <v>117</v>
      </c>
      <c r="J336" s="259">
        <f t="shared" ref="J336:AG336" si="420">+J337+J338</f>
        <v>0</v>
      </c>
      <c r="K336" s="259">
        <f t="shared" si="420"/>
        <v>0</v>
      </c>
      <c r="L336" s="259">
        <f t="shared" si="420"/>
        <v>0</v>
      </c>
      <c r="M336" s="259">
        <f t="shared" si="420"/>
        <v>0</v>
      </c>
      <c r="N336" s="260">
        <f t="shared" si="420"/>
        <v>0</v>
      </c>
      <c r="O336" s="259">
        <f t="shared" si="420"/>
        <v>0</v>
      </c>
      <c r="P336" s="259">
        <f t="shared" si="420"/>
        <v>0</v>
      </c>
      <c r="Q336" s="259">
        <f t="shared" si="420"/>
        <v>0</v>
      </c>
      <c r="R336" s="261">
        <f t="shared" si="420"/>
        <v>0</v>
      </c>
      <c r="S336" s="260">
        <f t="shared" si="420"/>
        <v>0</v>
      </c>
      <c r="T336" s="259">
        <f t="shared" si="420"/>
        <v>0</v>
      </c>
      <c r="U336" s="259">
        <f t="shared" si="420"/>
        <v>0</v>
      </c>
      <c r="V336" s="259">
        <f t="shared" si="420"/>
        <v>0</v>
      </c>
      <c r="W336" s="261">
        <f t="shared" si="420"/>
        <v>0</v>
      </c>
      <c r="X336" s="260">
        <f t="shared" si="420"/>
        <v>0</v>
      </c>
      <c r="Y336" s="259">
        <f t="shared" si="420"/>
        <v>0</v>
      </c>
      <c r="Z336" s="259">
        <f t="shared" si="420"/>
        <v>0</v>
      </c>
      <c r="AA336" s="259">
        <f t="shared" si="420"/>
        <v>0</v>
      </c>
      <c r="AB336" s="261">
        <f t="shared" si="420"/>
        <v>0</v>
      </c>
      <c r="AC336" s="333">
        <f t="shared" si="420"/>
        <v>0</v>
      </c>
      <c r="AD336" s="334">
        <f t="shared" si="420"/>
        <v>0</v>
      </c>
      <c r="AE336" s="334">
        <f t="shared" si="420"/>
        <v>0</v>
      </c>
      <c r="AF336" s="334">
        <f t="shared" si="420"/>
        <v>0</v>
      </c>
      <c r="AG336" s="335">
        <f t="shared" si="420"/>
        <v>0</v>
      </c>
      <c r="AH336" s="249"/>
      <c r="AI336" s="379" t="str">
        <f t="shared" si="411"/>
        <v/>
      </c>
      <c r="AJ336" s="185"/>
      <c r="AK336" s="185"/>
      <c r="AL336" s="185"/>
      <c r="AM336" s="185"/>
    </row>
    <row r="337" spans="1:39" ht="12.75" customHeight="1">
      <c r="A337" s="162"/>
      <c r="B337" s="162"/>
      <c r="C337" s="242" t="s">
        <v>118</v>
      </c>
      <c r="D337" s="244" t="str">
        <f t="shared" si="412"/>
        <v/>
      </c>
      <c r="E337" s="243" t="str">
        <f t="shared" si="405"/>
        <v>_12</v>
      </c>
      <c r="F337" s="178">
        <v>12</v>
      </c>
      <c r="G337" s="178"/>
      <c r="H337" s="177"/>
      <c r="I337" s="197" t="s">
        <v>119</v>
      </c>
      <c r="J337" s="250"/>
      <c r="K337" s="250"/>
      <c r="L337" s="250"/>
      <c r="M337" s="250"/>
      <c r="N337" s="251"/>
      <c r="O337" s="250"/>
      <c r="P337" s="250"/>
      <c r="Q337" s="250"/>
      <c r="R337" s="252"/>
      <c r="S337" s="251"/>
      <c r="T337" s="250"/>
      <c r="U337" s="250"/>
      <c r="V337" s="250"/>
      <c r="W337" s="252"/>
      <c r="X337" s="251"/>
      <c r="Y337" s="250"/>
      <c r="Z337" s="250"/>
      <c r="AA337" s="250"/>
      <c r="AB337" s="252"/>
      <c r="AC337" s="325">
        <f t="shared" ref="AC337:AC338" si="421">+N337+S337+X337-$J337</f>
        <v>0</v>
      </c>
      <c r="AD337" s="326">
        <f t="shared" ref="AD337:AD338" si="422">+O337+T337+Y337-$J337</f>
        <v>0</v>
      </c>
      <c r="AE337" s="326">
        <f t="shared" ref="AE337:AE338" si="423">+P337+U337+Z337-$J337</f>
        <v>0</v>
      </c>
      <c r="AF337" s="326">
        <f t="shared" ref="AF337:AF338" si="424">+Q337+V337+AA337-$J337</f>
        <v>0</v>
      </c>
      <c r="AG337" s="327">
        <f t="shared" ref="AG337:AG338" si="425">+R337+W337+AB337-$J337</f>
        <v>0</v>
      </c>
      <c r="AH337" s="249"/>
      <c r="AI337" s="379" t="str">
        <f t="shared" si="411"/>
        <v/>
      </c>
      <c r="AJ337" s="185"/>
      <c r="AK337" s="185"/>
      <c r="AL337" s="185"/>
      <c r="AM337" s="185"/>
    </row>
    <row r="338" spans="1:39" ht="12.75" customHeight="1">
      <c r="A338" s="162"/>
      <c r="B338" s="162"/>
      <c r="C338" s="242" t="s">
        <v>120</v>
      </c>
      <c r="D338" s="244" t="str">
        <f t="shared" si="412"/>
        <v/>
      </c>
      <c r="E338" s="243" t="str">
        <f t="shared" si="405"/>
        <v>_13</v>
      </c>
      <c r="F338" s="178">
        <v>13</v>
      </c>
      <c r="G338" s="178"/>
      <c r="H338" s="177"/>
      <c r="I338" s="197" t="s">
        <v>121</v>
      </c>
      <c r="J338" s="250"/>
      <c r="K338" s="250"/>
      <c r="L338" s="250"/>
      <c r="M338" s="250"/>
      <c r="N338" s="251"/>
      <c r="O338" s="250"/>
      <c r="P338" s="250"/>
      <c r="Q338" s="250"/>
      <c r="R338" s="252"/>
      <c r="S338" s="251"/>
      <c r="T338" s="250"/>
      <c r="U338" s="250"/>
      <c r="V338" s="250"/>
      <c r="W338" s="252"/>
      <c r="X338" s="251"/>
      <c r="Y338" s="250"/>
      <c r="Z338" s="250"/>
      <c r="AA338" s="250"/>
      <c r="AB338" s="252"/>
      <c r="AC338" s="325">
        <f t="shared" si="421"/>
        <v>0</v>
      </c>
      <c r="AD338" s="326">
        <f t="shared" si="422"/>
        <v>0</v>
      </c>
      <c r="AE338" s="326">
        <f t="shared" si="423"/>
        <v>0</v>
      </c>
      <c r="AF338" s="326">
        <f t="shared" si="424"/>
        <v>0</v>
      </c>
      <c r="AG338" s="327">
        <f t="shared" si="425"/>
        <v>0</v>
      </c>
      <c r="AH338" s="249"/>
      <c r="AI338" s="379" t="str">
        <f t="shared" si="411"/>
        <v/>
      </c>
      <c r="AJ338" s="185"/>
      <c r="AK338" s="185"/>
      <c r="AL338" s="185"/>
      <c r="AM338" s="185"/>
    </row>
    <row r="339" spans="1:39" ht="12.75" customHeight="1">
      <c r="A339" s="162"/>
      <c r="B339" s="162"/>
      <c r="C339" s="242" t="s">
        <v>122</v>
      </c>
      <c r="D339" s="244" t="str">
        <f t="shared" si="412"/>
        <v/>
      </c>
      <c r="E339" s="243" t="str">
        <f t="shared" si="405"/>
        <v>_14</v>
      </c>
      <c r="F339" s="178">
        <v>14</v>
      </c>
      <c r="G339" s="178"/>
      <c r="H339" s="177"/>
      <c r="I339" s="197"/>
      <c r="J339" s="262"/>
      <c r="K339" s="262"/>
      <c r="L339" s="262"/>
      <c r="M339" s="262"/>
      <c r="N339" s="263"/>
      <c r="O339" s="262"/>
      <c r="P339" s="262"/>
      <c r="Q339" s="262"/>
      <c r="R339" s="264"/>
      <c r="S339" s="263"/>
      <c r="T339" s="262"/>
      <c r="U339" s="262"/>
      <c r="V339" s="262"/>
      <c r="W339" s="264"/>
      <c r="X339" s="263"/>
      <c r="Y339" s="262"/>
      <c r="Z339" s="262"/>
      <c r="AA339" s="262"/>
      <c r="AB339" s="264"/>
      <c r="AC339" s="336"/>
      <c r="AD339" s="231"/>
      <c r="AE339" s="231"/>
      <c r="AF339" s="231"/>
      <c r="AG339" s="337"/>
      <c r="AH339" s="249"/>
      <c r="AI339" s="379" t="str">
        <f t="shared" si="411"/>
        <v/>
      </c>
      <c r="AJ339" s="185"/>
      <c r="AK339" s="185"/>
      <c r="AL339" s="185"/>
      <c r="AM339" s="185"/>
    </row>
    <row r="340" spans="1:39" ht="12.75" customHeight="1">
      <c r="A340" s="162"/>
      <c r="B340" s="162"/>
      <c r="C340" s="242" t="s">
        <v>123</v>
      </c>
      <c r="D340" s="244" t="str">
        <f t="shared" si="412"/>
        <v/>
      </c>
      <c r="E340" s="243" t="str">
        <f t="shared" si="405"/>
        <v>_15</v>
      </c>
      <c r="F340" s="178">
        <v>15</v>
      </c>
      <c r="G340" s="178"/>
      <c r="H340" s="177"/>
      <c r="I340" s="179" t="s">
        <v>124</v>
      </c>
      <c r="J340" s="265"/>
      <c r="K340" s="265"/>
      <c r="L340" s="265"/>
      <c r="M340" s="265"/>
      <c r="N340" s="266"/>
      <c r="O340" s="265"/>
      <c r="P340" s="265"/>
      <c r="Q340" s="265"/>
      <c r="R340" s="267"/>
      <c r="S340" s="266"/>
      <c r="T340" s="265"/>
      <c r="U340" s="265"/>
      <c r="V340" s="265"/>
      <c r="W340" s="267"/>
      <c r="X340" s="266"/>
      <c r="Y340" s="265"/>
      <c r="Z340" s="265"/>
      <c r="AA340" s="265"/>
      <c r="AB340" s="267"/>
      <c r="AC340" s="338">
        <f>+N340+S340+X340-$J340</f>
        <v>0</v>
      </c>
      <c r="AD340" s="339">
        <f t="shared" ref="AD340" si="426">+O340+T340+Y340-$J340</f>
        <v>0</v>
      </c>
      <c r="AE340" s="339">
        <f t="shared" ref="AE340" si="427">+P340+U340+Z340-$J340</f>
        <v>0</v>
      </c>
      <c r="AF340" s="339">
        <f t="shared" ref="AF340" si="428">+Q340+V340+AA340-$J340</f>
        <v>0</v>
      </c>
      <c r="AG340" s="340">
        <f t="shared" ref="AG340" si="429">+R340+W340+AB340-$J340</f>
        <v>0</v>
      </c>
      <c r="AH340" s="249"/>
      <c r="AI340" s="379" t="str">
        <f t="shared" si="411"/>
        <v/>
      </c>
      <c r="AJ340" s="185"/>
      <c r="AK340" s="185"/>
      <c r="AL340" s="185"/>
      <c r="AM340" s="185"/>
    </row>
    <row r="341" spans="1:39" ht="12.75" customHeight="1">
      <c r="A341" s="162"/>
      <c r="B341" s="162"/>
      <c r="C341" s="242" t="s">
        <v>125</v>
      </c>
      <c r="D341" s="244" t="str">
        <f t="shared" si="412"/>
        <v/>
      </c>
      <c r="E341" s="243" t="str">
        <f t="shared" si="405"/>
        <v>_16</v>
      </c>
      <c r="F341" s="178">
        <v>16</v>
      </c>
      <c r="G341" s="178"/>
      <c r="H341" s="177"/>
      <c r="I341" s="197"/>
      <c r="J341" s="262"/>
      <c r="K341" s="262"/>
      <c r="L341" s="262"/>
      <c r="M341" s="262"/>
      <c r="N341" s="263"/>
      <c r="O341" s="262"/>
      <c r="P341" s="262"/>
      <c r="Q341" s="262"/>
      <c r="R341" s="264"/>
      <c r="S341" s="263"/>
      <c r="T341" s="262"/>
      <c r="U341" s="262"/>
      <c r="V341" s="262"/>
      <c r="W341" s="264"/>
      <c r="X341" s="263"/>
      <c r="Y341" s="262"/>
      <c r="Z341" s="262"/>
      <c r="AA341" s="262"/>
      <c r="AB341" s="264"/>
      <c r="AC341" s="336"/>
      <c r="AD341" s="231"/>
      <c r="AE341" s="231"/>
      <c r="AF341" s="231"/>
      <c r="AG341" s="337"/>
      <c r="AH341" s="249"/>
      <c r="AI341" s="379" t="str">
        <f t="shared" si="411"/>
        <v/>
      </c>
      <c r="AJ341" s="185"/>
      <c r="AK341" s="185"/>
      <c r="AL341" s="185"/>
      <c r="AM341" s="185"/>
    </row>
    <row r="342" spans="1:39" ht="12.75" customHeight="1">
      <c r="A342" s="162"/>
      <c r="B342" s="162"/>
      <c r="C342" s="242" t="s">
        <v>126</v>
      </c>
      <c r="D342" s="244" t="str">
        <f t="shared" si="412"/>
        <v/>
      </c>
      <c r="E342" s="243" t="str">
        <f t="shared" si="405"/>
        <v>_17</v>
      </c>
      <c r="F342" s="178">
        <v>17</v>
      </c>
      <c r="G342" s="178"/>
      <c r="H342" s="177"/>
      <c r="I342" s="179" t="s">
        <v>127</v>
      </c>
      <c r="J342" s="259">
        <f t="shared" ref="J342:AG342" si="430">+J343+J344+J345+J346</f>
        <v>0</v>
      </c>
      <c r="K342" s="259">
        <f t="shared" si="430"/>
        <v>0</v>
      </c>
      <c r="L342" s="259">
        <f t="shared" si="430"/>
        <v>0</v>
      </c>
      <c r="M342" s="259">
        <f t="shared" si="430"/>
        <v>0</v>
      </c>
      <c r="N342" s="260">
        <f t="shared" si="430"/>
        <v>0</v>
      </c>
      <c r="O342" s="259">
        <f t="shared" si="430"/>
        <v>0</v>
      </c>
      <c r="P342" s="259">
        <f t="shared" si="430"/>
        <v>0</v>
      </c>
      <c r="Q342" s="259">
        <f t="shared" si="430"/>
        <v>0</v>
      </c>
      <c r="R342" s="261">
        <f t="shared" si="430"/>
        <v>0</v>
      </c>
      <c r="S342" s="260">
        <f t="shared" si="430"/>
        <v>0</v>
      </c>
      <c r="T342" s="259">
        <f t="shared" si="430"/>
        <v>0</v>
      </c>
      <c r="U342" s="259">
        <f t="shared" si="430"/>
        <v>0</v>
      </c>
      <c r="V342" s="259">
        <f t="shared" si="430"/>
        <v>0</v>
      </c>
      <c r="W342" s="261">
        <f t="shared" si="430"/>
        <v>0</v>
      </c>
      <c r="X342" s="260">
        <f t="shared" si="430"/>
        <v>0</v>
      </c>
      <c r="Y342" s="259">
        <f t="shared" si="430"/>
        <v>0</v>
      </c>
      <c r="Z342" s="259">
        <f t="shared" si="430"/>
        <v>0</v>
      </c>
      <c r="AA342" s="259">
        <f t="shared" si="430"/>
        <v>0</v>
      </c>
      <c r="AB342" s="261">
        <f t="shared" si="430"/>
        <v>0</v>
      </c>
      <c r="AC342" s="333">
        <f t="shared" si="430"/>
        <v>0</v>
      </c>
      <c r="AD342" s="334">
        <f t="shared" si="430"/>
        <v>0</v>
      </c>
      <c r="AE342" s="334">
        <f t="shared" si="430"/>
        <v>0</v>
      </c>
      <c r="AF342" s="334">
        <f t="shared" si="430"/>
        <v>0</v>
      </c>
      <c r="AG342" s="335">
        <f t="shared" si="430"/>
        <v>0</v>
      </c>
      <c r="AH342" s="249"/>
      <c r="AI342" s="379" t="str">
        <f t="shared" si="411"/>
        <v/>
      </c>
      <c r="AJ342" s="185"/>
      <c r="AK342" s="185"/>
      <c r="AL342" s="185"/>
      <c r="AM342" s="185"/>
    </row>
    <row r="343" spans="1:39" ht="12.75" customHeight="1">
      <c r="A343" s="162"/>
      <c r="B343" s="162"/>
      <c r="C343" s="242" t="s">
        <v>128</v>
      </c>
      <c r="D343" s="244" t="str">
        <f t="shared" si="412"/>
        <v/>
      </c>
      <c r="E343" s="243" t="str">
        <f t="shared" si="405"/>
        <v>_18</v>
      </c>
      <c r="F343" s="178">
        <v>18</v>
      </c>
      <c r="G343" s="178"/>
      <c r="H343" s="177"/>
      <c r="I343" s="187" t="s">
        <v>129</v>
      </c>
      <c r="J343" s="268"/>
      <c r="K343" s="268"/>
      <c r="L343" s="268"/>
      <c r="M343" s="268"/>
      <c r="N343" s="269"/>
      <c r="O343" s="268"/>
      <c r="P343" s="268"/>
      <c r="Q343" s="268"/>
      <c r="R343" s="270"/>
      <c r="S343" s="269"/>
      <c r="T343" s="268"/>
      <c r="U343" s="268"/>
      <c r="V343" s="268"/>
      <c r="W343" s="270"/>
      <c r="X343" s="269"/>
      <c r="Y343" s="268"/>
      <c r="Z343" s="268"/>
      <c r="AA343" s="268"/>
      <c r="AB343" s="270"/>
      <c r="AC343" s="341">
        <f t="shared" ref="AC343:AC346" si="431">+N343+S343+X343-$J343</f>
        <v>0</v>
      </c>
      <c r="AD343" s="342">
        <f t="shared" ref="AD343:AD346" si="432">+O343+T343+Y343-$J343</f>
        <v>0</v>
      </c>
      <c r="AE343" s="342">
        <f t="shared" ref="AE343:AE346" si="433">+P343+U343+Z343-$J343</f>
        <v>0</v>
      </c>
      <c r="AF343" s="342">
        <f t="shared" ref="AF343:AF346" si="434">+Q343+V343+AA343-$J343</f>
        <v>0</v>
      </c>
      <c r="AG343" s="343">
        <f t="shared" ref="AG343:AG346" si="435">+R343+W343+AB343-$J343</f>
        <v>0</v>
      </c>
      <c r="AH343" s="249"/>
      <c r="AI343" s="379" t="str">
        <f t="shared" si="411"/>
        <v/>
      </c>
      <c r="AJ343" s="185"/>
      <c r="AK343" s="185"/>
      <c r="AL343" s="185"/>
      <c r="AM343" s="185"/>
    </row>
    <row r="344" spans="1:39" ht="12.75" customHeight="1">
      <c r="A344" s="162"/>
      <c r="B344" s="162"/>
      <c r="C344" s="242" t="s">
        <v>130</v>
      </c>
      <c r="D344" s="244" t="str">
        <f t="shared" si="412"/>
        <v/>
      </c>
      <c r="E344" s="243" t="str">
        <f t="shared" si="405"/>
        <v>_19</v>
      </c>
      <c r="F344" s="178">
        <v>19</v>
      </c>
      <c r="G344" s="178"/>
      <c r="H344" s="177"/>
      <c r="I344" s="197" t="s">
        <v>131</v>
      </c>
      <c r="J344" s="250"/>
      <c r="K344" s="250"/>
      <c r="L344" s="250"/>
      <c r="M344" s="250"/>
      <c r="N344" s="251"/>
      <c r="O344" s="250"/>
      <c r="P344" s="250"/>
      <c r="Q344" s="250"/>
      <c r="R344" s="252"/>
      <c r="S344" s="251"/>
      <c r="T344" s="250"/>
      <c r="U344" s="250"/>
      <c r="V344" s="250"/>
      <c r="W344" s="252"/>
      <c r="X344" s="251"/>
      <c r="Y344" s="250"/>
      <c r="Z344" s="250"/>
      <c r="AA344" s="250"/>
      <c r="AB344" s="252"/>
      <c r="AC344" s="325">
        <f t="shared" si="431"/>
        <v>0</v>
      </c>
      <c r="AD344" s="326">
        <f t="shared" si="432"/>
        <v>0</v>
      </c>
      <c r="AE344" s="326">
        <f t="shared" si="433"/>
        <v>0</v>
      </c>
      <c r="AF344" s="326">
        <f t="shared" si="434"/>
        <v>0</v>
      </c>
      <c r="AG344" s="327">
        <f t="shared" si="435"/>
        <v>0</v>
      </c>
      <c r="AH344" s="249"/>
      <c r="AI344" s="379" t="str">
        <f t="shared" si="411"/>
        <v/>
      </c>
      <c r="AJ344" s="185"/>
      <c r="AK344" s="185"/>
      <c r="AL344" s="185"/>
      <c r="AM344" s="185"/>
    </row>
    <row r="345" spans="1:39" ht="12.75" customHeight="1">
      <c r="A345" s="162"/>
      <c r="B345" s="162"/>
      <c r="C345" s="242" t="s">
        <v>132</v>
      </c>
      <c r="D345" s="244" t="str">
        <f t="shared" si="412"/>
        <v/>
      </c>
      <c r="E345" s="243" t="str">
        <f t="shared" si="405"/>
        <v>_20</v>
      </c>
      <c r="F345" s="178">
        <v>20</v>
      </c>
      <c r="G345" s="178"/>
      <c r="H345" s="177"/>
      <c r="I345" s="197" t="s">
        <v>133</v>
      </c>
      <c r="J345" s="250"/>
      <c r="K345" s="250"/>
      <c r="L345" s="250"/>
      <c r="M345" s="250"/>
      <c r="N345" s="251"/>
      <c r="O345" s="250"/>
      <c r="P345" s="250"/>
      <c r="Q345" s="250"/>
      <c r="R345" s="252"/>
      <c r="S345" s="251"/>
      <c r="T345" s="250"/>
      <c r="U345" s="250"/>
      <c r="V345" s="250"/>
      <c r="W345" s="252"/>
      <c r="X345" s="251"/>
      <c r="Y345" s="250"/>
      <c r="Z345" s="250"/>
      <c r="AA345" s="250"/>
      <c r="AB345" s="252"/>
      <c r="AC345" s="325">
        <f t="shared" si="431"/>
        <v>0</v>
      </c>
      <c r="AD345" s="326">
        <f t="shared" si="432"/>
        <v>0</v>
      </c>
      <c r="AE345" s="326">
        <f t="shared" si="433"/>
        <v>0</v>
      </c>
      <c r="AF345" s="326">
        <f t="shared" si="434"/>
        <v>0</v>
      </c>
      <c r="AG345" s="327">
        <f t="shared" si="435"/>
        <v>0</v>
      </c>
      <c r="AH345" s="249"/>
      <c r="AI345" s="379" t="str">
        <f t="shared" si="411"/>
        <v/>
      </c>
      <c r="AJ345" s="185"/>
      <c r="AK345" s="185"/>
      <c r="AL345" s="185"/>
      <c r="AM345" s="185"/>
    </row>
    <row r="346" spans="1:39" ht="12.75" customHeight="1">
      <c r="A346" s="162"/>
      <c r="B346" s="162"/>
      <c r="C346" s="242" t="s">
        <v>134</v>
      </c>
      <c r="D346" s="244" t="str">
        <f t="shared" si="412"/>
        <v/>
      </c>
      <c r="E346" s="243" t="str">
        <f t="shared" si="405"/>
        <v>_21</v>
      </c>
      <c r="F346" s="178">
        <v>21</v>
      </c>
      <c r="G346" s="178"/>
      <c r="H346" s="177"/>
      <c r="I346" s="197" t="s">
        <v>135</v>
      </c>
      <c r="J346" s="250"/>
      <c r="K346" s="250"/>
      <c r="L346" s="250"/>
      <c r="M346" s="250"/>
      <c r="N346" s="251"/>
      <c r="O346" s="250"/>
      <c r="P346" s="250"/>
      <c r="Q346" s="250"/>
      <c r="R346" s="252"/>
      <c r="S346" s="251"/>
      <c r="T346" s="250"/>
      <c r="U346" s="250"/>
      <c r="V346" s="250"/>
      <c r="W346" s="252"/>
      <c r="X346" s="251"/>
      <c r="Y346" s="250"/>
      <c r="Z346" s="250"/>
      <c r="AA346" s="250"/>
      <c r="AB346" s="252"/>
      <c r="AC346" s="325">
        <f t="shared" si="431"/>
        <v>0</v>
      </c>
      <c r="AD346" s="326">
        <f t="shared" si="432"/>
        <v>0</v>
      </c>
      <c r="AE346" s="326">
        <f t="shared" si="433"/>
        <v>0</v>
      </c>
      <c r="AF346" s="326">
        <f t="shared" si="434"/>
        <v>0</v>
      </c>
      <c r="AG346" s="327">
        <f t="shared" si="435"/>
        <v>0</v>
      </c>
      <c r="AH346" s="249"/>
      <c r="AI346" s="379" t="str">
        <f t="shared" si="411"/>
        <v/>
      </c>
      <c r="AJ346" s="185"/>
      <c r="AK346" s="185"/>
      <c r="AL346" s="185"/>
      <c r="AM346" s="185"/>
    </row>
    <row r="347" spans="1:39" ht="12.75" customHeight="1">
      <c r="A347" s="162"/>
      <c r="B347" s="162"/>
      <c r="C347" s="242" t="s">
        <v>136</v>
      </c>
      <c r="D347" s="244" t="str">
        <f t="shared" si="412"/>
        <v/>
      </c>
      <c r="E347" s="243" t="str">
        <f t="shared" si="405"/>
        <v>_22</v>
      </c>
      <c r="F347" s="178">
        <v>22</v>
      </c>
      <c r="G347" s="178"/>
      <c r="H347" s="177"/>
      <c r="I347" s="197"/>
      <c r="J347" s="271"/>
      <c r="K347" s="271"/>
      <c r="L347" s="271"/>
      <c r="M347" s="271"/>
      <c r="N347" s="272"/>
      <c r="O347" s="271"/>
      <c r="P347" s="271"/>
      <c r="Q347" s="271"/>
      <c r="R347" s="273"/>
      <c r="S347" s="272"/>
      <c r="T347" s="271"/>
      <c r="U347" s="271"/>
      <c r="V347" s="271"/>
      <c r="W347" s="273"/>
      <c r="X347" s="272"/>
      <c r="Y347" s="271"/>
      <c r="Z347" s="271"/>
      <c r="AA347" s="271"/>
      <c r="AB347" s="273"/>
      <c r="AC347" s="344"/>
      <c r="AD347" s="345"/>
      <c r="AE347" s="345"/>
      <c r="AF347" s="345"/>
      <c r="AG347" s="346"/>
      <c r="AH347" s="249"/>
      <c r="AI347" s="379" t="str">
        <f t="shared" si="411"/>
        <v/>
      </c>
      <c r="AJ347" s="185"/>
      <c r="AK347" s="185"/>
      <c r="AL347" s="185"/>
      <c r="AM347" s="185"/>
    </row>
    <row r="348" spans="1:39" ht="12.75" customHeight="1">
      <c r="A348" s="162"/>
      <c r="B348" s="162"/>
      <c r="C348" s="242" t="s">
        <v>137</v>
      </c>
      <c r="D348" s="244" t="str">
        <f t="shared" si="412"/>
        <v/>
      </c>
      <c r="E348" s="243" t="str">
        <f t="shared" si="405"/>
        <v>_23</v>
      </c>
      <c r="F348" s="178">
        <v>23</v>
      </c>
      <c r="G348" s="178"/>
      <c r="H348" s="177"/>
      <c r="I348" s="179" t="s">
        <v>138</v>
      </c>
      <c r="J348" s="259">
        <f t="shared" ref="J348:AG348" si="436">+J349+J350</f>
        <v>0</v>
      </c>
      <c r="K348" s="259">
        <f t="shared" si="436"/>
        <v>0</v>
      </c>
      <c r="L348" s="259">
        <f t="shared" si="436"/>
        <v>0</v>
      </c>
      <c r="M348" s="259">
        <f t="shared" si="436"/>
        <v>0</v>
      </c>
      <c r="N348" s="260">
        <f t="shared" si="436"/>
        <v>0</v>
      </c>
      <c r="O348" s="259">
        <f t="shared" si="436"/>
        <v>0</v>
      </c>
      <c r="P348" s="259">
        <f t="shared" si="436"/>
        <v>0</v>
      </c>
      <c r="Q348" s="259">
        <f t="shared" si="436"/>
        <v>0</v>
      </c>
      <c r="R348" s="261">
        <f t="shared" si="436"/>
        <v>0</v>
      </c>
      <c r="S348" s="260">
        <f t="shared" si="436"/>
        <v>0</v>
      </c>
      <c r="T348" s="259">
        <f t="shared" si="436"/>
        <v>0</v>
      </c>
      <c r="U348" s="259">
        <f t="shared" si="436"/>
        <v>0</v>
      </c>
      <c r="V348" s="259">
        <f t="shared" si="436"/>
        <v>0</v>
      </c>
      <c r="W348" s="261">
        <f t="shared" si="436"/>
        <v>0</v>
      </c>
      <c r="X348" s="260">
        <f t="shared" si="436"/>
        <v>0</v>
      </c>
      <c r="Y348" s="259">
        <f t="shared" si="436"/>
        <v>0</v>
      </c>
      <c r="Z348" s="259">
        <f t="shared" si="436"/>
        <v>0</v>
      </c>
      <c r="AA348" s="259">
        <f t="shared" si="436"/>
        <v>0</v>
      </c>
      <c r="AB348" s="261">
        <f t="shared" si="436"/>
        <v>0</v>
      </c>
      <c r="AC348" s="333">
        <f t="shared" si="436"/>
        <v>0</v>
      </c>
      <c r="AD348" s="334">
        <f t="shared" si="436"/>
        <v>0</v>
      </c>
      <c r="AE348" s="334">
        <f t="shared" si="436"/>
        <v>0</v>
      </c>
      <c r="AF348" s="334">
        <f t="shared" si="436"/>
        <v>0</v>
      </c>
      <c r="AG348" s="335">
        <f t="shared" si="436"/>
        <v>0</v>
      </c>
      <c r="AH348" s="249"/>
      <c r="AI348" s="379" t="str">
        <f t="shared" si="411"/>
        <v/>
      </c>
      <c r="AJ348" s="185"/>
      <c r="AK348" s="185"/>
      <c r="AL348" s="185"/>
      <c r="AM348" s="185"/>
    </row>
    <row r="349" spans="1:39" ht="12.75" customHeight="1">
      <c r="A349" s="162"/>
      <c r="B349" s="162"/>
      <c r="C349" s="242" t="s">
        <v>139</v>
      </c>
      <c r="D349" s="244" t="str">
        <f t="shared" si="412"/>
        <v/>
      </c>
      <c r="E349" s="243" t="str">
        <f t="shared" si="405"/>
        <v>_24</v>
      </c>
      <c r="F349" s="178">
        <v>24</v>
      </c>
      <c r="G349" s="178"/>
      <c r="H349" s="177"/>
      <c r="I349" s="197" t="s">
        <v>140</v>
      </c>
      <c r="J349" s="250"/>
      <c r="K349" s="250"/>
      <c r="L349" s="250"/>
      <c r="M349" s="250"/>
      <c r="N349" s="251"/>
      <c r="O349" s="250"/>
      <c r="P349" s="250"/>
      <c r="Q349" s="250"/>
      <c r="R349" s="252"/>
      <c r="S349" s="251"/>
      <c r="T349" s="250"/>
      <c r="U349" s="250"/>
      <c r="V349" s="250"/>
      <c r="W349" s="252"/>
      <c r="X349" s="251"/>
      <c r="Y349" s="250"/>
      <c r="Z349" s="250"/>
      <c r="AA349" s="250"/>
      <c r="AB349" s="252"/>
      <c r="AC349" s="325">
        <f t="shared" ref="AC349:AC350" si="437">+N349+S349+X349-$J349</f>
        <v>0</v>
      </c>
      <c r="AD349" s="326">
        <f t="shared" ref="AD349:AD350" si="438">+O349+T349+Y349-$J349</f>
        <v>0</v>
      </c>
      <c r="AE349" s="326">
        <f t="shared" ref="AE349:AE350" si="439">+P349+U349+Z349-$J349</f>
        <v>0</v>
      </c>
      <c r="AF349" s="326">
        <f t="shared" ref="AF349:AF350" si="440">+Q349+V349+AA349-$J349</f>
        <v>0</v>
      </c>
      <c r="AG349" s="327">
        <f t="shared" ref="AG349:AG350" si="441">+R349+W349+AB349-$J349</f>
        <v>0</v>
      </c>
      <c r="AH349" s="249"/>
      <c r="AI349" s="379" t="str">
        <f t="shared" si="411"/>
        <v/>
      </c>
      <c r="AJ349" s="185"/>
      <c r="AK349" s="185"/>
      <c r="AL349" s="185"/>
      <c r="AM349" s="185"/>
    </row>
    <row r="350" spans="1:39" ht="12.75" customHeight="1">
      <c r="A350" s="162"/>
      <c r="B350" s="162"/>
      <c r="C350" s="242" t="s">
        <v>141</v>
      </c>
      <c r="D350" s="244" t="str">
        <f t="shared" si="412"/>
        <v/>
      </c>
      <c r="E350" s="243" t="str">
        <f t="shared" si="405"/>
        <v>_25</v>
      </c>
      <c r="F350" s="178">
        <v>25</v>
      </c>
      <c r="G350" s="178"/>
      <c r="H350" s="177"/>
      <c r="I350" s="197" t="s">
        <v>142</v>
      </c>
      <c r="J350" s="250"/>
      <c r="K350" s="250"/>
      <c r="L350" s="250"/>
      <c r="M350" s="250"/>
      <c r="N350" s="251"/>
      <c r="O350" s="250"/>
      <c r="P350" s="250"/>
      <c r="Q350" s="250"/>
      <c r="R350" s="252"/>
      <c r="S350" s="251"/>
      <c r="T350" s="250"/>
      <c r="U350" s="250"/>
      <c r="V350" s="250"/>
      <c r="W350" s="252"/>
      <c r="X350" s="251"/>
      <c r="Y350" s="250"/>
      <c r="Z350" s="250"/>
      <c r="AA350" s="250"/>
      <c r="AB350" s="252"/>
      <c r="AC350" s="325">
        <f t="shared" si="437"/>
        <v>0</v>
      </c>
      <c r="AD350" s="326">
        <f t="shared" si="438"/>
        <v>0</v>
      </c>
      <c r="AE350" s="326">
        <f t="shared" si="439"/>
        <v>0</v>
      </c>
      <c r="AF350" s="326">
        <f t="shared" si="440"/>
        <v>0</v>
      </c>
      <c r="AG350" s="327">
        <f t="shared" si="441"/>
        <v>0</v>
      </c>
      <c r="AH350" s="249"/>
      <c r="AI350" s="379" t="str">
        <f t="shared" si="411"/>
        <v/>
      </c>
      <c r="AJ350" s="185"/>
      <c r="AK350" s="185"/>
      <c r="AL350" s="185"/>
      <c r="AM350" s="185"/>
    </row>
    <row r="351" spans="1:39" ht="12.75" customHeight="1">
      <c r="A351" s="162"/>
      <c r="B351" s="162"/>
      <c r="C351" s="242" t="s">
        <v>143</v>
      </c>
      <c r="D351" s="244" t="str">
        <f t="shared" si="412"/>
        <v/>
      </c>
      <c r="E351" s="243" t="str">
        <f t="shared" si="405"/>
        <v>_26</v>
      </c>
      <c r="F351" s="178">
        <v>26</v>
      </c>
      <c r="G351" s="178"/>
      <c r="H351" s="177"/>
      <c r="I351" s="197"/>
      <c r="J351" s="262"/>
      <c r="K351" s="262"/>
      <c r="L351" s="262"/>
      <c r="M351" s="262"/>
      <c r="N351" s="263"/>
      <c r="O351" s="262"/>
      <c r="P351" s="262"/>
      <c r="Q351" s="262"/>
      <c r="R351" s="264"/>
      <c r="S351" s="263"/>
      <c r="T351" s="262"/>
      <c r="U351" s="262"/>
      <c r="V351" s="262"/>
      <c r="W351" s="264"/>
      <c r="X351" s="263"/>
      <c r="Y351" s="262"/>
      <c r="Z351" s="262"/>
      <c r="AA351" s="262"/>
      <c r="AB351" s="264"/>
      <c r="AC351" s="336"/>
      <c r="AD351" s="231"/>
      <c r="AE351" s="231"/>
      <c r="AF351" s="231"/>
      <c r="AG351" s="337"/>
      <c r="AH351" s="249"/>
      <c r="AI351" s="379" t="str">
        <f t="shared" si="411"/>
        <v/>
      </c>
      <c r="AJ351" s="185"/>
      <c r="AK351" s="185"/>
      <c r="AL351" s="185"/>
      <c r="AM351" s="185"/>
    </row>
    <row r="352" spans="1:39" ht="12.75" customHeight="1">
      <c r="A352" s="162"/>
      <c r="B352" s="162"/>
      <c r="C352" s="242" t="s">
        <v>144</v>
      </c>
      <c r="D352" s="244" t="str">
        <f t="shared" si="412"/>
        <v/>
      </c>
      <c r="E352" s="243" t="str">
        <f t="shared" si="405"/>
        <v>_27</v>
      </c>
      <c r="F352" s="178">
        <v>27</v>
      </c>
      <c r="G352" s="178"/>
      <c r="H352" s="177"/>
      <c r="I352" s="201" t="s">
        <v>145</v>
      </c>
      <c r="J352" s="259">
        <f t="shared" ref="J352:AG352" si="442">+J353+J354+J355</f>
        <v>0</v>
      </c>
      <c r="K352" s="259">
        <f t="shared" si="442"/>
        <v>0</v>
      </c>
      <c r="L352" s="259">
        <f t="shared" si="442"/>
        <v>0</v>
      </c>
      <c r="M352" s="259">
        <f t="shared" si="442"/>
        <v>0</v>
      </c>
      <c r="N352" s="260">
        <f t="shared" si="442"/>
        <v>0</v>
      </c>
      <c r="O352" s="259">
        <f t="shared" si="442"/>
        <v>0</v>
      </c>
      <c r="P352" s="259">
        <f t="shared" si="442"/>
        <v>0</v>
      </c>
      <c r="Q352" s="259">
        <f t="shared" si="442"/>
        <v>0</v>
      </c>
      <c r="R352" s="261">
        <f t="shared" si="442"/>
        <v>0</v>
      </c>
      <c r="S352" s="260">
        <f t="shared" si="442"/>
        <v>0</v>
      </c>
      <c r="T352" s="259">
        <f t="shared" si="442"/>
        <v>0</v>
      </c>
      <c r="U352" s="259">
        <f t="shared" si="442"/>
        <v>0</v>
      </c>
      <c r="V352" s="259">
        <f t="shared" si="442"/>
        <v>0</v>
      </c>
      <c r="W352" s="261">
        <f t="shared" si="442"/>
        <v>0</v>
      </c>
      <c r="X352" s="260">
        <f t="shared" si="442"/>
        <v>0</v>
      </c>
      <c r="Y352" s="259">
        <f t="shared" si="442"/>
        <v>0</v>
      </c>
      <c r="Z352" s="259">
        <f t="shared" si="442"/>
        <v>0</v>
      </c>
      <c r="AA352" s="259">
        <f t="shared" si="442"/>
        <v>0</v>
      </c>
      <c r="AB352" s="261">
        <f t="shared" si="442"/>
        <v>0</v>
      </c>
      <c r="AC352" s="333">
        <f t="shared" si="442"/>
        <v>0</v>
      </c>
      <c r="AD352" s="334">
        <f t="shared" si="442"/>
        <v>0</v>
      </c>
      <c r="AE352" s="334">
        <f t="shared" si="442"/>
        <v>0</v>
      </c>
      <c r="AF352" s="334">
        <f t="shared" si="442"/>
        <v>0</v>
      </c>
      <c r="AG352" s="335">
        <f t="shared" si="442"/>
        <v>0</v>
      </c>
      <c r="AH352" s="249"/>
      <c r="AI352" s="379" t="str">
        <f t="shared" si="411"/>
        <v/>
      </c>
      <c r="AJ352" s="185"/>
      <c r="AK352" s="185"/>
      <c r="AL352" s="185"/>
      <c r="AM352" s="185"/>
    </row>
    <row r="353" spans="1:39" ht="12.75" customHeight="1">
      <c r="A353" s="162"/>
      <c r="B353" s="162"/>
      <c r="C353" s="242" t="s">
        <v>146</v>
      </c>
      <c r="D353" s="244" t="str">
        <f t="shared" si="412"/>
        <v/>
      </c>
      <c r="E353" s="243" t="str">
        <f t="shared" si="405"/>
        <v>_28</v>
      </c>
      <c r="F353" s="178">
        <v>28</v>
      </c>
      <c r="G353" s="178"/>
      <c r="H353" s="177"/>
      <c r="I353" s="187" t="s">
        <v>147</v>
      </c>
      <c r="J353" s="268"/>
      <c r="K353" s="268"/>
      <c r="L353" s="268"/>
      <c r="M353" s="268"/>
      <c r="N353" s="269"/>
      <c r="O353" s="268"/>
      <c r="P353" s="268"/>
      <c r="Q353" s="268"/>
      <c r="R353" s="270"/>
      <c r="S353" s="269"/>
      <c r="T353" s="268"/>
      <c r="U353" s="268"/>
      <c r="V353" s="268"/>
      <c r="W353" s="270"/>
      <c r="X353" s="269"/>
      <c r="Y353" s="268"/>
      <c r="Z353" s="268"/>
      <c r="AA353" s="268"/>
      <c r="AB353" s="270"/>
      <c r="AC353" s="341">
        <f t="shared" ref="AC353:AC355" si="443">+N353+S353+X353-$J353</f>
        <v>0</v>
      </c>
      <c r="AD353" s="342">
        <f t="shared" ref="AD353:AD355" si="444">+O353+T353+Y353-$J353</f>
        <v>0</v>
      </c>
      <c r="AE353" s="342">
        <f t="shared" ref="AE353:AE355" si="445">+P353+U353+Z353-$J353</f>
        <v>0</v>
      </c>
      <c r="AF353" s="342">
        <f t="shared" ref="AF353:AF355" si="446">+Q353+V353+AA353-$J353</f>
        <v>0</v>
      </c>
      <c r="AG353" s="343">
        <f t="shared" ref="AG353:AG355" si="447">+R353+W353+AB353-$J353</f>
        <v>0</v>
      </c>
      <c r="AH353" s="249"/>
      <c r="AI353" s="379" t="str">
        <f t="shared" si="411"/>
        <v/>
      </c>
      <c r="AJ353" s="185"/>
      <c r="AK353" s="185"/>
      <c r="AL353" s="185"/>
      <c r="AM353" s="185"/>
    </row>
    <row r="354" spans="1:39" ht="12.75" customHeight="1">
      <c r="A354" s="162"/>
      <c r="B354" s="162"/>
      <c r="C354" s="242" t="s">
        <v>148</v>
      </c>
      <c r="D354" s="244" t="str">
        <f t="shared" si="412"/>
        <v/>
      </c>
      <c r="E354" s="243" t="str">
        <f t="shared" si="405"/>
        <v>_29</v>
      </c>
      <c r="F354" s="178">
        <v>29</v>
      </c>
      <c r="G354" s="178"/>
      <c r="H354" s="177"/>
      <c r="I354" s="187" t="s">
        <v>149</v>
      </c>
      <c r="J354" s="268"/>
      <c r="K354" s="268"/>
      <c r="L354" s="268"/>
      <c r="M354" s="268"/>
      <c r="N354" s="269"/>
      <c r="O354" s="268"/>
      <c r="P354" s="268"/>
      <c r="Q354" s="268"/>
      <c r="R354" s="270"/>
      <c r="S354" s="269"/>
      <c r="T354" s="268"/>
      <c r="U354" s="268"/>
      <c r="V354" s="268"/>
      <c r="W354" s="270"/>
      <c r="X354" s="269"/>
      <c r="Y354" s="268"/>
      <c r="Z354" s="268"/>
      <c r="AA354" s="268"/>
      <c r="AB354" s="270"/>
      <c r="AC354" s="341">
        <f t="shared" si="443"/>
        <v>0</v>
      </c>
      <c r="AD354" s="342">
        <f t="shared" si="444"/>
        <v>0</v>
      </c>
      <c r="AE354" s="342">
        <f t="shared" si="445"/>
        <v>0</v>
      </c>
      <c r="AF354" s="342">
        <f t="shared" si="446"/>
        <v>0</v>
      </c>
      <c r="AG354" s="343">
        <f t="shared" si="447"/>
        <v>0</v>
      </c>
      <c r="AH354" s="249"/>
      <c r="AI354" s="379" t="str">
        <f t="shared" si="411"/>
        <v/>
      </c>
      <c r="AJ354" s="185"/>
      <c r="AK354" s="185"/>
      <c r="AL354" s="185"/>
      <c r="AM354" s="185"/>
    </row>
    <row r="355" spans="1:39" ht="12.75" customHeight="1">
      <c r="A355" s="162"/>
      <c r="B355" s="162"/>
      <c r="C355" s="242" t="s">
        <v>150</v>
      </c>
      <c r="D355" s="244" t="str">
        <f t="shared" si="412"/>
        <v/>
      </c>
      <c r="E355" s="243" t="str">
        <f t="shared" si="405"/>
        <v>_30</v>
      </c>
      <c r="F355" s="178">
        <v>30</v>
      </c>
      <c r="G355" s="178"/>
      <c r="H355" s="177"/>
      <c r="I355" s="187" t="s">
        <v>151</v>
      </c>
      <c r="J355" s="268"/>
      <c r="K355" s="268"/>
      <c r="L355" s="268"/>
      <c r="M355" s="268"/>
      <c r="N355" s="269"/>
      <c r="O355" s="268"/>
      <c r="P355" s="268"/>
      <c r="Q355" s="268"/>
      <c r="R355" s="270"/>
      <c r="S355" s="269"/>
      <c r="T355" s="268"/>
      <c r="U355" s="268"/>
      <c r="V355" s="268"/>
      <c r="W355" s="270"/>
      <c r="X355" s="269"/>
      <c r="Y355" s="268"/>
      <c r="Z355" s="268"/>
      <c r="AA355" s="268"/>
      <c r="AB355" s="270"/>
      <c r="AC355" s="341">
        <f t="shared" si="443"/>
        <v>0</v>
      </c>
      <c r="AD355" s="342">
        <f t="shared" si="444"/>
        <v>0</v>
      </c>
      <c r="AE355" s="342">
        <f t="shared" si="445"/>
        <v>0</v>
      </c>
      <c r="AF355" s="342">
        <f t="shared" si="446"/>
        <v>0</v>
      </c>
      <c r="AG355" s="343">
        <f t="shared" si="447"/>
        <v>0</v>
      </c>
      <c r="AH355" s="249"/>
      <c r="AI355" s="379" t="str">
        <f t="shared" si="411"/>
        <v/>
      </c>
      <c r="AJ355" s="185"/>
      <c r="AK355" s="185"/>
      <c r="AL355" s="185"/>
      <c r="AM355" s="185"/>
    </row>
    <row r="356" spans="1:39" ht="12.75" customHeight="1">
      <c r="A356" s="162"/>
      <c r="B356" s="162"/>
      <c r="C356" s="242" t="s">
        <v>152</v>
      </c>
      <c r="D356" s="244" t="str">
        <f t="shared" si="412"/>
        <v/>
      </c>
      <c r="E356" s="243" t="str">
        <f t="shared" si="405"/>
        <v>_31</v>
      </c>
      <c r="F356" s="178">
        <v>31</v>
      </c>
      <c r="G356" s="178"/>
      <c r="H356" s="177"/>
      <c r="I356" s="187"/>
      <c r="J356" s="274"/>
      <c r="K356" s="274"/>
      <c r="L356" s="274"/>
      <c r="M356" s="274"/>
      <c r="N356" s="275"/>
      <c r="O356" s="274"/>
      <c r="P356" s="274"/>
      <c r="Q356" s="274"/>
      <c r="R356" s="276"/>
      <c r="S356" s="275"/>
      <c r="T356" s="274"/>
      <c r="U356" s="274"/>
      <c r="V356" s="274"/>
      <c r="W356" s="276"/>
      <c r="X356" s="275"/>
      <c r="Y356" s="274"/>
      <c r="Z356" s="274"/>
      <c r="AA356" s="274"/>
      <c r="AB356" s="276"/>
      <c r="AC356" s="347"/>
      <c r="AD356" s="348"/>
      <c r="AE356" s="348"/>
      <c r="AF356" s="348"/>
      <c r="AG356" s="349"/>
      <c r="AH356" s="249"/>
      <c r="AI356" s="379" t="str">
        <f t="shared" si="411"/>
        <v/>
      </c>
      <c r="AJ356" s="185"/>
      <c r="AK356" s="185"/>
      <c r="AL356" s="185"/>
      <c r="AM356" s="185"/>
    </row>
    <row r="357" spans="1:39" ht="12.75" customHeight="1">
      <c r="A357" s="162"/>
      <c r="B357" s="162"/>
      <c r="C357" s="242" t="s">
        <v>153</v>
      </c>
      <c r="D357" s="244" t="str">
        <f t="shared" si="412"/>
        <v/>
      </c>
      <c r="E357" s="243" t="str">
        <f t="shared" si="405"/>
        <v>_32</v>
      </c>
      <c r="F357" s="178">
        <v>32</v>
      </c>
      <c r="G357" s="178"/>
      <c r="H357" s="177"/>
      <c r="I357" s="179" t="s">
        <v>154</v>
      </c>
      <c r="J357" s="259">
        <f t="shared" ref="J357:AG357" si="448">+J358+J359+J360</f>
        <v>0</v>
      </c>
      <c r="K357" s="259">
        <f t="shared" si="448"/>
        <v>0</v>
      </c>
      <c r="L357" s="259">
        <f t="shared" si="448"/>
        <v>0</v>
      </c>
      <c r="M357" s="259">
        <f t="shared" si="448"/>
        <v>0</v>
      </c>
      <c r="N357" s="260">
        <f t="shared" si="448"/>
        <v>0</v>
      </c>
      <c r="O357" s="259">
        <f t="shared" si="448"/>
        <v>0</v>
      </c>
      <c r="P357" s="259">
        <f t="shared" si="448"/>
        <v>0</v>
      </c>
      <c r="Q357" s="259">
        <f t="shared" si="448"/>
        <v>0</v>
      </c>
      <c r="R357" s="261">
        <f t="shared" si="448"/>
        <v>0</v>
      </c>
      <c r="S357" s="260">
        <f t="shared" si="448"/>
        <v>0</v>
      </c>
      <c r="T357" s="259">
        <f t="shared" si="448"/>
        <v>0</v>
      </c>
      <c r="U357" s="259">
        <f t="shared" si="448"/>
        <v>0</v>
      </c>
      <c r="V357" s="259">
        <f t="shared" si="448"/>
        <v>0</v>
      </c>
      <c r="W357" s="261">
        <f t="shared" si="448"/>
        <v>0</v>
      </c>
      <c r="X357" s="260">
        <f t="shared" si="448"/>
        <v>0</v>
      </c>
      <c r="Y357" s="259">
        <f t="shared" si="448"/>
        <v>0</v>
      </c>
      <c r="Z357" s="259">
        <f t="shared" si="448"/>
        <v>0</v>
      </c>
      <c r="AA357" s="259">
        <f t="shared" si="448"/>
        <v>0</v>
      </c>
      <c r="AB357" s="261">
        <f t="shared" si="448"/>
        <v>0</v>
      </c>
      <c r="AC357" s="333">
        <f t="shared" si="448"/>
        <v>0</v>
      </c>
      <c r="AD357" s="334">
        <f t="shared" si="448"/>
        <v>0</v>
      </c>
      <c r="AE357" s="334">
        <f t="shared" si="448"/>
        <v>0</v>
      </c>
      <c r="AF357" s="334">
        <f t="shared" si="448"/>
        <v>0</v>
      </c>
      <c r="AG357" s="335">
        <f t="shared" si="448"/>
        <v>0</v>
      </c>
      <c r="AH357" s="249"/>
      <c r="AI357" s="379" t="str">
        <f t="shared" si="411"/>
        <v/>
      </c>
      <c r="AJ357" s="185"/>
      <c r="AK357" s="185"/>
      <c r="AL357" s="185"/>
      <c r="AM357" s="185"/>
    </row>
    <row r="358" spans="1:39" ht="12.75" customHeight="1">
      <c r="A358" s="162"/>
      <c r="B358" s="162"/>
      <c r="C358" s="242" t="s">
        <v>155</v>
      </c>
      <c r="D358" s="244" t="str">
        <f t="shared" si="412"/>
        <v/>
      </c>
      <c r="E358" s="243" t="str">
        <f t="shared" ref="E358:E377" si="449">D358&amp;"_"&amp;F358</f>
        <v>_33</v>
      </c>
      <c r="F358" s="178">
        <v>33</v>
      </c>
      <c r="G358" s="178"/>
      <c r="H358" s="177"/>
      <c r="I358" s="187" t="s">
        <v>156</v>
      </c>
      <c r="J358" s="268"/>
      <c r="K358" s="268"/>
      <c r="L358" s="268"/>
      <c r="M358" s="268"/>
      <c r="N358" s="269"/>
      <c r="O358" s="268"/>
      <c r="P358" s="268"/>
      <c r="Q358" s="268"/>
      <c r="R358" s="270"/>
      <c r="S358" s="269"/>
      <c r="T358" s="268"/>
      <c r="U358" s="268"/>
      <c r="V358" s="268"/>
      <c r="W358" s="270"/>
      <c r="X358" s="269"/>
      <c r="Y358" s="268"/>
      <c r="Z358" s="268"/>
      <c r="AA358" s="268"/>
      <c r="AB358" s="270"/>
      <c r="AC358" s="341">
        <f t="shared" ref="AC358:AC360" si="450">+N358+S358+X358-$J358</f>
        <v>0</v>
      </c>
      <c r="AD358" s="342">
        <f t="shared" ref="AD358:AD360" si="451">+O358+T358+Y358-$J358</f>
        <v>0</v>
      </c>
      <c r="AE358" s="342">
        <f t="shared" ref="AE358:AE360" si="452">+P358+U358+Z358-$J358</f>
        <v>0</v>
      </c>
      <c r="AF358" s="342">
        <f t="shared" ref="AF358:AF360" si="453">+Q358+V358+AA358-$J358</f>
        <v>0</v>
      </c>
      <c r="AG358" s="343">
        <f t="shared" ref="AG358:AG360" si="454">+R358+W358+AB358-$J358</f>
        <v>0</v>
      </c>
      <c r="AH358" s="249"/>
      <c r="AI358" s="379" t="str">
        <f t="shared" si="411"/>
        <v/>
      </c>
      <c r="AJ358" s="185"/>
      <c r="AK358" s="185"/>
      <c r="AL358" s="185"/>
      <c r="AM358" s="185"/>
    </row>
    <row r="359" spans="1:39" ht="12.75" customHeight="1">
      <c r="A359" s="162"/>
      <c r="B359" s="162"/>
      <c r="C359" s="242" t="s">
        <v>157</v>
      </c>
      <c r="D359" s="244" t="str">
        <f t="shared" si="412"/>
        <v/>
      </c>
      <c r="E359" s="243" t="str">
        <f t="shared" si="449"/>
        <v>_34</v>
      </c>
      <c r="F359" s="178">
        <v>34</v>
      </c>
      <c r="G359" s="178"/>
      <c r="H359" s="177"/>
      <c r="I359" s="187" t="s">
        <v>158</v>
      </c>
      <c r="J359" s="250"/>
      <c r="K359" s="250"/>
      <c r="L359" s="250"/>
      <c r="M359" s="250"/>
      <c r="N359" s="251"/>
      <c r="O359" s="250"/>
      <c r="P359" s="250"/>
      <c r="Q359" s="250"/>
      <c r="R359" s="252"/>
      <c r="S359" s="251"/>
      <c r="T359" s="250"/>
      <c r="U359" s="250"/>
      <c r="V359" s="250"/>
      <c r="W359" s="252"/>
      <c r="X359" s="251"/>
      <c r="Y359" s="250"/>
      <c r="Z359" s="250"/>
      <c r="AA359" s="250"/>
      <c r="AB359" s="252"/>
      <c r="AC359" s="325">
        <f t="shared" si="450"/>
        <v>0</v>
      </c>
      <c r="AD359" s="326">
        <f t="shared" si="451"/>
        <v>0</v>
      </c>
      <c r="AE359" s="326">
        <f t="shared" si="452"/>
        <v>0</v>
      </c>
      <c r="AF359" s="326">
        <f t="shared" si="453"/>
        <v>0</v>
      </c>
      <c r="AG359" s="327">
        <f t="shared" si="454"/>
        <v>0</v>
      </c>
      <c r="AH359" s="249"/>
      <c r="AI359" s="379" t="str">
        <f t="shared" si="411"/>
        <v/>
      </c>
      <c r="AJ359" s="185"/>
      <c r="AK359" s="185"/>
      <c r="AL359" s="185"/>
      <c r="AM359" s="185"/>
    </row>
    <row r="360" spans="1:39" ht="12.75" customHeight="1">
      <c r="A360" s="162"/>
      <c r="B360" s="162"/>
      <c r="C360" s="242" t="s">
        <v>159</v>
      </c>
      <c r="D360" s="244" t="str">
        <f t="shared" si="412"/>
        <v/>
      </c>
      <c r="E360" s="243" t="str">
        <f t="shared" si="449"/>
        <v>_35</v>
      </c>
      <c r="F360" s="178">
        <v>35</v>
      </c>
      <c r="G360" s="178"/>
      <c r="H360" s="177"/>
      <c r="I360" s="187" t="s">
        <v>151</v>
      </c>
      <c r="J360" s="250"/>
      <c r="K360" s="250"/>
      <c r="L360" s="250"/>
      <c r="M360" s="268"/>
      <c r="N360" s="251"/>
      <c r="O360" s="250"/>
      <c r="P360" s="250"/>
      <c r="Q360" s="250"/>
      <c r="R360" s="252"/>
      <c r="S360" s="251"/>
      <c r="T360" s="250"/>
      <c r="U360" s="250"/>
      <c r="V360" s="250"/>
      <c r="W360" s="252"/>
      <c r="X360" s="251"/>
      <c r="Y360" s="250"/>
      <c r="Z360" s="250"/>
      <c r="AA360" s="250"/>
      <c r="AB360" s="252"/>
      <c r="AC360" s="325">
        <f t="shared" si="450"/>
        <v>0</v>
      </c>
      <c r="AD360" s="326">
        <f t="shared" si="451"/>
        <v>0</v>
      </c>
      <c r="AE360" s="326">
        <f t="shared" si="452"/>
        <v>0</v>
      </c>
      <c r="AF360" s="326">
        <f t="shared" si="453"/>
        <v>0</v>
      </c>
      <c r="AG360" s="327">
        <f t="shared" si="454"/>
        <v>0</v>
      </c>
      <c r="AH360" s="249"/>
      <c r="AI360" s="379" t="str">
        <f t="shared" si="411"/>
        <v/>
      </c>
      <c r="AJ360" s="185"/>
      <c r="AK360" s="185"/>
      <c r="AL360" s="185"/>
      <c r="AM360" s="185"/>
    </row>
    <row r="361" spans="1:39" ht="12.75" customHeight="1">
      <c r="A361" s="162"/>
      <c r="B361" s="162"/>
      <c r="C361" s="242" t="s">
        <v>160</v>
      </c>
      <c r="D361" s="244" t="str">
        <f t="shared" si="412"/>
        <v/>
      </c>
      <c r="E361" s="243" t="str">
        <f t="shared" si="449"/>
        <v>_36</v>
      </c>
      <c r="F361" s="178">
        <v>36</v>
      </c>
      <c r="G361" s="178"/>
      <c r="H361" s="177"/>
      <c r="I361" s="197"/>
      <c r="J361" s="256"/>
      <c r="K361" s="256"/>
      <c r="L361" s="256"/>
      <c r="M361" s="256"/>
      <c r="N361" s="257"/>
      <c r="O361" s="256"/>
      <c r="P361" s="256"/>
      <c r="Q361" s="256"/>
      <c r="R361" s="258"/>
      <c r="S361" s="257"/>
      <c r="T361" s="256"/>
      <c r="U361" s="256"/>
      <c r="V361" s="256"/>
      <c r="W361" s="258"/>
      <c r="X361" s="257"/>
      <c r="Y361" s="256"/>
      <c r="Z361" s="256"/>
      <c r="AA361" s="256"/>
      <c r="AB361" s="258"/>
      <c r="AC361" s="331"/>
      <c r="AD361" s="209"/>
      <c r="AE361" s="209"/>
      <c r="AF361" s="209"/>
      <c r="AG361" s="332"/>
      <c r="AH361" s="249"/>
      <c r="AI361" s="379" t="str">
        <f t="shared" si="411"/>
        <v/>
      </c>
      <c r="AJ361" s="185"/>
      <c r="AK361" s="185"/>
      <c r="AL361" s="185"/>
      <c r="AM361" s="185"/>
    </row>
    <row r="362" spans="1:39" ht="12.75" customHeight="1">
      <c r="A362" s="162"/>
      <c r="B362" s="162"/>
      <c r="C362" s="242" t="s">
        <v>161</v>
      </c>
      <c r="D362" s="244" t="str">
        <f t="shared" si="412"/>
        <v/>
      </c>
      <c r="E362" s="243" t="str">
        <f t="shared" si="449"/>
        <v>_37</v>
      </c>
      <c r="F362" s="178">
        <v>37</v>
      </c>
      <c r="G362" s="178"/>
      <c r="H362" s="177"/>
      <c r="I362" s="210" t="str">
        <f>"Total T2 hors CAS pensions (champ constant "&amp;$M$3&amp;")"</f>
        <v>Total T2 hors CAS pensions (champ constant 2023)</v>
      </c>
      <c r="J362" s="277">
        <f t="shared" ref="J362:AG362" si="455">+J357+J352+J348+J342+J340+J336+J326</f>
        <v>0</v>
      </c>
      <c r="K362" s="277">
        <f t="shared" si="455"/>
        <v>0</v>
      </c>
      <c r="L362" s="277">
        <f t="shared" si="455"/>
        <v>0</v>
      </c>
      <c r="M362" s="277">
        <f t="shared" si="455"/>
        <v>0</v>
      </c>
      <c r="N362" s="278">
        <f t="shared" si="455"/>
        <v>0</v>
      </c>
      <c r="O362" s="277">
        <f t="shared" si="455"/>
        <v>0</v>
      </c>
      <c r="P362" s="277">
        <f t="shared" si="455"/>
        <v>0</v>
      </c>
      <c r="Q362" s="277">
        <f t="shared" si="455"/>
        <v>0</v>
      </c>
      <c r="R362" s="279">
        <f t="shared" si="455"/>
        <v>0</v>
      </c>
      <c r="S362" s="278">
        <f t="shared" si="455"/>
        <v>0</v>
      </c>
      <c r="T362" s="277">
        <f t="shared" si="455"/>
        <v>0</v>
      </c>
      <c r="U362" s="277">
        <f t="shared" si="455"/>
        <v>0</v>
      </c>
      <c r="V362" s="277">
        <f t="shared" si="455"/>
        <v>0</v>
      </c>
      <c r="W362" s="279">
        <f t="shared" si="455"/>
        <v>0</v>
      </c>
      <c r="X362" s="278">
        <f t="shared" si="455"/>
        <v>0</v>
      </c>
      <c r="Y362" s="277">
        <f t="shared" si="455"/>
        <v>0</v>
      </c>
      <c r="Z362" s="277">
        <f t="shared" si="455"/>
        <v>0</v>
      </c>
      <c r="AA362" s="277">
        <f t="shared" si="455"/>
        <v>0</v>
      </c>
      <c r="AB362" s="279">
        <f t="shared" si="455"/>
        <v>0</v>
      </c>
      <c r="AC362" s="350">
        <f t="shared" si="455"/>
        <v>0</v>
      </c>
      <c r="AD362" s="216">
        <f t="shared" si="455"/>
        <v>0</v>
      </c>
      <c r="AE362" s="216">
        <f t="shared" si="455"/>
        <v>0</v>
      </c>
      <c r="AF362" s="216">
        <f t="shared" si="455"/>
        <v>0</v>
      </c>
      <c r="AG362" s="351">
        <f t="shared" si="455"/>
        <v>0</v>
      </c>
      <c r="AH362" s="249"/>
      <c r="AI362" s="379" t="str">
        <f t="shared" si="411"/>
        <v/>
      </c>
      <c r="AJ362" s="185"/>
      <c r="AK362" s="185"/>
      <c r="AL362" s="185"/>
      <c r="AM362" s="185"/>
    </row>
    <row r="363" spans="1:39" ht="12.75" customHeight="1">
      <c r="A363" s="162"/>
      <c r="B363" s="162"/>
      <c r="C363" s="242" t="s">
        <v>162</v>
      </c>
      <c r="D363" s="244" t="str">
        <f t="shared" si="412"/>
        <v/>
      </c>
      <c r="E363" s="243" t="str">
        <f t="shared" si="449"/>
        <v>_38</v>
      </c>
      <c r="F363" s="178">
        <v>38</v>
      </c>
      <c r="G363" s="178"/>
      <c r="H363" s="177"/>
      <c r="I363" s="217"/>
      <c r="J363" s="280"/>
      <c r="K363" s="280"/>
      <c r="L363" s="280"/>
      <c r="M363" s="280"/>
      <c r="N363" s="281"/>
      <c r="O363" s="280"/>
      <c r="P363" s="280"/>
      <c r="Q363" s="280"/>
      <c r="R363" s="282"/>
      <c r="S363" s="281"/>
      <c r="T363" s="280"/>
      <c r="U363" s="280"/>
      <c r="V363" s="280"/>
      <c r="W363" s="282"/>
      <c r="X363" s="281"/>
      <c r="Y363" s="280"/>
      <c r="Z363" s="280"/>
      <c r="AA363" s="280"/>
      <c r="AB363" s="282"/>
      <c r="AC363" s="352"/>
      <c r="AD363" s="223"/>
      <c r="AE363" s="223"/>
      <c r="AF363" s="223"/>
      <c r="AG363" s="353"/>
      <c r="AH363" s="249"/>
      <c r="AI363" s="379" t="str">
        <f t="shared" si="411"/>
        <v/>
      </c>
      <c r="AJ363" s="185"/>
      <c r="AK363" s="185"/>
      <c r="AL363" s="185"/>
      <c r="AM363" s="185"/>
    </row>
    <row r="364" spans="1:39" ht="12.75" customHeight="1">
      <c r="A364" s="162"/>
      <c r="B364" s="162"/>
      <c r="C364" s="242" t="s">
        <v>163</v>
      </c>
      <c r="D364" s="244" t="str">
        <f t="shared" si="412"/>
        <v/>
      </c>
      <c r="E364" s="243" t="str">
        <f t="shared" si="449"/>
        <v>_39</v>
      </c>
      <c r="F364" s="178">
        <v>39</v>
      </c>
      <c r="G364" s="178"/>
      <c r="H364" s="177"/>
      <c r="I364" s="224" t="s">
        <v>164</v>
      </c>
      <c r="J364" s="283"/>
      <c r="K364" s="283"/>
      <c r="L364" s="283"/>
      <c r="M364" s="283"/>
      <c r="N364" s="284"/>
      <c r="O364" s="283"/>
      <c r="P364" s="283"/>
      <c r="Q364" s="283"/>
      <c r="R364" s="285"/>
      <c r="S364" s="284"/>
      <c r="T364" s="283"/>
      <c r="U364" s="283"/>
      <c r="V364" s="283"/>
      <c r="W364" s="285"/>
      <c r="X364" s="284"/>
      <c r="Y364" s="283"/>
      <c r="Z364" s="283"/>
      <c r="AA364" s="283"/>
      <c r="AB364" s="285"/>
      <c r="AC364" s="354">
        <f>+N364+S364+X364-$J364</f>
        <v>0</v>
      </c>
      <c r="AD364" s="355">
        <f t="shared" ref="AD364" si="456">+O364+T364+Y364-$J364</f>
        <v>0</v>
      </c>
      <c r="AE364" s="355">
        <f t="shared" ref="AE364" si="457">+P364+U364+Z364-$J364</f>
        <v>0</v>
      </c>
      <c r="AF364" s="355">
        <f t="shared" ref="AF364" si="458">+Q364+V364+AA364-$J364</f>
        <v>0</v>
      </c>
      <c r="AG364" s="356">
        <f t="shared" ref="AG364" si="459">+R364+W364+AB364-$J364</f>
        <v>0</v>
      </c>
      <c r="AH364" s="249"/>
      <c r="AI364" s="379" t="str">
        <f t="shared" si="411"/>
        <v/>
      </c>
      <c r="AJ364" s="185"/>
      <c r="AK364" s="185"/>
      <c r="AL364" s="185"/>
      <c r="AM364" s="185"/>
    </row>
    <row r="365" spans="1:39" ht="12.75" customHeight="1">
      <c r="A365" s="162"/>
      <c r="B365" s="162"/>
      <c r="C365" s="242" t="s">
        <v>165</v>
      </c>
      <c r="D365" s="244" t="str">
        <f t="shared" si="412"/>
        <v/>
      </c>
      <c r="E365" s="243" t="str">
        <f t="shared" si="449"/>
        <v>_40</v>
      </c>
      <c r="F365" s="178">
        <v>40</v>
      </c>
      <c r="G365" s="178"/>
      <c r="H365" s="177"/>
      <c r="I365" s="210" t="s">
        <v>166</v>
      </c>
      <c r="J365" s="277">
        <f t="shared" ref="J365:AG365" si="460">+J364+J362</f>
        <v>0</v>
      </c>
      <c r="K365" s="277">
        <f t="shared" si="460"/>
        <v>0</v>
      </c>
      <c r="L365" s="277">
        <f t="shared" si="460"/>
        <v>0</v>
      </c>
      <c r="M365" s="277">
        <f t="shared" si="460"/>
        <v>0</v>
      </c>
      <c r="N365" s="278">
        <f t="shared" si="460"/>
        <v>0</v>
      </c>
      <c r="O365" s="277">
        <f t="shared" si="460"/>
        <v>0</v>
      </c>
      <c r="P365" s="277">
        <f t="shared" si="460"/>
        <v>0</v>
      </c>
      <c r="Q365" s="277">
        <f t="shared" si="460"/>
        <v>0</v>
      </c>
      <c r="R365" s="279">
        <f t="shared" si="460"/>
        <v>0</v>
      </c>
      <c r="S365" s="278">
        <f t="shared" si="460"/>
        <v>0</v>
      </c>
      <c r="T365" s="277">
        <f t="shared" si="460"/>
        <v>0</v>
      </c>
      <c r="U365" s="277">
        <f t="shared" si="460"/>
        <v>0</v>
      </c>
      <c r="V365" s="277">
        <f t="shared" si="460"/>
        <v>0</v>
      </c>
      <c r="W365" s="279">
        <f t="shared" si="460"/>
        <v>0</v>
      </c>
      <c r="X365" s="278">
        <f t="shared" si="460"/>
        <v>0</v>
      </c>
      <c r="Y365" s="277">
        <f t="shared" si="460"/>
        <v>0</v>
      </c>
      <c r="Z365" s="277">
        <f t="shared" si="460"/>
        <v>0</v>
      </c>
      <c r="AA365" s="277">
        <f t="shared" si="460"/>
        <v>0</v>
      </c>
      <c r="AB365" s="279">
        <f t="shared" si="460"/>
        <v>0</v>
      </c>
      <c r="AC365" s="350">
        <f t="shared" si="460"/>
        <v>0</v>
      </c>
      <c r="AD365" s="216">
        <f t="shared" si="460"/>
        <v>0</v>
      </c>
      <c r="AE365" s="216">
        <f t="shared" si="460"/>
        <v>0</v>
      </c>
      <c r="AF365" s="216">
        <f t="shared" si="460"/>
        <v>0</v>
      </c>
      <c r="AG365" s="351">
        <f t="shared" si="460"/>
        <v>0</v>
      </c>
      <c r="AH365" s="249"/>
      <c r="AI365" s="379" t="str">
        <f t="shared" si="411"/>
        <v/>
      </c>
      <c r="AJ365" s="185"/>
      <c r="AK365" s="185"/>
      <c r="AL365" s="185"/>
      <c r="AM365" s="185"/>
    </row>
    <row r="366" spans="1:39" ht="12.75" customHeight="1">
      <c r="A366" s="162"/>
      <c r="B366" s="162"/>
      <c r="C366" s="242" t="s">
        <v>167</v>
      </c>
      <c r="D366" s="244" t="str">
        <f t="shared" si="412"/>
        <v/>
      </c>
      <c r="E366" s="243" t="str">
        <f t="shared" si="449"/>
        <v>_41</v>
      </c>
      <c r="F366" s="178">
        <v>41</v>
      </c>
      <c r="G366" s="178"/>
      <c r="H366" s="177"/>
      <c r="I366" s="217"/>
      <c r="J366" s="280"/>
      <c r="K366" s="280"/>
      <c r="L366" s="280"/>
      <c r="M366" s="280"/>
      <c r="N366" s="281"/>
      <c r="O366" s="280"/>
      <c r="P366" s="280"/>
      <c r="Q366" s="280"/>
      <c r="R366" s="282"/>
      <c r="S366" s="281"/>
      <c r="T366" s="280"/>
      <c r="U366" s="280"/>
      <c r="V366" s="280"/>
      <c r="W366" s="282"/>
      <c r="X366" s="281"/>
      <c r="Y366" s="280"/>
      <c r="Z366" s="280"/>
      <c r="AA366" s="280"/>
      <c r="AB366" s="282"/>
      <c r="AC366" s="352"/>
      <c r="AD366" s="223"/>
      <c r="AE366" s="223"/>
      <c r="AF366" s="223"/>
      <c r="AG366" s="353"/>
      <c r="AH366" s="249"/>
      <c r="AI366" s="379" t="str">
        <f t="shared" si="411"/>
        <v/>
      </c>
      <c r="AJ366" s="185"/>
      <c r="AK366" s="185"/>
      <c r="AL366" s="185"/>
      <c r="AM366" s="185"/>
    </row>
    <row r="367" spans="1:39" ht="12.75" customHeight="1">
      <c r="A367" s="162"/>
      <c r="B367" s="162"/>
      <c r="C367" s="242" t="s">
        <v>168</v>
      </c>
      <c r="D367" s="244" t="str">
        <f t="shared" si="412"/>
        <v/>
      </c>
      <c r="E367" s="243" t="str">
        <f t="shared" si="449"/>
        <v>_42</v>
      </c>
      <c r="F367" s="178">
        <v>42</v>
      </c>
      <c r="G367" s="178"/>
      <c r="H367" s="177"/>
      <c r="I367" s="210" t="str">
        <f>"CAS Pensions (champ constant "&amp;$M$3&amp;")"</f>
        <v>CAS Pensions (champ constant 2023)</v>
      </c>
      <c r="J367" s="277">
        <f t="shared" ref="J367:AG367" si="461">+J368+J369+J370</f>
        <v>0</v>
      </c>
      <c r="K367" s="277">
        <f t="shared" si="461"/>
        <v>0</v>
      </c>
      <c r="L367" s="277">
        <f t="shared" si="461"/>
        <v>0</v>
      </c>
      <c r="M367" s="277">
        <f t="shared" si="461"/>
        <v>0</v>
      </c>
      <c r="N367" s="278">
        <f t="shared" si="461"/>
        <v>0</v>
      </c>
      <c r="O367" s="277">
        <f t="shared" si="461"/>
        <v>0</v>
      </c>
      <c r="P367" s="277">
        <f t="shared" si="461"/>
        <v>0</v>
      </c>
      <c r="Q367" s="277">
        <f t="shared" si="461"/>
        <v>0</v>
      </c>
      <c r="R367" s="279">
        <f t="shared" si="461"/>
        <v>0</v>
      </c>
      <c r="S367" s="278">
        <f t="shared" si="461"/>
        <v>0</v>
      </c>
      <c r="T367" s="277">
        <f t="shared" si="461"/>
        <v>0</v>
      </c>
      <c r="U367" s="277">
        <f t="shared" si="461"/>
        <v>0</v>
      </c>
      <c r="V367" s="277">
        <f t="shared" si="461"/>
        <v>0</v>
      </c>
      <c r="W367" s="279">
        <f t="shared" si="461"/>
        <v>0</v>
      </c>
      <c r="X367" s="278">
        <f t="shared" si="461"/>
        <v>0</v>
      </c>
      <c r="Y367" s="277">
        <f t="shared" si="461"/>
        <v>0</v>
      </c>
      <c r="Z367" s="277">
        <f t="shared" si="461"/>
        <v>0</v>
      </c>
      <c r="AA367" s="277">
        <f t="shared" si="461"/>
        <v>0</v>
      </c>
      <c r="AB367" s="279">
        <f t="shared" si="461"/>
        <v>0</v>
      </c>
      <c r="AC367" s="350">
        <f t="shared" si="461"/>
        <v>0</v>
      </c>
      <c r="AD367" s="216">
        <f t="shared" si="461"/>
        <v>0</v>
      </c>
      <c r="AE367" s="216">
        <f t="shared" si="461"/>
        <v>0</v>
      </c>
      <c r="AF367" s="216">
        <f t="shared" si="461"/>
        <v>0</v>
      </c>
      <c r="AG367" s="351">
        <f t="shared" si="461"/>
        <v>0</v>
      </c>
      <c r="AH367" s="249"/>
      <c r="AI367" s="379" t="str">
        <f t="shared" si="411"/>
        <v/>
      </c>
      <c r="AJ367" s="185"/>
      <c r="AK367" s="185"/>
      <c r="AL367" s="185"/>
      <c r="AM367" s="185"/>
    </row>
    <row r="368" spans="1:39" ht="12.75" customHeight="1">
      <c r="A368" s="162"/>
      <c r="B368" s="162"/>
      <c r="C368" s="242" t="s">
        <v>169</v>
      </c>
      <c r="D368" s="244" t="str">
        <f t="shared" si="412"/>
        <v/>
      </c>
      <c r="E368" s="243" t="str">
        <f t="shared" si="449"/>
        <v>_43</v>
      </c>
      <c r="F368" s="178">
        <v>43</v>
      </c>
      <c r="G368" s="178"/>
      <c r="H368" s="177"/>
      <c r="I368" s="197" t="s">
        <v>170</v>
      </c>
      <c r="J368" s="286"/>
      <c r="K368" s="286"/>
      <c r="L368" s="286"/>
      <c r="M368" s="286"/>
      <c r="N368" s="287"/>
      <c r="O368" s="286"/>
      <c r="P368" s="286"/>
      <c r="Q368" s="286"/>
      <c r="R368" s="288"/>
      <c r="S368" s="287"/>
      <c r="T368" s="286"/>
      <c r="U368" s="286"/>
      <c r="V368" s="286"/>
      <c r="W368" s="288"/>
      <c r="X368" s="287"/>
      <c r="Y368" s="286"/>
      <c r="Z368" s="286"/>
      <c r="AA368" s="286"/>
      <c r="AB368" s="288"/>
      <c r="AC368" s="357">
        <f t="shared" ref="AC368:AC370" si="462">+N368+S368+X368-$J368</f>
        <v>0</v>
      </c>
      <c r="AD368" s="358">
        <f t="shared" ref="AD368:AD370" si="463">+O368+T368+Y368-$J368</f>
        <v>0</v>
      </c>
      <c r="AE368" s="358">
        <f t="shared" ref="AE368:AE370" si="464">+P368+U368+Z368-$J368</f>
        <v>0</v>
      </c>
      <c r="AF368" s="358">
        <f t="shared" ref="AF368:AF370" si="465">+Q368+V368+AA368-$J368</f>
        <v>0</v>
      </c>
      <c r="AG368" s="359">
        <f t="shared" ref="AG368:AG370" si="466">+R368+W368+AB368-$J368</f>
        <v>0</v>
      </c>
      <c r="AH368" s="249"/>
      <c r="AI368" s="379" t="str">
        <f t="shared" si="411"/>
        <v/>
      </c>
      <c r="AJ368" s="185"/>
      <c r="AK368" s="185"/>
      <c r="AL368" s="185"/>
      <c r="AM368" s="185"/>
    </row>
    <row r="369" spans="1:39" ht="12.75" customHeight="1">
      <c r="A369" s="162"/>
      <c r="B369" s="162"/>
      <c r="C369" s="242" t="s">
        <v>171</v>
      </c>
      <c r="D369" s="244" t="str">
        <f t="shared" si="412"/>
        <v/>
      </c>
      <c r="E369" s="243" t="str">
        <f t="shared" si="449"/>
        <v>_44</v>
      </c>
      <c r="F369" s="178">
        <v>44</v>
      </c>
      <c r="G369" s="178"/>
      <c r="H369" s="177"/>
      <c r="I369" s="197" t="s">
        <v>172</v>
      </c>
      <c r="J369" s="286"/>
      <c r="K369" s="286"/>
      <c r="L369" s="286"/>
      <c r="M369" s="286"/>
      <c r="N369" s="287"/>
      <c r="O369" s="286"/>
      <c r="P369" s="286"/>
      <c r="Q369" s="286"/>
      <c r="R369" s="288"/>
      <c r="S369" s="287"/>
      <c r="T369" s="286"/>
      <c r="U369" s="286"/>
      <c r="V369" s="286"/>
      <c r="W369" s="288"/>
      <c r="X369" s="287"/>
      <c r="Y369" s="286"/>
      <c r="Z369" s="286"/>
      <c r="AA369" s="286"/>
      <c r="AB369" s="288"/>
      <c r="AC369" s="357">
        <f t="shared" si="462"/>
        <v>0</v>
      </c>
      <c r="AD369" s="358">
        <f t="shared" si="463"/>
        <v>0</v>
      </c>
      <c r="AE369" s="358">
        <f t="shared" si="464"/>
        <v>0</v>
      </c>
      <c r="AF369" s="358">
        <f t="shared" si="465"/>
        <v>0</v>
      </c>
      <c r="AG369" s="359">
        <f t="shared" si="466"/>
        <v>0</v>
      </c>
      <c r="AH369" s="249"/>
      <c r="AI369" s="379" t="str">
        <f t="shared" si="411"/>
        <v/>
      </c>
      <c r="AJ369" s="185"/>
      <c r="AK369" s="185"/>
      <c r="AL369" s="185"/>
      <c r="AM369" s="185"/>
    </row>
    <row r="370" spans="1:39" ht="12.75" customHeight="1">
      <c r="A370" s="162"/>
      <c r="B370" s="162"/>
      <c r="C370" s="242" t="s">
        <v>173</v>
      </c>
      <c r="D370" s="244" t="str">
        <f t="shared" si="412"/>
        <v/>
      </c>
      <c r="E370" s="243" t="str">
        <f t="shared" si="449"/>
        <v>_45</v>
      </c>
      <c r="F370" s="178">
        <v>45</v>
      </c>
      <c r="G370" s="178"/>
      <c r="H370" s="177"/>
      <c r="I370" s="197" t="s">
        <v>174</v>
      </c>
      <c r="J370" s="286"/>
      <c r="K370" s="286"/>
      <c r="L370" s="286"/>
      <c r="M370" s="286"/>
      <c r="N370" s="287"/>
      <c r="O370" s="286"/>
      <c r="P370" s="286"/>
      <c r="Q370" s="286"/>
      <c r="R370" s="288"/>
      <c r="S370" s="287"/>
      <c r="T370" s="286"/>
      <c r="U370" s="286"/>
      <c r="V370" s="286"/>
      <c r="W370" s="288"/>
      <c r="X370" s="287"/>
      <c r="Y370" s="286"/>
      <c r="Z370" s="286"/>
      <c r="AA370" s="286"/>
      <c r="AB370" s="288"/>
      <c r="AC370" s="357">
        <f t="shared" si="462"/>
        <v>0</v>
      </c>
      <c r="AD370" s="358">
        <f t="shared" si="463"/>
        <v>0</v>
      </c>
      <c r="AE370" s="358">
        <f t="shared" si="464"/>
        <v>0</v>
      </c>
      <c r="AF370" s="358">
        <f t="shared" si="465"/>
        <v>0</v>
      </c>
      <c r="AG370" s="359">
        <f t="shared" si="466"/>
        <v>0</v>
      </c>
      <c r="AH370" s="249"/>
      <c r="AI370" s="379" t="str">
        <f t="shared" si="411"/>
        <v/>
      </c>
      <c r="AJ370" s="185"/>
      <c r="AK370" s="185"/>
      <c r="AL370" s="185"/>
      <c r="AM370" s="185"/>
    </row>
    <row r="371" spans="1:39" ht="12.75" customHeight="1">
      <c r="A371" s="162"/>
      <c r="B371" s="162"/>
      <c r="C371" s="242" t="s">
        <v>175</v>
      </c>
      <c r="D371" s="244" t="str">
        <f t="shared" si="412"/>
        <v/>
      </c>
      <c r="E371" s="243" t="str">
        <f t="shared" si="449"/>
        <v>_46</v>
      </c>
      <c r="F371" s="178">
        <v>46</v>
      </c>
      <c r="G371" s="178"/>
      <c r="H371" s="177"/>
      <c r="I371" s="197"/>
      <c r="J371" s="256"/>
      <c r="K371" s="256"/>
      <c r="L371" s="256"/>
      <c r="M371" s="256"/>
      <c r="N371" s="257"/>
      <c r="O371" s="256"/>
      <c r="P371" s="256"/>
      <c r="Q371" s="256"/>
      <c r="R371" s="258"/>
      <c r="S371" s="257"/>
      <c r="T371" s="256"/>
      <c r="U371" s="256"/>
      <c r="V371" s="256"/>
      <c r="W371" s="258"/>
      <c r="X371" s="257"/>
      <c r="Y371" s="256"/>
      <c r="Z371" s="256"/>
      <c r="AA371" s="256"/>
      <c r="AB371" s="258"/>
      <c r="AC371" s="331"/>
      <c r="AD371" s="209"/>
      <c r="AE371" s="209"/>
      <c r="AF371" s="209"/>
      <c r="AG371" s="332"/>
      <c r="AH371" s="249"/>
      <c r="AI371" s="379" t="str">
        <f t="shared" si="411"/>
        <v/>
      </c>
      <c r="AJ371" s="185"/>
      <c r="AK371" s="185"/>
      <c r="AL371" s="185"/>
      <c r="AM371" s="185"/>
    </row>
    <row r="372" spans="1:39" ht="12.75" customHeight="1">
      <c r="A372" s="162"/>
      <c r="B372" s="162"/>
      <c r="C372" s="242" t="s">
        <v>176</v>
      </c>
      <c r="D372" s="244" t="str">
        <f t="shared" si="412"/>
        <v/>
      </c>
      <c r="E372" s="243" t="str">
        <f t="shared" si="449"/>
        <v>_47</v>
      </c>
      <c r="F372" s="178">
        <v>47</v>
      </c>
      <c r="G372" s="178"/>
      <c r="H372" s="177"/>
      <c r="I372" s="224" t="s">
        <v>164</v>
      </c>
      <c r="J372" s="283"/>
      <c r="K372" s="283"/>
      <c r="L372" s="283"/>
      <c r="M372" s="283"/>
      <c r="N372" s="284"/>
      <c r="O372" s="283"/>
      <c r="P372" s="283"/>
      <c r="Q372" s="283"/>
      <c r="R372" s="285"/>
      <c r="S372" s="284"/>
      <c r="T372" s="283"/>
      <c r="U372" s="283"/>
      <c r="V372" s="283"/>
      <c r="W372" s="285"/>
      <c r="X372" s="284"/>
      <c r="Y372" s="283"/>
      <c r="Z372" s="283"/>
      <c r="AA372" s="283"/>
      <c r="AB372" s="285"/>
      <c r="AC372" s="354">
        <f>+N372+S372+X372-$J372</f>
        <v>0</v>
      </c>
      <c r="AD372" s="355">
        <f t="shared" ref="AD372" si="467">+O372+T372+Y372-$J372</f>
        <v>0</v>
      </c>
      <c r="AE372" s="355">
        <f t="shared" ref="AE372" si="468">+P372+U372+Z372-$J372</f>
        <v>0</v>
      </c>
      <c r="AF372" s="355">
        <f t="shared" ref="AF372" si="469">+Q372+V372+AA372-$J372</f>
        <v>0</v>
      </c>
      <c r="AG372" s="356">
        <f t="shared" ref="AG372" si="470">+R372+W372+AB372-$J372</f>
        <v>0</v>
      </c>
      <c r="AH372" s="249"/>
      <c r="AI372" s="379" t="str">
        <f t="shared" si="411"/>
        <v/>
      </c>
      <c r="AJ372" s="185"/>
      <c r="AK372" s="185"/>
      <c r="AL372" s="185"/>
      <c r="AM372" s="185"/>
    </row>
    <row r="373" spans="1:39" ht="12.75" customHeight="1">
      <c r="A373" s="162"/>
      <c r="B373" s="162"/>
      <c r="C373" s="242" t="s">
        <v>177</v>
      </c>
      <c r="D373" s="244" t="str">
        <f t="shared" si="412"/>
        <v/>
      </c>
      <c r="E373" s="243" t="str">
        <f t="shared" si="449"/>
        <v>_48</v>
      </c>
      <c r="F373" s="178">
        <v>48</v>
      </c>
      <c r="G373" s="178"/>
      <c r="H373" s="177"/>
      <c r="I373" s="210" t="s">
        <v>178</v>
      </c>
      <c r="J373" s="277">
        <f t="shared" ref="J373:AG373" si="471">+J367+J372</f>
        <v>0</v>
      </c>
      <c r="K373" s="277">
        <f t="shared" si="471"/>
        <v>0</v>
      </c>
      <c r="L373" s="277">
        <f t="shared" si="471"/>
        <v>0</v>
      </c>
      <c r="M373" s="277">
        <f t="shared" si="471"/>
        <v>0</v>
      </c>
      <c r="N373" s="278">
        <f t="shared" si="471"/>
        <v>0</v>
      </c>
      <c r="O373" s="277">
        <f t="shared" si="471"/>
        <v>0</v>
      </c>
      <c r="P373" s="277">
        <f t="shared" si="471"/>
        <v>0</v>
      </c>
      <c r="Q373" s="277">
        <f t="shared" si="471"/>
        <v>0</v>
      </c>
      <c r="R373" s="279">
        <f t="shared" si="471"/>
        <v>0</v>
      </c>
      <c r="S373" s="278">
        <f t="shared" si="471"/>
        <v>0</v>
      </c>
      <c r="T373" s="277">
        <f t="shared" si="471"/>
        <v>0</v>
      </c>
      <c r="U373" s="277">
        <f t="shared" si="471"/>
        <v>0</v>
      </c>
      <c r="V373" s="277">
        <f t="shared" si="471"/>
        <v>0</v>
      </c>
      <c r="W373" s="279">
        <f t="shared" si="471"/>
        <v>0</v>
      </c>
      <c r="X373" s="278">
        <f t="shared" si="471"/>
        <v>0</v>
      </c>
      <c r="Y373" s="277">
        <f t="shared" si="471"/>
        <v>0</v>
      </c>
      <c r="Z373" s="277">
        <f t="shared" si="471"/>
        <v>0</v>
      </c>
      <c r="AA373" s="277">
        <f t="shared" si="471"/>
        <v>0</v>
      </c>
      <c r="AB373" s="279">
        <f t="shared" si="471"/>
        <v>0</v>
      </c>
      <c r="AC373" s="350">
        <f t="shared" si="471"/>
        <v>0</v>
      </c>
      <c r="AD373" s="216">
        <f t="shared" si="471"/>
        <v>0</v>
      </c>
      <c r="AE373" s="216">
        <f t="shared" si="471"/>
        <v>0</v>
      </c>
      <c r="AF373" s="216">
        <f t="shared" si="471"/>
        <v>0</v>
      </c>
      <c r="AG373" s="351">
        <f t="shared" si="471"/>
        <v>0</v>
      </c>
      <c r="AH373" s="249"/>
      <c r="AI373" s="379" t="str">
        <f t="shared" si="411"/>
        <v/>
      </c>
      <c r="AJ373" s="185"/>
      <c r="AK373" s="185"/>
      <c r="AL373" s="185"/>
      <c r="AM373" s="185"/>
    </row>
    <row r="374" spans="1:39" ht="12.75" customHeight="1">
      <c r="A374" s="162"/>
      <c r="B374" s="162"/>
      <c r="C374" s="242" t="s">
        <v>179</v>
      </c>
      <c r="D374" s="244" t="str">
        <f t="shared" si="412"/>
        <v/>
      </c>
      <c r="E374" s="243" t="str">
        <f t="shared" si="449"/>
        <v>_49</v>
      </c>
      <c r="F374" s="178">
        <v>49</v>
      </c>
      <c r="G374" s="178"/>
      <c r="H374" s="177"/>
      <c r="I374" s="197"/>
      <c r="J374" s="256"/>
      <c r="K374" s="256"/>
      <c r="L374" s="256"/>
      <c r="M374" s="256"/>
      <c r="N374" s="257"/>
      <c r="O374" s="256"/>
      <c r="P374" s="256"/>
      <c r="Q374" s="256"/>
      <c r="R374" s="258"/>
      <c r="S374" s="257"/>
      <c r="T374" s="256"/>
      <c r="U374" s="256"/>
      <c r="V374" s="256"/>
      <c r="W374" s="258"/>
      <c r="X374" s="257"/>
      <c r="Y374" s="256"/>
      <c r="Z374" s="256"/>
      <c r="AA374" s="256"/>
      <c r="AB374" s="258"/>
      <c r="AC374" s="331"/>
      <c r="AD374" s="209"/>
      <c r="AE374" s="209"/>
      <c r="AF374" s="209"/>
      <c r="AG374" s="332"/>
      <c r="AH374" s="249"/>
      <c r="AI374" s="379" t="str">
        <f t="shared" si="411"/>
        <v/>
      </c>
      <c r="AJ374" s="185"/>
      <c r="AK374" s="185"/>
      <c r="AL374" s="185"/>
      <c r="AM374" s="185"/>
    </row>
    <row r="375" spans="1:39" ht="12.75" customHeight="1">
      <c r="A375" s="162"/>
      <c r="B375" s="162"/>
      <c r="C375" s="242" t="s">
        <v>180</v>
      </c>
      <c r="D375" s="244" t="str">
        <f t="shared" si="412"/>
        <v/>
      </c>
      <c r="E375" s="243" t="str">
        <f t="shared" si="449"/>
        <v>_50</v>
      </c>
      <c r="F375" s="178">
        <v>50</v>
      </c>
      <c r="G375" s="178"/>
      <c r="H375" s="177"/>
      <c r="I375" s="301" t="str">
        <f>"Total Titre 2 (champ constant "&amp;$M$3&amp;")"</f>
        <v>Total Titre 2 (champ constant 2023)</v>
      </c>
      <c r="J375" s="313">
        <f t="shared" ref="J375:AG375" si="472">+J362+J367</f>
        <v>0</v>
      </c>
      <c r="K375" s="313">
        <f t="shared" si="472"/>
        <v>0</v>
      </c>
      <c r="L375" s="313">
        <f t="shared" si="472"/>
        <v>0</v>
      </c>
      <c r="M375" s="313">
        <f t="shared" si="472"/>
        <v>0</v>
      </c>
      <c r="N375" s="314">
        <f t="shared" si="472"/>
        <v>0</v>
      </c>
      <c r="O375" s="313">
        <f t="shared" si="472"/>
        <v>0</v>
      </c>
      <c r="P375" s="313">
        <f t="shared" si="472"/>
        <v>0</v>
      </c>
      <c r="Q375" s="313">
        <f t="shared" si="472"/>
        <v>0</v>
      </c>
      <c r="R375" s="315">
        <f t="shared" si="472"/>
        <v>0</v>
      </c>
      <c r="S375" s="314">
        <f t="shared" si="472"/>
        <v>0</v>
      </c>
      <c r="T375" s="313">
        <f t="shared" si="472"/>
        <v>0</v>
      </c>
      <c r="U375" s="313">
        <f t="shared" si="472"/>
        <v>0</v>
      </c>
      <c r="V375" s="313">
        <f t="shared" si="472"/>
        <v>0</v>
      </c>
      <c r="W375" s="315">
        <f t="shared" si="472"/>
        <v>0</v>
      </c>
      <c r="X375" s="314">
        <f t="shared" si="472"/>
        <v>0</v>
      </c>
      <c r="Y375" s="313">
        <f t="shared" si="472"/>
        <v>0</v>
      </c>
      <c r="Z375" s="313">
        <f t="shared" si="472"/>
        <v>0</v>
      </c>
      <c r="AA375" s="313">
        <f t="shared" si="472"/>
        <v>0</v>
      </c>
      <c r="AB375" s="315">
        <f t="shared" si="472"/>
        <v>0</v>
      </c>
      <c r="AC375" s="360">
        <f t="shared" si="472"/>
        <v>0</v>
      </c>
      <c r="AD375" s="361">
        <f t="shared" si="472"/>
        <v>0</v>
      </c>
      <c r="AE375" s="361">
        <f t="shared" si="472"/>
        <v>0</v>
      </c>
      <c r="AF375" s="361">
        <f t="shared" si="472"/>
        <v>0</v>
      </c>
      <c r="AG375" s="362">
        <f t="shared" si="472"/>
        <v>0</v>
      </c>
      <c r="AH375" s="249"/>
      <c r="AI375" s="379" t="str">
        <f t="shared" si="411"/>
        <v/>
      </c>
      <c r="AJ375" s="185"/>
      <c r="AK375" s="185"/>
      <c r="AL375" s="185"/>
      <c r="AM375" s="185"/>
    </row>
    <row r="376" spans="1:39" ht="12.75" customHeight="1">
      <c r="A376" s="162"/>
      <c r="B376" s="162"/>
      <c r="C376" s="242" t="s">
        <v>181</v>
      </c>
      <c r="D376" s="244" t="str">
        <f t="shared" si="412"/>
        <v/>
      </c>
      <c r="E376" s="243" t="str">
        <f t="shared" si="449"/>
        <v>_51</v>
      </c>
      <c r="F376" s="178">
        <v>51</v>
      </c>
      <c r="G376" s="178"/>
      <c r="H376" s="177"/>
      <c r="I376" s="187"/>
      <c r="J376" s="289"/>
      <c r="K376" s="289"/>
      <c r="L376" s="289"/>
      <c r="M376" s="289"/>
      <c r="N376" s="290"/>
      <c r="O376" s="289"/>
      <c r="P376" s="289"/>
      <c r="Q376" s="289"/>
      <c r="R376" s="291"/>
      <c r="S376" s="290"/>
      <c r="T376" s="289"/>
      <c r="U376" s="289"/>
      <c r="V376" s="289"/>
      <c r="W376" s="291"/>
      <c r="X376" s="290"/>
      <c r="Y376" s="289"/>
      <c r="Z376" s="289"/>
      <c r="AA376" s="289"/>
      <c r="AB376" s="291"/>
      <c r="AC376" s="363"/>
      <c r="AD376" s="237"/>
      <c r="AE376" s="237"/>
      <c r="AF376" s="237"/>
      <c r="AG376" s="364"/>
      <c r="AH376" s="249"/>
      <c r="AI376" s="379" t="str">
        <f t="shared" si="411"/>
        <v/>
      </c>
      <c r="AJ376" s="185"/>
      <c r="AK376" s="185"/>
      <c r="AL376" s="185"/>
      <c r="AM376" s="185"/>
    </row>
    <row r="377" spans="1:39" ht="12.75" customHeight="1" thickBot="1">
      <c r="A377" s="162"/>
      <c r="B377" s="162"/>
      <c r="C377" s="242" t="s">
        <v>182</v>
      </c>
      <c r="D377" s="244" t="str">
        <f t="shared" si="412"/>
        <v/>
      </c>
      <c r="E377" s="243" t="str">
        <f t="shared" si="449"/>
        <v>_52</v>
      </c>
      <c r="F377" s="178">
        <v>52</v>
      </c>
      <c r="G377" s="178"/>
      <c r="H377" s="177"/>
      <c r="I377" s="301" t="s">
        <v>183</v>
      </c>
      <c r="J377" s="316">
        <f t="shared" ref="J377:AG377" si="473">+J365+J373</f>
        <v>0</v>
      </c>
      <c r="K377" s="316">
        <f t="shared" si="473"/>
        <v>0</v>
      </c>
      <c r="L377" s="316">
        <f t="shared" si="473"/>
        <v>0</v>
      </c>
      <c r="M377" s="316">
        <f t="shared" si="473"/>
        <v>0</v>
      </c>
      <c r="N377" s="317">
        <f t="shared" si="473"/>
        <v>0</v>
      </c>
      <c r="O377" s="318">
        <f t="shared" si="473"/>
        <v>0</v>
      </c>
      <c r="P377" s="318">
        <f t="shared" si="473"/>
        <v>0</v>
      </c>
      <c r="Q377" s="318">
        <f t="shared" si="473"/>
        <v>0</v>
      </c>
      <c r="R377" s="319">
        <f t="shared" si="473"/>
        <v>0</v>
      </c>
      <c r="S377" s="317">
        <f t="shared" si="473"/>
        <v>0</v>
      </c>
      <c r="T377" s="318">
        <f t="shared" si="473"/>
        <v>0</v>
      </c>
      <c r="U377" s="318">
        <f t="shared" si="473"/>
        <v>0</v>
      </c>
      <c r="V377" s="318">
        <f t="shared" si="473"/>
        <v>0</v>
      </c>
      <c r="W377" s="319">
        <f t="shared" si="473"/>
        <v>0</v>
      </c>
      <c r="X377" s="317">
        <f t="shared" si="473"/>
        <v>0</v>
      </c>
      <c r="Y377" s="318">
        <f t="shared" si="473"/>
        <v>0</v>
      </c>
      <c r="Z377" s="318">
        <f t="shared" si="473"/>
        <v>0</v>
      </c>
      <c r="AA377" s="318">
        <f t="shared" si="473"/>
        <v>0</v>
      </c>
      <c r="AB377" s="319">
        <f t="shared" si="473"/>
        <v>0</v>
      </c>
      <c r="AC377" s="365">
        <f t="shared" si="473"/>
        <v>0</v>
      </c>
      <c r="AD377" s="366">
        <f t="shared" si="473"/>
        <v>0</v>
      </c>
      <c r="AE377" s="366">
        <f t="shared" si="473"/>
        <v>0</v>
      </c>
      <c r="AF377" s="366">
        <f t="shared" si="473"/>
        <v>0</v>
      </c>
      <c r="AG377" s="367">
        <f t="shared" si="473"/>
        <v>0</v>
      </c>
      <c r="AH377" s="249"/>
      <c r="AI377" s="379" t="str">
        <f t="shared" si="411"/>
        <v/>
      </c>
      <c r="AJ377" s="185"/>
      <c r="AK377" s="185"/>
      <c r="AL377" s="185"/>
      <c r="AM377" s="185"/>
    </row>
    <row r="378" spans="1:39" ht="12.75" customHeight="1" thickBot="1">
      <c r="A378" s="238" t="s">
        <v>95</v>
      </c>
      <c r="B378" s="238"/>
      <c r="C378" s="239" t="s">
        <v>95</v>
      </c>
      <c r="D378" s="239" t="s">
        <v>95</v>
      </c>
      <c r="E378" s="239"/>
      <c r="F378" s="239"/>
      <c r="G378" s="239"/>
      <c r="H378" s="240"/>
      <c r="I378" s="238"/>
      <c r="J378" s="238"/>
      <c r="K378" s="241"/>
      <c r="L378" s="241"/>
      <c r="M378" s="241"/>
      <c r="N378" s="241"/>
      <c r="O378" s="241"/>
      <c r="P378" s="241"/>
      <c r="Q378" s="241"/>
      <c r="R378" s="241"/>
      <c r="S378" s="241"/>
      <c r="T378" s="241"/>
      <c r="U378" s="241"/>
      <c r="V378" s="241"/>
      <c r="W378" s="241"/>
      <c r="X378" s="241"/>
      <c r="Y378" s="241"/>
      <c r="Z378" s="241"/>
      <c r="AA378" s="241"/>
      <c r="AB378" s="241"/>
      <c r="AC378" s="241"/>
      <c r="AD378" s="241"/>
      <c r="AE378" s="241"/>
      <c r="AF378" s="241"/>
      <c r="AG378" s="241"/>
      <c r="AH378" s="241"/>
      <c r="AI378" s="241"/>
      <c r="AJ378" s="241"/>
      <c r="AK378" s="241"/>
      <c r="AL378" s="241"/>
      <c r="AM378" s="241"/>
    </row>
    <row r="379" spans="1:39" ht="12.75" customHeight="1" thickBot="1">
      <c r="A379" s="162"/>
      <c r="B379" s="162"/>
      <c r="C379" s="242" t="s">
        <v>97</v>
      </c>
      <c r="D379" s="378"/>
      <c r="E379" s="243" t="str">
        <f t="shared" ref="E379:E410" si="474">D379&amp;"_"&amp;F379</f>
        <v>_1</v>
      </c>
      <c r="F379" s="178">
        <v>1</v>
      </c>
      <c r="G379" s="178" t="str">
        <f>"Prg"&amp;H379</f>
        <v>Prg7</v>
      </c>
      <c r="H379" s="177">
        <f>H326+1</f>
        <v>7</v>
      </c>
      <c r="I379" s="179" t="s">
        <v>98</v>
      </c>
      <c r="J379" s="245">
        <f t="shared" ref="J379:AG379" si="475">+J380+J381+J382+J383</f>
        <v>0</v>
      </c>
      <c r="K379" s="245">
        <f t="shared" si="475"/>
        <v>0</v>
      </c>
      <c r="L379" s="245">
        <f t="shared" si="475"/>
        <v>0</v>
      </c>
      <c r="M379" s="245">
        <f t="shared" si="475"/>
        <v>0</v>
      </c>
      <c r="N379" s="246">
        <f t="shared" si="475"/>
        <v>0</v>
      </c>
      <c r="O379" s="247">
        <f t="shared" si="475"/>
        <v>0</v>
      </c>
      <c r="P379" s="247">
        <f t="shared" si="475"/>
        <v>0</v>
      </c>
      <c r="Q379" s="247">
        <f t="shared" si="475"/>
        <v>0</v>
      </c>
      <c r="R379" s="248">
        <f t="shared" si="475"/>
        <v>0</v>
      </c>
      <c r="S379" s="246">
        <f t="shared" si="475"/>
        <v>0</v>
      </c>
      <c r="T379" s="247">
        <f t="shared" si="475"/>
        <v>0</v>
      </c>
      <c r="U379" s="247">
        <f t="shared" si="475"/>
        <v>0</v>
      </c>
      <c r="V379" s="247">
        <f t="shared" si="475"/>
        <v>0</v>
      </c>
      <c r="W379" s="248">
        <f t="shared" si="475"/>
        <v>0</v>
      </c>
      <c r="X379" s="246">
        <f t="shared" si="475"/>
        <v>0</v>
      </c>
      <c r="Y379" s="247">
        <f t="shared" si="475"/>
        <v>0</v>
      </c>
      <c r="Z379" s="247">
        <f t="shared" si="475"/>
        <v>0</v>
      </c>
      <c r="AA379" s="247">
        <f t="shared" si="475"/>
        <v>0</v>
      </c>
      <c r="AB379" s="248">
        <f t="shared" si="475"/>
        <v>0</v>
      </c>
      <c r="AC379" s="322">
        <f t="shared" si="475"/>
        <v>0</v>
      </c>
      <c r="AD379" s="323">
        <f t="shared" si="475"/>
        <v>0</v>
      </c>
      <c r="AE379" s="323">
        <f t="shared" si="475"/>
        <v>0</v>
      </c>
      <c r="AF379" s="323">
        <f t="shared" si="475"/>
        <v>0</v>
      </c>
      <c r="AG379" s="324">
        <f t="shared" si="475"/>
        <v>0</v>
      </c>
      <c r="AH379" s="249"/>
      <c r="AI379" s="379">
        <f>D379</f>
        <v>0</v>
      </c>
      <c r="AJ379" s="185"/>
      <c r="AK379" s="185"/>
      <c r="AL379" s="185"/>
      <c r="AM379" s="185"/>
    </row>
    <row r="380" spans="1:39" ht="12.75" customHeight="1">
      <c r="A380" s="162"/>
      <c r="B380" s="162"/>
      <c r="C380" s="242" t="s">
        <v>99</v>
      </c>
      <c r="D380" s="244" t="str">
        <f>IF(D379="","",D379)</f>
        <v/>
      </c>
      <c r="E380" s="243" t="str">
        <f t="shared" si="474"/>
        <v>_2</v>
      </c>
      <c r="F380" s="178">
        <v>2</v>
      </c>
      <c r="G380" s="178"/>
      <c r="H380" s="177"/>
      <c r="I380" s="187" t="s">
        <v>100</v>
      </c>
      <c r="J380" s="250"/>
      <c r="K380" s="250"/>
      <c r="L380" s="250"/>
      <c r="M380" s="250">
        <f>K415</f>
        <v>0</v>
      </c>
      <c r="N380" s="251"/>
      <c r="O380" s="250"/>
      <c r="P380" s="250"/>
      <c r="Q380" s="250"/>
      <c r="R380" s="252"/>
      <c r="S380" s="251"/>
      <c r="T380" s="250"/>
      <c r="U380" s="250"/>
      <c r="V380" s="250"/>
      <c r="W380" s="252"/>
      <c r="X380" s="251"/>
      <c r="Y380" s="250"/>
      <c r="Z380" s="250"/>
      <c r="AA380" s="250"/>
      <c r="AB380" s="252"/>
      <c r="AC380" s="325">
        <f>+N380+S380+X380-$J380</f>
        <v>0</v>
      </c>
      <c r="AD380" s="326">
        <f t="shared" ref="AD380:AD382" si="476">+O380+T380+Y380-$J380</f>
        <v>0</v>
      </c>
      <c r="AE380" s="326">
        <f t="shared" ref="AE380:AE382" si="477">+P380+U380+Z380-$J380</f>
        <v>0</v>
      </c>
      <c r="AF380" s="326">
        <f t="shared" ref="AF380:AF382" si="478">+Q380+V380+AA380-$J380</f>
        <v>0</v>
      </c>
      <c r="AG380" s="327">
        <f t="shared" ref="AG380:AG382" si="479">+R380+W380+AB380-$J380</f>
        <v>0</v>
      </c>
      <c r="AH380" s="249"/>
      <c r="AI380" s="379" t="str">
        <f t="shared" ref="AI380:AI430" si="480">D380</f>
        <v/>
      </c>
      <c r="AJ380" s="185"/>
      <c r="AK380" s="185"/>
      <c r="AL380" s="185"/>
      <c r="AM380" s="185"/>
    </row>
    <row r="381" spans="1:39" ht="12.75" customHeight="1">
      <c r="A381" s="162"/>
      <c r="B381" s="162"/>
      <c r="C381" s="242" t="s">
        <v>101</v>
      </c>
      <c r="D381" s="244" t="str">
        <f t="shared" ref="D381:D430" si="481">IF(D380="","",D380)</f>
        <v/>
      </c>
      <c r="E381" s="243" t="str">
        <f t="shared" si="474"/>
        <v>_3</v>
      </c>
      <c r="F381" s="178">
        <v>3</v>
      </c>
      <c r="G381" s="178"/>
      <c r="H381" s="177"/>
      <c r="I381" s="187" t="s">
        <v>102</v>
      </c>
      <c r="J381" s="250"/>
      <c r="K381" s="250"/>
      <c r="L381" s="250"/>
      <c r="M381" s="250"/>
      <c r="N381" s="251"/>
      <c r="O381" s="250"/>
      <c r="P381" s="250"/>
      <c r="Q381" s="250"/>
      <c r="R381" s="252"/>
      <c r="S381" s="251"/>
      <c r="T381" s="250"/>
      <c r="U381" s="250"/>
      <c r="V381" s="250"/>
      <c r="W381" s="252"/>
      <c r="X381" s="251"/>
      <c r="Y381" s="250"/>
      <c r="Z381" s="250"/>
      <c r="AA381" s="250"/>
      <c r="AB381" s="252"/>
      <c r="AC381" s="325">
        <f t="shared" ref="AC381:AC382" si="482">+N381+S381+X381-$J381</f>
        <v>0</v>
      </c>
      <c r="AD381" s="326">
        <f t="shared" si="476"/>
        <v>0</v>
      </c>
      <c r="AE381" s="326">
        <f t="shared" si="477"/>
        <v>0</v>
      </c>
      <c r="AF381" s="326">
        <f t="shared" si="478"/>
        <v>0</v>
      </c>
      <c r="AG381" s="327">
        <f t="shared" si="479"/>
        <v>0</v>
      </c>
      <c r="AH381" s="249"/>
      <c r="AI381" s="379" t="str">
        <f t="shared" si="480"/>
        <v/>
      </c>
      <c r="AJ381" s="185"/>
      <c r="AK381" s="185"/>
      <c r="AL381" s="185"/>
      <c r="AM381" s="185"/>
    </row>
    <row r="382" spans="1:39" ht="12.75" customHeight="1">
      <c r="A382" s="162"/>
      <c r="B382" s="162"/>
      <c r="C382" s="242" t="s">
        <v>103</v>
      </c>
      <c r="D382" s="244" t="str">
        <f t="shared" si="481"/>
        <v/>
      </c>
      <c r="E382" s="243" t="str">
        <f t="shared" si="474"/>
        <v>_4</v>
      </c>
      <c r="F382" s="178">
        <v>4</v>
      </c>
      <c r="G382" s="178"/>
      <c r="H382" s="177"/>
      <c r="I382" s="187" t="s">
        <v>104</v>
      </c>
      <c r="J382" s="250"/>
      <c r="K382" s="250"/>
      <c r="L382" s="250"/>
      <c r="M382" s="250"/>
      <c r="N382" s="251"/>
      <c r="O382" s="250"/>
      <c r="P382" s="250"/>
      <c r="Q382" s="250"/>
      <c r="R382" s="252"/>
      <c r="S382" s="251"/>
      <c r="T382" s="250"/>
      <c r="U382" s="250"/>
      <c r="V382" s="250"/>
      <c r="W382" s="252"/>
      <c r="X382" s="251"/>
      <c r="Y382" s="250"/>
      <c r="Z382" s="250"/>
      <c r="AA382" s="250"/>
      <c r="AB382" s="252"/>
      <c r="AC382" s="325">
        <f t="shared" si="482"/>
        <v>0</v>
      </c>
      <c r="AD382" s="326">
        <f t="shared" si="476"/>
        <v>0</v>
      </c>
      <c r="AE382" s="326">
        <f t="shared" si="477"/>
        <v>0</v>
      </c>
      <c r="AF382" s="326">
        <f t="shared" si="478"/>
        <v>0</v>
      </c>
      <c r="AG382" s="327">
        <f t="shared" si="479"/>
        <v>0</v>
      </c>
      <c r="AH382" s="249"/>
      <c r="AI382" s="379" t="str">
        <f t="shared" si="480"/>
        <v/>
      </c>
      <c r="AJ382" s="185"/>
      <c r="AK382" s="185"/>
      <c r="AL382" s="185"/>
      <c r="AM382" s="185"/>
    </row>
    <row r="383" spans="1:39" ht="12.75" customHeight="1">
      <c r="A383" s="162"/>
      <c r="B383" s="162"/>
      <c r="C383" s="242" t="s">
        <v>105</v>
      </c>
      <c r="D383" s="244" t="str">
        <f t="shared" si="481"/>
        <v/>
      </c>
      <c r="E383" s="243" t="str">
        <f t="shared" si="474"/>
        <v>_5</v>
      </c>
      <c r="F383" s="178">
        <v>5</v>
      </c>
      <c r="G383" s="178"/>
      <c r="H383" s="177"/>
      <c r="I383" s="197" t="s">
        <v>106</v>
      </c>
      <c r="J383" s="253">
        <f t="shared" ref="J383:AG383" si="483">+J384+J385+J386+J387</f>
        <v>0</v>
      </c>
      <c r="K383" s="253">
        <f t="shared" si="483"/>
        <v>0</v>
      </c>
      <c r="L383" s="253">
        <f t="shared" si="483"/>
        <v>0</v>
      </c>
      <c r="M383" s="253">
        <f t="shared" si="483"/>
        <v>0</v>
      </c>
      <c r="N383" s="254">
        <f t="shared" si="483"/>
        <v>0</v>
      </c>
      <c r="O383" s="253">
        <f t="shared" si="483"/>
        <v>0</v>
      </c>
      <c r="P383" s="253">
        <f t="shared" si="483"/>
        <v>0</v>
      </c>
      <c r="Q383" s="253">
        <f t="shared" si="483"/>
        <v>0</v>
      </c>
      <c r="R383" s="255">
        <f t="shared" si="483"/>
        <v>0</v>
      </c>
      <c r="S383" s="254">
        <f t="shared" si="483"/>
        <v>0</v>
      </c>
      <c r="T383" s="253">
        <f t="shared" si="483"/>
        <v>0</v>
      </c>
      <c r="U383" s="253">
        <f t="shared" si="483"/>
        <v>0</v>
      </c>
      <c r="V383" s="253">
        <f t="shared" si="483"/>
        <v>0</v>
      </c>
      <c r="W383" s="255">
        <f t="shared" si="483"/>
        <v>0</v>
      </c>
      <c r="X383" s="254">
        <f t="shared" si="483"/>
        <v>0</v>
      </c>
      <c r="Y383" s="253">
        <f t="shared" si="483"/>
        <v>0</v>
      </c>
      <c r="Z383" s="253">
        <f t="shared" si="483"/>
        <v>0</v>
      </c>
      <c r="AA383" s="253">
        <f t="shared" si="483"/>
        <v>0</v>
      </c>
      <c r="AB383" s="255">
        <f t="shared" si="483"/>
        <v>0</v>
      </c>
      <c r="AC383" s="328">
        <f t="shared" si="483"/>
        <v>0</v>
      </c>
      <c r="AD383" s="329">
        <f t="shared" si="483"/>
        <v>0</v>
      </c>
      <c r="AE383" s="329">
        <f t="shared" si="483"/>
        <v>0</v>
      </c>
      <c r="AF383" s="329">
        <f t="shared" si="483"/>
        <v>0</v>
      </c>
      <c r="AG383" s="330">
        <f t="shared" si="483"/>
        <v>0</v>
      </c>
      <c r="AH383" s="249"/>
      <c r="AI383" s="379" t="str">
        <f t="shared" si="480"/>
        <v/>
      </c>
      <c r="AJ383" s="185"/>
      <c r="AK383" s="185"/>
      <c r="AL383" s="185"/>
      <c r="AM383" s="185"/>
    </row>
    <row r="384" spans="1:39" ht="12.75" customHeight="1">
      <c r="A384" s="162"/>
      <c r="B384" s="162"/>
      <c r="C384" s="242" t="s">
        <v>107</v>
      </c>
      <c r="D384" s="244" t="str">
        <f t="shared" si="481"/>
        <v/>
      </c>
      <c r="E384" s="243" t="str">
        <f t="shared" si="474"/>
        <v>_6</v>
      </c>
      <c r="F384" s="178">
        <v>6</v>
      </c>
      <c r="G384" s="178"/>
      <c r="H384" s="177"/>
      <c r="I384" s="197" t="s">
        <v>108</v>
      </c>
      <c r="J384" s="250"/>
      <c r="K384" s="250"/>
      <c r="L384" s="250"/>
      <c r="M384" s="250"/>
      <c r="N384" s="251"/>
      <c r="O384" s="250"/>
      <c r="P384" s="250"/>
      <c r="Q384" s="250"/>
      <c r="R384" s="252"/>
      <c r="S384" s="251"/>
      <c r="T384" s="250"/>
      <c r="U384" s="250"/>
      <c r="V384" s="250"/>
      <c r="W384" s="252"/>
      <c r="X384" s="251"/>
      <c r="Y384" s="250"/>
      <c r="Z384" s="250"/>
      <c r="AA384" s="250"/>
      <c r="AB384" s="252"/>
      <c r="AC384" s="325">
        <f t="shared" ref="AC384:AC387" si="484">+N384+S384+X384-$J384</f>
        <v>0</v>
      </c>
      <c r="AD384" s="326">
        <f t="shared" ref="AD384:AD387" si="485">+O384+T384+Y384-$J384</f>
        <v>0</v>
      </c>
      <c r="AE384" s="326">
        <f t="shared" ref="AE384:AE387" si="486">+P384+U384+Z384-$J384</f>
        <v>0</v>
      </c>
      <c r="AF384" s="326">
        <f t="shared" ref="AF384:AF387" si="487">+Q384+V384+AA384-$J384</f>
        <v>0</v>
      </c>
      <c r="AG384" s="327">
        <f t="shared" ref="AG384:AG387" si="488">+R384+W384+AB384-$J384</f>
        <v>0</v>
      </c>
      <c r="AH384" s="249"/>
      <c r="AI384" s="379" t="str">
        <f t="shared" si="480"/>
        <v/>
      </c>
      <c r="AJ384" s="185"/>
      <c r="AK384" s="185"/>
      <c r="AL384" s="185"/>
      <c r="AM384" s="185"/>
    </row>
    <row r="385" spans="1:39" ht="12.75" customHeight="1">
      <c r="A385" s="162"/>
      <c r="B385" s="162"/>
      <c r="C385" s="242" t="s">
        <v>109</v>
      </c>
      <c r="D385" s="244" t="str">
        <f t="shared" si="481"/>
        <v/>
      </c>
      <c r="E385" s="243" t="str">
        <f t="shared" si="474"/>
        <v>_7</v>
      </c>
      <c r="F385" s="178">
        <v>7</v>
      </c>
      <c r="G385" s="178"/>
      <c r="H385" s="177"/>
      <c r="I385" s="197" t="s">
        <v>110</v>
      </c>
      <c r="J385" s="250"/>
      <c r="K385" s="250"/>
      <c r="L385" s="250"/>
      <c r="M385" s="250"/>
      <c r="N385" s="251"/>
      <c r="O385" s="250"/>
      <c r="P385" s="250"/>
      <c r="Q385" s="250"/>
      <c r="R385" s="252"/>
      <c r="S385" s="251"/>
      <c r="T385" s="250"/>
      <c r="U385" s="250"/>
      <c r="V385" s="250"/>
      <c r="W385" s="252"/>
      <c r="X385" s="251"/>
      <c r="Y385" s="250"/>
      <c r="Z385" s="250"/>
      <c r="AA385" s="250"/>
      <c r="AB385" s="252"/>
      <c r="AC385" s="325">
        <f t="shared" si="484"/>
        <v>0</v>
      </c>
      <c r="AD385" s="326">
        <f t="shared" si="485"/>
        <v>0</v>
      </c>
      <c r="AE385" s="326">
        <f t="shared" si="486"/>
        <v>0</v>
      </c>
      <c r="AF385" s="326">
        <f t="shared" si="487"/>
        <v>0</v>
      </c>
      <c r="AG385" s="327">
        <f t="shared" si="488"/>
        <v>0</v>
      </c>
      <c r="AH385" s="249"/>
      <c r="AI385" s="379" t="str">
        <f t="shared" si="480"/>
        <v/>
      </c>
      <c r="AJ385" s="185"/>
      <c r="AK385" s="185"/>
      <c r="AL385" s="185"/>
      <c r="AM385" s="185"/>
    </row>
    <row r="386" spans="1:39" ht="12.75" customHeight="1">
      <c r="A386" s="162"/>
      <c r="B386" s="162"/>
      <c r="C386" s="242" t="s">
        <v>111</v>
      </c>
      <c r="D386" s="244" t="str">
        <f t="shared" si="481"/>
        <v/>
      </c>
      <c r="E386" s="243" t="str">
        <f t="shared" si="474"/>
        <v>_8</v>
      </c>
      <c r="F386" s="178">
        <v>8</v>
      </c>
      <c r="G386" s="178"/>
      <c r="H386" s="177"/>
      <c r="I386" s="187" t="s">
        <v>184</v>
      </c>
      <c r="J386" s="250"/>
      <c r="K386" s="250"/>
      <c r="L386" s="250"/>
      <c r="M386" s="250"/>
      <c r="N386" s="251"/>
      <c r="O386" s="250"/>
      <c r="P386" s="250"/>
      <c r="Q386" s="250"/>
      <c r="R386" s="252"/>
      <c r="S386" s="251"/>
      <c r="T386" s="250"/>
      <c r="U386" s="250"/>
      <c r="V386" s="250"/>
      <c r="W386" s="252"/>
      <c r="X386" s="251"/>
      <c r="Y386" s="250"/>
      <c r="Z386" s="250"/>
      <c r="AA386" s="250"/>
      <c r="AB386" s="252"/>
      <c r="AC386" s="325">
        <f t="shared" si="484"/>
        <v>0</v>
      </c>
      <c r="AD386" s="326">
        <f t="shared" si="485"/>
        <v>0</v>
      </c>
      <c r="AE386" s="326">
        <f t="shared" si="486"/>
        <v>0</v>
      </c>
      <c r="AF386" s="326">
        <f t="shared" si="487"/>
        <v>0</v>
      </c>
      <c r="AG386" s="327">
        <f t="shared" si="488"/>
        <v>0</v>
      </c>
      <c r="AH386" s="249"/>
      <c r="AI386" s="379" t="str">
        <f t="shared" si="480"/>
        <v/>
      </c>
      <c r="AJ386" s="185"/>
      <c r="AK386" s="185"/>
      <c r="AL386" s="185"/>
      <c r="AM386" s="185"/>
    </row>
    <row r="387" spans="1:39" ht="12.75" customHeight="1">
      <c r="A387" s="162"/>
      <c r="B387" s="162"/>
      <c r="C387" s="242" t="s">
        <v>113</v>
      </c>
      <c r="D387" s="244" t="str">
        <f t="shared" si="481"/>
        <v/>
      </c>
      <c r="E387" s="243" t="str">
        <f t="shared" si="474"/>
        <v>_9</v>
      </c>
      <c r="F387" s="178">
        <v>9</v>
      </c>
      <c r="G387" s="178"/>
      <c r="H387" s="177"/>
      <c r="I387" s="197" t="s">
        <v>114</v>
      </c>
      <c r="J387" s="250"/>
      <c r="K387" s="250"/>
      <c r="L387" s="250"/>
      <c r="M387" s="250"/>
      <c r="N387" s="251"/>
      <c r="O387" s="250"/>
      <c r="P387" s="250"/>
      <c r="Q387" s="250"/>
      <c r="R387" s="252"/>
      <c r="S387" s="251"/>
      <c r="T387" s="250"/>
      <c r="U387" s="250"/>
      <c r="V387" s="250"/>
      <c r="W387" s="252"/>
      <c r="X387" s="251"/>
      <c r="Y387" s="250"/>
      <c r="Z387" s="250"/>
      <c r="AA387" s="250"/>
      <c r="AB387" s="252"/>
      <c r="AC387" s="325">
        <f t="shared" si="484"/>
        <v>0</v>
      </c>
      <c r="AD387" s="326">
        <f t="shared" si="485"/>
        <v>0</v>
      </c>
      <c r="AE387" s="326">
        <f t="shared" si="486"/>
        <v>0</v>
      </c>
      <c r="AF387" s="326">
        <f t="shared" si="487"/>
        <v>0</v>
      </c>
      <c r="AG387" s="327">
        <f t="shared" si="488"/>
        <v>0</v>
      </c>
      <c r="AH387" s="249"/>
      <c r="AI387" s="379" t="str">
        <f t="shared" si="480"/>
        <v/>
      </c>
      <c r="AJ387" s="185"/>
      <c r="AK387" s="185"/>
      <c r="AL387" s="185"/>
      <c r="AM387" s="185"/>
    </row>
    <row r="388" spans="1:39" ht="12.75" customHeight="1">
      <c r="A388" s="162"/>
      <c r="B388" s="162"/>
      <c r="C388" s="242" t="s">
        <v>115</v>
      </c>
      <c r="D388" s="244" t="str">
        <f t="shared" si="481"/>
        <v/>
      </c>
      <c r="E388" s="243" t="str">
        <f t="shared" si="474"/>
        <v>_10</v>
      </c>
      <c r="F388" s="178">
        <v>10</v>
      </c>
      <c r="G388" s="178"/>
      <c r="H388" s="177"/>
      <c r="I388" s="197"/>
      <c r="J388" s="256"/>
      <c r="K388" s="256"/>
      <c r="L388" s="256"/>
      <c r="M388" s="256"/>
      <c r="N388" s="257"/>
      <c r="O388" s="256"/>
      <c r="P388" s="256"/>
      <c r="Q388" s="256"/>
      <c r="R388" s="258"/>
      <c r="S388" s="257"/>
      <c r="T388" s="256"/>
      <c r="U388" s="256"/>
      <c r="V388" s="256"/>
      <c r="W388" s="258"/>
      <c r="X388" s="257"/>
      <c r="Y388" s="256"/>
      <c r="Z388" s="256"/>
      <c r="AA388" s="256"/>
      <c r="AB388" s="258"/>
      <c r="AC388" s="331"/>
      <c r="AD388" s="209"/>
      <c r="AE388" s="209"/>
      <c r="AF388" s="209"/>
      <c r="AG388" s="332"/>
      <c r="AH388" s="249"/>
      <c r="AI388" s="379" t="str">
        <f t="shared" si="480"/>
        <v/>
      </c>
      <c r="AJ388" s="185"/>
      <c r="AK388" s="185"/>
      <c r="AL388" s="185"/>
      <c r="AM388" s="185"/>
    </row>
    <row r="389" spans="1:39" ht="12.75" customHeight="1">
      <c r="A389" s="162"/>
      <c r="B389" s="162"/>
      <c r="C389" s="242" t="s">
        <v>116</v>
      </c>
      <c r="D389" s="244" t="str">
        <f t="shared" si="481"/>
        <v/>
      </c>
      <c r="E389" s="243" t="str">
        <f t="shared" si="474"/>
        <v>_11</v>
      </c>
      <c r="F389" s="178">
        <v>11</v>
      </c>
      <c r="G389" s="178"/>
      <c r="H389" s="177"/>
      <c r="I389" s="179" t="s">
        <v>117</v>
      </c>
      <c r="J389" s="259">
        <f t="shared" ref="J389:AG389" si="489">+J390+J391</f>
        <v>0</v>
      </c>
      <c r="K389" s="259">
        <f t="shared" si="489"/>
        <v>0</v>
      </c>
      <c r="L389" s="259">
        <f t="shared" si="489"/>
        <v>0</v>
      </c>
      <c r="M389" s="259">
        <f t="shared" si="489"/>
        <v>0</v>
      </c>
      <c r="N389" s="260">
        <f t="shared" si="489"/>
        <v>0</v>
      </c>
      <c r="O389" s="259">
        <f t="shared" si="489"/>
        <v>0</v>
      </c>
      <c r="P389" s="259">
        <f t="shared" si="489"/>
        <v>0</v>
      </c>
      <c r="Q389" s="259">
        <f t="shared" si="489"/>
        <v>0</v>
      </c>
      <c r="R389" s="261">
        <f t="shared" si="489"/>
        <v>0</v>
      </c>
      <c r="S389" s="260">
        <f t="shared" si="489"/>
        <v>0</v>
      </c>
      <c r="T389" s="259">
        <f t="shared" si="489"/>
        <v>0</v>
      </c>
      <c r="U389" s="259">
        <f t="shared" si="489"/>
        <v>0</v>
      </c>
      <c r="V389" s="259">
        <f t="shared" si="489"/>
        <v>0</v>
      </c>
      <c r="W389" s="261">
        <f t="shared" si="489"/>
        <v>0</v>
      </c>
      <c r="X389" s="260">
        <f t="shared" si="489"/>
        <v>0</v>
      </c>
      <c r="Y389" s="259">
        <f t="shared" si="489"/>
        <v>0</v>
      </c>
      <c r="Z389" s="259">
        <f t="shared" si="489"/>
        <v>0</v>
      </c>
      <c r="AA389" s="259">
        <f t="shared" si="489"/>
        <v>0</v>
      </c>
      <c r="AB389" s="261">
        <f t="shared" si="489"/>
        <v>0</v>
      </c>
      <c r="AC389" s="333">
        <f t="shared" si="489"/>
        <v>0</v>
      </c>
      <c r="AD389" s="334">
        <f t="shared" si="489"/>
        <v>0</v>
      </c>
      <c r="AE389" s="334">
        <f t="shared" si="489"/>
        <v>0</v>
      </c>
      <c r="AF389" s="334">
        <f t="shared" si="489"/>
        <v>0</v>
      </c>
      <c r="AG389" s="335">
        <f t="shared" si="489"/>
        <v>0</v>
      </c>
      <c r="AH389" s="249"/>
      <c r="AI389" s="379" t="str">
        <f t="shared" si="480"/>
        <v/>
      </c>
      <c r="AJ389" s="185"/>
      <c r="AK389" s="185"/>
      <c r="AL389" s="185"/>
      <c r="AM389" s="185"/>
    </row>
    <row r="390" spans="1:39" ht="12.75" customHeight="1">
      <c r="A390" s="162"/>
      <c r="B390" s="162"/>
      <c r="C390" s="242" t="s">
        <v>118</v>
      </c>
      <c r="D390" s="244" t="str">
        <f t="shared" si="481"/>
        <v/>
      </c>
      <c r="E390" s="243" t="str">
        <f t="shared" si="474"/>
        <v>_12</v>
      </c>
      <c r="F390" s="178">
        <v>12</v>
      </c>
      <c r="G390" s="178"/>
      <c r="H390" s="177"/>
      <c r="I390" s="197" t="s">
        <v>119</v>
      </c>
      <c r="J390" s="250"/>
      <c r="K390" s="250"/>
      <c r="L390" s="250"/>
      <c r="M390" s="250"/>
      <c r="N390" s="251"/>
      <c r="O390" s="250"/>
      <c r="P390" s="250"/>
      <c r="Q390" s="250"/>
      <c r="R390" s="252"/>
      <c r="S390" s="251"/>
      <c r="T390" s="250"/>
      <c r="U390" s="250"/>
      <c r="V390" s="250"/>
      <c r="W390" s="252"/>
      <c r="X390" s="251"/>
      <c r="Y390" s="250"/>
      <c r="Z390" s="250"/>
      <c r="AA390" s="250"/>
      <c r="AB390" s="252"/>
      <c r="AC390" s="325">
        <f t="shared" ref="AC390:AC391" si="490">+N390+S390+X390-$J390</f>
        <v>0</v>
      </c>
      <c r="AD390" s="326">
        <f t="shared" ref="AD390:AD391" si="491">+O390+T390+Y390-$J390</f>
        <v>0</v>
      </c>
      <c r="AE390" s="326">
        <f t="shared" ref="AE390:AE391" si="492">+P390+U390+Z390-$J390</f>
        <v>0</v>
      </c>
      <c r="AF390" s="326">
        <f t="shared" ref="AF390:AF391" si="493">+Q390+V390+AA390-$J390</f>
        <v>0</v>
      </c>
      <c r="AG390" s="327">
        <f t="shared" ref="AG390:AG391" si="494">+R390+W390+AB390-$J390</f>
        <v>0</v>
      </c>
      <c r="AH390" s="249"/>
      <c r="AI390" s="379" t="str">
        <f t="shared" si="480"/>
        <v/>
      </c>
      <c r="AJ390" s="185"/>
      <c r="AK390" s="185"/>
      <c r="AL390" s="185"/>
      <c r="AM390" s="185"/>
    </row>
    <row r="391" spans="1:39" ht="12.75" customHeight="1">
      <c r="A391" s="162"/>
      <c r="B391" s="162"/>
      <c r="C391" s="242" t="s">
        <v>120</v>
      </c>
      <c r="D391" s="244" t="str">
        <f t="shared" si="481"/>
        <v/>
      </c>
      <c r="E391" s="243" t="str">
        <f t="shared" si="474"/>
        <v>_13</v>
      </c>
      <c r="F391" s="178">
        <v>13</v>
      </c>
      <c r="G391" s="178"/>
      <c r="H391" s="177"/>
      <c r="I391" s="197" t="s">
        <v>121</v>
      </c>
      <c r="J391" s="250"/>
      <c r="K391" s="250"/>
      <c r="L391" s="250"/>
      <c r="M391" s="250"/>
      <c r="N391" s="251"/>
      <c r="O391" s="250"/>
      <c r="P391" s="250"/>
      <c r="Q391" s="250"/>
      <c r="R391" s="252"/>
      <c r="S391" s="251"/>
      <c r="T391" s="250"/>
      <c r="U391" s="250"/>
      <c r="V391" s="250"/>
      <c r="W391" s="252"/>
      <c r="X391" s="251"/>
      <c r="Y391" s="250"/>
      <c r="Z391" s="250"/>
      <c r="AA391" s="250"/>
      <c r="AB391" s="252"/>
      <c r="AC391" s="325">
        <f t="shared" si="490"/>
        <v>0</v>
      </c>
      <c r="AD391" s="326">
        <f t="shared" si="491"/>
        <v>0</v>
      </c>
      <c r="AE391" s="326">
        <f t="shared" si="492"/>
        <v>0</v>
      </c>
      <c r="AF391" s="326">
        <f t="shared" si="493"/>
        <v>0</v>
      </c>
      <c r="AG391" s="327">
        <f t="shared" si="494"/>
        <v>0</v>
      </c>
      <c r="AH391" s="249"/>
      <c r="AI391" s="379" t="str">
        <f t="shared" si="480"/>
        <v/>
      </c>
      <c r="AJ391" s="185"/>
      <c r="AK391" s="185"/>
      <c r="AL391" s="185"/>
      <c r="AM391" s="185"/>
    </row>
    <row r="392" spans="1:39" ht="12.75" customHeight="1">
      <c r="A392" s="162"/>
      <c r="B392" s="162"/>
      <c r="C392" s="242" t="s">
        <v>122</v>
      </c>
      <c r="D392" s="244" t="str">
        <f t="shared" si="481"/>
        <v/>
      </c>
      <c r="E392" s="243" t="str">
        <f t="shared" si="474"/>
        <v>_14</v>
      </c>
      <c r="F392" s="178">
        <v>14</v>
      </c>
      <c r="G392" s="178"/>
      <c r="H392" s="177"/>
      <c r="I392" s="197"/>
      <c r="J392" s="262"/>
      <c r="K392" s="262"/>
      <c r="L392" s="262"/>
      <c r="M392" s="262"/>
      <c r="N392" s="263"/>
      <c r="O392" s="262"/>
      <c r="P392" s="262"/>
      <c r="Q392" s="262"/>
      <c r="R392" s="264"/>
      <c r="S392" s="263"/>
      <c r="T392" s="262"/>
      <c r="U392" s="262"/>
      <c r="V392" s="262"/>
      <c r="W392" s="264"/>
      <c r="X392" s="263"/>
      <c r="Y392" s="262"/>
      <c r="Z392" s="262"/>
      <c r="AA392" s="262"/>
      <c r="AB392" s="264"/>
      <c r="AC392" s="336"/>
      <c r="AD392" s="231"/>
      <c r="AE392" s="231"/>
      <c r="AF392" s="231"/>
      <c r="AG392" s="337"/>
      <c r="AH392" s="249"/>
      <c r="AI392" s="379" t="str">
        <f t="shared" si="480"/>
        <v/>
      </c>
      <c r="AJ392" s="185"/>
      <c r="AK392" s="185"/>
      <c r="AL392" s="185"/>
      <c r="AM392" s="185"/>
    </row>
    <row r="393" spans="1:39" ht="12.75" customHeight="1">
      <c r="A393" s="162"/>
      <c r="B393" s="162"/>
      <c r="C393" s="242" t="s">
        <v>123</v>
      </c>
      <c r="D393" s="244" t="str">
        <f t="shared" si="481"/>
        <v/>
      </c>
      <c r="E393" s="243" t="str">
        <f t="shared" si="474"/>
        <v>_15</v>
      </c>
      <c r="F393" s="178">
        <v>15</v>
      </c>
      <c r="G393" s="178"/>
      <c r="H393" s="177"/>
      <c r="I393" s="179" t="s">
        <v>124</v>
      </c>
      <c r="J393" s="265"/>
      <c r="K393" s="265"/>
      <c r="L393" s="265"/>
      <c r="M393" s="265"/>
      <c r="N393" s="266"/>
      <c r="O393" s="265"/>
      <c r="P393" s="265"/>
      <c r="Q393" s="265"/>
      <c r="R393" s="267"/>
      <c r="S393" s="266"/>
      <c r="T393" s="265"/>
      <c r="U393" s="265"/>
      <c r="V393" s="265"/>
      <c r="W393" s="267"/>
      <c r="X393" s="266"/>
      <c r="Y393" s="265"/>
      <c r="Z393" s="265"/>
      <c r="AA393" s="265"/>
      <c r="AB393" s="267"/>
      <c r="AC393" s="338">
        <f>+N393+S393+X393-$J393</f>
        <v>0</v>
      </c>
      <c r="AD393" s="339">
        <f t="shared" ref="AD393" si="495">+O393+T393+Y393-$J393</f>
        <v>0</v>
      </c>
      <c r="AE393" s="339">
        <f t="shared" ref="AE393" si="496">+P393+U393+Z393-$J393</f>
        <v>0</v>
      </c>
      <c r="AF393" s="339">
        <f t="shared" ref="AF393" si="497">+Q393+V393+AA393-$J393</f>
        <v>0</v>
      </c>
      <c r="AG393" s="340">
        <f t="shared" ref="AG393" si="498">+R393+W393+AB393-$J393</f>
        <v>0</v>
      </c>
      <c r="AH393" s="249"/>
      <c r="AI393" s="379" t="str">
        <f t="shared" si="480"/>
        <v/>
      </c>
      <c r="AJ393" s="185"/>
      <c r="AK393" s="185"/>
      <c r="AL393" s="185"/>
      <c r="AM393" s="185"/>
    </row>
    <row r="394" spans="1:39" ht="12.75" customHeight="1">
      <c r="A394" s="162"/>
      <c r="B394" s="162"/>
      <c r="C394" s="242" t="s">
        <v>125</v>
      </c>
      <c r="D394" s="244" t="str">
        <f t="shared" si="481"/>
        <v/>
      </c>
      <c r="E394" s="243" t="str">
        <f t="shared" si="474"/>
        <v>_16</v>
      </c>
      <c r="F394" s="178">
        <v>16</v>
      </c>
      <c r="G394" s="178"/>
      <c r="H394" s="177"/>
      <c r="I394" s="197"/>
      <c r="J394" s="262"/>
      <c r="K394" s="262"/>
      <c r="L394" s="262"/>
      <c r="M394" s="262"/>
      <c r="N394" s="263"/>
      <c r="O394" s="262"/>
      <c r="P394" s="262"/>
      <c r="Q394" s="262"/>
      <c r="R394" s="264"/>
      <c r="S394" s="263"/>
      <c r="T394" s="262"/>
      <c r="U394" s="262"/>
      <c r="V394" s="262"/>
      <c r="W394" s="264"/>
      <c r="X394" s="263"/>
      <c r="Y394" s="262"/>
      <c r="Z394" s="262"/>
      <c r="AA394" s="262"/>
      <c r="AB394" s="264"/>
      <c r="AC394" s="336"/>
      <c r="AD394" s="231"/>
      <c r="AE394" s="231"/>
      <c r="AF394" s="231"/>
      <c r="AG394" s="337"/>
      <c r="AH394" s="249"/>
      <c r="AI394" s="379" t="str">
        <f t="shared" si="480"/>
        <v/>
      </c>
      <c r="AJ394" s="185"/>
      <c r="AK394" s="185"/>
      <c r="AL394" s="185"/>
      <c r="AM394" s="185"/>
    </row>
    <row r="395" spans="1:39" ht="12.75" customHeight="1">
      <c r="A395" s="162"/>
      <c r="B395" s="162"/>
      <c r="C395" s="242" t="s">
        <v>126</v>
      </c>
      <c r="D395" s="244" t="str">
        <f t="shared" si="481"/>
        <v/>
      </c>
      <c r="E395" s="243" t="str">
        <f t="shared" si="474"/>
        <v>_17</v>
      </c>
      <c r="F395" s="178">
        <v>17</v>
      </c>
      <c r="G395" s="178"/>
      <c r="H395" s="177"/>
      <c r="I395" s="179" t="s">
        <v>127</v>
      </c>
      <c r="J395" s="259">
        <f t="shared" ref="J395:AG395" si="499">+J396+J397+J398+J399</f>
        <v>0</v>
      </c>
      <c r="K395" s="259">
        <f t="shared" si="499"/>
        <v>0</v>
      </c>
      <c r="L395" s="259">
        <f t="shared" si="499"/>
        <v>0</v>
      </c>
      <c r="M395" s="259">
        <f t="shared" si="499"/>
        <v>0</v>
      </c>
      <c r="N395" s="260">
        <f t="shared" si="499"/>
        <v>0</v>
      </c>
      <c r="O395" s="259">
        <f t="shared" si="499"/>
        <v>0</v>
      </c>
      <c r="P395" s="259">
        <f t="shared" si="499"/>
        <v>0</v>
      </c>
      <c r="Q395" s="259">
        <f t="shared" si="499"/>
        <v>0</v>
      </c>
      <c r="R395" s="261">
        <f t="shared" si="499"/>
        <v>0</v>
      </c>
      <c r="S395" s="260">
        <f t="shared" si="499"/>
        <v>0</v>
      </c>
      <c r="T395" s="259">
        <f t="shared" si="499"/>
        <v>0</v>
      </c>
      <c r="U395" s="259">
        <f t="shared" si="499"/>
        <v>0</v>
      </c>
      <c r="V395" s="259">
        <f t="shared" si="499"/>
        <v>0</v>
      </c>
      <c r="W395" s="261">
        <f t="shared" si="499"/>
        <v>0</v>
      </c>
      <c r="X395" s="260">
        <f t="shared" si="499"/>
        <v>0</v>
      </c>
      <c r="Y395" s="259">
        <f t="shared" si="499"/>
        <v>0</v>
      </c>
      <c r="Z395" s="259">
        <f t="shared" si="499"/>
        <v>0</v>
      </c>
      <c r="AA395" s="259">
        <f t="shared" si="499"/>
        <v>0</v>
      </c>
      <c r="AB395" s="261">
        <f t="shared" si="499"/>
        <v>0</v>
      </c>
      <c r="AC395" s="333">
        <f t="shared" si="499"/>
        <v>0</v>
      </c>
      <c r="AD395" s="334">
        <f t="shared" si="499"/>
        <v>0</v>
      </c>
      <c r="AE395" s="334">
        <f t="shared" si="499"/>
        <v>0</v>
      </c>
      <c r="AF395" s="334">
        <f t="shared" si="499"/>
        <v>0</v>
      </c>
      <c r="AG395" s="335">
        <f t="shared" si="499"/>
        <v>0</v>
      </c>
      <c r="AH395" s="249"/>
      <c r="AI395" s="379" t="str">
        <f t="shared" si="480"/>
        <v/>
      </c>
      <c r="AJ395" s="185"/>
      <c r="AK395" s="185"/>
      <c r="AL395" s="185"/>
      <c r="AM395" s="185"/>
    </row>
    <row r="396" spans="1:39" ht="12.75" customHeight="1">
      <c r="A396" s="162"/>
      <c r="B396" s="162"/>
      <c r="C396" s="242" t="s">
        <v>128</v>
      </c>
      <c r="D396" s="244" t="str">
        <f t="shared" si="481"/>
        <v/>
      </c>
      <c r="E396" s="243" t="str">
        <f t="shared" si="474"/>
        <v>_18</v>
      </c>
      <c r="F396" s="178">
        <v>18</v>
      </c>
      <c r="G396" s="178"/>
      <c r="H396" s="177"/>
      <c r="I396" s="187" t="s">
        <v>129</v>
      </c>
      <c r="J396" s="268"/>
      <c r="K396" s="268"/>
      <c r="L396" s="268"/>
      <c r="M396" s="268"/>
      <c r="N396" s="269"/>
      <c r="O396" s="268"/>
      <c r="P396" s="268"/>
      <c r="Q396" s="268"/>
      <c r="R396" s="270"/>
      <c r="S396" s="269"/>
      <c r="T396" s="268"/>
      <c r="U396" s="268"/>
      <c r="V396" s="268"/>
      <c r="W396" s="270"/>
      <c r="X396" s="269"/>
      <c r="Y396" s="268"/>
      <c r="Z396" s="268"/>
      <c r="AA396" s="268"/>
      <c r="AB396" s="270"/>
      <c r="AC396" s="341">
        <f t="shared" ref="AC396:AC399" si="500">+N396+S396+X396-$J396</f>
        <v>0</v>
      </c>
      <c r="AD396" s="342">
        <f t="shared" ref="AD396:AD399" si="501">+O396+T396+Y396-$J396</f>
        <v>0</v>
      </c>
      <c r="AE396" s="342">
        <f t="shared" ref="AE396:AE399" si="502">+P396+U396+Z396-$J396</f>
        <v>0</v>
      </c>
      <c r="AF396" s="342">
        <f t="shared" ref="AF396:AF399" si="503">+Q396+V396+AA396-$J396</f>
        <v>0</v>
      </c>
      <c r="AG396" s="343">
        <f t="shared" ref="AG396:AG399" si="504">+R396+W396+AB396-$J396</f>
        <v>0</v>
      </c>
      <c r="AH396" s="249"/>
      <c r="AI396" s="379" t="str">
        <f t="shared" si="480"/>
        <v/>
      </c>
      <c r="AJ396" s="185"/>
      <c r="AK396" s="185"/>
      <c r="AL396" s="185"/>
      <c r="AM396" s="185"/>
    </row>
    <row r="397" spans="1:39" ht="12.75" customHeight="1">
      <c r="A397" s="162"/>
      <c r="B397" s="162"/>
      <c r="C397" s="242" t="s">
        <v>130</v>
      </c>
      <c r="D397" s="244" t="str">
        <f t="shared" si="481"/>
        <v/>
      </c>
      <c r="E397" s="243" t="str">
        <f t="shared" si="474"/>
        <v>_19</v>
      </c>
      <c r="F397" s="178">
        <v>19</v>
      </c>
      <c r="G397" s="178"/>
      <c r="H397" s="177"/>
      <c r="I397" s="197" t="s">
        <v>131</v>
      </c>
      <c r="J397" s="250"/>
      <c r="K397" s="250"/>
      <c r="L397" s="250"/>
      <c r="M397" s="250"/>
      <c r="N397" s="251"/>
      <c r="O397" s="250"/>
      <c r="P397" s="250"/>
      <c r="Q397" s="250"/>
      <c r="R397" s="252"/>
      <c r="S397" s="251"/>
      <c r="T397" s="250"/>
      <c r="U397" s="250"/>
      <c r="V397" s="250"/>
      <c r="W397" s="252"/>
      <c r="X397" s="251"/>
      <c r="Y397" s="250"/>
      <c r="Z397" s="250"/>
      <c r="AA397" s="250"/>
      <c r="AB397" s="252"/>
      <c r="AC397" s="325">
        <f t="shared" si="500"/>
        <v>0</v>
      </c>
      <c r="AD397" s="326">
        <f t="shared" si="501"/>
        <v>0</v>
      </c>
      <c r="AE397" s="326">
        <f t="shared" si="502"/>
        <v>0</v>
      </c>
      <c r="AF397" s="326">
        <f t="shared" si="503"/>
        <v>0</v>
      </c>
      <c r="AG397" s="327">
        <f t="shared" si="504"/>
        <v>0</v>
      </c>
      <c r="AH397" s="249"/>
      <c r="AI397" s="379" t="str">
        <f t="shared" si="480"/>
        <v/>
      </c>
      <c r="AJ397" s="185"/>
      <c r="AK397" s="185"/>
      <c r="AL397" s="185"/>
      <c r="AM397" s="185"/>
    </row>
    <row r="398" spans="1:39" ht="12.75" customHeight="1">
      <c r="A398" s="162"/>
      <c r="B398" s="162"/>
      <c r="C398" s="242" t="s">
        <v>132</v>
      </c>
      <c r="D398" s="244" t="str">
        <f t="shared" si="481"/>
        <v/>
      </c>
      <c r="E398" s="243" t="str">
        <f t="shared" si="474"/>
        <v>_20</v>
      </c>
      <c r="F398" s="178">
        <v>20</v>
      </c>
      <c r="G398" s="178"/>
      <c r="H398" s="177"/>
      <c r="I398" s="197" t="s">
        <v>133</v>
      </c>
      <c r="J398" s="250"/>
      <c r="K398" s="250"/>
      <c r="L398" s="250"/>
      <c r="M398" s="250"/>
      <c r="N398" s="251"/>
      <c r="O398" s="250"/>
      <c r="P398" s="250"/>
      <c r="Q398" s="250"/>
      <c r="R398" s="252"/>
      <c r="S398" s="251"/>
      <c r="T398" s="250"/>
      <c r="U398" s="250"/>
      <c r="V398" s="250"/>
      <c r="W398" s="252"/>
      <c r="X398" s="251"/>
      <c r="Y398" s="250"/>
      <c r="Z398" s="250"/>
      <c r="AA398" s="250"/>
      <c r="AB398" s="252"/>
      <c r="AC398" s="325">
        <f t="shared" si="500"/>
        <v>0</v>
      </c>
      <c r="AD398" s="326">
        <f t="shared" si="501"/>
        <v>0</v>
      </c>
      <c r="AE398" s="326">
        <f t="shared" si="502"/>
        <v>0</v>
      </c>
      <c r="AF398" s="326">
        <f t="shared" si="503"/>
        <v>0</v>
      </c>
      <c r="AG398" s="327">
        <f t="shared" si="504"/>
        <v>0</v>
      </c>
      <c r="AH398" s="249"/>
      <c r="AI398" s="379" t="str">
        <f t="shared" si="480"/>
        <v/>
      </c>
      <c r="AJ398" s="185"/>
      <c r="AK398" s="185"/>
      <c r="AL398" s="185"/>
      <c r="AM398" s="185"/>
    </row>
    <row r="399" spans="1:39" ht="12.75" customHeight="1">
      <c r="A399" s="162"/>
      <c r="B399" s="162"/>
      <c r="C399" s="242" t="s">
        <v>134</v>
      </c>
      <c r="D399" s="244" t="str">
        <f t="shared" si="481"/>
        <v/>
      </c>
      <c r="E399" s="243" t="str">
        <f t="shared" si="474"/>
        <v>_21</v>
      </c>
      <c r="F399" s="178">
        <v>21</v>
      </c>
      <c r="G399" s="178"/>
      <c r="H399" s="177"/>
      <c r="I399" s="197" t="s">
        <v>135</v>
      </c>
      <c r="J399" s="250"/>
      <c r="K399" s="250"/>
      <c r="L399" s="250"/>
      <c r="M399" s="250"/>
      <c r="N399" s="251"/>
      <c r="O399" s="250"/>
      <c r="P399" s="250"/>
      <c r="Q399" s="250"/>
      <c r="R399" s="252"/>
      <c r="S399" s="251"/>
      <c r="T399" s="250"/>
      <c r="U399" s="250"/>
      <c r="V399" s="250"/>
      <c r="W399" s="252"/>
      <c r="X399" s="251"/>
      <c r="Y399" s="250"/>
      <c r="Z399" s="250"/>
      <c r="AA399" s="250"/>
      <c r="AB399" s="252"/>
      <c r="AC399" s="325">
        <f t="shared" si="500"/>
        <v>0</v>
      </c>
      <c r="AD399" s="326">
        <f t="shared" si="501"/>
        <v>0</v>
      </c>
      <c r="AE399" s="326">
        <f t="shared" si="502"/>
        <v>0</v>
      </c>
      <c r="AF399" s="326">
        <f t="shared" si="503"/>
        <v>0</v>
      </c>
      <c r="AG399" s="327">
        <f t="shared" si="504"/>
        <v>0</v>
      </c>
      <c r="AH399" s="249"/>
      <c r="AI399" s="379" t="str">
        <f t="shared" si="480"/>
        <v/>
      </c>
      <c r="AJ399" s="185"/>
      <c r="AK399" s="185"/>
      <c r="AL399" s="185"/>
      <c r="AM399" s="185"/>
    </row>
    <row r="400" spans="1:39" ht="12.75" customHeight="1">
      <c r="A400" s="162"/>
      <c r="B400" s="162"/>
      <c r="C400" s="242" t="s">
        <v>136</v>
      </c>
      <c r="D400" s="244" t="str">
        <f t="shared" si="481"/>
        <v/>
      </c>
      <c r="E400" s="243" t="str">
        <f t="shared" si="474"/>
        <v>_22</v>
      </c>
      <c r="F400" s="178">
        <v>22</v>
      </c>
      <c r="G400" s="178"/>
      <c r="H400" s="177"/>
      <c r="I400" s="197"/>
      <c r="J400" s="271"/>
      <c r="K400" s="271"/>
      <c r="L400" s="271"/>
      <c r="M400" s="271"/>
      <c r="N400" s="272"/>
      <c r="O400" s="271"/>
      <c r="P400" s="271"/>
      <c r="Q400" s="271"/>
      <c r="R400" s="273"/>
      <c r="S400" s="272"/>
      <c r="T400" s="271"/>
      <c r="U400" s="271"/>
      <c r="V400" s="271"/>
      <c r="W400" s="273"/>
      <c r="X400" s="272"/>
      <c r="Y400" s="271"/>
      <c r="Z400" s="271"/>
      <c r="AA400" s="271"/>
      <c r="AB400" s="273"/>
      <c r="AC400" s="344"/>
      <c r="AD400" s="345"/>
      <c r="AE400" s="345"/>
      <c r="AF400" s="345"/>
      <c r="AG400" s="346"/>
      <c r="AH400" s="249"/>
      <c r="AI400" s="379" t="str">
        <f t="shared" si="480"/>
        <v/>
      </c>
      <c r="AJ400" s="185"/>
      <c r="AK400" s="185"/>
      <c r="AL400" s="185"/>
      <c r="AM400" s="185"/>
    </row>
    <row r="401" spans="1:39" ht="12.75" customHeight="1">
      <c r="A401" s="162"/>
      <c r="B401" s="162"/>
      <c r="C401" s="242" t="s">
        <v>137</v>
      </c>
      <c r="D401" s="244" t="str">
        <f t="shared" si="481"/>
        <v/>
      </c>
      <c r="E401" s="243" t="str">
        <f t="shared" si="474"/>
        <v>_23</v>
      </c>
      <c r="F401" s="178">
        <v>23</v>
      </c>
      <c r="G401" s="178"/>
      <c r="H401" s="177"/>
      <c r="I401" s="179" t="s">
        <v>138</v>
      </c>
      <c r="J401" s="259">
        <f t="shared" ref="J401:AG401" si="505">+J402+J403</f>
        <v>0</v>
      </c>
      <c r="K401" s="259">
        <f t="shared" si="505"/>
        <v>0</v>
      </c>
      <c r="L401" s="259">
        <f t="shared" si="505"/>
        <v>0</v>
      </c>
      <c r="M401" s="259">
        <f t="shared" si="505"/>
        <v>0</v>
      </c>
      <c r="N401" s="260">
        <f t="shared" si="505"/>
        <v>0</v>
      </c>
      <c r="O401" s="259">
        <f t="shared" si="505"/>
        <v>0</v>
      </c>
      <c r="P401" s="259">
        <f t="shared" si="505"/>
        <v>0</v>
      </c>
      <c r="Q401" s="259">
        <f t="shared" si="505"/>
        <v>0</v>
      </c>
      <c r="R401" s="261">
        <f t="shared" si="505"/>
        <v>0</v>
      </c>
      <c r="S401" s="260">
        <f t="shared" si="505"/>
        <v>0</v>
      </c>
      <c r="T401" s="259">
        <f t="shared" si="505"/>
        <v>0</v>
      </c>
      <c r="U401" s="259">
        <f t="shared" si="505"/>
        <v>0</v>
      </c>
      <c r="V401" s="259">
        <f t="shared" si="505"/>
        <v>0</v>
      </c>
      <c r="W401" s="261">
        <f t="shared" si="505"/>
        <v>0</v>
      </c>
      <c r="X401" s="260">
        <f t="shared" si="505"/>
        <v>0</v>
      </c>
      <c r="Y401" s="259">
        <f t="shared" si="505"/>
        <v>0</v>
      </c>
      <c r="Z401" s="259">
        <f t="shared" si="505"/>
        <v>0</v>
      </c>
      <c r="AA401" s="259">
        <f t="shared" si="505"/>
        <v>0</v>
      </c>
      <c r="AB401" s="261">
        <f t="shared" si="505"/>
        <v>0</v>
      </c>
      <c r="AC401" s="333">
        <f t="shared" si="505"/>
        <v>0</v>
      </c>
      <c r="AD401" s="334">
        <f t="shared" si="505"/>
        <v>0</v>
      </c>
      <c r="AE401" s="334">
        <f t="shared" si="505"/>
        <v>0</v>
      </c>
      <c r="AF401" s="334">
        <f t="shared" si="505"/>
        <v>0</v>
      </c>
      <c r="AG401" s="335">
        <f t="shared" si="505"/>
        <v>0</v>
      </c>
      <c r="AH401" s="249"/>
      <c r="AI401" s="379" t="str">
        <f t="shared" si="480"/>
        <v/>
      </c>
      <c r="AJ401" s="185"/>
      <c r="AK401" s="185"/>
      <c r="AL401" s="185"/>
      <c r="AM401" s="185"/>
    </row>
    <row r="402" spans="1:39" ht="12.75" customHeight="1">
      <c r="A402" s="162"/>
      <c r="B402" s="162"/>
      <c r="C402" s="242" t="s">
        <v>139</v>
      </c>
      <c r="D402" s="244" t="str">
        <f t="shared" si="481"/>
        <v/>
      </c>
      <c r="E402" s="243" t="str">
        <f t="shared" si="474"/>
        <v>_24</v>
      </c>
      <c r="F402" s="178">
        <v>24</v>
      </c>
      <c r="G402" s="178"/>
      <c r="H402" s="177"/>
      <c r="I402" s="197" t="s">
        <v>140</v>
      </c>
      <c r="J402" s="250"/>
      <c r="K402" s="250"/>
      <c r="L402" s="250"/>
      <c r="M402" s="250"/>
      <c r="N402" s="251"/>
      <c r="O402" s="250"/>
      <c r="P402" s="250"/>
      <c r="Q402" s="250"/>
      <c r="R402" s="252"/>
      <c r="S402" s="251"/>
      <c r="T402" s="250"/>
      <c r="U402" s="250"/>
      <c r="V402" s="250"/>
      <c r="W402" s="252"/>
      <c r="X402" s="251"/>
      <c r="Y402" s="250"/>
      <c r="Z402" s="250"/>
      <c r="AA402" s="250"/>
      <c r="AB402" s="252"/>
      <c r="AC402" s="325">
        <f t="shared" ref="AC402:AC403" si="506">+N402+S402+X402-$J402</f>
        <v>0</v>
      </c>
      <c r="AD402" s="326">
        <f t="shared" ref="AD402:AD403" si="507">+O402+T402+Y402-$J402</f>
        <v>0</v>
      </c>
      <c r="AE402" s="326">
        <f t="shared" ref="AE402:AE403" si="508">+P402+U402+Z402-$J402</f>
        <v>0</v>
      </c>
      <c r="AF402" s="326">
        <f t="shared" ref="AF402:AF403" si="509">+Q402+V402+AA402-$J402</f>
        <v>0</v>
      </c>
      <c r="AG402" s="327">
        <f t="shared" ref="AG402:AG403" si="510">+R402+W402+AB402-$J402</f>
        <v>0</v>
      </c>
      <c r="AH402" s="249"/>
      <c r="AI402" s="379" t="str">
        <f t="shared" si="480"/>
        <v/>
      </c>
      <c r="AJ402" s="185"/>
      <c r="AK402" s="185"/>
      <c r="AL402" s="185"/>
      <c r="AM402" s="185"/>
    </row>
    <row r="403" spans="1:39" ht="12.75" customHeight="1">
      <c r="A403" s="162"/>
      <c r="B403" s="162"/>
      <c r="C403" s="242" t="s">
        <v>141</v>
      </c>
      <c r="D403" s="244" t="str">
        <f t="shared" si="481"/>
        <v/>
      </c>
      <c r="E403" s="243" t="str">
        <f t="shared" si="474"/>
        <v>_25</v>
      </c>
      <c r="F403" s="178">
        <v>25</v>
      </c>
      <c r="G403" s="178"/>
      <c r="H403" s="177"/>
      <c r="I403" s="197" t="s">
        <v>142</v>
      </c>
      <c r="J403" s="250"/>
      <c r="K403" s="250"/>
      <c r="L403" s="250"/>
      <c r="M403" s="250"/>
      <c r="N403" s="251"/>
      <c r="O403" s="250"/>
      <c r="P403" s="250"/>
      <c r="Q403" s="250"/>
      <c r="R403" s="252"/>
      <c r="S403" s="251"/>
      <c r="T403" s="250"/>
      <c r="U403" s="250"/>
      <c r="V403" s="250"/>
      <c r="W403" s="252"/>
      <c r="X403" s="251"/>
      <c r="Y403" s="250"/>
      <c r="Z403" s="250"/>
      <c r="AA403" s="250"/>
      <c r="AB403" s="252"/>
      <c r="AC403" s="325">
        <f t="shared" si="506"/>
        <v>0</v>
      </c>
      <c r="AD403" s="326">
        <f t="shared" si="507"/>
        <v>0</v>
      </c>
      <c r="AE403" s="326">
        <f t="shared" si="508"/>
        <v>0</v>
      </c>
      <c r="AF403" s="326">
        <f t="shared" si="509"/>
        <v>0</v>
      </c>
      <c r="AG403" s="327">
        <f t="shared" si="510"/>
        <v>0</v>
      </c>
      <c r="AH403" s="249"/>
      <c r="AI403" s="379" t="str">
        <f t="shared" si="480"/>
        <v/>
      </c>
      <c r="AJ403" s="185"/>
      <c r="AK403" s="185"/>
      <c r="AL403" s="185"/>
      <c r="AM403" s="185"/>
    </row>
    <row r="404" spans="1:39" ht="12.75" customHeight="1">
      <c r="A404" s="162"/>
      <c r="B404" s="162"/>
      <c r="C404" s="242" t="s">
        <v>143</v>
      </c>
      <c r="D404" s="244" t="str">
        <f t="shared" si="481"/>
        <v/>
      </c>
      <c r="E404" s="243" t="str">
        <f t="shared" si="474"/>
        <v>_26</v>
      </c>
      <c r="F404" s="178">
        <v>26</v>
      </c>
      <c r="G404" s="178"/>
      <c r="H404" s="177"/>
      <c r="I404" s="197"/>
      <c r="J404" s="262"/>
      <c r="K404" s="262"/>
      <c r="L404" s="262"/>
      <c r="M404" s="262"/>
      <c r="N404" s="263"/>
      <c r="O404" s="262"/>
      <c r="P404" s="262"/>
      <c r="Q404" s="262"/>
      <c r="R404" s="264"/>
      <c r="S404" s="263"/>
      <c r="T404" s="262"/>
      <c r="U404" s="262"/>
      <c r="V404" s="262"/>
      <c r="W404" s="264"/>
      <c r="X404" s="263"/>
      <c r="Y404" s="262"/>
      <c r="Z404" s="262"/>
      <c r="AA404" s="262"/>
      <c r="AB404" s="264"/>
      <c r="AC404" s="336"/>
      <c r="AD404" s="231"/>
      <c r="AE404" s="231"/>
      <c r="AF404" s="231"/>
      <c r="AG404" s="337"/>
      <c r="AH404" s="249"/>
      <c r="AI404" s="379" t="str">
        <f t="shared" si="480"/>
        <v/>
      </c>
      <c r="AJ404" s="185"/>
      <c r="AK404" s="185"/>
      <c r="AL404" s="185"/>
      <c r="AM404" s="185"/>
    </row>
    <row r="405" spans="1:39" ht="12.75" customHeight="1">
      <c r="A405" s="162"/>
      <c r="B405" s="162"/>
      <c r="C405" s="242" t="s">
        <v>144</v>
      </c>
      <c r="D405" s="244" t="str">
        <f t="shared" si="481"/>
        <v/>
      </c>
      <c r="E405" s="243" t="str">
        <f t="shared" si="474"/>
        <v>_27</v>
      </c>
      <c r="F405" s="178">
        <v>27</v>
      </c>
      <c r="G405" s="178"/>
      <c r="H405" s="177"/>
      <c r="I405" s="201" t="s">
        <v>145</v>
      </c>
      <c r="J405" s="259">
        <f t="shared" ref="J405:AG405" si="511">+J406+J407+J408</f>
        <v>0</v>
      </c>
      <c r="K405" s="259">
        <f t="shared" si="511"/>
        <v>0</v>
      </c>
      <c r="L405" s="259">
        <f t="shared" si="511"/>
        <v>0</v>
      </c>
      <c r="M405" s="259">
        <f t="shared" si="511"/>
        <v>0</v>
      </c>
      <c r="N405" s="260">
        <f t="shared" si="511"/>
        <v>0</v>
      </c>
      <c r="O405" s="259">
        <f t="shared" si="511"/>
        <v>0</v>
      </c>
      <c r="P405" s="259">
        <f t="shared" si="511"/>
        <v>0</v>
      </c>
      <c r="Q405" s="259">
        <f t="shared" si="511"/>
        <v>0</v>
      </c>
      <c r="R405" s="261">
        <f t="shared" si="511"/>
        <v>0</v>
      </c>
      <c r="S405" s="260">
        <f t="shared" si="511"/>
        <v>0</v>
      </c>
      <c r="T405" s="259">
        <f t="shared" si="511"/>
        <v>0</v>
      </c>
      <c r="U405" s="259">
        <f t="shared" si="511"/>
        <v>0</v>
      </c>
      <c r="V405" s="259">
        <f t="shared" si="511"/>
        <v>0</v>
      </c>
      <c r="W405" s="261">
        <f t="shared" si="511"/>
        <v>0</v>
      </c>
      <c r="X405" s="260">
        <f t="shared" si="511"/>
        <v>0</v>
      </c>
      <c r="Y405" s="259">
        <f t="shared" si="511"/>
        <v>0</v>
      </c>
      <c r="Z405" s="259">
        <f t="shared" si="511"/>
        <v>0</v>
      </c>
      <c r="AA405" s="259">
        <f t="shared" si="511"/>
        <v>0</v>
      </c>
      <c r="AB405" s="261">
        <f t="shared" si="511"/>
        <v>0</v>
      </c>
      <c r="AC405" s="333">
        <f t="shared" si="511"/>
        <v>0</v>
      </c>
      <c r="AD405" s="334">
        <f t="shared" si="511"/>
        <v>0</v>
      </c>
      <c r="AE405" s="334">
        <f t="shared" si="511"/>
        <v>0</v>
      </c>
      <c r="AF405" s="334">
        <f t="shared" si="511"/>
        <v>0</v>
      </c>
      <c r="AG405" s="335">
        <f t="shared" si="511"/>
        <v>0</v>
      </c>
      <c r="AH405" s="249"/>
      <c r="AI405" s="379" t="str">
        <f t="shared" si="480"/>
        <v/>
      </c>
      <c r="AJ405" s="185"/>
      <c r="AK405" s="185"/>
      <c r="AL405" s="185"/>
      <c r="AM405" s="185"/>
    </row>
    <row r="406" spans="1:39" ht="12.75" customHeight="1">
      <c r="A406" s="162"/>
      <c r="B406" s="162"/>
      <c r="C406" s="242" t="s">
        <v>146</v>
      </c>
      <c r="D406" s="244" t="str">
        <f t="shared" si="481"/>
        <v/>
      </c>
      <c r="E406" s="243" t="str">
        <f t="shared" si="474"/>
        <v>_28</v>
      </c>
      <c r="F406" s="178">
        <v>28</v>
      </c>
      <c r="G406" s="178"/>
      <c r="H406" s="177"/>
      <c r="I406" s="187" t="s">
        <v>147</v>
      </c>
      <c r="J406" s="268"/>
      <c r="K406" s="268"/>
      <c r="L406" s="268"/>
      <c r="M406" s="268"/>
      <c r="N406" s="269"/>
      <c r="O406" s="268"/>
      <c r="P406" s="268"/>
      <c r="Q406" s="268"/>
      <c r="R406" s="270"/>
      <c r="S406" s="269"/>
      <c r="T406" s="268"/>
      <c r="U406" s="268"/>
      <c r="V406" s="268"/>
      <c r="W406" s="270"/>
      <c r="X406" s="269"/>
      <c r="Y406" s="268"/>
      <c r="Z406" s="268"/>
      <c r="AA406" s="268"/>
      <c r="AB406" s="270"/>
      <c r="AC406" s="341">
        <f t="shared" ref="AC406:AC408" si="512">+N406+S406+X406-$J406</f>
        <v>0</v>
      </c>
      <c r="AD406" s="342">
        <f t="shared" ref="AD406:AD408" si="513">+O406+T406+Y406-$J406</f>
        <v>0</v>
      </c>
      <c r="AE406" s="342">
        <f t="shared" ref="AE406:AE408" si="514">+P406+U406+Z406-$J406</f>
        <v>0</v>
      </c>
      <c r="AF406" s="342">
        <f t="shared" ref="AF406:AF408" si="515">+Q406+V406+AA406-$J406</f>
        <v>0</v>
      </c>
      <c r="AG406" s="343">
        <f t="shared" ref="AG406:AG408" si="516">+R406+W406+AB406-$J406</f>
        <v>0</v>
      </c>
      <c r="AH406" s="249"/>
      <c r="AI406" s="379" t="str">
        <f t="shared" si="480"/>
        <v/>
      </c>
      <c r="AJ406" s="185"/>
      <c r="AK406" s="185"/>
      <c r="AL406" s="185"/>
      <c r="AM406" s="185"/>
    </row>
    <row r="407" spans="1:39" ht="12.75" customHeight="1">
      <c r="A407" s="162"/>
      <c r="B407" s="162"/>
      <c r="C407" s="242" t="s">
        <v>148</v>
      </c>
      <c r="D407" s="244" t="str">
        <f t="shared" si="481"/>
        <v/>
      </c>
      <c r="E407" s="243" t="str">
        <f t="shared" si="474"/>
        <v>_29</v>
      </c>
      <c r="F407" s="178">
        <v>29</v>
      </c>
      <c r="G407" s="178"/>
      <c r="H407" s="177"/>
      <c r="I407" s="187" t="s">
        <v>149</v>
      </c>
      <c r="J407" s="268"/>
      <c r="K407" s="268"/>
      <c r="L407" s="268"/>
      <c r="M407" s="268"/>
      <c r="N407" s="269"/>
      <c r="O407" s="268"/>
      <c r="P407" s="268"/>
      <c r="Q407" s="268"/>
      <c r="R407" s="270"/>
      <c r="S407" s="269"/>
      <c r="T407" s="268"/>
      <c r="U407" s="268"/>
      <c r="V407" s="268"/>
      <c r="W407" s="270"/>
      <c r="X407" s="269"/>
      <c r="Y407" s="268"/>
      <c r="Z407" s="268"/>
      <c r="AA407" s="268"/>
      <c r="AB407" s="270"/>
      <c r="AC407" s="341">
        <f t="shared" si="512"/>
        <v>0</v>
      </c>
      <c r="AD407" s="342">
        <f t="shared" si="513"/>
        <v>0</v>
      </c>
      <c r="AE407" s="342">
        <f t="shared" si="514"/>
        <v>0</v>
      </c>
      <c r="AF407" s="342">
        <f t="shared" si="515"/>
        <v>0</v>
      </c>
      <c r="AG407" s="343">
        <f t="shared" si="516"/>
        <v>0</v>
      </c>
      <c r="AH407" s="249"/>
      <c r="AI407" s="379" t="str">
        <f t="shared" si="480"/>
        <v/>
      </c>
      <c r="AJ407" s="185"/>
      <c r="AK407" s="185"/>
      <c r="AL407" s="185"/>
      <c r="AM407" s="185"/>
    </row>
    <row r="408" spans="1:39" ht="12.75" customHeight="1">
      <c r="A408" s="162"/>
      <c r="B408" s="162"/>
      <c r="C408" s="242" t="s">
        <v>150</v>
      </c>
      <c r="D408" s="244" t="str">
        <f t="shared" si="481"/>
        <v/>
      </c>
      <c r="E408" s="243" t="str">
        <f t="shared" si="474"/>
        <v>_30</v>
      </c>
      <c r="F408" s="178">
        <v>30</v>
      </c>
      <c r="G408" s="178"/>
      <c r="H408" s="177"/>
      <c r="I408" s="187" t="s">
        <v>151</v>
      </c>
      <c r="J408" s="268"/>
      <c r="K408" s="268"/>
      <c r="L408" s="268"/>
      <c r="M408" s="268"/>
      <c r="N408" s="269"/>
      <c r="O408" s="268"/>
      <c r="P408" s="268"/>
      <c r="Q408" s="268"/>
      <c r="R408" s="270"/>
      <c r="S408" s="269"/>
      <c r="T408" s="268"/>
      <c r="U408" s="268"/>
      <c r="V408" s="268"/>
      <c r="W408" s="270"/>
      <c r="X408" s="269"/>
      <c r="Y408" s="268"/>
      <c r="Z408" s="268"/>
      <c r="AA408" s="268"/>
      <c r="AB408" s="270"/>
      <c r="AC408" s="341">
        <f t="shared" si="512"/>
        <v>0</v>
      </c>
      <c r="AD408" s="342">
        <f t="shared" si="513"/>
        <v>0</v>
      </c>
      <c r="AE408" s="342">
        <f t="shared" si="514"/>
        <v>0</v>
      </c>
      <c r="AF408" s="342">
        <f t="shared" si="515"/>
        <v>0</v>
      </c>
      <c r="AG408" s="343">
        <f t="shared" si="516"/>
        <v>0</v>
      </c>
      <c r="AH408" s="249"/>
      <c r="AI408" s="379" t="str">
        <f t="shared" si="480"/>
        <v/>
      </c>
      <c r="AJ408" s="185"/>
      <c r="AK408" s="185"/>
      <c r="AL408" s="185"/>
      <c r="AM408" s="185"/>
    </row>
    <row r="409" spans="1:39" ht="12.75" customHeight="1">
      <c r="A409" s="162"/>
      <c r="B409" s="162"/>
      <c r="C409" s="242" t="s">
        <v>152</v>
      </c>
      <c r="D409" s="244" t="str">
        <f t="shared" si="481"/>
        <v/>
      </c>
      <c r="E409" s="243" t="str">
        <f t="shared" si="474"/>
        <v>_31</v>
      </c>
      <c r="F409" s="178">
        <v>31</v>
      </c>
      <c r="G409" s="178"/>
      <c r="H409" s="177"/>
      <c r="I409" s="187"/>
      <c r="J409" s="274"/>
      <c r="K409" s="274"/>
      <c r="L409" s="274"/>
      <c r="M409" s="274"/>
      <c r="N409" s="275"/>
      <c r="O409" s="274"/>
      <c r="P409" s="274"/>
      <c r="Q409" s="274"/>
      <c r="R409" s="276"/>
      <c r="S409" s="275"/>
      <c r="T409" s="274"/>
      <c r="U409" s="274"/>
      <c r="V409" s="274"/>
      <c r="W409" s="276"/>
      <c r="X409" s="275"/>
      <c r="Y409" s="274"/>
      <c r="Z409" s="274"/>
      <c r="AA409" s="274"/>
      <c r="AB409" s="276"/>
      <c r="AC409" s="347"/>
      <c r="AD409" s="348"/>
      <c r="AE409" s="348"/>
      <c r="AF409" s="348"/>
      <c r="AG409" s="349"/>
      <c r="AH409" s="249"/>
      <c r="AI409" s="379" t="str">
        <f t="shared" si="480"/>
        <v/>
      </c>
      <c r="AJ409" s="185"/>
      <c r="AK409" s="185"/>
      <c r="AL409" s="185"/>
      <c r="AM409" s="185"/>
    </row>
    <row r="410" spans="1:39" ht="12.75" customHeight="1">
      <c r="A410" s="162"/>
      <c r="B410" s="162"/>
      <c r="C410" s="242" t="s">
        <v>153</v>
      </c>
      <c r="D410" s="244" t="str">
        <f t="shared" si="481"/>
        <v/>
      </c>
      <c r="E410" s="243" t="str">
        <f t="shared" si="474"/>
        <v>_32</v>
      </c>
      <c r="F410" s="178">
        <v>32</v>
      </c>
      <c r="G410" s="178"/>
      <c r="H410" s="177"/>
      <c r="I410" s="179" t="s">
        <v>154</v>
      </c>
      <c r="J410" s="259">
        <f t="shared" ref="J410:AG410" si="517">+J411+J412+J413</f>
        <v>0</v>
      </c>
      <c r="K410" s="259">
        <f t="shared" si="517"/>
        <v>0</v>
      </c>
      <c r="L410" s="259">
        <f t="shared" si="517"/>
        <v>0</v>
      </c>
      <c r="M410" s="259">
        <f t="shared" si="517"/>
        <v>0</v>
      </c>
      <c r="N410" s="260">
        <f t="shared" si="517"/>
        <v>0</v>
      </c>
      <c r="O410" s="259">
        <f t="shared" si="517"/>
        <v>0</v>
      </c>
      <c r="P410" s="259">
        <f t="shared" si="517"/>
        <v>0</v>
      </c>
      <c r="Q410" s="259">
        <f t="shared" si="517"/>
        <v>0</v>
      </c>
      <c r="R410" s="261">
        <f t="shared" si="517"/>
        <v>0</v>
      </c>
      <c r="S410" s="260">
        <f t="shared" si="517"/>
        <v>0</v>
      </c>
      <c r="T410" s="259">
        <f t="shared" si="517"/>
        <v>0</v>
      </c>
      <c r="U410" s="259">
        <f t="shared" si="517"/>
        <v>0</v>
      </c>
      <c r="V410" s="259">
        <f t="shared" si="517"/>
        <v>0</v>
      </c>
      <c r="W410" s="261">
        <f t="shared" si="517"/>
        <v>0</v>
      </c>
      <c r="X410" s="260">
        <f t="shared" si="517"/>
        <v>0</v>
      </c>
      <c r="Y410" s="259">
        <f t="shared" si="517"/>
        <v>0</v>
      </c>
      <c r="Z410" s="259">
        <f t="shared" si="517"/>
        <v>0</v>
      </c>
      <c r="AA410" s="259">
        <f t="shared" si="517"/>
        <v>0</v>
      </c>
      <c r="AB410" s="261">
        <f t="shared" si="517"/>
        <v>0</v>
      </c>
      <c r="AC410" s="333">
        <f t="shared" si="517"/>
        <v>0</v>
      </c>
      <c r="AD410" s="334">
        <f t="shared" si="517"/>
        <v>0</v>
      </c>
      <c r="AE410" s="334">
        <f t="shared" si="517"/>
        <v>0</v>
      </c>
      <c r="AF410" s="334">
        <f t="shared" si="517"/>
        <v>0</v>
      </c>
      <c r="AG410" s="335">
        <f t="shared" si="517"/>
        <v>0</v>
      </c>
      <c r="AH410" s="249"/>
      <c r="AI410" s="379" t="str">
        <f t="shared" si="480"/>
        <v/>
      </c>
      <c r="AJ410" s="185"/>
      <c r="AK410" s="185"/>
      <c r="AL410" s="185"/>
      <c r="AM410" s="185"/>
    </row>
    <row r="411" spans="1:39" ht="12.75" customHeight="1">
      <c r="A411" s="162"/>
      <c r="B411" s="162"/>
      <c r="C411" s="242" t="s">
        <v>155</v>
      </c>
      <c r="D411" s="244" t="str">
        <f t="shared" si="481"/>
        <v/>
      </c>
      <c r="E411" s="243" t="str">
        <f t="shared" ref="E411:E430" si="518">D411&amp;"_"&amp;F411</f>
        <v>_33</v>
      </c>
      <c r="F411" s="178">
        <v>33</v>
      </c>
      <c r="G411" s="178"/>
      <c r="H411" s="177"/>
      <c r="I411" s="187" t="s">
        <v>156</v>
      </c>
      <c r="J411" s="268"/>
      <c r="K411" s="268"/>
      <c r="L411" s="268"/>
      <c r="M411" s="268"/>
      <c r="N411" s="269"/>
      <c r="O411" s="268"/>
      <c r="P411" s="268"/>
      <c r="Q411" s="268"/>
      <c r="R411" s="270"/>
      <c r="S411" s="269"/>
      <c r="T411" s="268"/>
      <c r="U411" s="268"/>
      <c r="V411" s="268"/>
      <c r="W411" s="270"/>
      <c r="X411" s="269"/>
      <c r="Y411" s="268"/>
      <c r="Z411" s="268"/>
      <c r="AA411" s="268"/>
      <c r="AB411" s="270"/>
      <c r="AC411" s="341">
        <f t="shared" ref="AC411:AC413" si="519">+N411+S411+X411-$J411</f>
        <v>0</v>
      </c>
      <c r="AD411" s="342">
        <f t="shared" ref="AD411:AD413" si="520">+O411+T411+Y411-$J411</f>
        <v>0</v>
      </c>
      <c r="AE411" s="342">
        <f t="shared" ref="AE411:AE413" si="521">+P411+U411+Z411-$J411</f>
        <v>0</v>
      </c>
      <c r="AF411" s="342">
        <f t="shared" ref="AF411:AF413" si="522">+Q411+V411+AA411-$J411</f>
        <v>0</v>
      </c>
      <c r="AG411" s="343">
        <f t="shared" ref="AG411:AG413" si="523">+R411+W411+AB411-$J411</f>
        <v>0</v>
      </c>
      <c r="AH411" s="249"/>
      <c r="AI411" s="379" t="str">
        <f t="shared" si="480"/>
        <v/>
      </c>
      <c r="AJ411" s="185"/>
      <c r="AK411" s="185"/>
      <c r="AL411" s="185"/>
      <c r="AM411" s="185"/>
    </row>
    <row r="412" spans="1:39" ht="12.75" customHeight="1">
      <c r="A412" s="162"/>
      <c r="B412" s="162"/>
      <c r="C412" s="242" t="s">
        <v>157</v>
      </c>
      <c r="D412" s="244" t="str">
        <f t="shared" si="481"/>
        <v/>
      </c>
      <c r="E412" s="243" t="str">
        <f t="shared" si="518"/>
        <v>_34</v>
      </c>
      <c r="F412" s="178">
        <v>34</v>
      </c>
      <c r="G412" s="178"/>
      <c r="H412" s="177"/>
      <c r="I412" s="187" t="s">
        <v>158</v>
      </c>
      <c r="J412" s="250"/>
      <c r="K412" s="250"/>
      <c r="L412" s="250"/>
      <c r="M412" s="250"/>
      <c r="N412" s="251"/>
      <c r="O412" s="250"/>
      <c r="P412" s="250"/>
      <c r="Q412" s="250"/>
      <c r="R412" s="252"/>
      <c r="S412" s="251"/>
      <c r="T412" s="250"/>
      <c r="U412" s="250"/>
      <c r="V412" s="250"/>
      <c r="W412" s="252"/>
      <c r="X412" s="251"/>
      <c r="Y412" s="250"/>
      <c r="Z412" s="250"/>
      <c r="AA412" s="250"/>
      <c r="AB412" s="252"/>
      <c r="AC412" s="325">
        <f t="shared" si="519"/>
        <v>0</v>
      </c>
      <c r="AD412" s="326">
        <f t="shared" si="520"/>
        <v>0</v>
      </c>
      <c r="AE412" s="326">
        <f t="shared" si="521"/>
        <v>0</v>
      </c>
      <c r="AF412" s="326">
        <f t="shared" si="522"/>
        <v>0</v>
      </c>
      <c r="AG412" s="327">
        <f t="shared" si="523"/>
        <v>0</v>
      </c>
      <c r="AH412" s="249"/>
      <c r="AI412" s="379" t="str">
        <f t="shared" si="480"/>
        <v/>
      </c>
      <c r="AJ412" s="185"/>
      <c r="AK412" s="185"/>
      <c r="AL412" s="185"/>
      <c r="AM412" s="185"/>
    </row>
    <row r="413" spans="1:39" ht="12.75" customHeight="1">
      <c r="A413" s="162"/>
      <c r="B413" s="162"/>
      <c r="C413" s="242" t="s">
        <v>159</v>
      </c>
      <c r="D413" s="244" t="str">
        <f t="shared" si="481"/>
        <v/>
      </c>
      <c r="E413" s="243" t="str">
        <f t="shared" si="518"/>
        <v>_35</v>
      </c>
      <c r="F413" s="178">
        <v>35</v>
      </c>
      <c r="G413" s="178"/>
      <c r="H413" s="177"/>
      <c r="I413" s="187" t="s">
        <v>151</v>
      </c>
      <c r="J413" s="250"/>
      <c r="K413" s="250"/>
      <c r="L413" s="250"/>
      <c r="M413" s="268"/>
      <c r="N413" s="251"/>
      <c r="O413" s="250"/>
      <c r="P413" s="250"/>
      <c r="Q413" s="250"/>
      <c r="R413" s="252"/>
      <c r="S413" s="251"/>
      <c r="T413" s="250"/>
      <c r="U413" s="250"/>
      <c r="V413" s="250"/>
      <c r="W413" s="252"/>
      <c r="X413" s="251"/>
      <c r="Y413" s="250"/>
      <c r="Z413" s="250"/>
      <c r="AA413" s="250"/>
      <c r="AB413" s="252"/>
      <c r="AC413" s="325">
        <f t="shared" si="519"/>
        <v>0</v>
      </c>
      <c r="AD413" s="326">
        <f t="shared" si="520"/>
        <v>0</v>
      </c>
      <c r="AE413" s="326">
        <f t="shared" si="521"/>
        <v>0</v>
      </c>
      <c r="AF413" s="326">
        <f t="shared" si="522"/>
        <v>0</v>
      </c>
      <c r="AG413" s="327">
        <f t="shared" si="523"/>
        <v>0</v>
      </c>
      <c r="AH413" s="249"/>
      <c r="AI413" s="379" t="str">
        <f t="shared" si="480"/>
        <v/>
      </c>
      <c r="AJ413" s="185"/>
      <c r="AK413" s="185"/>
      <c r="AL413" s="185"/>
      <c r="AM413" s="185"/>
    </row>
    <row r="414" spans="1:39" ht="12.75" customHeight="1">
      <c r="A414" s="162"/>
      <c r="B414" s="162"/>
      <c r="C414" s="242" t="s">
        <v>160</v>
      </c>
      <c r="D414" s="244" t="str">
        <f t="shared" si="481"/>
        <v/>
      </c>
      <c r="E414" s="243" t="str">
        <f t="shared" si="518"/>
        <v>_36</v>
      </c>
      <c r="F414" s="178">
        <v>36</v>
      </c>
      <c r="G414" s="178"/>
      <c r="H414" s="177"/>
      <c r="I414" s="197"/>
      <c r="J414" s="256"/>
      <c r="K414" s="256"/>
      <c r="L414" s="256"/>
      <c r="M414" s="256"/>
      <c r="N414" s="257"/>
      <c r="O414" s="256"/>
      <c r="P414" s="256"/>
      <c r="Q414" s="256"/>
      <c r="R414" s="258"/>
      <c r="S414" s="257"/>
      <c r="T414" s="256"/>
      <c r="U414" s="256"/>
      <c r="V414" s="256"/>
      <c r="W414" s="258"/>
      <c r="X414" s="257"/>
      <c r="Y414" s="256"/>
      <c r="Z414" s="256"/>
      <c r="AA414" s="256"/>
      <c r="AB414" s="258"/>
      <c r="AC414" s="331"/>
      <c r="AD414" s="209"/>
      <c r="AE414" s="209"/>
      <c r="AF414" s="209"/>
      <c r="AG414" s="332"/>
      <c r="AH414" s="249"/>
      <c r="AI414" s="379" t="str">
        <f t="shared" si="480"/>
        <v/>
      </c>
      <c r="AJ414" s="185"/>
      <c r="AK414" s="185"/>
      <c r="AL414" s="185"/>
      <c r="AM414" s="185"/>
    </row>
    <row r="415" spans="1:39" ht="12.75" customHeight="1">
      <c r="A415" s="162"/>
      <c r="B415" s="162"/>
      <c r="C415" s="242" t="s">
        <v>161</v>
      </c>
      <c r="D415" s="244" t="str">
        <f t="shared" si="481"/>
        <v/>
      </c>
      <c r="E415" s="243" t="str">
        <f t="shared" si="518"/>
        <v>_37</v>
      </c>
      <c r="F415" s="178">
        <v>37</v>
      </c>
      <c r="G415" s="178"/>
      <c r="H415" s="177"/>
      <c r="I415" s="210" t="str">
        <f>"Total T2 hors CAS pensions (champ constant "&amp;$M$3&amp;")"</f>
        <v>Total T2 hors CAS pensions (champ constant 2023)</v>
      </c>
      <c r="J415" s="277">
        <f t="shared" ref="J415:AG415" si="524">+J410+J405+J401+J395+J393+J389+J379</f>
        <v>0</v>
      </c>
      <c r="K415" s="277">
        <f t="shared" si="524"/>
        <v>0</v>
      </c>
      <c r="L415" s="277">
        <f t="shared" si="524"/>
        <v>0</v>
      </c>
      <c r="M415" s="277">
        <f t="shared" si="524"/>
        <v>0</v>
      </c>
      <c r="N415" s="278">
        <f t="shared" si="524"/>
        <v>0</v>
      </c>
      <c r="O415" s="277">
        <f t="shared" si="524"/>
        <v>0</v>
      </c>
      <c r="P415" s="277">
        <f t="shared" si="524"/>
        <v>0</v>
      </c>
      <c r="Q415" s="277">
        <f t="shared" si="524"/>
        <v>0</v>
      </c>
      <c r="R415" s="279">
        <f t="shared" si="524"/>
        <v>0</v>
      </c>
      <c r="S415" s="278">
        <f t="shared" si="524"/>
        <v>0</v>
      </c>
      <c r="T415" s="277">
        <f t="shared" si="524"/>
        <v>0</v>
      </c>
      <c r="U415" s="277">
        <f t="shared" si="524"/>
        <v>0</v>
      </c>
      <c r="V415" s="277">
        <f t="shared" si="524"/>
        <v>0</v>
      </c>
      <c r="W415" s="279">
        <f t="shared" si="524"/>
        <v>0</v>
      </c>
      <c r="X415" s="278">
        <f t="shared" si="524"/>
        <v>0</v>
      </c>
      <c r="Y415" s="277">
        <f t="shared" si="524"/>
        <v>0</v>
      </c>
      <c r="Z415" s="277">
        <f t="shared" si="524"/>
        <v>0</v>
      </c>
      <c r="AA415" s="277">
        <f t="shared" si="524"/>
        <v>0</v>
      </c>
      <c r="AB415" s="279">
        <f t="shared" si="524"/>
        <v>0</v>
      </c>
      <c r="AC415" s="350">
        <f t="shared" si="524"/>
        <v>0</v>
      </c>
      <c r="AD415" s="216">
        <f t="shared" si="524"/>
        <v>0</v>
      </c>
      <c r="AE415" s="216">
        <f t="shared" si="524"/>
        <v>0</v>
      </c>
      <c r="AF415" s="216">
        <f t="shared" si="524"/>
        <v>0</v>
      </c>
      <c r="AG415" s="351">
        <f t="shared" si="524"/>
        <v>0</v>
      </c>
      <c r="AH415" s="249"/>
      <c r="AI415" s="379" t="str">
        <f t="shared" si="480"/>
        <v/>
      </c>
      <c r="AJ415" s="185"/>
      <c r="AK415" s="185"/>
      <c r="AL415" s="185"/>
      <c r="AM415" s="185"/>
    </row>
    <row r="416" spans="1:39" ht="12.75" customHeight="1">
      <c r="A416" s="162"/>
      <c r="B416" s="162"/>
      <c r="C416" s="242" t="s">
        <v>162</v>
      </c>
      <c r="D416" s="244" t="str">
        <f t="shared" si="481"/>
        <v/>
      </c>
      <c r="E416" s="243" t="str">
        <f t="shared" si="518"/>
        <v>_38</v>
      </c>
      <c r="F416" s="178">
        <v>38</v>
      </c>
      <c r="G416" s="178"/>
      <c r="H416" s="177"/>
      <c r="I416" s="217"/>
      <c r="J416" s="280"/>
      <c r="K416" s="280"/>
      <c r="L416" s="280"/>
      <c r="M416" s="280"/>
      <c r="N416" s="281"/>
      <c r="O416" s="280"/>
      <c r="P416" s="280"/>
      <c r="Q416" s="280"/>
      <c r="R416" s="282"/>
      <c r="S416" s="281"/>
      <c r="T416" s="280"/>
      <c r="U416" s="280"/>
      <c r="V416" s="280"/>
      <c r="W416" s="282"/>
      <c r="X416" s="281"/>
      <c r="Y416" s="280"/>
      <c r="Z416" s="280"/>
      <c r="AA416" s="280"/>
      <c r="AB416" s="282"/>
      <c r="AC416" s="352"/>
      <c r="AD416" s="223"/>
      <c r="AE416" s="223"/>
      <c r="AF416" s="223"/>
      <c r="AG416" s="353"/>
      <c r="AH416" s="249"/>
      <c r="AI416" s="379" t="str">
        <f t="shared" si="480"/>
        <v/>
      </c>
      <c r="AJ416" s="185"/>
      <c r="AK416" s="185"/>
      <c r="AL416" s="185"/>
      <c r="AM416" s="185"/>
    </row>
    <row r="417" spans="1:39" ht="12.75" customHeight="1">
      <c r="A417" s="162"/>
      <c r="B417" s="162"/>
      <c r="C417" s="242" t="s">
        <v>163</v>
      </c>
      <c r="D417" s="244" t="str">
        <f t="shared" si="481"/>
        <v/>
      </c>
      <c r="E417" s="243" t="str">
        <f t="shared" si="518"/>
        <v>_39</v>
      </c>
      <c r="F417" s="178">
        <v>39</v>
      </c>
      <c r="G417" s="178"/>
      <c r="H417" s="177"/>
      <c r="I417" s="224" t="s">
        <v>164</v>
      </c>
      <c r="J417" s="283"/>
      <c r="K417" s="283"/>
      <c r="L417" s="283"/>
      <c r="M417" s="283"/>
      <c r="N417" s="284"/>
      <c r="O417" s="283"/>
      <c r="P417" s="283"/>
      <c r="Q417" s="283"/>
      <c r="R417" s="285"/>
      <c r="S417" s="284"/>
      <c r="T417" s="283"/>
      <c r="U417" s="283"/>
      <c r="V417" s="283"/>
      <c r="W417" s="285"/>
      <c r="X417" s="284"/>
      <c r="Y417" s="283"/>
      <c r="Z417" s="283"/>
      <c r="AA417" s="283"/>
      <c r="AB417" s="285"/>
      <c r="AC417" s="354">
        <f>+N417+S417+X417-$J417</f>
        <v>0</v>
      </c>
      <c r="AD417" s="355">
        <f t="shared" ref="AD417" si="525">+O417+T417+Y417-$J417</f>
        <v>0</v>
      </c>
      <c r="AE417" s="355">
        <f t="shared" ref="AE417" si="526">+P417+U417+Z417-$J417</f>
        <v>0</v>
      </c>
      <c r="AF417" s="355">
        <f t="shared" ref="AF417" si="527">+Q417+V417+AA417-$J417</f>
        <v>0</v>
      </c>
      <c r="AG417" s="356">
        <f t="shared" ref="AG417" si="528">+R417+W417+AB417-$J417</f>
        <v>0</v>
      </c>
      <c r="AH417" s="249"/>
      <c r="AI417" s="379" t="str">
        <f t="shared" si="480"/>
        <v/>
      </c>
      <c r="AJ417" s="185"/>
      <c r="AK417" s="185"/>
      <c r="AL417" s="185"/>
      <c r="AM417" s="185"/>
    </row>
    <row r="418" spans="1:39" ht="12.75" customHeight="1">
      <c r="A418" s="162"/>
      <c r="B418" s="162"/>
      <c r="C418" s="242" t="s">
        <v>165</v>
      </c>
      <c r="D418" s="244" t="str">
        <f t="shared" si="481"/>
        <v/>
      </c>
      <c r="E418" s="243" t="str">
        <f t="shared" si="518"/>
        <v>_40</v>
      </c>
      <c r="F418" s="178">
        <v>40</v>
      </c>
      <c r="G418" s="178"/>
      <c r="H418" s="177"/>
      <c r="I418" s="210" t="s">
        <v>166</v>
      </c>
      <c r="J418" s="277">
        <f t="shared" ref="J418:AG418" si="529">+J417+J415</f>
        <v>0</v>
      </c>
      <c r="K418" s="277">
        <f t="shared" si="529"/>
        <v>0</v>
      </c>
      <c r="L418" s="277">
        <f t="shared" si="529"/>
        <v>0</v>
      </c>
      <c r="M418" s="277">
        <f t="shared" si="529"/>
        <v>0</v>
      </c>
      <c r="N418" s="278">
        <f t="shared" si="529"/>
        <v>0</v>
      </c>
      <c r="O418" s="277">
        <f t="shared" si="529"/>
        <v>0</v>
      </c>
      <c r="P418" s="277">
        <f t="shared" si="529"/>
        <v>0</v>
      </c>
      <c r="Q418" s="277">
        <f t="shared" si="529"/>
        <v>0</v>
      </c>
      <c r="R418" s="279">
        <f t="shared" si="529"/>
        <v>0</v>
      </c>
      <c r="S418" s="278">
        <f t="shared" si="529"/>
        <v>0</v>
      </c>
      <c r="T418" s="277">
        <f t="shared" si="529"/>
        <v>0</v>
      </c>
      <c r="U418" s="277">
        <f t="shared" si="529"/>
        <v>0</v>
      </c>
      <c r="V418" s="277">
        <f t="shared" si="529"/>
        <v>0</v>
      </c>
      <c r="W418" s="279">
        <f t="shared" si="529"/>
        <v>0</v>
      </c>
      <c r="X418" s="278">
        <f t="shared" si="529"/>
        <v>0</v>
      </c>
      <c r="Y418" s="277">
        <f t="shared" si="529"/>
        <v>0</v>
      </c>
      <c r="Z418" s="277">
        <f t="shared" si="529"/>
        <v>0</v>
      </c>
      <c r="AA418" s="277">
        <f t="shared" si="529"/>
        <v>0</v>
      </c>
      <c r="AB418" s="279">
        <f t="shared" si="529"/>
        <v>0</v>
      </c>
      <c r="AC418" s="350">
        <f t="shared" si="529"/>
        <v>0</v>
      </c>
      <c r="AD418" s="216">
        <f t="shared" si="529"/>
        <v>0</v>
      </c>
      <c r="AE418" s="216">
        <f t="shared" si="529"/>
        <v>0</v>
      </c>
      <c r="AF418" s="216">
        <f t="shared" si="529"/>
        <v>0</v>
      </c>
      <c r="AG418" s="351">
        <f t="shared" si="529"/>
        <v>0</v>
      </c>
      <c r="AH418" s="249"/>
      <c r="AI418" s="379" t="str">
        <f t="shared" si="480"/>
        <v/>
      </c>
      <c r="AJ418" s="185"/>
      <c r="AK418" s="185"/>
      <c r="AL418" s="185"/>
      <c r="AM418" s="185"/>
    </row>
    <row r="419" spans="1:39" ht="12.75" customHeight="1">
      <c r="A419" s="162"/>
      <c r="B419" s="162"/>
      <c r="C419" s="242" t="s">
        <v>167</v>
      </c>
      <c r="D419" s="244" t="str">
        <f t="shared" si="481"/>
        <v/>
      </c>
      <c r="E419" s="243" t="str">
        <f t="shared" si="518"/>
        <v>_41</v>
      </c>
      <c r="F419" s="178">
        <v>41</v>
      </c>
      <c r="G419" s="178"/>
      <c r="H419" s="177"/>
      <c r="I419" s="217"/>
      <c r="J419" s="280"/>
      <c r="K419" s="280"/>
      <c r="L419" s="280"/>
      <c r="M419" s="280"/>
      <c r="N419" s="281"/>
      <c r="O419" s="280"/>
      <c r="P419" s="280"/>
      <c r="Q419" s="280"/>
      <c r="R419" s="282"/>
      <c r="S419" s="281"/>
      <c r="T419" s="280"/>
      <c r="U419" s="280"/>
      <c r="V419" s="280"/>
      <c r="W419" s="282"/>
      <c r="X419" s="281"/>
      <c r="Y419" s="280"/>
      <c r="Z419" s="280"/>
      <c r="AA419" s="280"/>
      <c r="AB419" s="282"/>
      <c r="AC419" s="352"/>
      <c r="AD419" s="223"/>
      <c r="AE419" s="223"/>
      <c r="AF419" s="223"/>
      <c r="AG419" s="353"/>
      <c r="AH419" s="249"/>
      <c r="AI419" s="379" t="str">
        <f t="shared" si="480"/>
        <v/>
      </c>
      <c r="AJ419" s="185"/>
      <c r="AK419" s="185"/>
      <c r="AL419" s="185"/>
      <c r="AM419" s="185"/>
    </row>
    <row r="420" spans="1:39" ht="12.75" customHeight="1">
      <c r="A420" s="162"/>
      <c r="B420" s="162"/>
      <c r="C420" s="242" t="s">
        <v>168</v>
      </c>
      <c r="D420" s="244" t="str">
        <f t="shared" si="481"/>
        <v/>
      </c>
      <c r="E420" s="243" t="str">
        <f t="shared" si="518"/>
        <v>_42</v>
      </c>
      <c r="F420" s="178">
        <v>42</v>
      </c>
      <c r="G420" s="178"/>
      <c r="H420" s="177"/>
      <c r="I420" s="210" t="str">
        <f>"CAS Pensions (champ constant "&amp;$M$3&amp;")"</f>
        <v>CAS Pensions (champ constant 2023)</v>
      </c>
      <c r="J420" s="277">
        <f t="shared" ref="J420:AG420" si="530">+J421+J422+J423</f>
        <v>0</v>
      </c>
      <c r="K420" s="277">
        <f t="shared" si="530"/>
        <v>0</v>
      </c>
      <c r="L420" s="277">
        <f t="shared" si="530"/>
        <v>0</v>
      </c>
      <c r="M420" s="277">
        <f t="shared" si="530"/>
        <v>0</v>
      </c>
      <c r="N420" s="278">
        <f t="shared" si="530"/>
        <v>0</v>
      </c>
      <c r="O420" s="277">
        <f t="shared" si="530"/>
        <v>0</v>
      </c>
      <c r="P420" s="277">
        <f t="shared" si="530"/>
        <v>0</v>
      </c>
      <c r="Q420" s="277">
        <f t="shared" si="530"/>
        <v>0</v>
      </c>
      <c r="R420" s="279">
        <f t="shared" si="530"/>
        <v>0</v>
      </c>
      <c r="S420" s="278">
        <f t="shared" si="530"/>
        <v>0</v>
      </c>
      <c r="T420" s="277">
        <f t="shared" si="530"/>
        <v>0</v>
      </c>
      <c r="U420" s="277">
        <f t="shared" si="530"/>
        <v>0</v>
      </c>
      <c r="V420" s="277">
        <f t="shared" si="530"/>
        <v>0</v>
      </c>
      <c r="W420" s="279">
        <f t="shared" si="530"/>
        <v>0</v>
      </c>
      <c r="X420" s="278">
        <f t="shared" si="530"/>
        <v>0</v>
      </c>
      <c r="Y420" s="277">
        <f t="shared" si="530"/>
        <v>0</v>
      </c>
      <c r="Z420" s="277">
        <f t="shared" si="530"/>
        <v>0</v>
      </c>
      <c r="AA420" s="277">
        <f t="shared" si="530"/>
        <v>0</v>
      </c>
      <c r="AB420" s="279">
        <f t="shared" si="530"/>
        <v>0</v>
      </c>
      <c r="AC420" s="350">
        <f t="shared" si="530"/>
        <v>0</v>
      </c>
      <c r="AD420" s="216">
        <f t="shared" si="530"/>
        <v>0</v>
      </c>
      <c r="AE420" s="216">
        <f t="shared" si="530"/>
        <v>0</v>
      </c>
      <c r="AF420" s="216">
        <f t="shared" si="530"/>
        <v>0</v>
      </c>
      <c r="AG420" s="351">
        <f t="shared" si="530"/>
        <v>0</v>
      </c>
      <c r="AH420" s="249"/>
      <c r="AI420" s="379" t="str">
        <f t="shared" si="480"/>
        <v/>
      </c>
      <c r="AJ420" s="185"/>
      <c r="AK420" s="185"/>
      <c r="AL420" s="185"/>
      <c r="AM420" s="185"/>
    </row>
    <row r="421" spans="1:39" ht="12.75" customHeight="1">
      <c r="A421" s="162"/>
      <c r="B421" s="162"/>
      <c r="C421" s="242" t="s">
        <v>169</v>
      </c>
      <c r="D421" s="244" t="str">
        <f t="shared" si="481"/>
        <v/>
      </c>
      <c r="E421" s="243" t="str">
        <f t="shared" si="518"/>
        <v>_43</v>
      </c>
      <c r="F421" s="178">
        <v>43</v>
      </c>
      <c r="G421" s="178"/>
      <c r="H421" s="177"/>
      <c r="I421" s="197" t="s">
        <v>170</v>
      </c>
      <c r="J421" s="286"/>
      <c r="K421" s="286"/>
      <c r="L421" s="286"/>
      <c r="M421" s="286"/>
      <c r="N421" s="287"/>
      <c r="O421" s="286"/>
      <c r="P421" s="286"/>
      <c r="Q421" s="286"/>
      <c r="R421" s="288"/>
      <c r="S421" s="287"/>
      <c r="T421" s="286"/>
      <c r="U421" s="286"/>
      <c r="V421" s="286"/>
      <c r="W421" s="288"/>
      <c r="X421" s="287"/>
      <c r="Y421" s="286"/>
      <c r="Z421" s="286"/>
      <c r="AA421" s="286"/>
      <c r="AB421" s="288"/>
      <c r="AC421" s="357">
        <f t="shared" ref="AC421:AC423" si="531">+N421+S421+X421-$J421</f>
        <v>0</v>
      </c>
      <c r="AD421" s="358">
        <f t="shared" ref="AD421:AD423" si="532">+O421+T421+Y421-$J421</f>
        <v>0</v>
      </c>
      <c r="AE421" s="358">
        <f t="shared" ref="AE421:AE423" si="533">+P421+U421+Z421-$J421</f>
        <v>0</v>
      </c>
      <c r="AF421" s="358">
        <f t="shared" ref="AF421:AF423" si="534">+Q421+V421+AA421-$J421</f>
        <v>0</v>
      </c>
      <c r="AG421" s="359">
        <f t="shared" ref="AG421:AG423" si="535">+R421+W421+AB421-$J421</f>
        <v>0</v>
      </c>
      <c r="AH421" s="249"/>
      <c r="AI421" s="379" t="str">
        <f t="shared" si="480"/>
        <v/>
      </c>
      <c r="AJ421" s="185"/>
      <c r="AK421" s="185"/>
      <c r="AL421" s="185"/>
      <c r="AM421" s="185"/>
    </row>
    <row r="422" spans="1:39" ht="12.75" customHeight="1">
      <c r="A422" s="162"/>
      <c r="B422" s="162"/>
      <c r="C422" s="242" t="s">
        <v>171</v>
      </c>
      <c r="D422" s="244" t="str">
        <f t="shared" si="481"/>
        <v/>
      </c>
      <c r="E422" s="243" t="str">
        <f t="shared" si="518"/>
        <v>_44</v>
      </c>
      <c r="F422" s="178">
        <v>44</v>
      </c>
      <c r="G422" s="178"/>
      <c r="H422" s="177"/>
      <c r="I422" s="197" t="s">
        <v>172</v>
      </c>
      <c r="J422" s="286"/>
      <c r="K422" s="286"/>
      <c r="L422" s="286"/>
      <c r="M422" s="286"/>
      <c r="N422" s="287"/>
      <c r="O422" s="286"/>
      <c r="P422" s="286"/>
      <c r="Q422" s="286"/>
      <c r="R422" s="288"/>
      <c r="S422" s="287"/>
      <c r="T422" s="286"/>
      <c r="U422" s="286"/>
      <c r="V422" s="286"/>
      <c r="W422" s="288"/>
      <c r="X422" s="287"/>
      <c r="Y422" s="286"/>
      <c r="Z422" s="286"/>
      <c r="AA422" s="286"/>
      <c r="AB422" s="288"/>
      <c r="AC422" s="357">
        <f t="shared" si="531"/>
        <v>0</v>
      </c>
      <c r="AD422" s="358">
        <f t="shared" si="532"/>
        <v>0</v>
      </c>
      <c r="AE422" s="358">
        <f t="shared" si="533"/>
        <v>0</v>
      </c>
      <c r="AF422" s="358">
        <f t="shared" si="534"/>
        <v>0</v>
      </c>
      <c r="AG422" s="359">
        <f t="shared" si="535"/>
        <v>0</v>
      </c>
      <c r="AH422" s="249"/>
      <c r="AI422" s="379" t="str">
        <f t="shared" si="480"/>
        <v/>
      </c>
      <c r="AJ422" s="185"/>
      <c r="AK422" s="185"/>
      <c r="AL422" s="185"/>
      <c r="AM422" s="185"/>
    </row>
    <row r="423" spans="1:39" ht="12.75" customHeight="1">
      <c r="A423" s="162"/>
      <c r="B423" s="162"/>
      <c r="C423" s="242" t="s">
        <v>173</v>
      </c>
      <c r="D423" s="244" t="str">
        <f t="shared" si="481"/>
        <v/>
      </c>
      <c r="E423" s="243" t="str">
        <f t="shared" si="518"/>
        <v>_45</v>
      </c>
      <c r="F423" s="178">
        <v>45</v>
      </c>
      <c r="G423" s="178"/>
      <c r="H423" s="177"/>
      <c r="I423" s="197" t="s">
        <v>174</v>
      </c>
      <c r="J423" s="286"/>
      <c r="K423" s="286"/>
      <c r="L423" s="286"/>
      <c r="M423" s="286"/>
      <c r="N423" s="287"/>
      <c r="O423" s="286"/>
      <c r="P423" s="286"/>
      <c r="Q423" s="286"/>
      <c r="R423" s="288"/>
      <c r="S423" s="287"/>
      <c r="T423" s="286"/>
      <c r="U423" s="286"/>
      <c r="V423" s="286"/>
      <c r="W423" s="288"/>
      <c r="X423" s="287"/>
      <c r="Y423" s="286"/>
      <c r="Z423" s="286"/>
      <c r="AA423" s="286"/>
      <c r="AB423" s="288"/>
      <c r="AC423" s="357">
        <f t="shared" si="531"/>
        <v>0</v>
      </c>
      <c r="AD423" s="358">
        <f t="shared" si="532"/>
        <v>0</v>
      </c>
      <c r="AE423" s="358">
        <f t="shared" si="533"/>
        <v>0</v>
      </c>
      <c r="AF423" s="358">
        <f t="shared" si="534"/>
        <v>0</v>
      </c>
      <c r="AG423" s="359">
        <f t="shared" si="535"/>
        <v>0</v>
      </c>
      <c r="AH423" s="249"/>
      <c r="AI423" s="379" t="str">
        <f t="shared" si="480"/>
        <v/>
      </c>
      <c r="AJ423" s="185"/>
      <c r="AK423" s="185"/>
      <c r="AL423" s="185"/>
      <c r="AM423" s="185"/>
    </row>
    <row r="424" spans="1:39" ht="12.75" customHeight="1">
      <c r="A424" s="162"/>
      <c r="B424" s="162"/>
      <c r="C424" s="242" t="s">
        <v>175</v>
      </c>
      <c r="D424" s="244" t="str">
        <f t="shared" si="481"/>
        <v/>
      </c>
      <c r="E424" s="243" t="str">
        <f t="shared" si="518"/>
        <v>_46</v>
      </c>
      <c r="F424" s="178">
        <v>46</v>
      </c>
      <c r="G424" s="178"/>
      <c r="H424" s="177"/>
      <c r="I424" s="197"/>
      <c r="J424" s="256"/>
      <c r="K424" s="256"/>
      <c r="L424" s="256"/>
      <c r="M424" s="256"/>
      <c r="N424" s="257"/>
      <c r="O424" s="256"/>
      <c r="P424" s="256"/>
      <c r="Q424" s="256"/>
      <c r="R424" s="258"/>
      <c r="S424" s="257"/>
      <c r="T424" s="256"/>
      <c r="U424" s="256"/>
      <c r="V424" s="256"/>
      <c r="W424" s="258"/>
      <c r="X424" s="257"/>
      <c r="Y424" s="256"/>
      <c r="Z424" s="256"/>
      <c r="AA424" s="256"/>
      <c r="AB424" s="258"/>
      <c r="AC424" s="331"/>
      <c r="AD424" s="209"/>
      <c r="AE424" s="209"/>
      <c r="AF424" s="209"/>
      <c r="AG424" s="332"/>
      <c r="AH424" s="249"/>
      <c r="AI424" s="379" t="str">
        <f t="shared" si="480"/>
        <v/>
      </c>
      <c r="AJ424" s="185"/>
      <c r="AK424" s="185"/>
      <c r="AL424" s="185"/>
      <c r="AM424" s="185"/>
    </row>
    <row r="425" spans="1:39" ht="12.75" customHeight="1">
      <c r="A425" s="162"/>
      <c r="B425" s="162"/>
      <c r="C425" s="242" t="s">
        <v>176</v>
      </c>
      <c r="D425" s="244" t="str">
        <f t="shared" si="481"/>
        <v/>
      </c>
      <c r="E425" s="243" t="str">
        <f t="shared" si="518"/>
        <v>_47</v>
      </c>
      <c r="F425" s="178">
        <v>47</v>
      </c>
      <c r="G425" s="178"/>
      <c r="H425" s="177"/>
      <c r="I425" s="224" t="s">
        <v>164</v>
      </c>
      <c r="J425" s="283"/>
      <c r="K425" s="283"/>
      <c r="L425" s="283"/>
      <c r="M425" s="283"/>
      <c r="N425" s="284"/>
      <c r="O425" s="283"/>
      <c r="P425" s="283"/>
      <c r="Q425" s="283"/>
      <c r="R425" s="285"/>
      <c r="S425" s="284"/>
      <c r="T425" s="283"/>
      <c r="U425" s="283"/>
      <c r="V425" s="283"/>
      <c r="W425" s="285"/>
      <c r="X425" s="284"/>
      <c r="Y425" s="283"/>
      <c r="Z425" s="283"/>
      <c r="AA425" s="283"/>
      <c r="AB425" s="285"/>
      <c r="AC425" s="354">
        <f>+N425+S425+X425-$J425</f>
        <v>0</v>
      </c>
      <c r="AD425" s="355">
        <f t="shared" ref="AD425" si="536">+O425+T425+Y425-$J425</f>
        <v>0</v>
      </c>
      <c r="AE425" s="355">
        <f t="shared" ref="AE425" si="537">+P425+U425+Z425-$J425</f>
        <v>0</v>
      </c>
      <c r="AF425" s="355">
        <f t="shared" ref="AF425" si="538">+Q425+V425+AA425-$J425</f>
        <v>0</v>
      </c>
      <c r="AG425" s="356">
        <f t="shared" ref="AG425" si="539">+R425+W425+AB425-$J425</f>
        <v>0</v>
      </c>
      <c r="AH425" s="249"/>
      <c r="AI425" s="379" t="str">
        <f t="shared" si="480"/>
        <v/>
      </c>
      <c r="AJ425" s="185"/>
      <c r="AK425" s="185"/>
      <c r="AL425" s="185"/>
      <c r="AM425" s="185"/>
    </row>
    <row r="426" spans="1:39" ht="12.75" customHeight="1">
      <c r="A426" s="162"/>
      <c r="B426" s="162"/>
      <c r="C426" s="242" t="s">
        <v>177</v>
      </c>
      <c r="D426" s="244" t="str">
        <f t="shared" si="481"/>
        <v/>
      </c>
      <c r="E426" s="243" t="str">
        <f t="shared" si="518"/>
        <v>_48</v>
      </c>
      <c r="F426" s="178">
        <v>48</v>
      </c>
      <c r="G426" s="178"/>
      <c r="H426" s="177"/>
      <c r="I426" s="210" t="s">
        <v>178</v>
      </c>
      <c r="J426" s="277">
        <f t="shared" ref="J426:AG426" si="540">+J420+J425</f>
        <v>0</v>
      </c>
      <c r="K426" s="277">
        <f t="shared" si="540"/>
        <v>0</v>
      </c>
      <c r="L426" s="277">
        <f t="shared" si="540"/>
        <v>0</v>
      </c>
      <c r="M426" s="277">
        <f t="shared" si="540"/>
        <v>0</v>
      </c>
      <c r="N426" s="278">
        <f t="shared" si="540"/>
        <v>0</v>
      </c>
      <c r="O426" s="277">
        <f t="shared" si="540"/>
        <v>0</v>
      </c>
      <c r="P426" s="277">
        <f t="shared" si="540"/>
        <v>0</v>
      </c>
      <c r="Q426" s="277">
        <f t="shared" si="540"/>
        <v>0</v>
      </c>
      <c r="R426" s="279">
        <f t="shared" si="540"/>
        <v>0</v>
      </c>
      <c r="S426" s="278">
        <f t="shared" si="540"/>
        <v>0</v>
      </c>
      <c r="T426" s="277">
        <f t="shared" si="540"/>
        <v>0</v>
      </c>
      <c r="U426" s="277">
        <f t="shared" si="540"/>
        <v>0</v>
      </c>
      <c r="V426" s="277">
        <f t="shared" si="540"/>
        <v>0</v>
      </c>
      <c r="W426" s="279">
        <f t="shared" si="540"/>
        <v>0</v>
      </c>
      <c r="X426" s="278">
        <f t="shared" si="540"/>
        <v>0</v>
      </c>
      <c r="Y426" s="277">
        <f t="shared" si="540"/>
        <v>0</v>
      </c>
      <c r="Z426" s="277">
        <f t="shared" si="540"/>
        <v>0</v>
      </c>
      <c r="AA426" s="277">
        <f t="shared" si="540"/>
        <v>0</v>
      </c>
      <c r="AB426" s="279">
        <f t="shared" si="540"/>
        <v>0</v>
      </c>
      <c r="AC426" s="350">
        <f t="shared" si="540"/>
        <v>0</v>
      </c>
      <c r="AD426" s="216">
        <f t="shared" si="540"/>
        <v>0</v>
      </c>
      <c r="AE426" s="216">
        <f t="shared" si="540"/>
        <v>0</v>
      </c>
      <c r="AF426" s="216">
        <f t="shared" si="540"/>
        <v>0</v>
      </c>
      <c r="AG426" s="351">
        <f t="shared" si="540"/>
        <v>0</v>
      </c>
      <c r="AH426" s="249"/>
      <c r="AI426" s="379" t="str">
        <f t="shared" si="480"/>
        <v/>
      </c>
      <c r="AJ426" s="185"/>
      <c r="AK426" s="185"/>
      <c r="AL426" s="185"/>
      <c r="AM426" s="185"/>
    </row>
    <row r="427" spans="1:39" ht="12.75" customHeight="1">
      <c r="A427" s="162"/>
      <c r="B427" s="162"/>
      <c r="C427" s="242" t="s">
        <v>179</v>
      </c>
      <c r="D427" s="244" t="str">
        <f t="shared" si="481"/>
        <v/>
      </c>
      <c r="E427" s="243" t="str">
        <f t="shared" si="518"/>
        <v>_49</v>
      </c>
      <c r="F427" s="178">
        <v>49</v>
      </c>
      <c r="G427" s="178"/>
      <c r="H427" s="177"/>
      <c r="I427" s="197"/>
      <c r="J427" s="256"/>
      <c r="K427" s="256"/>
      <c r="L427" s="256"/>
      <c r="M427" s="256"/>
      <c r="N427" s="257"/>
      <c r="O427" s="256"/>
      <c r="P427" s="256"/>
      <c r="Q427" s="256"/>
      <c r="R427" s="258"/>
      <c r="S427" s="257"/>
      <c r="T427" s="256"/>
      <c r="U427" s="256"/>
      <c r="V427" s="256"/>
      <c r="W427" s="258"/>
      <c r="X427" s="257"/>
      <c r="Y427" s="256"/>
      <c r="Z427" s="256"/>
      <c r="AA427" s="256"/>
      <c r="AB427" s="258"/>
      <c r="AC427" s="331"/>
      <c r="AD427" s="209"/>
      <c r="AE427" s="209"/>
      <c r="AF427" s="209"/>
      <c r="AG427" s="332"/>
      <c r="AH427" s="249"/>
      <c r="AI427" s="379" t="str">
        <f t="shared" si="480"/>
        <v/>
      </c>
      <c r="AJ427" s="185"/>
      <c r="AK427" s="185"/>
      <c r="AL427" s="185"/>
      <c r="AM427" s="185"/>
    </row>
    <row r="428" spans="1:39" ht="12.75" customHeight="1">
      <c r="A428" s="162"/>
      <c r="B428" s="162"/>
      <c r="C428" s="242" t="s">
        <v>180</v>
      </c>
      <c r="D428" s="244" t="str">
        <f t="shared" si="481"/>
        <v/>
      </c>
      <c r="E428" s="243" t="str">
        <f t="shared" si="518"/>
        <v>_50</v>
      </c>
      <c r="F428" s="178">
        <v>50</v>
      </c>
      <c r="G428" s="178"/>
      <c r="H428" s="177"/>
      <c r="I428" s="301" t="str">
        <f>"Total Titre 2 (champ constant "&amp;$M$3&amp;")"</f>
        <v>Total Titre 2 (champ constant 2023)</v>
      </c>
      <c r="J428" s="313">
        <f t="shared" ref="J428:AG428" si="541">+J415+J420</f>
        <v>0</v>
      </c>
      <c r="K428" s="313">
        <f t="shared" si="541"/>
        <v>0</v>
      </c>
      <c r="L428" s="313">
        <f t="shared" si="541"/>
        <v>0</v>
      </c>
      <c r="M428" s="313">
        <f t="shared" si="541"/>
        <v>0</v>
      </c>
      <c r="N428" s="314">
        <f t="shared" si="541"/>
        <v>0</v>
      </c>
      <c r="O428" s="313">
        <f t="shared" si="541"/>
        <v>0</v>
      </c>
      <c r="P428" s="313">
        <f t="shared" si="541"/>
        <v>0</v>
      </c>
      <c r="Q428" s="313">
        <f t="shared" si="541"/>
        <v>0</v>
      </c>
      <c r="R428" s="315">
        <f t="shared" si="541"/>
        <v>0</v>
      </c>
      <c r="S428" s="314">
        <f t="shared" si="541"/>
        <v>0</v>
      </c>
      <c r="T428" s="313">
        <f t="shared" si="541"/>
        <v>0</v>
      </c>
      <c r="U428" s="313">
        <f t="shared" si="541"/>
        <v>0</v>
      </c>
      <c r="V428" s="313">
        <f t="shared" si="541"/>
        <v>0</v>
      </c>
      <c r="W428" s="315">
        <f t="shared" si="541"/>
        <v>0</v>
      </c>
      <c r="X428" s="314">
        <f t="shared" si="541"/>
        <v>0</v>
      </c>
      <c r="Y428" s="313">
        <f t="shared" si="541"/>
        <v>0</v>
      </c>
      <c r="Z428" s="313">
        <f t="shared" si="541"/>
        <v>0</v>
      </c>
      <c r="AA428" s="313">
        <f t="shared" si="541"/>
        <v>0</v>
      </c>
      <c r="AB428" s="315">
        <f t="shared" si="541"/>
        <v>0</v>
      </c>
      <c r="AC428" s="360">
        <f t="shared" si="541"/>
        <v>0</v>
      </c>
      <c r="AD428" s="361">
        <f t="shared" si="541"/>
        <v>0</v>
      </c>
      <c r="AE428" s="361">
        <f t="shared" si="541"/>
        <v>0</v>
      </c>
      <c r="AF428" s="361">
        <f t="shared" si="541"/>
        <v>0</v>
      </c>
      <c r="AG428" s="362">
        <f t="shared" si="541"/>
        <v>0</v>
      </c>
      <c r="AH428" s="249"/>
      <c r="AI428" s="379" t="str">
        <f t="shared" si="480"/>
        <v/>
      </c>
      <c r="AJ428" s="185"/>
      <c r="AK428" s="185"/>
      <c r="AL428" s="185"/>
      <c r="AM428" s="185"/>
    </row>
    <row r="429" spans="1:39" ht="12.75" customHeight="1">
      <c r="A429" s="162"/>
      <c r="B429" s="162"/>
      <c r="C429" s="242" t="s">
        <v>181</v>
      </c>
      <c r="D429" s="244" t="str">
        <f t="shared" si="481"/>
        <v/>
      </c>
      <c r="E429" s="243" t="str">
        <f t="shared" si="518"/>
        <v>_51</v>
      </c>
      <c r="F429" s="178">
        <v>51</v>
      </c>
      <c r="G429" s="178"/>
      <c r="H429" s="177"/>
      <c r="I429" s="187"/>
      <c r="J429" s="289"/>
      <c r="K429" s="289"/>
      <c r="L429" s="289"/>
      <c r="M429" s="289"/>
      <c r="N429" s="290"/>
      <c r="O429" s="289"/>
      <c r="P429" s="289"/>
      <c r="Q429" s="289"/>
      <c r="R429" s="291"/>
      <c r="S429" s="290"/>
      <c r="T429" s="289"/>
      <c r="U429" s="289"/>
      <c r="V429" s="289"/>
      <c r="W429" s="291"/>
      <c r="X429" s="290"/>
      <c r="Y429" s="289"/>
      <c r="Z429" s="289"/>
      <c r="AA429" s="289"/>
      <c r="AB429" s="291"/>
      <c r="AC429" s="363"/>
      <c r="AD429" s="237"/>
      <c r="AE429" s="237"/>
      <c r="AF429" s="237"/>
      <c r="AG429" s="364"/>
      <c r="AH429" s="249"/>
      <c r="AI429" s="379" t="str">
        <f t="shared" si="480"/>
        <v/>
      </c>
      <c r="AJ429" s="185"/>
      <c r="AK429" s="185"/>
      <c r="AL429" s="185"/>
      <c r="AM429" s="185"/>
    </row>
    <row r="430" spans="1:39" ht="12.75" customHeight="1" thickBot="1">
      <c r="A430" s="162"/>
      <c r="B430" s="162"/>
      <c r="C430" s="242" t="s">
        <v>182</v>
      </c>
      <c r="D430" s="244" t="str">
        <f t="shared" si="481"/>
        <v/>
      </c>
      <c r="E430" s="243" t="str">
        <f t="shared" si="518"/>
        <v>_52</v>
      </c>
      <c r="F430" s="178">
        <v>52</v>
      </c>
      <c r="G430" s="178"/>
      <c r="H430" s="177"/>
      <c r="I430" s="301" t="s">
        <v>183</v>
      </c>
      <c r="J430" s="316">
        <f t="shared" ref="J430:AG430" si="542">+J418+J426</f>
        <v>0</v>
      </c>
      <c r="K430" s="316">
        <f t="shared" si="542"/>
        <v>0</v>
      </c>
      <c r="L430" s="316">
        <f t="shared" si="542"/>
        <v>0</v>
      </c>
      <c r="M430" s="316">
        <f t="shared" si="542"/>
        <v>0</v>
      </c>
      <c r="N430" s="317">
        <f t="shared" si="542"/>
        <v>0</v>
      </c>
      <c r="O430" s="318">
        <f t="shared" si="542"/>
        <v>0</v>
      </c>
      <c r="P430" s="318">
        <f t="shared" si="542"/>
        <v>0</v>
      </c>
      <c r="Q430" s="318">
        <f t="shared" si="542"/>
        <v>0</v>
      </c>
      <c r="R430" s="319">
        <f t="shared" si="542"/>
        <v>0</v>
      </c>
      <c r="S430" s="317">
        <f t="shared" si="542"/>
        <v>0</v>
      </c>
      <c r="T430" s="318">
        <f t="shared" si="542"/>
        <v>0</v>
      </c>
      <c r="U430" s="318">
        <f t="shared" si="542"/>
        <v>0</v>
      </c>
      <c r="V430" s="318">
        <f t="shared" si="542"/>
        <v>0</v>
      </c>
      <c r="W430" s="319">
        <f t="shared" si="542"/>
        <v>0</v>
      </c>
      <c r="X430" s="317">
        <f t="shared" si="542"/>
        <v>0</v>
      </c>
      <c r="Y430" s="318">
        <f t="shared" si="542"/>
        <v>0</v>
      </c>
      <c r="Z430" s="318">
        <f t="shared" si="542"/>
        <v>0</v>
      </c>
      <c r="AA430" s="318">
        <f t="shared" si="542"/>
        <v>0</v>
      </c>
      <c r="AB430" s="319">
        <f t="shared" si="542"/>
        <v>0</v>
      </c>
      <c r="AC430" s="365">
        <f t="shared" si="542"/>
        <v>0</v>
      </c>
      <c r="AD430" s="366">
        <f t="shared" si="542"/>
        <v>0</v>
      </c>
      <c r="AE430" s="366">
        <f t="shared" si="542"/>
        <v>0</v>
      </c>
      <c r="AF430" s="366">
        <f t="shared" si="542"/>
        <v>0</v>
      </c>
      <c r="AG430" s="367">
        <f t="shared" si="542"/>
        <v>0</v>
      </c>
      <c r="AH430" s="249"/>
      <c r="AI430" s="379" t="str">
        <f t="shared" si="480"/>
        <v/>
      </c>
      <c r="AJ430" s="185"/>
      <c r="AK430" s="185"/>
      <c r="AL430" s="185"/>
      <c r="AM430" s="185"/>
    </row>
    <row r="431" spans="1:39" ht="12.75" customHeight="1" thickBot="1">
      <c r="A431" s="238" t="s">
        <v>95</v>
      </c>
      <c r="B431" s="238"/>
      <c r="C431" s="239" t="s">
        <v>95</v>
      </c>
      <c r="D431" s="239" t="s">
        <v>95</v>
      </c>
      <c r="E431" s="239"/>
      <c r="F431" s="239"/>
      <c r="G431" s="239"/>
      <c r="H431" s="240"/>
      <c r="I431" s="238"/>
      <c r="J431" s="238"/>
      <c r="K431" s="241"/>
      <c r="L431" s="241"/>
      <c r="M431" s="241"/>
      <c r="N431" s="241"/>
      <c r="O431" s="241"/>
      <c r="P431" s="241"/>
      <c r="Q431" s="241"/>
      <c r="R431" s="241"/>
      <c r="S431" s="241"/>
      <c r="T431" s="241"/>
      <c r="U431" s="241"/>
      <c r="V431" s="241"/>
      <c r="W431" s="241"/>
      <c r="X431" s="241"/>
      <c r="Y431" s="241"/>
      <c r="Z431" s="241"/>
      <c r="AA431" s="241"/>
      <c r="AB431" s="241"/>
      <c r="AC431" s="241"/>
      <c r="AD431" s="241"/>
      <c r="AE431" s="241"/>
      <c r="AF431" s="241"/>
      <c r="AG431" s="241"/>
      <c r="AH431" s="241"/>
      <c r="AI431" s="241"/>
      <c r="AJ431" s="241"/>
      <c r="AK431" s="241"/>
      <c r="AL431" s="241"/>
      <c r="AM431" s="241"/>
    </row>
    <row r="432" spans="1:39" ht="12.75" customHeight="1" thickBot="1">
      <c r="A432" s="162"/>
      <c r="B432" s="162"/>
      <c r="C432" s="242" t="s">
        <v>97</v>
      </c>
      <c r="D432" s="378"/>
      <c r="E432" s="243" t="str">
        <f t="shared" ref="E432:E463" si="543">D432&amp;"_"&amp;F432</f>
        <v>_1</v>
      </c>
      <c r="F432" s="178">
        <v>1</v>
      </c>
      <c r="G432" s="178" t="str">
        <f>"Prg"&amp;H432</f>
        <v>Prg8</v>
      </c>
      <c r="H432" s="177">
        <f>H379+1</f>
        <v>8</v>
      </c>
      <c r="I432" s="179" t="s">
        <v>98</v>
      </c>
      <c r="J432" s="245">
        <f t="shared" ref="J432:AG432" si="544">+J433+J434+J435+J436</f>
        <v>0</v>
      </c>
      <c r="K432" s="245">
        <f t="shared" si="544"/>
        <v>0</v>
      </c>
      <c r="L432" s="245">
        <f t="shared" si="544"/>
        <v>0</v>
      </c>
      <c r="M432" s="245">
        <f t="shared" si="544"/>
        <v>0</v>
      </c>
      <c r="N432" s="246">
        <f t="shared" si="544"/>
        <v>0</v>
      </c>
      <c r="O432" s="247">
        <f t="shared" si="544"/>
        <v>0</v>
      </c>
      <c r="P432" s="247">
        <f t="shared" si="544"/>
        <v>0</v>
      </c>
      <c r="Q432" s="247">
        <f t="shared" si="544"/>
        <v>0</v>
      </c>
      <c r="R432" s="248">
        <f t="shared" si="544"/>
        <v>0</v>
      </c>
      <c r="S432" s="246">
        <f t="shared" si="544"/>
        <v>0</v>
      </c>
      <c r="T432" s="247">
        <f t="shared" si="544"/>
        <v>0</v>
      </c>
      <c r="U432" s="247">
        <f t="shared" si="544"/>
        <v>0</v>
      </c>
      <c r="V432" s="247">
        <f t="shared" si="544"/>
        <v>0</v>
      </c>
      <c r="W432" s="248">
        <f t="shared" si="544"/>
        <v>0</v>
      </c>
      <c r="X432" s="246">
        <f t="shared" si="544"/>
        <v>0</v>
      </c>
      <c r="Y432" s="247">
        <f t="shared" si="544"/>
        <v>0</v>
      </c>
      <c r="Z432" s="247">
        <f t="shared" si="544"/>
        <v>0</v>
      </c>
      <c r="AA432" s="247">
        <f t="shared" si="544"/>
        <v>0</v>
      </c>
      <c r="AB432" s="248">
        <f t="shared" si="544"/>
        <v>0</v>
      </c>
      <c r="AC432" s="322">
        <f t="shared" si="544"/>
        <v>0</v>
      </c>
      <c r="AD432" s="323">
        <f t="shared" si="544"/>
        <v>0</v>
      </c>
      <c r="AE432" s="323">
        <f t="shared" si="544"/>
        <v>0</v>
      </c>
      <c r="AF432" s="323">
        <f t="shared" si="544"/>
        <v>0</v>
      </c>
      <c r="AG432" s="324">
        <f t="shared" si="544"/>
        <v>0</v>
      </c>
      <c r="AH432" s="249"/>
      <c r="AI432" s="379">
        <f>D432</f>
        <v>0</v>
      </c>
      <c r="AJ432" s="185"/>
      <c r="AK432" s="185"/>
      <c r="AL432" s="185"/>
      <c r="AM432" s="185"/>
    </row>
    <row r="433" spans="1:39" ht="12.75" customHeight="1">
      <c r="A433" s="162"/>
      <c r="B433" s="162"/>
      <c r="C433" s="242" t="s">
        <v>99</v>
      </c>
      <c r="D433" s="244" t="str">
        <f>IF(D432="","",D432)</f>
        <v/>
      </c>
      <c r="E433" s="243" t="str">
        <f t="shared" si="543"/>
        <v>_2</v>
      </c>
      <c r="F433" s="178">
        <v>2</v>
      </c>
      <c r="G433" s="178"/>
      <c r="H433" s="177"/>
      <c r="I433" s="187" t="s">
        <v>100</v>
      </c>
      <c r="J433" s="250"/>
      <c r="K433" s="250"/>
      <c r="L433" s="250"/>
      <c r="M433" s="250">
        <f>K468</f>
        <v>0</v>
      </c>
      <c r="N433" s="251"/>
      <c r="O433" s="250"/>
      <c r="P433" s="250"/>
      <c r="Q433" s="250"/>
      <c r="R433" s="252"/>
      <c r="S433" s="251"/>
      <c r="T433" s="250"/>
      <c r="U433" s="250"/>
      <c r="V433" s="250"/>
      <c r="W433" s="252"/>
      <c r="X433" s="251"/>
      <c r="Y433" s="250"/>
      <c r="Z433" s="250"/>
      <c r="AA433" s="250"/>
      <c r="AB433" s="252"/>
      <c r="AC433" s="325">
        <f>+N433+S433+X433-$J433</f>
        <v>0</v>
      </c>
      <c r="AD433" s="326">
        <f t="shared" ref="AD433:AD435" si="545">+O433+T433+Y433-$J433</f>
        <v>0</v>
      </c>
      <c r="AE433" s="326">
        <f t="shared" ref="AE433:AE435" si="546">+P433+U433+Z433-$J433</f>
        <v>0</v>
      </c>
      <c r="AF433" s="326">
        <f t="shared" ref="AF433:AF435" si="547">+Q433+V433+AA433-$J433</f>
        <v>0</v>
      </c>
      <c r="AG433" s="327">
        <f t="shared" ref="AG433:AG435" si="548">+R433+W433+AB433-$J433</f>
        <v>0</v>
      </c>
      <c r="AH433" s="249"/>
      <c r="AI433" s="379" t="str">
        <f t="shared" ref="AI433:AI483" si="549">D433</f>
        <v/>
      </c>
      <c r="AJ433" s="185"/>
      <c r="AK433" s="185"/>
      <c r="AL433" s="185"/>
      <c r="AM433" s="185"/>
    </row>
    <row r="434" spans="1:39" ht="12.75" customHeight="1">
      <c r="A434" s="162"/>
      <c r="B434" s="162"/>
      <c r="C434" s="242" t="s">
        <v>101</v>
      </c>
      <c r="D434" s="244" t="str">
        <f t="shared" ref="D434:D483" si="550">IF(D433="","",D433)</f>
        <v/>
      </c>
      <c r="E434" s="243" t="str">
        <f t="shared" si="543"/>
        <v>_3</v>
      </c>
      <c r="F434" s="178">
        <v>3</v>
      </c>
      <c r="G434" s="178"/>
      <c r="H434" s="177"/>
      <c r="I434" s="187" t="s">
        <v>102</v>
      </c>
      <c r="J434" s="250"/>
      <c r="K434" s="250"/>
      <c r="L434" s="250"/>
      <c r="M434" s="250"/>
      <c r="N434" s="251"/>
      <c r="O434" s="250"/>
      <c r="P434" s="250"/>
      <c r="Q434" s="250"/>
      <c r="R434" s="252"/>
      <c r="S434" s="251"/>
      <c r="T434" s="250"/>
      <c r="U434" s="250"/>
      <c r="V434" s="250"/>
      <c r="W434" s="252"/>
      <c r="X434" s="251"/>
      <c r="Y434" s="250"/>
      <c r="Z434" s="250"/>
      <c r="AA434" s="250"/>
      <c r="AB434" s="252"/>
      <c r="AC434" s="325">
        <f t="shared" ref="AC434:AC435" si="551">+N434+S434+X434-$J434</f>
        <v>0</v>
      </c>
      <c r="AD434" s="326">
        <f t="shared" si="545"/>
        <v>0</v>
      </c>
      <c r="AE434" s="326">
        <f t="shared" si="546"/>
        <v>0</v>
      </c>
      <c r="AF434" s="326">
        <f t="shared" si="547"/>
        <v>0</v>
      </c>
      <c r="AG434" s="327">
        <f t="shared" si="548"/>
        <v>0</v>
      </c>
      <c r="AH434" s="249"/>
      <c r="AI434" s="379" t="str">
        <f t="shared" si="549"/>
        <v/>
      </c>
      <c r="AJ434" s="185"/>
      <c r="AK434" s="185"/>
      <c r="AL434" s="185"/>
      <c r="AM434" s="185"/>
    </row>
    <row r="435" spans="1:39" ht="12.75" customHeight="1">
      <c r="A435" s="162"/>
      <c r="B435" s="162"/>
      <c r="C435" s="242" t="s">
        <v>103</v>
      </c>
      <c r="D435" s="244" t="str">
        <f t="shared" si="550"/>
        <v/>
      </c>
      <c r="E435" s="243" t="str">
        <f t="shared" si="543"/>
        <v>_4</v>
      </c>
      <c r="F435" s="178">
        <v>4</v>
      </c>
      <c r="G435" s="178"/>
      <c r="H435" s="177"/>
      <c r="I435" s="187" t="s">
        <v>104</v>
      </c>
      <c r="J435" s="250"/>
      <c r="K435" s="250"/>
      <c r="L435" s="250"/>
      <c r="M435" s="250"/>
      <c r="N435" s="251"/>
      <c r="O435" s="250"/>
      <c r="P435" s="250"/>
      <c r="Q435" s="250"/>
      <c r="R435" s="252"/>
      <c r="S435" s="251"/>
      <c r="T435" s="250"/>
      <c r="U435" s="250"/>
      <c r="V435" s="250"/>
      <c r="W435" s="252"/>
      <c r="X435" s="251"/>
      <c r="Y435" s="250"/>
      <c r="Z435" s="250"/>
      <c r="AA435" s="250"/>
      <c r="AB435" s="252"/>
      <c r="AC435" s="325">
        <f t="shared" si="551"/>
        <v>0</v>
      </c>
      <c r="AD435" s="326">
        <f t="shared" si="545"/>
        <v>0</v>
      </c>
      <c r="AE435" s="326">
        <f t="shared" si="546"/>
        <v>0</v>
      </c>
      <c r="AF435" s="326">
        <f t="shared" si="547"/>
        <v>0</v>
      </c>
      <c r="AG435" s="327">
        <f t="shared" si="548"/>
        <v>0</v>
      </c>
      <c r="AH435" s="249"/>
      <c r="AI435" s="379" t="str">
        <f t="shared" si="549"/>
        <v/>
      </c>
      <c r="AJ435" s="185"/>
      <c r="AK435" s="185"/>
      <c r="AL435" s="185"/>
      <c r="AM435" s="185"/>
    </row>
    <row r="436" spans="1:39" ht="12.75" customHeight="1">
      <c r="A436" s="162"/>
      <c r="B436" s="162"/>
      <c r="C436" s="242" t="s">
        <v>105</v>
      </c>
      <c r="D436" s="244" t="str">
        <f t="shared" si="550"/>
        <v/>
      </c>
      <c r="E436" s="243" t="str">
        <f t="shared" si="543"/>
        <v>_5</v>
      </c>
      <c r="F436" s="178">
        <v>5</v>
      </c>
      <c r="G436" s="178"/>
      <c r="H436" s="177"/>
      <c r="I436" s="197" t="s">
        <v>106</v>
      </c>
      <c r="J436" s="253">
        <f t="shared" ref="J436:AG436" si="552">+J437+J438+J439+J440</f>
        <v>0</v>
      </c>
      <c r="K436" s="253">
        <f t="shared" si="552"/>
        <v>0</v>
      </c>
      <c r="L436" s="253">
        <f t="shared" si="552"/>
        <v>0</v>
      </c>
      <c r="M436" s="253">
        <f t="shared" si="552"/>
        <v>0</v>
      </c>
      <c r="N436" s="254">
        <f t="shared" si="552"/>
        <v>0</v>
      </c>
      <c r="O436" s="253">
        <f t="shared" si="552"/>
        <v>0</v>
      </c>
      <c r="P436" s="253">
        <f t="shared" si="552"/>
        <v>0</v>
      </c>
      <c r="Q436" s="253">
        <f t="shared" si="552"/>
        <v>0</v>
      </c>
      <c r="R436" s="255">
        <f t="shared" si="552"/>
        <v>0</v>
      </c>
      <c r="S436" s="254">
        <f t="shared" si="552"/>
        <v>0</v>
      </c>
      <c r="T436" s="253">
        <f t="shared" si="552"/>
        <v>0</v>
      </c>
      <c r="U436" s="253">
        <f t="shared" si="552"/>
        <v>0</v>
      </c>
      <c r="V436" s="253">
        <f t="shared" si="552"/>
        <v>0</v>
      </c>
      <c r="W436" s="255">
        <f t="shared" si="552"/>
        <v>0</v>
      </c>
      <c r="X436" s="254">
        <f t="shared" si="552"/>
        <v>0</v>
      </c>
      <c r="Y436" s="253">
        <f t="shared" si="552"/>
        <v>0</v>
      </c>
      <c r="Z436" s="253">
        <f t="shared" si="552"/>
        <v>0</v>
      </c>
      <c r="AA436" s="253">
        <f t="shared" si="552"/>
        <v>0</v>
      </c>
      <c r="AB436" s="255">
        <f t="shared" si="552"/>
        <v>0</v>
      </c>
      <c r="AC436" s="328">
        <f t="shared" si="552"/>
        <v>0</v>
      </c>
      <c r="AD436" s="329">
        <f t="shared" si="552"/>
        <v>0</v>
      </c>
      <c r="AE436" s="329">
        <f t="shared" si="552"/>
        <v>0</v>
      </c>
      <c r="AF436" s="329">
        <f t="shared" si="552"/>
        <v>0</v>
      </c>
      <c r="AG436" s="330">
        <f t="shared" si="552"/>
        <v>0</v>
      </c>
      <c r="AH436" s="249"/>
      <c r="AI436" s="379" t="str">
        <f t="shared" si="549"/>
        <v/>
      </c>
      <c r="AJ436" s="185"/>
      <c r="AK436" s="185"/>
      <c r="AL436" s="185"/>
      <c r="AM436" s="185"/>
    </row>
    <row r="437" spans="1:39" ht="12.75" customHeight="1">
      <c r="A437" s="162"/>
      <c r="B437" s="162"/>
      <c r="C437" s="242" t="s">
        <v>107</v>
      </c>
      <c r="D437" s="244" t="str">
        <f t="shared" si="550"/>
        <v/>
      </c>
      <c r="E437" s="243" t="str">
        <f t="shared" si="543"/>
        <v>_6</v>
      </c>
      <c r="F437" s="178">
        <v>6</v>
      </c>
      <c r="G437" s="178"/>
      <c r="H437" s="177"/>
      <c r="I437" s="197" t="s">
        <v>108</v>
      </c>
      <c r="J437" s="250"/>
      <c r="K437" s="250"/>
      <c r="L437" s="250"/>
      <c r="M437" s="250"/>
      <c r="N437" s="251"/>
      <c r="O437" s="250"/>
      <c r="P437" s="250"/>
      <c r="Q437" s="250"/>
      <c r="R437" s="252"/>
      <c r="S437" s="251"/>
      <c r="T437" s="250"/>
      <c r="U437" s="250"/>
      <c r="V437" s="250"/>
      <c r="W437" s="252"/>
      <c r="X437" s="251"/>
      <c r="Y437" s="250"/>
      <c r="Z437" s="250"/>
      <c r="AA437" s="250"/>
      <c r="AB437" s="252"/>
      <c r="AC437" s="325">
        <f t="shared" ref="AC437:AC440" si="553">+N437+S437+X437-$J437</f>
        <v>0</v>
      </c>
      <c r="AD437" s="326">
        <f t="shared" ref="AD437:AD440" si="554">+O437+T437+Y437-$J437</f>
        <v>0</v>
      </c>
      <c r="AE437" s="326">
        <f t="shared" ref="AE437:AE440" si="555">+P437+U437+Z437-$J437</f>
        <v>0</v>
      </c>
      <c r="AF437" s="326">
        <f t="shared" ref="AF437:AF440" si="556">+Q437+V437+AA437-$J437</f>
        <v>0</v>
      </c>
      <c r="AG437" s="327">
        <f t="shared" ref="AG437:AG440" si="557">+R437+W437+AB437-$J437</f>
        <v>0</v>
      </c>
      <c r="AH437" s="249"/>
      <c r="AI437" s="379" t="str">
        <f t="shared" si="549"/>
        <v/>
      </c>
      <c r="AJ437" s="185"/>
      <c r="AK437" s="185"/>
      <c r="AL437" s="185"/>
      <c r="AM437" s="185"/>
    </row>
    <row r="438" spans="1:39" ht="12.75" customHeight="1">
      <c r="A438" s="162"/>
      <c r="B438" s="162"/>
      <c r="C438" s="242" t="s">
        <v>109</v>
      </c>
      <c r="D438" s="244" t="str">
        <f t="shared" si="550"/>
        <v/>
      </c>
      <c r="E438" s="243" t="str">
        <f t="shared" si="543"/>
        <v>_7</v>
      </c>
      <c r="F438" s="178">
        <v>7</v>
      </c>
      <c r="G438" s="178"/>
      <c r="H438" s="177"/>
      <c r="I438" s="197" t="s">
        <v>110</v>
      </c>
      <c r="J438" s="250"/>
      <c r="K438" s="250"/>
      <c r="L438" s="250"/>
      <c r="M438" s="250"/>
      <c r="N438" s="251"/>
      <c r="O438" s="250"/>
      <c r="P438" s="250"/>
      <c r="Q438" s="250"/>
      <c r="R438" s="252"/>
      <c r="S438" s="251"/>
      <c r="T438" s="250"/>
      <c r="U438" s="250"/>
      <c r="V438" s="250"/>
      <c r="W438" s="252"/>
      <c r="X438" s="251"/>
      <c r="Y438" s="250"/>
      <c r="Z438" s="250"/>
      <c r="AA438" s="250"/>
      <c r="AB438" s="252"/>
      <c r="AC438" s="325">
        <f t="shared" si="553"/>
        <v>0</v>
      </c>
      <c r="AD438" s="326">
        <f t="shared" si="554"/>
        <v>0</v>
      </c>
      <c r="AE438" s="326">
        <f t="shared" si="555"/>
        <v>0</v>
      </c>
      <c r="AF438" s="326">
        <f t="shared" si="556"/>
        <v>0</v>
      </c>
      <c r="AG438" s="327">
        <f t="shared" si="557"/>
        <v>0</v>
      </c>
      <c r="AH438" s="249"/>
      <c r="AI438" s="379" t="str">
        <f t="shared" si="549"/>
        <v/>
      </c>
      <c r="AJ438" s="185"/>
      <c r="AK438" s="185"/>
      <c r="AL438" s="185"/>
      <c r="AM438" s="185"/>
    </row>
    <row r="439" spans="1:39" ht="12.75" customHeight="1">
      <c r="A439" s="162"/>
      <c r="B439" s="162"/>
      <c r="C439" s="242" t="s">
        <v>111</v>
      </c>
      <c r="D439" s="244" t="str">
        <f t="shared" si="550"/>
        <v/>
      </c>
      <c r="E439" s="243" t="str">
        <f t="shared" si="543"/>
        <v>_8</v>
      </c>
      <c r="F439" s="178">
        <v>8</v>
      </c>
      <c r="G439" s="178"/>
      <c r="H439" s="177"/>
      <c r="I439" s="187" t="s">
        <v>184</v>
      </c>
      <c r="J439" s="250"/>
      <c r="K439" s="250"/>
      <c r="L439" s="250"/>
      <c r="M439" s="250"/>
      <c r="N439" s="251"/>
      <c r="O439" s="250"/>
      <c r="P439" s="250"/>
      <c r="Q439" s="250"/>
      <c r="R439" s="252"/>
      <c r="S439" s="251"/>
      <c r="T439" s="250"/>
      <c r="U439" s="250"/>
      <c r="V439" s="250"/>
      <c r="W439" s="252"/>
      <c r="X439" s="251"/>
      <c r="Y439" s="250"/>
      <c r="Z439" s="250"/>
      <c r="AA439" s="250"/>
      <c r="AB439" s="252"/>
      <c r="AC439" s="325">
        <f t="shared" si="553"/>
        <v>0</v>
      </c>
      <c r="AD439" s="326">
        <f t="shared" si="554"/>
        <v>0</v>
      </c>
      <c r="AE439" s="326">
        <f t="shared" si="555"/>
        <v>0</v>
      </c>
      <c r="AF439" s="326">
        <f t="shared" si="556"/>
        <v>0</v>
      </c>
      <c r="AG439" s="327">
        <f t="shared" si="557"/>
        <v>0</v>
      </c>
      <c r="AH439" s="249"/>
      <c r="AI439" s="379" t="str">
        <f t="shared" si="549"/>
        <v/>
      </c>
      <c r="AJ439" s="185"/>
      <c r="AK439" s="185"/>
      <c r="AL439" s="185"/>
      <c r="AM439" s="185"/>
    </row>
    <row r="440" spans="1:39" ht="12.75" customHeight="1">
      <c r="A440" s="162"/>
      <c r="B440" s="162"/>
      <c r="C440" s="242" t="s">
        <v>113</v>
      </c>
      <c r="D440" s="244" t="str">
        <f t="shared" si="550"/>
        <v/>
      </c>
      <c r="E440" s="243" t="str">
        <f t="shared" si="543"/>
        <v>_9</v>
      </c>
      <c r="F440" s="178">
        <v>9</v>
      </c>
      <c r="G440" s="178"/>
      <c r="H440" s="177"/>
      <c r="I440" s="197" t="s">
        <v>114</v>
      </c>
      <c r="J440" s="250"/>
      <c r="K440" s="250"/>
      <c r="L440" s="250"/>
      <c r="M440" s="250"/>
      <c r="N440" s="251"/>
      <c r="O440" s="250"/>
      <c r="P440" s="250"/>
      <c r="Q440" s="250"/>
      <c r="R440" s="252"/>
      <c r="S440" s="251"/>
      <c r="T440" s="250"/>
      <c r="U440" s="250"/>
      <c r="V440" s="250"/>
      <c r="W440" s="252"/>
      <c r="X440" s="251"/>
      <c r="Y440" s="250"/>
      <c r="Z440" s="250"/>
      <c r="AA440" s="250"/>
      <c r="AB440" s="252"/>
      <c r="AC440" s="325">
        <f t="shared" si="553"/>
        <v>0</v>
      </c>
      <c r="AD440" s="326">
        <f t="shared" si="554"/>
        <v>0</v>
      </c>
      <c r="AE440" s="326">
        <f t="shared" si="555"/>
        <v>0</v>
      </c>
      <c r="AF440" s="326">
        <f t="shared" si="556"/>
        <v>0</v>
      </c>
      <c r="AG440" s="327">
        <f t="shared" si="557"/>
        <v>0</v>
      </c>
      <c r="AH440" s="249"/>
      <c r="AI440" s="379" t="str">
        <f t="shared" si="549"/>
        <v/>
      </c>
      <c r="AJ440" s="185"/>
      <c r="AK440" s="185"/>
      <c r="AL440" s="185"/>
      <c r="AM440" s="185"/>
    </row>
    <row r="441" spans="1:39" ht="12.75" customHeight="1">
      <c r="A441" s="162"/>
      <c r="B441" s="162"/>
      <c r="C441" s="242" t="s">
        <v>115</v>
      </c>
      <c r="D441" s="244" t="str">
        <f t="shared" si="550"/>
        <v/>
      </c>
      <c r="E441" s="243" t="str">
        <f t="shared" si="543"/>
        <v>_10</v>
      </c>
      <c r="F441" s="178">
        <v>10</v>
      </c>
      <c r="G441" s="178"/>
      <c r="H441" s="177"/>
      <c r="I441" s="197"/>
      <c r="J441" s="256"/>
      <c r="K441" s="256"/>
      <c r="L441" s="256"/>
      <c r="M441" s="256"/>
      <c r="N441" s="257"/>
      <c r="O441" s="256"/>
      <c r="P441" s="256"/>
      <c r="Q441" s="256"/>
      <c r="R441" s="258"/>
      <c r="S441" s="257"/>
      <c r="T441" s="256"/>
      <c r="U441" s="256"/>
      <c r="V441" s="256"/>
      <c r="W441" s="258"/>
      <c r="X441" s="257"/>
      <c r="Y441" s="256"/>
      <c r="Z441" s="256"/>
      <c r="AA441" s="256"/>
      <c r="AB441" s="258"/>
      <c r="AC441" s="331"/>
      <c r="AD441" s="209"/>
      <c r="AE441" s="209"/>
      <c r="AF441" s="209"/>
      <c r="AG441" s="332"/>
      <c r="AH441" s="249"/>
      <c r="AI441" s="379" t="str">
        <f t="shared" si="549"/>
        <v/>
      </c>
      <c r="AJ441" s="185"/>
      <c r="AK441" s="185"/>
      <c r="AL441" s="185"/>
      <c r="AM441" s="185"/>
    </row>
    <row r="442" spans="1:39" ht="12.75" customHeight="1">
      <c r="A442" s="162"/>
      <c r="B442" s="162"/>
      <c r="C442" s="242" t="s">
        <v>116</v>
      </c>
      <c r="D442" s="244" t="str">
        <f t="shared" si="550"/>
        <v/>
      </c>
      <c r="E442" s="243" t="str">
        <f t="shared" si="543"/>
        <v>_11</v>
      </c>
      <c r="F442" s="178">
        <v>11</v>
      </c>
      <c r="G442" s="178"/>
      <c r="H442" s="177"/>
      <c r="I442" s="179" t="s">
        <v>117</v>
      </c>
      <c r="J442" s="259">
        <f t="shared" ref="J442:AG442" si="558">+J443+J444</f>
        <v>0</v>
      </c>
      <c r="K442" s="259">
        <f t="shared" si="558"/>
        <v>0</v>
      </c>
      <c r="L442" s="259">
        <f t="shared" si="558"/>
        <v>0</v>
      </c>
      <c r="M442" s="259">
        <f t="shared" si="558"/>
        <v>0</v>
      </c>
      <c r="N442" s="260">
        <f t="shared" si="558"/>
        <v>0</v>
      </c>
      <c r="O442" s="259">
        <f t="shared" si="558"/>
        <v>0</v>
      </c>
      <c r="P442" s="259">
        <f t="shared" si="558"/>
        <v>0</v>
      </c>
      <c r="Q442" s="259">
        <f t="shared" si="558"/>
        <v>0</v>
      </c>
      <c r="R442" s="261">
        <f t="shared" si="558"/>
        <v>0</v>
      </c>
      <c r="S442" s="260">
        <f t="shared" si="558"/>
        <v>0</v>
      </c>
      <c r="T442" s="259">
        <f t="shared" si="558"/>
        <v>0</v>
      </c>
      <c r="U442" s="259">
        <f t="shared" si="558"/>
        <v>0</v>
      </c>
      <c r="V442" s="259">
        <f t="shared" si="558"/>
        <v>0</v>
      </c>
      <c r="W442" s="261">
        <f t="shared" si="558"/>
        <v>0</v>
      </c>
      <c r="X442" s="260">
        <f t="shared" si="558"/>
        <v>0</v>
      </c>
      <c r="Y442" s="259">
        <f t="shared" si="558"/>
        <v>0</v>
      </c>
      <c r="Z442" s="259">
        <f t="shared" si="558"/>
        <v>0</v>
      </c>
      <c r="AA442" s="259">
        <f t="shared" si="558"/>
        <v>0</v>
      </c>
      <c r="AB442" s="261">
        <f t="shared" si="558"/>
        <v>0</v>
      </c>
      <c r="AC442" s="333">
        <f t="shared" si="558"/>
        <v>0</v>
      </c>
      <c r="AD442" s="334">
        <f t="shared" si="558"/>
        <v>0</v>
      </c>
      <c r="AE442" s="334">
        <f t="shared" si="558"/>
        <v>0</v>
      </c>
      <c r="AF442" s="334">
        <f t="shared" si="558"/>
        <v>0</v>
      </c>
      <c r="AG442" s="335">
        <f t="shared" si="558"/>
        <v>0</v>
      </c>
      <c r="AH442" s="249"/>
      <c r="AI442" s="379" t="str">
        <f t="shared" si="549"/>
        <v/>
      </c>
      <c r="AJ442" s="185"/>
      <c r="AK442" s="185"/>
      <c r="AL442" s="185"/>
      <c r="AM442" s="185"/>
    </row>
    <row r="443" spans="1:39" ht="12.75" customHeight="1">
      <c r="A443" s="162"/>
      <c r="B443" s="162"/>
      <c r="C443" s="242" t="s">
        <v>118</v>
      </c>
      <c r="D443" s="244" t="str">
        <f t="shared" si="550"/>
        <v/>
      </c>
      <c r="E443" s="243" t="str">
        <f t="shared" si="543"/>
        <v>_12</v>
      </c>
      <c r="F443" s="178">
        <v>12</v>
      </c>
      <c r="G443" s="178"/>
      <c r="H443" s="177"/>
      <c r="I443" s="197" t="s">
        <v>119</v>
      </c>
      <c r="J443" s="250"/>
      <c r="K443" s="250"/>
      <c r="L443" s="250"/>
      <c r="M443" s="250"/>
      <c r="N443" s="251"/>
      <c r="O443" s="250"/>
      <c r="P443" s="250"/>
      <c r="Q443" s="250"/>
      <c r="R443" s="252"/>
      <c r="S443" s="251"/>
      <c r="T443" s="250"/>
      <c r="U443" s="250"/>
      <c r="V443" s="250"/>
      <c r="W443" s="252"/>
      <c r="X443" s="251"/>
      <c r="Y443" s="250"/>
      <c r="Z443" s="250"/>
      <c r="AA443" s="250"/>
      <c r="AB443" s="252"/>
      <c r="AC443" s="325">
        <f t="shared" ref="AC443:AC444" si="559">+N443+S443+X443-$J443</f>
        <v>0</v>
      </c>
      <c r="AD443" s="326">
        <f t="shared" ref="AD443:AD444" si="560">+O443+T443+Y443-$J443</f>
        <v>0</v>
      </c>
      <c r="AE443" s="326">
        <f t="shared" ref="AE443:AE444" si="561">+P443+U443+Z443-$J443</f>
        <v>0</v>
      </c>
      <c r="AF443" s="326">
        <f t="shared" ref="AF443:AF444" si="562">+Q443+V443+AA443-$J443</f>
        <v>0</v>
      </c>
      <c r="AG443" s="327">
        <f t="shared" ref="AG443:AG444" si="563">+R443+W443+AB443-$J443</f>
        <v>0</v>
      </c>
      <c r="AH443" s="249"/>
      <c r="AI443" s="379" t="str">
        <f t="shared" si="549"/>
        <v/>
      </c>
      <c r="AJ443" s="185"/>
      <c r="AK443" s="185"/>
      <c r="AL443" s="185"/>
      <c r="AM443" s="185"/>
    </row>
    <row r="444" spans="1:39" ht="12.75" customHeight="1">
      <c r="A444" s="162"/>
      <c r="B444" s="162"/>
      <c r="C444" s="242" t="s">
        <v>120</v>
      </c>
      <c r="D444" s="244" t="str">
        <f t="shared" si="550"/>
        <v/>
      </c>
      <c r="E444" s="243" t="str">
        <f t="shared" si="543"/>
        <v>_13</v>
      </c>
      <c r="F444" s="178">
        <v>13</v>
      </c>
      <c r="G444" s="178"/>
      <c r="H444" s="177"/>
      <c r="I444" s="197" t="s">
        <v>121</v>
      </c>
      <c r="J444" s="250"/>
      <c r="K444" s="250"/>
      <c r="L444" s="250"/>
      <c r="M444" s="250"/>
      <c r="N444" s="251"/>
      <c r="O444" s="250"/>
      <c r="P444" s="250"/>
      <c r="Q444" s="250"/>
      <c r="R444" s="252"/>
      <c r="S444" s="251"/>
      <c r="T444" s="250"/>
      <c r="U444" s="250"/>
      <c r="V444" s="250"/>
      <c r="W444" s="252"/>
      <c r="X444" s="251"/>
      <c r="Y444" s="250"/>
      <c r="Z444" s="250"/>
      <c r="AA444" s="250"/>
      <c r="AB444" s="252"/>
      <c r="AC444" s="325">
        <f t="shared" si="559"/>
        <v>0</v>
      </c>
      <c r="AD444" s="326">
        <f t="shared" si="560"/>
        <v>0</v>
      </c>
      <c r="AE444" s="326">
        <f t="shared" si="561"/>
        <v>0</v>
      </c>
      <c r="AF444" s="326">
        <f t="shared" si="562"/>
        <v>0</v>
      </c>
      <c r="AG444" s="327">
        <f t="shared" si="563"/>
        <v>0</v>
      </c>
      <c r="AH444" s="249"/>
      <c r="AI444" s="379" t="str">
        <f t="shared" si="549"/>
        <v/>
      </c>
      <c r="AJ444" s="185"/>
      <c r="AK444" s="185"/>
      <c r="AL444" s="185"/>
      <c r="AM444" s="185"/>
    </row>
    <row r="445" spans="1:39" ht="12.75" customHeight="1">
      <c r="A445" s="162"/>
      <c r="B445" s="162"/>
      <c r="C445" s="242" t="s">
        <v>122</v>
      </c>
      <c r="D445" s="244" t="str">
        <f t="shared" si="550"/>
        <v/>
      </c>
      <c r="E445" s="243" t="str">
        <f t="shared" si="543"/>
        <v>_14</v>
      </c>
      <c r="F445" s="178">
        <v>14</v>
      </c>
      <c r="G445" s="178"/>
      <c r="H445" s="177"/>
      <c r="I445" s="197"/>
      <c r="J445" s="262"/>
      <c r="K445" s="262"/>
      <c r="L445" s="262"/>
      <c r="M445" s="262"/>
      <c r="N445" s="263"/>
      <c r="O445" s="262"/>
      <c r="P445" s="262"/>
      <c r="Q445" s="262"/>
      <c r="R445" s="264"/>
      <c r="S445" s="263"/>
      <c r="T445" s="262"/>
      <c r="U445" s="262"/>
      <c r="V445" s="262"/>
      <c r="W445" s="264"/>
      <c r="X445" s="263"/>
      <c r="Y445" s="262"/>
      <c r="Z445" s="262"/>
      <c r="AA445" s="262"/>
      <c r="AB445" s="264"/>
      <c r="AC445" s="336"/>
      <c r="AD445" s="231"/>
      <c r="AE445" s="231"/>
      <c r="AF445" s="231"/>
      <c r="AG445" s="337"/>
      <c r="AH445" s="249"/>
      <c r="AI445" s="379" t="str">
        <f t="shared" si="549"/>
        <v/>
      </c>
      <c r="AJ445" s="185"/>
      <c r="AK445" s="185"/>
      <c r="AL445" s="185"/>
      <c r="AM445" s="185"/>
    </row>
    <row r="446" spans="1:39" ht="12.75" customHeight="1">
      <c r="A446" s="162"/>
      <c r="B446" s="162"/>
      <c r="C446" s="242" t="s">
        <v>123</v>
      </c>
      <c r="D446" s="244" t="str">
        <f t="shared" si="550"/>
        <v/>
      </c>
      <c r="E446" s="243" t="str">
        <f t="shared" si="543"/>
        <v>_15</v>
      </c>
      <c r="F446" s="178">
        <v>15</v>
      </c>
      <c r="G446" s="178"/>
      <c r="H446" s="177"/>
      <c r="I446" s="179" t="s">
        <v>124</v>
      </c>
      <c r="J446" s="265"/>
      <c r="K446" s="265"/>
      <c r="L446" s="265"/>
      <c r="M446" s="265"/>
      <c r="N446" s="266"/>
      <c r="O446" s="265"/>
      <c r="P446" s="265"/>
      <c r="Q446" s="265"/>
      <c r="R446" s="267"/>
      <c r="S446" s="266"/>
      <c r="T446" s="265"/>
      <c r="U446" s="265"/>
      <c r="V446" s="265"/>
      <c r="W446" s="267"/>
      <c r="X446" s="266"/>
      <c r="Y446" s="265"/>
      <c r="Z446" s="265"/>
      <c r="AA446" s="265"/>
      <c r="AB446" s="267"/>
      <c r="AC446" s="338">
        <f>+N446+S446+X446-$J446</f>
        <v>0</v>
      </c>
      <c r="AD446" s="339">
        <f t="shared" ref="AD446" si="564">+O446+T446+Y446-$J446</f>
        <v>0</v>
      </c>
      <c r="AE446" s="339">
        <f t="shared" ref="AE446" si="565">+P446+U446+Z446-$J446</f>
        <v>0</v>
      </c>
      <c r="AF446" s="339">
        <f t="shared" ref="AF446" si="566">+Q446+V446+AA446-$J446</f>
        <v>0</v>
      </c>
      <c r="AG446" s="340">
        <f t="shared" ref="AG446" si="567">+R446+W446+AB446-$J446</f>
        <v>0</v>
      </c>
      <c r="AH446" s="249"/>
      <c r="AI446" s="379" t="str">
        <f t="shared" si="549"/>
        <v/>
      </c>
      <c r="AJ446" s="185"/>
      <c r="AK446" s="185"/>
      <c r="AL446" s="185"/>
      <c r="AM446" s="185"/>
    </row>
    <row r="447" spans="1:39" ht="12.75" customHeight="1">
      <c r="A447" s="162"/>
      <c r="B447" s="162"/>
      <c r="C447" s="242" t="s">
        <v>125</v>
      </c>
      <c r="D447" s="244" t="str">
        <f t="shared" si="550"/>
        <v/>
      </c>
      <c r="E447" s="243" t="str">
        <f t="shared" si="543"/>
        <v>_16</v>
      </c>
      <c r="F447" s="178">
        <v>16</v>
      </c>
      <c r="G447" s="178"/>
      <c r="H447" s="177"/>
      <c r="I447" s="197"/>
      <c r="J447" s="262"/>
      <c r="K447" s="262"/>
      <c r="L447" s="262"/>
      <c r="M447" s="262"/>
      <c r="N447" s="263"/>
      <c r="O447" s="262"/>
      <c r="P447" s="262"/>
      <c r="Q447" s="262"/>
      <c r="R447" s="264"/>
      <c r="S447" s="263"/>
      <c r="T447" s="262"/>
      <c r="U447" s="262"/>
      <c r="V447" s="262"/>
      <c r="W447" s="264"/>
      <c r="X447" s="263"/>
      <c r="Y447" s="262"/>
      <c r="Z447" s="262"/>
      <c r="AA447" s="262"/>
      <c r="AB447" s="264"/>
      <c r="AC447" s="336"/>
      <c r="AD447" s="231"/>
      <c r="AE447" s="231"/>
      <c r="AF447" s="231"/>
      <c r="AG447" s="337"/>
      <c r="AH447" s="249"/>
      <c r="AI447" s="379" t="str">
        <f t="shared" si="549"/>
        <v/>
      </c>
      <c r="AJ447" s="185"/>
      <c r="AK447" s="185"/>
      <c r="AL447" s="185"/>
      <c r="AM447" s="185"/>
    </row>
    <row r="448" spans="1:39" ht="12.75" customHeight="1">
      <c r="A448" s="162"/>
      <c r="B448" s="162"/>
      <c r="C448" s="242" t="s">
        <v>126</v>
      </c>
      <c r="D448" s="244" t="str">
        <f t="shared" si="550"/>
        <v/>
      </c>
      <c r="E448" s="243" t="str">
        <f t="shared" si="543"/>
        <v>_17</v>
      </c>
      <c r="F448" s="178">
        <v>17</v>
      </c>
      <c r="G448" s="178"/>
      <c r="H448" s="177"/>
      <c r="I448" s="179" t="s">
        <v>127</v>
      </c>
      <c r="J448" s="259">
        <f t="shared" ref="J448:AG448" si="568">+J449+J450+J451+J452</f>
        <v>0</v>
      </c>
      <c r="K448" s="259">
        <f t="shared" si="568"/>
        <v>0</v>
      </c>
      <c r="L448" s="259">
        <f t="shared" si="568"/>
        <v>0</v>
      </c>
      <c r="M448" s="259">
        <f t="shared" si="568"/>
        <v>0</v>
      </c>
      <c r="N448" s="260">
        <f t="shared" si="568"/>
        <v>0</v>
      </c>
      <c r="O448" s="259">
        <f t="shared" si="568"/>
        <v>0</v>
      </c>
      <c r="P448" s="259">
        <f t="shared" si="568"/>
        <v>0</v>
      </c>
      <c r="Q448" s="259">
        <f t="shared" si="568"/>
        <v>0</v>
      </c>
      <c r="R448" s="261">
        <f t="shared" si="568"/>
        <v>0</v>
      </c>
      <c r="S448" s="260">
        <f t="shared" si="568"/>
        <v>0</v>
      </c>
      <c r="T448" s="259">
        <f t="shared" si="568"/>
        <v>0</v>
      </c>
      <c r="U448" s="259">
        <f t="shared" si="568"/>
        <v>0</v>
      </c>
      <c r="V448" s="259">
        <f t="shared" si="568"/>
        <v>0</v>
      </c>
      <c r="W448" s="261">
        <f t="shared" si="568"/>
        <v>0</v>
      </c>
      <c r="X448" s="260">
        <f t="shared" si="568"/>
        <v>0</v>
      </c>
      <c r="Y448" s="259">
        <f t="shared" si="568"/>
        <v>0</v>
      </c>
      <c r="Z448" s="259">
        <f t="shared" si="568"/>
        <v>0</v>
      </c>
      <c r="AA448" s="259">
        <f t="shared" si="568"/>
        <v>0</v>
      </c>
      <c r="AB448" s="261">
        <f t="shared" si="568"/>
        <v>0</v>
      </c>
      <c r="AC448" s="333">
        <f t="shared" si="568"/>
        <v>0</v>
      </c>
      <c r="AD448" s="334">
        <f t="shared" si="568"/>
        <v>0</v>
      </c>
      <c r="AE448" s="334">
        <f t="shared" si="568"/>
        <v>0</v>
      </c>
      <c r="AF448" s="334">
        <f t="shared" si="568"/>
        <v>0</v>
      </c>
      <c r="AG448" s="335">
        <f t="shared" si="568"/>
        <v>0</v>
      </c>
      <c r="AH448" s="249"/>
      <c r="AI448" s="379" t="str">
        <f t="shared" si="549"/>
        <v/>
      </c>
      <c r="AJ448" s="185"/>
      <c r="AK448" s="185"/>
      <c r="AL448" s="185"/>
      <c r="AM448" s="185"/>
    </row>
    <row r="449" spans="1:39" ht="12.75" customHeight="1">
      <c r="A449" s="162"/>
      <c r="B449" s="162"/>
      <c r="C449" s="242" t="s">
        <v>128</v>
      </c>
      <c r="D449" s="244" t="str">
        <f t="shared" si="550"/>
        <v/>
      </c>
      <c r="E449" s="243" t="str">
        <f t="shared" si="543"/>
        <v>_18</v>
      </c>
      <c r="F449" s="178">
        <v>18</v>
      </c>
      <c r="G449" s="178"/>
      <c r="H449" s="177"/>
      <c r="I449" s="187" t="s">
        <v>129</v>
      </c>
      <c r="J449" s="268"/>
      <c r="K449" s="268"/>
      <c r="L449" s="268"/>
      <c r="M449" s="268"/>
      <c r="N449" s="269"/>
      <c r="O449" s="268"/>
      <c r="P449" s="268"/>
      <c r="Q449" s="268"/>
      <c r="R449" s="270"/>
      <c r="S449" s="269"/>
      <c r="T449" s="268"/>
      <c r="U449" s="268"/>
      <c r="V449" s="268"/>
      <c r="W449" s="270"/>
      <c r="X449" s="269"/>
      <c r="Y449" s="268"/>
      <c r="Z449" s="268"/>
      <c r="AA449" s="268"/>
      <c r="AB449" s="270"/>
      <c r="AC449" s="341">
        <f t="shared" ref="AC449:AC452" si="569">+N449+S449+X449-$J449</f>
        <v>0</v>
      </c>
      <c r="AD449" s="342">
        <f t="shared" ref="AD449:AD452" si="570">+O449+T449+Y449-$J449</f>
        <v>0</v>
      </c>
      <c r="AE449" s="342">
        <f t="shared" ref="AE449:AE452" si="571">+P449+U449+Z449-$J449</f>
        <v>0</v>
      </c>
      <c r="AF449" s="342">
        <f t="shared" ref="AF449:AF452" si="572">+Q449+V449+AA449-$J449</f>
        <v>0</v>
      </c>
      <c r="AG449" s="343">
        <f t="shared" ref="AG449:AG452" si="573">+R449+W449+AB449-$J449</f>
        <v>0</v>
      </c>
      <c r="AH449" s="249"/>
      <c r="AI449" s="379" t="str">
        <f t="shared" si="549"/>
        <v/>
      </c>
      <c r="AJ449" s="185"/>
      <c r="AK449" s="185"/>
      <c r="AL449" s="185"/>
      <c r="AM449" s="185"/>
    </row>
    <row r="450" spans="1:39" ht="12.75" customHeight="1">
      <c r="A450" s="162"/>
      <c r="B450" s="162"/>
      <c r="C450" s="242" t="s">
        <v>130</v>
      </c>
      <c r="D450" s="244" t="str">
        <f t="shared" si="550"/>
        <v/>
      </c>
      <c r="E450" s="243" t="str">
        <f t="shared" si="543"/>
        <v>_19</v>
      </c>
      <c r="F450" s="178">
        <v>19</v>
      </c>
      <c r="G450" s="178"/>
      <c r="H450" s="177"/>
      <c r="I450" s="197" t="s">
        <v>131</v>
      </c>
      <c r="J450" s="250"/>
      <c r="K450" s="250"/>
      <c r="L450" s="250"/>
      <c r="M450" s="250"/>
      <c r="N450" s="251"/>
      <c r="O450" s="250"/>
      <c r="P450" s="250"/>
      <c r="Q450" s="250"/>
      <c r="R450" s="252"/>
      <c r="S450" s="251"/>
      <c r="T450" s="250"/>
      <c r="U450" s="250"/>
      <c r="V450" s="250"/>
      <c r="W450" s="252"/>
      <c r="X450" s="251"/>
      <c r="Y450" s="250"/>
      <c r="Z450" s="250"/>
      <c r="AA450" s="250"/>
      <c r="AB450" s="252"/>
      <c r="AC450" s="325">
        <f t="shared" si="569"/>
        <v>0</v>
      </c>
      <c r="AD450" s="326">
        <f t="shared" si="570"/>
        <v>0</v>
      </c>
      <c r="AE450" s="326">
        <f t="shared" si="571"/>
        <v>0</v>
      </c>
      <c r="AF450" s="326">
        <f t="shared" si="572"/>
        <v>0</v>
      </c>
      <c r="AG450" s="327">
        <f t="shared" si="573"/>
        <v>0</v>
      </c>
      <c r="AH450" s="249"/>
      <c r="AI450" s="379" t="str">
        <f t="shared" si="549"/>
        <v/>
      </c>
      <c r="AJ450" s="185"/>
      <c r="AK450" s="185"/>
      <c r="AL450" s="185"/>
      <c r="AM450" s="185"/>
    </row>
    <row r="451" spans="1:39" ht="12.75" customHeight="1">
      <c r="A451" s="162"/>
      <c r="B451" s="162"/>
      <c r="C451" s="242" t="s">
        <v>132</v>
      </c>
      <c r="D451" s="244" t="str">
        <f t="shared" si="550"/>
        <v/>
      </c>
      <c r="E451" s="243" t="str">
        <f t="shared" si="543"/>
        <v>_20</v>
      </c>
      <c r="F451" s="178">
        <v>20</v>
      </c>
      <c r="G451" s="178"/>
      <c r="H451" s="177"/>
      <c r="I451" s="197" t="s">
        <v>133</v>
      </c>
      <c r="J451" s="250"/>
      <c r="K451" s="250"/>
      <c r="L451" s="250"/>
      <c r="M451" s="250"/>
      <c r="N451" s="251"/>
      <c r="O451" s="250"/>
      <c r="P451" s="250"/>
      <c r="Q451" s="250"/>
      <c r="R451" s="252"/>
      <c r="S451" s="251"/>
      <c r="T451" s="250"/>
      <c r="U451" s="250"/>
      <c r="V451" s="250"/>
      <c r="W451" s="252"/>
      <c r="X451" s="251"/>
      <c r="Y451" s="250"/>
      <c r="Z451" s="250"/>
      <c r="AA451" s="250"/>
      <c r="AB451" s="252"/>
      <c r="AC451" s="325">
        <f t="shared" si="569"/>
        <v>0</v>
      </c>
      <c r="AD451" s="326">
        <f t="shared" si="570"/>
        <v>0</v>
      </c>
      <c r="AE451" s="326">
        <f t="shared" si="571"/>
        <v>0</v>
      </c>
      <c r="AF451" s="326">
        <f t="shared" si="572"/>
        <v>0</v>
      </c>
      <c r="AG451" s="327">
        <f t="shared" si="573"/>
        <v>0</v>
      </c>
      <c r="AH451" s="249"/>
      <c r="AI451" s="379" t="str">
        <f t="shared" si="549"/>
        <v/>
      </c>
      <c r="AJ451" s="185"/>
      <c r="AK451" s="185"/>
      <c r="AL451" s="185"/>
      <c r="AM451" s="185"/>
    </row>
    <row r="452" spans="1:39" ht="12.75" customHeight="1">
      <c r="A452" s="162"/>
      <c r="B452" s="162"/>
      <c r="C452" s="242" t="s">
        <v>134</v>
      </c>
      <c r="D452" s="244" t="str">
        <f t="shared" si="550"/>
        <v/>
      </c>
      <c r="E452" s="243" t="str">
        <f t="shared" si="543"/>
        <v>_21</v>
      </c>
      <c r="F452" s="178">
        <v>21</v>
      </c>
      <c r="G452" s="178"/>
      <c r="H452" s="177"/>
      <c r="I452" s="197" t="s">
        <v>135</v>
      </c>
      <c r="J452" s="250"/>
      <c r="K452" s="250"/>
      <c r="L452" s="250"/>
      <c r="M452" s="250"/>
      <c r="N452" s="251"/>
      <c r="O452" s="250"/>
      <c r="P452" s="250"/>
      <c r="Q452" s="250"/>
      <c r="R452" s="252"/>
      <c r="S452" s="251"/>
      <c r="T452" s="250"/>
      <c r="U452" s="250"/>
      <c r="V452" s="250"/>
      <c r="W452" s="252"/>
      <c r="X452" s="251"/>
      <c r="Y452" s="250"/>
      <c r="Z452" s="250"/>
      <c r="AA452" s="250"/>
      <c r="AB452" s="252"/>
      <c r="AC452" s="325">
        <f t="shared" si="569"/>
        <v>0</v>
      </c>
      <c r="AD452" s="326">
        <f t="shared" si="570"/>
        <v>0</v>
      </c>
      <c r="AE452" s="326">
        <f t="shared" si="571"/>
        <v>0</v>
      </c>
      <c r="AF452" s="326">
        <f t="shared" si="572"/>
        <v>0</v>
      </c>
      <c r="AG452" s="327">
        <f t="shared" si="573"/>
        <v>0</v>
      </c>
      <c r="AH452" s="249"/>
      <c r="AI452" s="379" t="str">
        <f t="shared" si="549"/>
        <v/>
      </c>
      <c r="AJ452" s="185"/>
      <c r="AK452" s="185"/>
      <c r="AL452" s="185"/>
      <c r="AM452" s="185"/>
    </row>
    <row r="453" spans="1:39" ht="12.75" customHeight="1">
      <c r="A453" s="162"/>
      <c r="B453" s="162"/>
      <c r="C453" s="242" t="s">
        <v>136</v>
      </c>
      <c r="D453" s="244" t="str">
        <f t="shared" si="550"/>
        <v/>
      </c>
      <c r="E453" s="243" t="str">
        <f t="shared" si="543"/>
        <v>_22</v>
      </c>
      <c r="F453" s="178">
        <v>22</v>
      </c>
      <c r="G453" s="178"/>
      <c r="H453" s="177"/>
      <c r="I453" s="197"/>
      <c r="J453" s="271"/>
      <c r="K453" s="271"/>
      <c r="L453" s="271"/>
      <c r="M453" s="271"/>
      <c r="N453" s="272"/>
      <c r="O453" s="271"/>
      <c r="P453" s="271"/>
      <c r="Q453" s="271"/>
      <c r="R453" s="273"/>
      <c r="S453" s="272"/>
      <c r="T453" s="271"/>
      <c r="U453" s="271"/>
      <c r="V453" s="271"/>
      <c r="W453" s="273"/>
      <c r="X453" s="272"/>
      <c r="Y453" s="271"/>
      <c r="Z453" s="271"/>
      <c r="AA453" s="271"/>
      <c r="AB453" s="273"/>
      <c r="AC453" s="344"/>
      <c r="AD453" s="345"/>
      <c r="AE453" s="345"/>
      <c r="AF453" s="345"/>
      <c r="AG453" s="346"/>
      <c r="AH453" s="249"/>
      <c r="AI453" s="379" t="str">
        <f t="shared" si="549"/>
        <v/>
      </c>
      <c r="AJ453" s="185"/>
      <c r="AK453" s="185"/>
      <c r="AL453" s="185"/>
      <c r="AM453" s="185"/>
    </row>
    <row r="454" spans="1:39" ht="12.75" customHeight="1">
      <c r="A454" s="162"/>
      <c r="B454" s="162"/>
      <c r="C454" s="242" t="s">
        <v>137</v>
      </c>
      <c r="D454" s="244" t="str">
        <f t="shared" si="550"/>
        <v/>
      </c>
      <c r="E454" s="243" t="str">
        <f t="shared" si="543"/>
        <v>_23</v>
      </c>
      <c r="F454" s="178">
        <v>23</v>
      </c>
      <c r="G454" s="178"/>
      <c r="H454" s="177"/>
      <c r="I454" s="179" t="s">
        <v>138</v>
      </c>
      <c r="J454" s="259">
        <f t="shared" ref="J454:AG454" si="574">+J455+J456</f>
        <v>0</v>
      </c>
      <c r="K454" s="259">
        <f t="shared" si="574"/>
        <v>0</v>
      </c>
      <c r="L454" s="259">
        <f t="shared" si="574"/>
        <v>0</v>
      </c>
      <c r="M454" s="259">
        <f t="shared" si="574"/>
        <v>0</v>
      </c>
      <c r="N454" s="260">
        <f t="shared" si="574"/>
        <v>0</v>
      </c>
      <c r="O454" s="259">
        <f t="shared" si="574"/>
        <v>0</v>
      </c>
      <c r="P454" s="259">
        <f t="shared" si="574"/>
        <v>0</v>
      </c>
      <c r="Q454" s="259">
        <f t="shared" si="574"/>
        <v>0</v>
      </c>
      <c r="R454" s="261">
        <f t="shared" si="574"/>
        <v>0</v>
      </c>
      <c r="S454" s="260">
        <f t="shared" si="574"/>
        <v>0</v>
      </c>
      <c r="T454" s="259">
        <f t="shared" si="574"/>
        <v>0</v>
      </c>
      <c r="U454" s="259">
        <f t="shared" si="574"/>
        <v>0</v>
      </c>
      <c r="V454" s="259">
        <f t="shared" si="574"/>
        <v>0</v>
      </c>
      <c r="W454" s="261">
        <f t="shared" si="574"/>
        <v>0</v>
      </c>
      <c r="X454" s="260">
        <f t="shared" si="574"/>
        <v>0</v>
      </c>
      <c r="Y454" s="259">
        <f t="shared" si="574"/>
        <v>0</v>
      </c>
      <c r="Z454" s="259">
        <f t="shared" si="574"/>
        <v>0</v>
      </c>
      <c r="AA454" s="259">
        <f t="shared" si="574"/>
        <v>0</v>
      </c>
      <c r="AB454" s="261">
        <f t="shared" si="574"/>
        <v>0</v>
      </c>
      <c r="AC454" s="333">
        <f t="shared" si="574"/>
        <v>0</v>
      </c>
      <c r="AD454" s="334">
        <f t="shared" si="574"/>
        <v>0</v>
      </c>
      <c r="AE454" s="334">
        <f t="shared" si="574"/>
        <v>0</v>
      </c>
      <c r="AF454" s="334">
        <f t="shared" si="574"/>
        <v>0</v>
      </c>
      <c r="AG454" s="335">
        <f t="shared" si="574"/>
        <v>0</v>
      </c>
      <c r="AH454" s="249"/>
      <c r="AI454" s="379" t="str">
        <f t="shared" si="549"/>
        <v/>
      </c>
      <c r="AJ454" s="185"/>
      <c r="AK454" s="185"/>
      <c r="AL454" s="185"/>
      <c r="AM454" s="185"/>
    </row>
    <row r="455" spans="1:39" ht="12.75" customHeight="1">
      <c r="A455" s="162"/>
      <c r="B455" s="162"/>
      <c r="C455" s="242" t="s">
        <v>139</v>
      </c>
      <c r="D455" s="244" t="str">
        <f t="shared" si="550"/>
        <v/>
      </c>
      <c r="E455" s="243" t="str">
        <f t="shared" si="543"/>
        <v>_24</v>
      </c>
      <c r="F455" s="178">
        <v>24</v>
      </c>
      <c r="G455" s="178"/>
      <c r="H455" s="177"/>
      <c r="I455" s="197" t="s">
        <v>140</v>
      </c>
      <c r="J455" s="250"/>
      <c r="K455" s="250"/>
      <c r="L455" s="250"/>
      <c r="M455" s="250"/>
      <c r="N455" s="251"/>
      <c r="O455" s="250"/>
      <c r="P455" s="250"/>
      <c r="Q455" s="250"/>
      <c r="R455" s="252"/>
      <c r="S455" s="251"/>
      <c r="T455" s="250"/>
      <c r="U455" s="250"/>
      <c r="V455" s="250"/>
      <c r="W455" s="252"/>
      <c r="X455" s="251"/>
      <c r="Y455" s="250"/>
      <c r="Z455" s="250"/>
      <c r="AA455" s="250"/>
      <c r="AB455" s="252"/>
      <c r="AC455" s="325">
        <f t="shared" ref="AC455:AC456" si="575">+N455+S455+X455-$J455</f>
        <v>0</v>
      </c>
      <c r="AD455" s="326">
        <f t="shared" ref="AD455:AD456" si="576">+O455+T455+Y455-$J455</f>
        <v>0</v>
      </c>
      <c r="AE455" s="326">
        <f t="shared" ref="AE455:AE456" si="577">+P455+U455+Z455-$J455</f>
        <v>0</v>
      </c>
      <c r="AF455" s="326">
        <f t="shared" ref="AF455:AF456" si="578">+Q455+V455+AA455-$J455</f>
        <v>0</v>
      </c>
      <c r="AG455" s="327">
        <f t="shared" ref="AG455:AG456" si="579">+R455+W455+AB455-$J455</f>
        <v>0</v>
      </c>
      <c r="AH455" s="249"/>
      <c r="AI455" s="379" t="str">
        <f t="shared" si="549"/>
        <v/>
      </c>
      <c r="AJ455" s="185"/>
      <c r="AK455" s="185"/>
      <c r="AL455" s="185"/>
      <c r="AM455" s="185"/>
    </row>
    <row r="456" spans="1:39" ht="12.75" customHeight="1">
      <c r="A456" s="162"/>
      <c r="B456" s="162"/>
      <c r="C456" s="242" t="s">
        <v>141</v>
      </c>
      <c r="D456" s="244" t="str">
        <f t="shared" si="550"/>
        <v/>
      </c>
      <c r="E456" s="243" t="str">
        <f t="shared" si="543"/>
        <v>_25</v>
      </c>
      <c r="F456" s="178">
        <v>25</v>
      </c>
      <c r="G456" s="178"/>
      <c r="H456" s="177"/>
      <c r="I456" s="197" t="s">
        <v>142</v>
      </c>
      <c r="J456" s="250"/>
      <c r="K456" s="250"/>
      <c r="L456" s="250"/>
      <c r="M456" s="250"/>
      <c r="N456" s="251"/>
      <c r="O456" s="250"/>
      <c r="P456" s="250"/>
      <c r="Q456" s="250"/>
      <c r="R456" s="252"/>
      <c r="S456" s="251"/>
      <c r="T456" s="250"/>
      <c r="U456" s="250"/>
      <c r="V456" s="250"/>
      <c r="W456" s="252"/>
      <c r="X456" s="251"/>
      <c r="Y456" s="250"/>
      <c r="Z456" s="250"/>
      <c r="AA456" s="250"/>
      <c r="AB456" s="252"/>
      <c r="AC456" s="325">
        <f t="shared" si="575"/>
        <v>0</v>
      </c>
      <c r="AD456" s="326">
        <f t="shared" si="576"/>
        <v>0</v>
      </c>
      <c r="AE456" s="326">
        <f t="shared" si="577"/>
        <v>0</v>
      </c>
      <c r="AF456" s="326">
        <f t="shared" si="578"/>
        <v>0</v>
      </c>
      <c r="AG456" s="327">
        <f t="shared" si="579"/>
        <v>0</v>
      </c>
      <c r="AH456" s="249"/>
      <c r="AI456" s="379" t="str">
        <f t="shared" si="549"/>
        <v/>
      </c>
      <c r="AJ456" s="185"/>
      <c r="AK456" s="185"/>
      <c r="AL456" s="185"/>
      <c r="AM456" s="185"/>
    </row>
    <row r="457" spans="1:39" ht="12.75" customHeight="1">
      <c r="A457" s="162"/>
      <c r="B457" s="162"/>
      <c r="C457" s="242" t="s">
        <v>143</v>
      </c>
      <c r="D457" s="244" t="str">
        <f t="shared" si="550"/>
        <v/>
      </c>
      <c r="E457" s="243" t="str">
        <f t="shared" si="543"/>
        <v>_26</v>
      </c>
      <c r="F457" s="178">
        <v>26</v>
      </c>
      <c r="G457" s="178"/>
      <c r="H457" s="177"/>
      <c r="I457" s="197"/>
      <c r="J457" s="262"/>
      <c r="K457" s="262"/>
      <c r="L457" s="262"/>
      <c r="M457" s="262"/>
      <c r="N457" s="263"/>
      <c r="O457" s="262"/>
      <c r="P457" s="262"/>
      <c r="Q457" s="262"/>
      <c r="R457" s="264"/>
      <c r="S457" s="263"/>
      <c r="T457" s="262"/>
      <c r="U457" s="262"/>
      <c r="V457" s="262"/>
      <c r="W457" s="264"/>
      <c r="X457" s="263"/>
      <c r="Y457" s="262"/>
      <c r="Z457" s="262"/>
      <c r="AA457" s="262"/>
      <c r="AB457" s="264"/>
      <c r="AC457" s="336"/>
      <c r="AD457" s="231"/>
      <c r="AE457" s="231"/>
      <c r="AF457" s="231"/>
      <c r="AG457" s="337"/>
      <c r="AH457" s="249"/>
      <c r="AI457" s="379" t="str">
        <f t="shared" si="549"/>
        <v/>
      </c>
      <c r="AJ457" s="185"/>
      <c r="AK457" s="185"/>
      <c r="AL457" s="185"/>
      <c r="AM457" s="185"/>
    </row>
    <row r="458" spans="1:39" ht="12.75" customHeight="1">
      <c r="A458" s="162"/>
      <c r="B458" s="162"/>
      <c r="C458" s="242" t="s">
        <v>144</v>
      </c>
      <c r="D458" s="244" t="str">
        <f t="shared" si="550"/>
        <v/>
      </c>
      <c r="E458" s="243" t="str">
        <f t="shared" si="543"/>
        <v>_27</v>
      </c>
      <c r="F458" s="178">
        <v>27</v>
      </c>
      <c r="G458" s="178"/>
      <c r="H458" s="177"/>
      <c r="I458" s="201" t="s">
        <v>145</v>
      </c>
      <c r="J458" s="259">
        <f t="shared" ref="J458:AG458" si="580">+J459+J460+J461</f>
        <v>0</v>
      </c>
      <c r="K458" s="259">
        <f t="shared" si="580"/>
        <v>0</v>
      </c>
      <c r="L458" s="259">
        <f t="shared" si="580"/>
        <v>0</v>
      </c>
      <c r="M458" s="259">
        <f t="shared" si="580"/>
        <v>0</v>
      </c>
      <c r="N458" s="260">
        <f t="shared" si="580"/>
        <v>0</v>
      </c>
      <c r="O458" s="259">
        <f t="shared" si="580"/>
        <v>0</v>
      </c>
      <c r="P458" s="259">
        <f t="shared" si="580"/>
        <v>0</v>
      </c>
      <c r="Q458" s="259">
        <f t="shared" si="580"/>
        <v>0</v>
      </c>
      <c r="R458" s="261">
        <f t="shared" si="580"/>
        <v>0</v>
      </c>
      <c r="S458" s="260">
        <f t="shared" si="580"/>
        <v>0</v>
      </c>
      <c r="T458" s="259">
        <f t="shared" si="580"/>
        <v>0</v>
      </c>
      <c r="U458" s="259">
        <f t="shared" si="580"/>
        <v>0</v>
      </c>
      <c r="V458" s="259">
        <f t="shared" si="580"/>
        <v>0</v>
      </c>
      <c r="W458" s="261">
        <f t="shared" si="580"/>
        <v>0</v>
      </c>
      <c r="X458" s="260">
        <f t="shared" si="580"/>
        <v>0</v>
      </c>
      <c r="Y458" s="259">
        <f t="shared" si="580"/>
        <v>0</v>
      </c>
      <c r="Z458" s="259">
        <f t="shared" si="580"/>
        <v>0</v>
      </c>
      <c r="AA458" s="259">
        <f t="shared" si="580"/>
        <v>0</v>
      </c>
      <c r="AB458" s="261">
        <f t="shared" si="580"/>
        <v>0</v>
      </c>
      <c r="AC458" s="333">
        <f t="shared" si="580"/>
        <v>0</v>
      </c>
      <c r="AD458" s="334">
        <f t="shared" si="580"/>
        <v>0</v>
      </c>
      <c r="AE458" s="334">
        <f t="shared" si="580"/>
        <v>0</v>
      </c>
      <c r="AF458" s="334">
        <f t="shared" si="580"/>
        <v>0</v>
      </c>
      <c r="AG458" s="335">
        <f t="shared" si="580"/>
        <v>0</v>
      </c>
      <c r="AH458" s="249"/>
      <c r="AI458" s="379" t="str">
        <f t="shared" si="549"/>
        <v/>
      </c>
      <c r="AJ458" s="185"/>
      <c r="AK458" s="185"/>
      <c r="AL458" s="185"/>
      <c r="AM458" s="185"/>
    </row>
    <row r="459" spans="1:39" ht="12.75" customHeight="1">
      <c r="A459" s="162"/>
      <c r="B459" s="162"/>
      <c r="C459" s="242" t="s">
        <v>146</v>
      </c>
      <c r="D459" s="244" t="str">
        <f t="shared" si="550"/>
        <v/>
      </c>
      <c r="E459" s="243" t="str">
        <f t="shared" si="543"/>
        <v>_28</v>
      </c>
      <c r="F459" s="178">
        <v>28</v>
      </c>
      <c r="G459" s="178"/>
      <c r="H459" s="177"/>
      <c r="I459" s="187" t="s">
        <v>147</v>
      </c>
      <c r="J459" s="268"/>
      <c r="K459" s="268"/>
      <c r="L459" s="268"/>
      <c r="M459" s="268"/>
      <c r="N459" s="269"/>
      <c r="O459" s="268"/>
      <c r="P459" s="268"/>
      <c r="Q459" s="268"/>
      <c r="R459" s="270"/>
      <c r="S459" s="269"/>
      <c r="T459" s="268"/>
      <c r="U459" s="268"/>
      <c r="V459" s="268"/>
      <c r="W459" s="270"/>
      <c r="X459" s="269"/>
      <c r="Y459" s="268"/>
      <c r="Z459" s="268"/>
      <c r="AA459" s="268"/>
      <c r="AB459" s="270"/>
      <c r="AC459" s="341">
        <f t="shared" ref="AC459:AC461" si="581">+N459+S459+X459-$J459</f>
        <v>0</v>
      </c>
      <c r="AD459" s="342">
        <f t="shared" ref="AD459:AD461" si="582">+O459+T459+Y459-$J459</f>
        <v>0</v>
      </c>
      <c r="AE459" s="342">
        <f t="shared" ref="AE459:AE461" si="583">+P459+U459+Z459-$J459</f>
        <v>0</v>
      </c>
      <c r="AF459" s="342">
        <f t="shared" ref="AF459:AF461" si="584">+Q459+V459+AA459-$J459</f>
        <v>0</v>
      </c>
      <c r="AG459" s="343">
        <f t="shared" ref="AG459:AG461" si="585">+R459+W459+AB459-$J459</f>
        <v>0</v>
      </c>
      <c r="AH459" s="249"/>
      <c r="AI459" s="379" t="str">
        <f t="shared" si="549"/>
        <v/>
      </c>
      <c r="AJ459" s="185"/>
      <c r="AK459" s="185"/>
      <c r="AL459" s="185"/>
      <c r="AM459" s="185"/>
    </row>
    <row r="460" spans="1:39" ht="12.75" customHeight="1">
      <c r="A460" s="162"/>
      <c r="B460" s="162"/>
      <c r="C460" s="242" t="s">
        <v>148</v>
      </c>
      <c r="D460" s="244" t="str">
        <f t="shared" si="550"/>
        <v/>
      </c>
      <c r="E460" s="243" t="str">
        <f t="shared" si="543"/>
        <v>_29</v>
      </c>
      <c r="F460" s="178">
        <v>29</v>
      </c>
      <c r="G460" s="178"/>
      <c r="H460" s="177"/>
      <c r="I460" s="187" t="s">
        <v>149</v>
      </c>
      <c r="J460" s="268"/>
      <c r="K460" s="268"/>
      <c r="L460" s="268"/>
      <c r="M460" s="268"/>
      <c r="N460" s="269"/>
      <c r="O460" s="268"/>
      <c r="P460" s="268"/>
      <c r="Q460" s="268"/>
      <c r="R460" s="270"/>
      <c r="S460" s="269"/>
      <c r="T460" s="268"/>
      <c r="U460" s="268"/>
      <c r="V460" s="268"/>
      <c r="W460" s="270"/>
      <c r="X460" s="269"/>
      <c r="Y460" s="268"/>
      <c r="Z460" s="268"/>
      <c r="AA460" s="268"/>
      <c r="AB460" s="270"/>
      <c r="AC460" s="341">
        <f t="shared" si="581"/>
        <v>0</v>
      </c>
      <c r="AD460" s="342">
        <f t="shared" si="582"/>
        <v>0</v>
      </c>
      <c r="AE460" s="342">
        <f t="shared" si="583"/>
        <v>0</v>
      </c>
      <c r="AF460" s="342">
        <f t="shared" si="584"/>
        <v>0</v>
      </c>
      <c r="AG460" s="343">
        <f t="shared" si="585"/>
        <v>0</v>
      </c>
      <c r="AH460" s="249"/>
      <c r="AI460" s="379" t="str">
        <f t="shared" si="549"/>
        <v/>
      </c>
      <c r="AJ460" s="185"/>
      <c r="AK460" s="185"/>
      <c r="AL460" s="185"/>
      <c r="AM460" s="185"/>
    </row>
    <row r="461" spans="1:39" ht="12.75" customHeight="1">
      <c r="A461" s="162"/>
      <c r="B461" s="162"/>
      <c r="C461" s="242" t="s">
        <v>150</v>
      </c>
      <c r="D461" s="244" t="str">
        <f t="shared" si="550"/>
        <v/>
      </c>
      <c r="E461" s="243" t="str">
        <f t="shared" si="543"/>
        <v>_30</v>
      </c>
      <c r="F461" s="178">
        <v>30</v>
      </c>
      <c r="G461" s="178"/>
      <c r="H461" s="177"/>
      <c r="I461" s="187" t="s">
        <v>151</v>
      </c>
      <c r="J461" s="268"/>
      <c r="K461" s="268"/>
      <c r="L461" s="268"/>
      <c r="M461" s="268"/>
      <c r="N461" s="269"/>
      <c r="O461" s="268"/>
      <c r="P461" s="268"/>
      <c r="Q461" s="268"/>
      <c r="R461" s="270"/>
      <c r="S461" s="269"/>
      <c r="T461" s="268"/>
      <c r="U461" s="268"/>
      <c r="V461" s="268"/>
      <c r="W461" s="270"/>
      <c r="X461" s="269"/>
      <c r="Y461" s="268"/>
      <c r="Z461" s="268"/>
      <c r="AA461" s="268"/>
      <c r="AB461" s="270"/>
      <c r="AC461" s="341">
        <f t="shared" si="581"/>
        <v>0</v>
      </c>
      <c r="AD461" s="342">
        <f t="shared" si="582"/>
        <v>0</v>
      </c>
      <c r="AE461" s="342">
        <f t="shared" si="583"/>
        <v>0</v>
      </c>
      <c r="AF461" s="342">
        <f t="shared" si="584"/>
        <v>0</v>
      </c>
      <c r="AG461" s="343">
        <f t="shared" si="585"/>
        <v>0</v>
      </c>
      <c r="AH461" s="249"/>
      <c r="AI461" s="379" t="str">
        <f t="shared" si="549"/>
        <v/>
      </c>
      <c r="AJ461" s="185"/>
      <c r="AK461" s="185"/>
      <c r="AL461" s="185"/>
      <c r="AM461" s="185"/>
    </row>
    <row r="462" spans="1:39" ht="12.75" customHeight="1">
      <c r="A462" s="162"/>
      <c r="B462" s="162"/>
      <c r="C462" s="242" t="s">
        <v>152</v>
      </c>
      <c r="D462" s="244" t="str">
        <f t="shared" si="550"/>
        <v/>
      </c>
      <c r="E462" s="243" t="str">
        <f t="shared" si="543"/>
        <v>_31</v>
      </c>
      <c r="F462" s="178">
        <v>31</v>
      </c>
      <c r="G462" s="178"/>
      <c r="H462" s="177"/>
      <c r="I462" s="187"/>
      <c r="J462" s="274"/>
      <c r="K462" s="274"/>
      <c r="L462" s="274"/>
      <c r="M462" s="274"/>
      <c r="N462" s="275"/>
      <c r="O462" s="274"/>
      <c r="P462" s="274"/>
      <c r="Q462" s="274"/>
      <c r="R462" s="276"/>
      <c r="S462" s="275"/>
      <c r="T462" s="274"/>
      <c r="U462" s="274"/>
      <c r="V462" s="274"/>
      <c r="W462" s="276"/>
      <c r="X462" s="275"/>
      <c r="Y462" s="274"/>
      <c r="Z462" s="274"/>
      <c r="AA462" s="274"/>
      <c r="AB462" s="276"/>
      <c r="AC462" s="347"/>
      <c r="AD462" s="348"/>
      <c r="AE462" s="348"/>
      <c r="AF462" s="348"/>
      <c r="AG462" s="349"/>
      <c r="AH462" s="249"/>
      <c r="AI462" s="379" t="str">
        <f t="shared" si="549"/>
        <v/>
      </c>
      <c r="AJ462" s="185"/>
      <c r="AK462" s="185"/>
      <c r="AL462" s="185"/>
      <c r="AM462" s="185"/>
    </row>
    <row r="463" spans="1:39" ht="12.75" customHeight="1">
      <c r="A463" s="162"/>
      <c r="B463" s="162"/>
      <c r="C463" s="242" t="s">
        <v>153</v>
      </c>
      <c r="D463" s="244" t="str">
        <f t="shared" si="550"/>
        <v/>
      </c>
      <c r="E463" s="243" t="str">
        <f t="shared" si="543"/>
        <v>_32</v>
      </c>
      <c r="F463" s="178">
        <v>32</v>
      </c>
      <c r="G463" s="178"/>
      <c r="H463" s="177"/>
      <c r="I463" s="179" t="s">
        <v>154</v>
      </c>
      <c r="J463" s="259">
        <f t="shared" ref="J463:AG463" si="586">+J464+J465+J466</f>
        <v>0</v>
      </c>
      <c r="K463" s="259">
        <f t="shared" si="586"/>
        <v>0</v>
      </c>
      <c r="L463" s="259">
        <f t="shared" si="586"/>
        <v>0</v>
      </c>
      <c r="M463" s="259">
        <f t="shared" si="586"/>
        <v>0</v>
      </c>
      <c r="N463" s="260">
        <f t="shared" si="586"/>
        <v>0</v>
      </c>
      <c r="O463" s="259">
        <f t="shared" si="586"/>
        <v>0</v>
      </c>
      <c r="P463" s="259">
        <f t="shared" si="586"/>
        <v>0</v>
      </c>
      <c r="Q463" s="259">
        <f t="shared" si="586"/>
        <v>0</v>
      </c>
      <c r="R463" s="261">
        <f t="shared" si="586"/>
        <v>0</v>
      </c>
      <c r="S463" s="260">
        <f t="shared" si="586"/>
        <v>0</v>
      </c>
      <c r="T463" s="259">
        <f t="shared" si="586"/>
        <v>0</v>
      </c>
      <c r="U463" s="259">
        <f t="shared" si="586"/>
        <v>0</v>
      </c>
      <c r="V463" s="259">
        <f t="shared" si="586"/>
        <v>0</v>
      </c>
      <c r="W463" s="261">
        <f t="shared" si="586"/>
        <v>0</v>
      </c>
      <c r="X463" s="260">
        <f t="shared" si="586"/>
        <v>0</v>
      </c>
      <c r="Y463" s="259">
        <f t="shared" si="586"/>
        <v>0</v>
      </c>
      <c r="Z463" s="259">
        <f t="shared" si="586"/>
        <v>0</v>
      </c>
      <c r="AA463" s="259">
        <f t="shared" si="586"/>
        <v>0</v>
      </c>
      <c r="AB463" s="261">
        <f t="shared" si="586"/>
        <v>0</v>
      </c>
      <c r="AC463" s="333">
        <f t="shared" si="586"/>
        <v>0</v>
      </c>
      <c r="AD463" s="334">
        <f t="shared" si="586"/>
        <v>0</v>
      </c>
      <c r="AE463" s="334">
        <f t="shared" si="586"/>
        <v>0</v>
      </c>
      <c r="AF463" s="334">
        <f t="shared" si="586"/>
        <v>0</v>
      </c>
      <c r="AG463" s="335">
        <f t="shared" si="586"/>
        <v>0</v>
      </c>
      <c r="AH463" s="249"/>
      <c r="AI463" s="379" t="str">
        <f t="shared" si="549"/>
        <v/>
      </c>
      <c r="AJ463" s="185"/>
      <c r="AK463" s="185"/>
      <c r="AL463" s="185"/>
      <c r="AM463" s="185"/>
    </row>
    <row r="464" spans="1:39" ht="12.75" customHeight="1">
      <c r="A464" s="162"/>
      <c r="B464" s="162"/>
      <c r="C464" s="242" t="s">
        <v>155</v>
      </c>
      <c r="D464" s="244" t="str">
        <f t="shared" si="550"/>
        <v/>
      </c>
      <c r="E464" s="243" t="str">
        <f t="shared" ref="E464:E483" si="587">D464&amp;"_"&amp;F464</f>
        <v>_33</v>
      </c>
      <c r="F464" s="178">
        <v>33</v>
      </c>
      <c r="G464" s="178"/>
      <c r="H464" s="177"/>
      <c r="I464" s="187" t="s">
        <v>156</v>
      </c>
      <c r="J464" s="268"/>
      <c r="K464" s="268"/>
      <c r="L464" s="268"/>
      <c r="M464" s="268"/>
      <c r="N464" s="269"/>
      <c r="O464" s="268"/>
      <c r="P464" s="268"/>
      <c r="Q464" s="268"/>
      <c r="R464" s="270"/>
      <c r="S464" s="269"/>
      <c r="T464" s="268"/>
      <c r="U464" s="268"/>
      <c r="V464" s="268"/>
      <c r="W464" s="270"/>
      <c r="X464" s="269"/>
      <c r="Y464" s="268"/>
      <c r="Z464" s="268"/>
      <c r="AA464" s="268"/>
      <c r="AB464" s="270"/>
      <c r="AC464" s="341">
        <f t="shared" ref="AC464:AC466" si="588">+N464+S464+X464-$J464</f>
        <v>0</v>
      </c>
      <c r="AD464" s="342">
        <f t="shared" ref="AD464:AD466" si="589">+O464+T464+Y464-$J464</f>
        <v>0</v>
      </c>
      <c r="AE464" s="342">
        <f t="shared" ref="AE464:AE466" si="590">+P464+U464+Z464-$J464</f>
        <v>0</v>
      </c>
      <c r="AF464" s="342">
        <f t="shared" ref="AF464:AF466" si="591">+Q464+V464+AA464-$J464</f>
        <v>0</v>
      </c>
      <c r="AG464" s="343">
        <f t="shared" ref="AG464:AG466" si="592">+R464+W464+AB464-$J464</f>
        <v>0</v>
      </c>
      <c r="AH464" s="249"/>
      <c r="AI464" s="379" t="str">
        <f t="shared" si="549"/>
        <v/>
      </c>
      <c r="AJ464" s="185"/>
      <c r="AK464" s="185"/>
      <c r="AL464" s="185"/>
      <c r="AM464" s="185"/>
    </row>
    <row r="465" spans="1:39" ht="12.75" customHeight="1">
      <c r="A465" s="162"/>
      <c r="B465" s="162"/>
      <c r="C465" s="242" t="s">
        <v>157</v>
      </c>
      <c r="D465" s="244" t="str">
        <f t="shared" si="550"/>
        <v/>
      </c>
      <c r="E465" s="243" t="str">
        <f t="shared" si="587"/>
        <v>_34</v>
      </c>
      <c r="F465" s="178">
        <v>34</v>
      </c>
      <c r="G465" s="178"/>
      <c r="H465" s="177"/>
      <c r="I465" s="187" t="s">
        <v>158</v>
      </c>
      <c r="J465" s="250"/>
      <c r="K465" s="250"/>
      <c r="L465" s="250"/>
      <c r="M465" s="250"/>
      <c r="N465" s="251"/>
      <c r="O465" s="250"/>
      <c r="P465" s="250"/>
      <c r="Q465" s="250"/>
      <c r="R465" s="252"/>
      <c r="S465" s="251"/>
      <c r="T465" s="250"/>
      <c r="U465" s="250"/>
      <c r="V465" s="250"/>
      <c r="W465" s="252"/>
      <c r="X465" s="251"/>
      <c r="Y465" s="250"/>
      <c r="Z465" s="250"/>
      <c r="AA465" s="250"/>
      <c r="AB465" s="252"/>
      <c r="AC465" s="325">
        <f t="shared" si="588"/>
        <v>0</v>
      </c>
      <c r="AD465" s="326">
        <f t="shared" si="589"/>
        <v>0</v>
      </c>
      <c r="AE465" s="326">
        <f t="shared" si="590"/>
        <v>0</v>
      </c>
      <c r="AF465" s="326">
        <f t="shared" si="591"/>
        <v>0</v>
      </c>
      <c r="AG465" s="327">
        <f t="shared" si="592"/>
        <v>0</v>
      </c>
      <c r="AH465" s="249"/>
      <c r="AI465" s="379" t="str">
        <f t="shared" si="549"/>
        <v/>
      </c>
      <c r="AJ465" s="185"/>
      <c r="AK465" s="185"/>
      <c r="AL465" s="185"/>
      <c r="AM465" s="185"/>
    </row>
    <row r="466" spans="1:39" ht="12.75" customHeight="1">
      <c r="A466" s="162"/>
      <c r="B466" s="162"/>
      <c r="C466" s="242" t="s">
        <v>159</v>
      </c>
      <c r="D466" s="244" t="str">
        <f t="shared" si="550"/>
        <v/>
      </c>
      <c r="E466" s="243" t="str">
        <f t="shared" si="587"/>
        <v>_35</v>
      </c>
      <c r="F466" s="178">
        <v>35</v>
      </c>
      <c r="G466" s="178"/>
      <c r="H466" s="177"/>
      <c r="I466" s="187" t="s">
        <v>151</v>
      </c>
      <c r="J466" s="250"/>
      <c r="K466" s="250"/>
      <c r="L466" s="250"/>
      <c r="M466" s="268"/>
      <c r="N466" s="251"/>
      <c r="O466" s="250"/>
      <c r="P466" s="250"/>
      <c r="Q466" s="250"/>
      <c r="R466" s="252"/>
      <c r="S466" s="251"/>
      <c r="T466" s="250"/>
      <c r="U466" s="250"/>
      <c r="V466" s="250"/>
      <c r="W466" s="252"/>
      <c r="X466" s="251"/>
      <c r="Y466" s="250"/>
      <c r="Z466" s="250"/>
      <c r="AA466" s="250"/>
      <c r="AB466" s="252"/>
      <c r="AC466" s="325">
        <f t="shared" si="588"/>
        <v>0</v>
      </c>
      <c r="AD466" s="326">
        <f t="shared" si="589"/>
        <v>0</v>
      </c>
      <c r="AE466" s="326">
        <f t="shared" si="590"/>
        <v>0</v>
      </c>
      <c r="AF466" s="326">
        <f t="shared" si="591"/>
        <v>0</v>
      </c>
      <c r="AG466" s="327">
        <f t="shared" si="592"/>
        <v>0</v>
      </c>
      <c r="AH466" s="249"/>
      <c r="AI466" s="379" t="str">
        <f t="shared" si="549"/>
        <v/>
      </c>
      <c r="AJ466" s="185"/>
      <c r="AK466" s="185"/>
      <c r="AL466" s="185"/>
      <c r="AM466" s="185"/>
    </row>
    <row r="467" spans="1:39" ht="12.75" customHeight="1">
      <c r="A467" s="162"/>
      <c r="B467" s="162"/>
      <c r="C467" s="242" t="s">
        <v>160</v>
      </c>
      <c r="D467" s="244" t="str">
        <f t="shared" si="550"/>
        <v/>
      </c>
      <c r="E467" s="243" t="str">
        <f t="shared" si="587"/>
        <v>_36</v>
      </c>
      <c r="F467" s="178">
        <v>36</v>
      </c>
      <c r="G467" s="178"/>
      <c r="H467" s="177"/>
      <c r="I467" s="197"/>
      <c r="J467" s="256"/>
      <c r="K467" s="256"/>
      <c r="L467" s="256"/>
      <c r="M467" s="256"/>
      <c r="N467" s="257"/>
      <c r="O467" s="256"/>
      <c r="P467" s="256"/>
      <c r="Q467" s="256"/>
      <c r="R467" s="258"/>
      <c r="S467" s="257"/>
      <c r="T467" s="256"/>
      <c r="U467" s="256"/>
      <c r="V467" s="256"/>
      <c r="W467" s="258"/>
      <c r="X467" s="257"/>
      <c r="Y467" s="256"/>
      <c r="Z467" s="256"/>
      <c r="AA467" s="256"/>
      <c r="AB467" s="258"/>
      <c r="AC467" s="331"/>
      <c r="AD467" s="209"/>
      <c r="AE467" s="209"/>
      <c r="AF467" s="209"/>
      <c r="AG467" s="332"/>
      <c r="AH467" s="249"/>
      <c r="AI467" s="379" t="str">
        <f t="shared" si="549"/>
        <v/>
      </c>
      <c r="AJ467" s="185"/>
      <c r="AK467" s="185"/>
      <c r="AL467" s="185"/>
      <c r="AM467" s="185"/>
    </row>
    <row r="468" spans="1:39" ht="12.75" customHeight="1">
      <c r="A468" s="162"/>
      <c r="B468" s="162"/>
      <c r="C468" s="242" t="s">
        <v>161</v>
      </c>
      <c r="D468" s="244" t="str">
        <f t="shared" si="550"/>
        <v/>
      </c>
      <c r="E468" s="243" t="str">
        <f t="shared" si="587"/>
        <v>_37</v>
      </c>
      <c r="F468" s="178">
        <v>37</v>
      </c>
      <c r="G468" s="178"/>
      <c r="H468" s="177"/>
      <c r="I468" s="210" t="str">
        <f>"Total T2 hors CAS pensions (champ constant "&amp;$M$3&amp;")"</f>
        <v>Total T2 hors CAS pensions (champ constant 2023)</v>
      </c>
      <c r="J468" s="277">
        <f t="shared" ref="J468:AG468" si="593">+J463+J458+J454+J448+J446+J442+J432</f>
        <v>0</v>
      </c>
      <c r="K468" s="277">
        <f t="shared" si="593"/>
        <v>0</v>
      </c>
      <c r="L468" s="277">
        <f t="shared" si="593"/>
        <v>0</v>
      </c>
      <c r="M468" s="277">
        <f t="shared" si="593"/>
        <v>0</v>
      </c>
      <c r="N468" s="278">
        <f t="shared" si="593"/>
        <v>0</v>
      </c>
      <c r="O468" s="277">
        <f t="shared" si="593"/>
        <v>0</v>
      </c>
      <c r="P468" s="277">
        <f t="shared" si="593"/>
        <v>0</v>
      </c>
      <c r="Q468" s="277">
        <f t="shared" si="593"/>
        <v>0</v>
      </c>
      <c r="R468" s="279">
        <f t="shared" si="593"/>
        <v>0</v>
      </c>
      <c r="S468" s="278">
        <f t="shared" si="593"/>
        <v>0</v>
      </c>
      <c r="T468" s="277">
        <f t="shared" si="593"/>
        <v>0</v>
      </c>
      <c r="U468" s="277">
        <f t="shared" si="593"/>
        <v>0</v>
      </c>
      <c r="V468" s="277">
        <f t="shared" si="593"/>
        <v>0</v>
      </c>
      <c r="W468" s="279">
        <f t="shared" si="593"/>
        <v>0</v>
      </c>
      <c r="X468" s="278">
        <f t="shared" si="593"/>
        <v>0</v>
      </c>
      <c r="Y468" s="277">
        <f t="shared" si="593"/>
        <v>0</v>
      </c>
      <c r="Z468" s="277">
        <f t="shared" si="593"/>
        <v>0</v>
      </c>
      <c r="AA468" s="277">
        <f t="shared" si="593"/>
        <v>0</v>
      </c>
      <c r="AB468" s="279">
        <f t="shared" si="593"/>
        <v>0</v>
      </c>
      <c r="AC468" s="350">
        <f t="shared" si="593"/>
        <v>0</v>
      </c>
      <c r="AD468" s="216">
        <f t="shared" si="593"/>
        <v>0</v>
      </c>
      <c r="AE468" s="216">
        <f t="shared" si="593"/>
        <v>0</v>
      </c>
      <c r="AF468" s="216">
        <f t="shared" si="593"/>
        <v>0</v>
      </c>
      <c r="AG468" s="351">
        <f t="shared" si="593"/>
        <v>0</v>
      </c>
      <c r="AH468" s="249"/>
      <c r="AI468" s="379" t="str">
        <f t="shared" si="549"/>
        <v/>
      </c>
      <c r="AJ468" s="185"/>
      <c r="AK468" s="185"/>
      <c r="AL468" s="185"/>
      <c r="AM468" s="185"/>
    </row>
    <row r="469" spans="1:39" ht="12.75" customHeight="1">
      <c r="A469" s="162"/>
      <c r="B469" s="162"/>
      <c r="C469" s="242" t="s">
        <v>162</v>
      </c>
      <c r="D469" s="244" t="str">
        <f t="shared" si="550"/>
        <v/>
      </c>
      <c r="E469" s="243" t="str">
        <f t="shared" si="587"/>
        <v>_38</v>
      </c>
      <c r="F469" s="178">
        <v>38</v>
      </c>
      <c r="G469" s="178"/>
      <c r="H469" s="177"/>
      <c r="I469" s="217"/>
      <c r="J469" s="280"/>
      <c r="K469" s="280"/>
      <c r="L469" s="280"/>
      <c r="M469" s="280"/>
      <c r="N469" s="281"/>
      <c r="O469" s="280"/>
      <c r="P469" s="280"/>
      <c r="Q469" s="280"/>
      <c r="R469" s="282"/>
      <c r="S469" s="281"/>
      <c r="T469" s="280"/>
      <c r="U469" s="280"/>
      <c r="V469" s="280"/>
      <c r="W469" s="282"/>
      <c r="X469" s="281"/>
      <c r="Y469" s="280"/>
      <c r="Z469" s="280"/>
      <c r="AA469" s="280"/>
      <c r="AB469" s="282"/>
      <c r="AC469" s="352"/>
      <c r="AD469" s="223"/>
      <c r="AE469" s="223"/>
      <c r="AF469" s="223"/>
      <c r="AG469" s="353"/>
      <c r="AH469" s="249"/>
      <c r="AI469" s="379" t="str">
        <f t="shared" si="549"/>
        <v/>
      </c>
      <c r="AJ469" s="185"/>
      <c r="AK469" s="185"/>
      <c r="AL469" s="185"/>
      <c r="AM469" s="185"/>
    </row>
    <row r="470" spans="1:39" ht="12.75" customHeight="1">
      <c r="A470" s="162"/>
      <c r="B470" s="162"/>
      <c r="C470" s="242" t="s">
        <v>163</v>
      </c>
      <c r="D470" s="244" t="str">
        <f t="shared" si="550"/>
        <v/>
      </c>
      <c r="E470" s="243" t="str">
        <f t="shared" si="587"/>
        <v>_39</v>
      </c>
      <c r="F470" s="178">
        <v>39</v>
      </c>
      <c r="G470" s="178"/>
      <c r="H470" s="177"/>
      <c r="I470" s="224" t="s">
        <v>164</v>
      </c>
      <c r="J470" s="283"/>
      <c r="K470" s="283"/>
      <c r="L470" s="283"/>
      <c r="M470" s="283"/>
      <c r="N470" s="284"/>
      <c r="O470" s="283"/>
      <c r="P470" s="283"/>
      <c r="Q470" s="283"/>
      <c r="R470" s="285"/>
      <c r="S470" s="284"/>
      <c r="T470" s="283"/>
      <c r="U470" s="283"/>
      <c r="V470" s="283"/>
      <c r="W470" s="285"/>
      <c r="X470" s="284"/>
      <c r="Y470" s="283"/>
      <c r="Z470" s="283"/>
      <c r="AA470" s="283"/>
      <c r="AB470" s="285"/>
      <c r="AC470" s="354">
        <f>+N470+S470+X470-$J470</f>
        <v>0</v>
      </c>
      <c r="AD470" s="355">
        <f t="shared" ref="AD470" si="594">+O470+T470+Y470-$J470</f>
        <v>0</v>
      </c>
      <c r="AE470" s="355">
        <f t="shared" ref="AE470" si="595">+P470+U470+Z470-$J470</f>
        <v>0</v>
      </c>
      <c r="AF470" s="355">
        <f t="shared" ref="AF470" si="596">+Q470+V470+AA470-$J470</f>
        <v>0</v>
      </c>
      <c r="AG470" s="356">
        <f t="shared" ref="AG470" si="597">+R470+W470+AB470-$J470</f>
        <v>0</v>
      </c>
      <c r="AH470" s="249"/>
      <c r="AI470" s="379" t="str">
        <f t="shared" si="549"/>
        <v/>
      </c>
      <c r="AJ470" s="185"/>
      <c r="AK470" s="185"/>
      <c r="AL470" s="185"/>
      <c r="AM470" s="185"/>
    </row>
    <row r="471" spans="1:39" ht="12.75" customHeight="1">
      <c r="A471" s="162"/>
      <c r="B471" s="162"/>
      <c r="C471" s="242" t="s">
        <v>165</v>
      </c>
      <c r="D471" s="244" t="str">
        <f t="shared" si="550"/>
        <v/>
      </c>
      <c r="E471" s="243" t="str">
        <f t="shared" si="587"/>
        <v>_40</v>
      </c>
      <c r="F471" s="178">
        <v>40</v>
      </c>
      <c r="G471" s="178"/>
      <c r="H471" s="177"/>
      <c r="I471" s="210" t="s">
        <v>166</v>
      </c>
      <c r="J471" s="277">
        <f t="shared" ref="J471:AG471" si="598">+J470+J468</f>
        <v>0</v>
      </c>
      <c r="K471" s="277">
        <f t="shared" si="598"/>
        <v>0</v>
      </c>
      <c r="L471" s="277">
        <f t="shared" si="598"/>
        <v>0</v>
      </c>
      <c r="M471" s="277">
        <f t="shared" si="598"/>
        <v>0</v>
      </c>
      <c r="N471" s="278">
        <f t="shared" si="598"/>
        <v>0</v>
      </c>
      <c r="O471" s="277">
        <f t="shared" si="598"/>
        <v>0</v>
      </c>
      <c r="P471" s="277">
        <f t="shared" si="598"/>
        <v>0</v>
      </c>
      <c r="Q471" s="277">
        <f t="shared" si="598"/>
        <v>0</v>
      </c>
      <c r="R471" s="279">
        <f t="shared" si="598"/>
        <v>0</v>
      </c>
      <c r="S471" s="278">
        <f t="shared" si="598"/>
        <v>0</v>
      </c>
      <c r="T471" s="277">
        <f t="shared" si="598"/>
        <v>0</v>
      </c>
      <c r="U471" s="277">
        <f t="shared" si="598"/>
        <v>0</v>
      </c>
      <c r="V471" s="277">
        <f t="shared" si="598"/>
        <v>0</v>
      </c>
      <c r="W471" s="279">
        <f t="shared" si="598"/>
        <v>0</v>
      </c>
      <c r="X471" s="278">
        <f t="shared" si="598"/>
        <v>0</v>
      </c>
      <c r="Y471" s="277">
        <f t="shared" si="598"/>
        <v>0</v>
      </c>
      <c r="Z471" s="277">
        <f t="shared" si="598"/>
        <v>0</v>
      </c>
      <c r="AA471" s="277">
        <f t="shared" si="598"/>
        <v>0</v>
      </c>
      <c r="AB471" s="279">
        <f t="shared" si="598"/>
        <v>0</v>
      </c>
      <c r="AC471" s="350">
        <f t="shared" si="598"/>
        <v>0</v>
      </c>
      <c r="AD471" s="216">
        <f t="shared" si="598"/>
        <v>0</v>
      </c>
      <c r="AE471" s="216">
        <f t="shared" si="598"/>
        <v>0</v>
      </c>
      <c r="AF471" s="216">
        <f t="shared" si="598"/>
        <v>0</v>
      </c>
      <c r="AG471" s="351">
        <f t="shared" si="598"/>
        <v>0</v>
      </c>
      <c r="AH471" s="249"/>
      <c r="AI471" s="379" t="str">
        <f t="shared" si="549"/>
        <v/>
      </c>
      <c r="AJ471" s="185"/>
      <c r="AK471" s="185"/>
      <c r="AL471" s="185"/>
      <c r="AM471" s="185"/>
    </row>
    <row r="472" spans="1:39" ht="12.75" customHeight="1">
      <c r="A472" s="162"/>
      <c r="B472" s="162"/>
      <c r="C472" s="242" t="s">
        <v>167</v>
      </c>
      <c r="D472" s="244" t="str">
        <f t="shared" si="550"/>
        <v/>
      </c>
      <c r="E472" s="243" t="str">
        <f t="shared" si="587"/>
        <v>_41</v>
      </c>
      <c r="F472" s="178">
        <v>41</v>
      </c>
      <c r="G472" s="178"/>
      <c r="H472" s="177"/>
      <c r="I472" s="217"/>
      <c r="J472" s="280"/>
      <c r="K472" s="280"/>
      <c r="L472" s="280"/>
      <c r="M472" s="280"/>
      <c r="N472" s="281"/>
      <c r="O472" s="280"/>
      <c r="P472" s="280"/>
      <c r="Q472" s="280"/>
      <c r="R472" s="282"/>
      <c r="S472" s="281"/>
      <c r="T472" s="280"/>
      <c r="U472" s="280"/>
      <c r="V472" s="280"/>
      <c r="W472" s="282"/>
      <c r="X472" s="281"/>
      <c r="Y472" s="280"/>
      <c r="Z472" s="280"/>
      <c r="AA472" s="280"/>
      <c r="AB472" s="282"/>
      <c r="AC472" s="352"/>
      <c r="AD472" s="223"/>
      <c r="AE472" s="223"/>
      <c r="AF472" s="223"/>
      <c r="AG472" s="353"/>
      <c r="AH472" s="249"/>
      <c r="AI472" s="379" t="str">
        <f t="shared" si="549"/>
        <v/>
      </c>
      <c r="AJ472" s="185"/>
      <c r="AK472" s="185"/>
      <c r="AL472" s="185"/>
      <c r="AM472" s="185"/>
    </row>
    <row r="473" spans="1:39" ht="12.75" customHeight="1">
      <c r="A473" s="162"/>
      <c r="B473" s="162"/>
      <c r="C473" s="242" t="s">
        <v>168</v>
      </c>
      <c r="D473" s="244" t="str">
        <f t="shared" si="550"/>
        <v/>
      </c>
      <c r="E473" s="243" t="str">
        <f t="shared" si="587"/>
        <v>_42</v>
      </c>
      <c r="F473" s="178">
        <v>42</v>
      </c>
      <c r="G473" s="178"/>
      <c r="H473" s="177"/>
      <c r="I473" s="210" t="str">
        <f>"CAS Pensions (champ constant "&amp;$M$3&amp;")"</f>
        <v>CAS Pensions (champ constant 2023)</v>
      </c>
      <c r="J473" s="277">
        <f t="shared" ref="J473:AG473" si="599">+J474+J475+J476</f>
        <v>0</v>
      </c>
      <c r="K473" s="277">
        <f t="shared" si="599"/>
        <v>0</v>
      </c>
      <c r="L473" s="277">
        <f t="shared" si="599"/>
        <v>0</v>
      </c>
      <c r="M473" s="277">
        <f t="shared" si="599"/>
        <v>0</v>
      </c>
      <c r="N473" s="278">
        <f t="shared" si="599"/>
        <v>0</v>
      </c>
      <c r="O473" s="277">
        <f t="shared" si="599"/>
        <v>0</v>
      </c>
      <c r="P473" s="277">
        <f t="shared" si="599"/>
        <v>0</v>
      </c>
      <c r="Q473" s="277">
        <f t="shared" si="599"/>
        <v>0</v>
      </c>
      <c r="R473" s="279">
        <f t="shared" si="599"/>
        <v>0</v>
      </c>
      <c r="S473" s="278">
        <f t="shared" si="599"/>
        <v>0</v>
      </c>
      <c r="T473" s="277">
        <f t="shared" si="599"/>
        <v>0</v>
      </c>
      <c r="U473" s="277">
        <f t="shared" si="599"/>
        <v>0</v>
      </c>
      <c r="V473" s="277">
        <f t="shared" si="599"/>
        <v>0</v>
      </c>
      <c r="W473" s="279">
        <f t="shared" si="599"/>
        <v>0</v>
      </c>
      <c r="X473" s="278">
        <f t="shared" si="599"/>
        <v>0</v>
      </c>
      <c r="Y473" s="277">
        <f t="shared" si="599"/>
        <v>0</v>
      </c>
      <c r="Z473" s="277">
        <f t="shared" si="599"/>
        <v>0</v>
      </c>
      <c r="AA473" s="277">
        <f t="shared" si="599"/>
        <v>0</v>
      </c>
      <c r="AB473" s="279">
        <f t="shared" si="599"/>
        <v>0</v>
      </c>
      <c r="AC473" s="350">
        <f t="shared" si="599"/>
        <v>0</v>
      </c>
      <c r="AD473" s="216">
        <f t="shared" si="599"/>
        <v>0</v>
      </c>
      <c r="AE473" s="216">
        <f t="shared" si="599"/>
        <v>0</v>
      </c>
      <c r="AF473" s="216">
        <f t="shared" si="599"/>
        <v>0</v>
      </c>
      <c r="AG473" s="351">
        <f t="shared" si="599"/>
        <v>0</v>
      </c>
      <c r="AH473" s="249"/>
      <c r="AI473" s="379" t="str">
        <f t="shared" si="549"/>
        <v/>
      </c>
      <c r="AJ473" s="185"/>
      <c r="AK473" s="185"/>
      <c r="AL473" s="185"/>
      <c r="AM473" s="185"/>
    </row>
    <row r="474" spans="1:39" ht="12.75" customHeight="1">
      <c r="A474" s="162"/>
      <c r="B474" s="162"/>
      <c r="C474" s="242" t="s">
        <v>169</v>
      </c>
      <c r="D474" s="244" t="str">
        <f t="shared" si="550"/>
        <v/>
      </c>
      <c r="E474" s="243" t="str">
        <f t="shared" si="587"/>
        <v>_43</v>
      </c>
      <c r="F474" s="178">
        <v>43</v>
      </c>
      <c r="G474" s="178"/>
      <c r="H474" s="177"/>
      <c r="I474" s="197" t="s">
        <v>170</v>
      </c>
      <c r="J474" s="286"/>
      <c r="K474" s="286"/>
      <c r="L474" s="286"/>
      <c r="M474" s="286"/>
      <c r="N474" s="287"/>
      <c r="O474" s="286"/>
      <c r="P474" s="286"/>
      <c r="Q474" s="286"/>
      <c r="R474" s="288"/>
      <c r="S474" s="287"/>
      <c r="T474" s="286"/>
      <c r="U474" s="286"/>
      <c r="V474" s="286"/>
      <c r="W474" s="288"/>
      <c r="X474" s="287"/>
      <c r="Y474" s="286"/>
      <c r="Z474" s="286"/>
      <c r="AA474" s="286"/>
      <c r="AB474" s="288"/>
      <c r="AC474" s="357">
        <f t="shared" ref="AC474:AC476" si="600">+N474+S474+X474-$J474</f>
        <v>0</v>
      </c>
      <c r="AD474" s="358">
        <f t="shared" ref="AD474:AD476" si="601">+O474+T474+Y474-$J474</f>
        <v>0</v>
      </c>
      <c r="AE474" s="358">
        <f t="shared" ref="AE474:AE476" si="602">+P474+U474+Z474-$J474</f>
        <v>0</v>
      </c>
      <c r="AF474" s="358">
        <f t="shared" ref="AF474:AF476" si="603">+Q474+V474+AA474-$J474</f>
        <v>0</v>
      </c>
      <c r="AG474" s="359">
        <f t="shared" ref="AG474:AG476" si="604">+R474+W474+AB474-$J474</f>
        <v>0</v>
      </c>
      <c r="AH474" s="249"/>
      <c r="AI474" s="379" t="str">
        <f t="shared" si="549"/>
        <v/>
      </c>
      <c r="AJ474" s="185"/>
      <c r="AK474" s="185"/>
      <c r="AL474" s="185"/>
      <c r="AM474" s="185"/>
    </row>
    <row r="475" spans="1:39" ht="12.75" customHeight="1">
      <c r="A475" s="162"/>
      <c r="B475" s="162"/>
      <c r="C475" s="242" t="s">
        <v>171</v>
      </c>
      <c r="D475" s="244" t="str">
        <f t="shared" si="550"/>
        <v/>
      </c>
      <c r="E475" s="243" t="str">
        <f t="shared" si="587"/>
        <v>_44</v>
      </c>
      <c r="F475" s="178">
        <v>44</v>
      </c>
      <c r="G475" s="178"/>
      <c r="H475" s="177"/>
      <c r="I475" s="197" t="s">
        <v>172</v>
      </c>
      <c r="J475" s="286"/>
      <c r="K475" s="286"/>
      <c r="L475" s="286"/>
      <c r="M475" s="286"/>
      <c r="N475" s="287"/>
      <c r="O475" s="286"/>
      <c r="P475" s="286"/>
      <c r="Q475" s="286"/>
      <c r="R475" s="288"/>
      <c r="S475" s="287"/>
      <c r="T475" s="286"/>
      <c r="U475" s="286"/>
      <c r="V475" s="286"/>
      <c r="W475" s="288"/>
      <c r="X475" s="287"/>
      <c r="Y475" s="286"/>
      <c r="Z475" s="286"/>
      <c r="AA475" s="286"/>
      <c r="AB475" s="288"/>
      <c r="AC475" s="357">
        <f t="shared" si="600"/>
        <v>0</v>
      </c>
      <c r="AD475" s="358">
        <f t="shared" si="601"/>
        <v>0</v>
      </c>
      <c r="AE475" s="358">
        <f t="shared" si="602"/>
        <v>0</v>
      </c>
      <c r="AF475" s="358">
        <f t="shared" si="603"/>
        <v>0</v>
      </c>
      <c r="AG475" s="359">
        <f t="shared" si="604"/>
        <v>0</v>
      </c>
      <c r="AH475" s="249"/>
      <c r="AI475" s="379" t="str">
        <f t="shared" si="549"/>
        <v/>
      </c>
      <c r="AJ475" s="185"/>
      <c r="AK475" s="185"/>
      <c r="AL475" s="185"/>
      <c r="AM475" s="185"/>
    </row>
    <row r="476" spans="1:39" ht="12.75" customHeight="1">
      <c r="A476" s="162"/>
      <c r="B476" s="162"/>
      <c r="C476" s="242" t="s">
        <v>173</v>
      </c>
      <c r="D476" s="244" t="str">
        <f t="shared" si="550"/>
        <v/>
      </c>
      <c r="E476" s="243" t="str">
        <f t="shared" si="587"/>
        <v>_45</v>
      </c>
      <c r="F476" s="178">
        <v>45</v>
      </c>
      <c r="G476" s="178"/>
      <c r="H476" s="177"/>
      <c r="I476" s="197" t="s">
        <v>174</v>
      </c>
      <c r="J476" s="286"/>
      <c r="K476" s="286"/>
      <c r="L476" s="286"/>
      <c r="M476" s="286"/>
      <c r="N476" s="287"/>
      <c r="O476" s="286"/>
      <c r="P476" s="286"/>
      <c r="Q476" s="286"/>
      <c r="R476" s="288"/>
      <c r="S476" s="287"/>
      <c r="T476" s="286"/>
      <c r="U476" s="286"/>
      <c r="V476" s="286"/>
      <c r="W476" s="288"/>
      <c r="X476" s="287"/>
      <c r="Y476" s="286"/>
      <c r="Z476" s="286"/>
      <c r="AA476" s="286"/>
      <c r="AB476" s="288"/>
      <c r="AC476" s="357">
        <f t="shared" si="600"/>
        <v>0</v>
      </c>
      <c r="AD476" s="358">
        <f t="shared" si="601"/>
        <v>0</v>
      </c>
      <c r="AE476" s="358">
        <f t="shared" si="602"/>
        <v>0</v>
      </c>
      <c r="AF476" s="358">
        <f t="shared" si="603"/>
        <v>0</v>
      </c>
      <c r="AG476" s="359">
        <f t="shared" si="604"/>
        <v>0</v>
      </c>
      <c r="AH476" s="249"/>
      <c r="AI476" s="379" t="str">
        <f t="shared" si="549"/>
        <v/>
      </c>
      <c r="AJ476" s="185"/>
      <c r="AK476" s="185"/>
      <c r="AL476" s="185"/>
      <c r="AM476" s="185"/>
    </row>
    <row r="477" spans="1:39" ht="12.75" customHeight="1">
      <c r="A477" s="162"/>
      <c r="B477" s="162"/>
      <c r="C477" s="242" t="s">
        <v>175</v>
      </c>
      <c r="D477" s="244" t="str">
        <f t="shared" si="550"/>
        <v/>
      </c>
      <c r="E477" s="243" t="str">
        <f t="shared" si="587"/>
        <v>_46</v>
      </c>
      <c r="F477" s="178">
        <v>46</v>
      </c>
      <c r="G477" s="178"/>
      <c r="H477" s="177"/>
      <c r="I477" s="197"/>
      <c r="J477" s="256"/>
      <c r="K477" s="256"/>
      <c r="L477" s="256"/>
      <c r="M477" s="256"/>
      <c r="N477" s="257"/>
      <c r="O477" s="256"/>
      <c r="P477" s="256"/>
      <c r="Q477" s="256"/>
      <c r="R477" s="258"/>
      <c r="S477" s="257"/>
      <c r="T477" s="256"/>
      <c r="U477" s="256"/>
      <c r="V477" s="256"/>
      <c r="W477" s="258"/>
      <c r="X477" s="257"/>
      <c r="Y477" s="256"/>
      <c r="Z477" s="256"/>
      <c r="AA477" s="256"/>
      <c r="AB477" s="258"/>
      <c r="AC477" s="331"/>
      <c r="AD477" s="209"/>
      <c r="AE477" s="209"/>
      <c r="AF477" s="209"/>
      <c r="AG477" s="332"/>
      <c r="AH477" s="249"/>
      <c r="AI477" s="379" t="str">
        <f t="shared" si="549"/>
        <v/>
      </c>
      <c r="AJ477" s="185"/>
      <c r="AK477" s="185"/>
      <c r="AL477" s="185"/>
      <c r="AM477" s="185"/>
    </row>
    <row r="478" spans="1:39" ht="12.75" customHeight="1">
      <c r="A478" s="162"/>
      <c r="B478" s="162"/>
      <c r="C478" s="242" t="s">
        <v>176</v>
      </c>
      <c r="D478" s="244" t="str">
        <f t="shared" si="550"/>
        <v/>
      </c>
      <c r="E478" s="243" t="str">
        <f t="shared" si="587"/>
        <v>_47</v>
      </c>
      <c r="F478" s="178">
        <v>47</v>
      </c>
      <c r="G478" s="178"/>
      <c r="H478" s="177"/>
      <c r="I478" s="224" t="s">
        <v>164</v>
      </c>
      <c r="J478" s="283"/>
      <c r="K478" s="283"/>
      <c r="L478" s="283"/>
      <c r="M478" s="283"/>
      <c r="N478" s="284"/>
      <c r="O478" s="283"/>
      <c r="P478" s="283"/>
      <c r="Q478" s="283"/>
      <c r="R478" s="285"/>
      <c r="S478" s="284"/>
      <c r="T478" s="283"/>
      <c r="U478" s="283"/>
      <c r="V478" s="283"/>
      <c r="W478" s="285"/>
      <c r="X478" s="284"/>
      <c r="Y478" s="283"/>
      <c r="Z478" s="283"/>
      <c r="AA478" s="283"/>
      <c r="AB478" s="285"/>
      <c r="AC478" s="354">
        <f>+N478+S478+X478-$J478</f>
        <v>0</v>
      </c>
      <c r="AD478" s="355">
        <f t="shared" ref="AD478" si="605">+O478+T478+Y478-$J478</f>
        <v>0</v>
      </c>
      <c r="AE478" s="355">
        <f t="shared" ref="AE478" si="606">+P478+U478+Z478-$J478</f>
        <v>0</v>
      </c>
      <c r="AF478" s="355">
        <f t="shared" ref="AF478" si="607">+Q478+V478+AA478-$J478</f>
        <v>0</v>
      </c>
      <c r="AG478" s="356">
        <f t="shared" ref="AG478" si="608">+R478+W478+AB478-$J478</f>
        <v>0</v>
      </c>
      <c r="AH478" s="249"/>
      <c r="AI478" s="379" t="str">
        <f t="shared" si="549"/>
        <v/>
      </c>
      <c r="AJ478" s="185"/>
      <c r="AK478" s="185"/>
      <c r="AL478" s="185"/>
      <c r="AM478" s="185"/>
    </row>
    <row r="479" spans="1:39" ht="12.75" customHeight="1">
      <c r="A479" s="162"/>
      <c r="B479" s="162"/>
      <c r="C479" s="242" t="s">
        <v>177</v>
      </c>
      <c r="D479" s="244" t="str">
        <f t="shared" si="550"/>
        <v/>
      </c>
      <c r="E479" s="243" t="str">
        <f t="shared" si="587"/>
        <v>_48</v>
      </c>
      <c r="F479" s="178">
        <v>48</v>
      </c>
      <c r="G479" s="178"/>
      <c r="H479" s="177"/>
      <c r="I479" s="210" t="s">
        <v>178</v>
      </c>
      <c r="J479" s="277">
        <f t="shared" ref="J479:AG479" si="609">+J473+J478</f>
        <v>0</v>
      </c>
      <c r="K479" s="277">
        <f t="shared" si="609"/>
        <v>0</v>
      </c>
      <c r="L479" s="277">
        <f t="shared" si="609"/>
        <v>0</v>
      </c>
      <c r="M479" s="277">
        <f t="shared" si="609"/>
        <v>0</v>
      </c>
      <c r="N479" s="278">
        <f t="shared" si="609"/>
        <v>0</v>
      </c>
      <c r="O479" s="277">
        <f t="shared" si="609"/>
        <v>0</v>
      </c>
      <c r="P479" s="277">
        <f t="shared" si="609"/>
        <v>0</v>
      </c>
      <c r="Q479" s="277">
        <f t="shared" si="609"/>
        <v>0</v>
      </c>
      <c r="R479" s="279">
        <f t="shared" si="609"/>
        <v>0</v>
      </c>
      <c r="S479" s="278">
        <f t="shared" si="609"/>
        <v>0</v>
      </c>
      <c r="T479" s="277">
        <f t="shared" si="609"/>
        <v>0</v>
      </c>
      <c r="U479" s="277">
        <f t="shared" si="609"/>
        <v>0</v>
      </c>
      <c r="V479" s="277">
        <f t="shared" si="609"/>
        <v>0</v>
      </c>
      <c r="W479" s="279">
        <f t="shared" si="609"/>
        <v>0</v>
      </c>
      <c r="X479" s="278">
        <f t="shared" si="609"/>
        <v>0</v>
      </c>
      <c r="Y479" s="277">
        <f t="shared" si="609"/>
        <v>0</v>
      </c>
      <c r="Z479" s="277">
        <f t="shared" si="609"/>
        <v>0</v>
      </c>
      <c r="AA479" s="277">
        <f t="shared" si="609"/>
        <v>0</v>
      </c>
      <c r="AB479" s="279">
        <f t="shared" si="609"/>
        <v>0</v>
      </c>
      <c r="AC479" s="350">
        <f t="shared" si="609"/>
        <v>0</v>
      </c>
      <c r="AD479" s="216">
        <f t="shared" si="609"/>
        <v>0</v>
      </c>
      <c r="AE479" s="216">
        <f t="shared" si="609"/>
        <v>0</v>
      </c>
      <c r="AF479" s="216">
        <f t="shared" si="609"/>
        <v>0</v>
      </c>
      <c r="AG479" s="351">
        <f t="shared" si="609"/>
        <v>0</v>
      </c>
      <c r="AH479" s="249"/>
      <c r="AI479" s="379" t="str">
        <f t="shared" si="549"/>
        <v/>
      </c>
      <c r="AJ479" s="185"/>
      <c r="AK479" s="185"/>
      <c r="AL479" s="185"/>
      <c r="AM479" s="185"/>
    </row>
    <row r="480" spans="1:39" ht="12.75" customHeight="1">
      <c r="A480" s="162"/>
      <c r="B480" s="162"/>
      <c r="C480" s="242" t="s">
        <v>179</v>
      </c>
      <c r="D480" s="244" t="str">
        <f t="shared" si="550"/>
        <v/>
      </c>
      <c r="E480" s="243" t="str">
        <f t="shared" si="587"/>
        <v>_49</v>
      </c>
      <c r="F480" s="178">
        <v>49</v>
      </c>
      <c r="G480" s="178"/>
      <c r="H480" s="177"/>
      <c r="I480" s="197"/>
      <c r="J480" s="256"/>
      <c r="K480" s="256"/>
      <c r="L480" s="256"/>
      <c r="M480" s="256"/>
      <c r="N480" s="257"/>
      <c r="O480" s="256"/>
      <c r="P480" s="256"/>
      <c r="Q480" s="256"/>
      <c r="R480" s="258"/>
      <c r="S480" s="257"/>
      <c r="T480" s="256"/>
      <c r="U480" s="256"/>
      <c r="V480" s="256"/>
      <c r="W480" s="258"/>
      <c r="X480" s="257"/>
      <c r="Y480" s="256"/>
      <c r="Z480" s="256"/>
      <c r="AA480" s="256"/>
      <c r="AB480" s="258"/>
      <c r="AC480" s="331"/>
      <c r="AD480" s="209"/>
      <c r="AE480" s="209"/>
      <c r="AF480" s="209"/>
      <c r="AG480" s="332"/>
      <c r="AH480" s="249"/>
      <c r="AI480" s="379" t="str">
        <f t="shared" si="549"/>
        <v/>
      </c>
      <c r="AJ480" s="185"/>
      <c r="AK480" s="185"/>
      <c r="AL480" s="185"/>
      <c r="AM480" s="185"/>
    </row>
    <row r="481" spans="1:39" ht="12.75" customHeight="1">
      <c r="A481" s="162"/>
      <c r="B481" s="162"/>
      <c r="C481" s="242" t="s">
        <v>180</v>
      </c>
      <c r="D481" s="244" t="str">
        <f t="shared" si="550"/>
        <v/>
      </c>
      <c r="E481" s="243" t="str">
        <f t="shared" si="587"/>
        <v>_50</v>
      </c>
      <c r="F481" s="178">
        <v>50</v>
      </c>
      <c r="G481" s="178"/>
      <c r="H481" s="177"/>
      <c r="I481" s="301" t="str">
        <f>"Total Titre 2 (champ constant "&amp;$M$3&amp;")"</f>
        <v>Total Titre 2 (champ constant 2023)</v>
      </c>
      <c r="J481" s="313">
        <f t="shared" ref="J481:AG481" si="610">+J468+J473</f>
        <v>0</v>
      </c>
      <c r="K481" s="313">
        <f t="shared" si="610"/>
        <v>0</v>
      </c>
      <c r="L481" s="313">
        <f t="shared" si="610"/>
        <v>0</v>
      </c>
      <c r="M481" s="313">
        <f t="shared" si="610"/>
        <v>0</v>
      </c>
      <c r="N481" s="314">
        <f t="shared" si="610"/>
        <v>0</v>
      </c>
      <c r="O481" s="313">
        <f t="shared" si="610"/>
        <v>0</v>
      </c>
      <c r="P481" s="313">
        <f t="shared" si="610"/>
        <v>0</v>
      </c>
      <c r="Q481" s="313">
        <f t="shared" si="610"/>
        <v>0</v>
      </c>
      <c r="R481" s="315">
        <f t="shared" si="610"/>
        <v>0</v>
      </c>
      <c r="S481" s="314">
        <f t="shared" si="610"/>
        <v>0</v>
      </c>
      <c r="T481" s="313">
        <f t="shared" si="610"/>
        <v>0</v>
      </c>
      <c r="U481" s="313">
        <f t="shared" si="610"/>
        <v>0</v>
      </c>
      <c r="V481" s="313">
        <f t="shared" si="610"/>
        <v>0</v>
      </c>
      <c r="W481" s="315">
        <f t="shared" si="610"/>
        <v>0</v>
      </c>
      <c r="X481" s="314">
        <f t="shared" si="610"/>
        <v>0</v>
      </c>
      <c r="Y481" s="313">
        <f t="shared" si="610"/>
        <v>0</v>
      </c>
      <c r="Z481" s="313">
        <f t="shared" si="610"/>
        <v>0</v>
      </c>
      <c r="AA481" s="313">
        <f t="shared" si="610"/>
        <v>0</v>
      </c>
      <c r="AB481" s="315">
        <f t="shared" si="610"/>
        <v>0</v>
      </c>
      <c r="AC481" s="360">
        <f t="shared" si="610"/>
        <v>0</v>
      </c>
      <c r="AD481" s="361">
        <f t="shared" si="610"/>
        <v>0</v>
      </c>
      <c r="AE481" s="361">
        <f t="shared" si="610"/>
        <v>0</v>
      </c>
      <c r="AF481" s="361">
        <f t="shared" si="610"/>
        <v>0</v>
      </c>
      <c r="AG481" s="362">
        <f t="shared" si="610"/>
        <v>0</v>
      </c>
      <c r="AH481" s="249"/>
      <c r="AI481" s="379" t="str">
        <f t="shared" si="549"/>
        <v/>
      </c>
      <c r="AJ481" s="185"/>
      <c r="AK481" s="185"/>
      <c r="AL481" s="185"/>
      <c r="AM481" s="185"/>
    </row>
    <row r="482" spans="1:39" ht="12.75" customHeight="1">
      <c r="A482" s="162"/>
      <c r="B482" s="162"/>
      <c r="C482" s="242" t="s">
        <v>181</v>
      </c>
      <c r="D482" s="244" t="str">
        <f t="shared" si="550"/>
        <v/>
      </c>
      <c r="E482" s="243" t="str">
        <f t="shared" si="587"/>
        <v>_51</v>
      </c>
      <c r="F482" s="178">
        <v>51</v>
      </c>
      <c r="G482" s="178"/>
      <c r="H482" s="177"/>
      <c r="I482" s="187"/>
      <c r="J482" s="289"/>
      <c r="K482" s="289"/>
      <c r="L482" s="289"/>
      <c r="M482" s="289"/>
      <c r="N482" s="290"/>
      <c r="O482" s="289"/>
      <c r="P482" s="289"/>
      <c r="Q482" s="289"/>
      <c r="R482" s="291"/>
      <c r="S482" s="290"/>
      <c r="T482" s="289"/>
      <c r="U482" s="289"/>
      <c r="V482" s="289"/>
      <c r="W482" s="291"/>
      <c r="X482" s="290"/>
      <c r="Y482" s="289"/>
      <c r="Z482" s="289"/>
      <c r="AA482" s="289"/>
      <c r="AB482" s="291"/>
      <c r="AC482" s="363"/>
      <c r="AD482" s="237"/>
      <c r="AE482" s="237"/>
      <c r="AF482" s="237"/>
      <c r="AG482" s="364"/>
      <c r="AH482" s="249"/>
      <c r="AI482" s="379" t="str">
        <f t="shared" si="549"/>
        <v/>
      </c>
      <c r="AJ482" s="185"/>
      <c r="AK482" s="185"/>
      <c r="AL482" s="185"/>
      <c r="AM482" s="185"/>
    </row>
    <row r="483" spans="1:39" ht="12.75" customHeight="1" thickBot="1">
      <c r="A483" s="162"/>
      <c r="B483" s="162"/>
      <c r="C483" s="242" t="s">
        <v>182</v>
      </c>
      <c r="D483" s="244" t="str">
        <f t="shared" si="550"/>
        <v/>
      </c>
      <c r="E483" s="243" t="str">
        <f t="shared" si="587"/>
        <v>_52</v>
      </c>
      <c r="F483" s="178">
        <v>52</v>
      </c>
      <c r="G483" s="178"/>
      <c r="H483" s="177"/>
      <c r="I483" s="301" t="s">
        <v>183</v>
      </c>
      <c r="J483" s="316">
        <f t="shared" ref="J483:AG483" si="611">+J471+J479</f>
        <v>0</v>
      </c>
      <c r="K483" s="316">
        <f t="shared" si="611"/>
        <v>0</v>
      </c>
      <c r="L483" s="316">
        <f t="shared" si="611"/>
        <v>0</v>
      </c>
      <c r="M483" s="316">
        <f t="shared" si="611"/>
        <v>0</v>
      </c>
      <c r="N483" s="317">
        <f t="shared" si="611"/>
        <v>0</v>
      </c>
      <c r="O483" s="318">
        <f t="shared" si="611"/>
        <v>0</v>
      </c>
      <c r="P483" s="318">
        <f t="shared" si="611"/>
        <v>0</v>
      </c>
      <c r="Q483" s="318">
        <f t="shared" si="611"/>
        <v>0</v>
      </c>
      <c r="R483" s="319">
        <f t="shared" si="611"/>
        <v>0</v>
      </c>
      <c r="S483" s="317">
        <f t="shared" si="611"/>
        <v>0</v>
      </c>
      <c r="T483" s="318">
        <f t="shared" si="611"/>
        <v>0</v>
      </c>
      <c r="U483" s="318">
        <f t="shared" si="611"/>
        <v>0</v>
      </c>
      <c r="V483" s="318">
        <f t="shared" si="611"/>
        <v>0</v>
      </c>
      <c r="W483" s="319">
        <f t="shared" si="611"/>
        <v>0</v>
      </c>
      <c r="X483" s="317">
        <f t="shared" si="611"/>
        <v>0</v>
      </c>
      <c r="Y483" s="318">
        <f t="shared" si="611"/>
        <v>0</v>
      </c>
      <c r="Z483" s="318">
        <f t="shared" si="611"/>
        <v>0</v>
      </c>
      <c r="AA483" s="318">
        <f t="shared" si="611"/>
        <v>0</v>
      </c>
      <c r="AB483" s="319">
        <f t="shared" si="611"/>
        <v>0</v>
      </c>
      <c r="AC483" s="365">
        <f t="shared" si="611"/>
        <v>0</v>
      </c>
      <c r="AD483" s="366">
        <f t="shared" si="611"/>
        <v>0</v>
      </c>
      <c r="AE483" s="366">
        <f t="shared" si="611"/>
        <v>0</v>
      </c>
      <c r="AF483" s="366">
        <f t="shared" si="611"/>
        <v>0</v>
      </c>
      <c r="AG483" s="367">
        <f t="shared" si="611"/>
        <v>0</v>
      </c>
      <c r="AH483" s="249"/>
      <c r="AI483" s="379" t="str">
        <f t="shared" si="549"/>
        <v/>
      </c>
      <c r="AJ483" s="185"/>
      <c r="AK483" s="185"/>
      <c r="AL483" s="185"/>
      <c r="AM483" s="185"/>
    </row>
    <row r="484" spans="1:39" ht="12.75" customHeight="1">
      <c r="A484" s="238" t="s">
        <v>95</v>
      </c>
      <c r="B484" s="238"/>
      <c r="C484" s="238" t="s">
        <v>95</v>
      </c>
      <c r="D484" s="238" t="s">
        <v>95</v>
      </c>
      <c r="E484" s="238"/>
      <c r="F484" s="238"/>
      <c r="G484" s="238"/>
      <c r="H484" s="240"/>
      <c r="I484" s="238"/>
      <c r="J484" s="238"/>
      <c r="K484" s="241"/>
      <c r="L484" s="241"/>
      <c r="M484" s="241"/>
      <c r="N484" s="241"/>
      <c r="O484" s="241"/>
      <c r="P484" s="241"/>
      <c r="Q484" s="241"/>
      <c r="R484" s="241"/>
      <c r="S484" s="241"/>
      <c r="T484" s="241"/>
      <c r="U484" s="241"/>
      <c r="V484" s="241"/>
      <c r="W484" s="241"/>
      <c r="X484" s="241"/>
      <c r="Y484" s="241"/>
      <c r="Z484" s="241"/>
      <c r="AA484" s="241"/>
      <c r="AB484" s="241"/>
      <c r="AC484" s="241"/>
      <c r="AD484" s="241"/>
      <c r="AE484" s="241"/>
      <c r="AF484" s="241"/>
      <c r="AG484" s="241"/>
      <c r="AH484" s="241"/>
      <c r="AI484" s="241"/>
      <c r="AJ484" s="241"/>
      <c r="AK484" s="241"/>
      <c r="AL484" s="241"/>
      <c r="AM484" s="241"/>
    </row>
    <row r="485" spans="1:39" ht="20.100000000000001" customHeight="1">
      <c r="A485" s="162"/>
      <c r="B485" s="162"/>
      <c r="C485" s="162"/>
      <c r="D485" s="162"/>
      <c r="E485" s="162"/>
      <c r="F485" s="162"/>
      <c r="G485" s="162"/>
      <c r="H485" s="163"/>
      <c r="I485" s="164"/>
      <c r="J485" s="164"/>
      <c r="K485" s="292"/>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249"/>
      <c r="AI485" s="185"/>
      <c r="AJ485" s="185"/>
      <c r="AK485" s="185"/>
      <c r="AL485" s="185"/>
      <c r="AM485" s="185"/>
    </row>
    <row r="486" spans="1:39" ht="20.100000000000001" customHeight="1">
      <c r="A486" s="162"/>
      <c r="B486" s="162"/>
      <c r="C486" s="162"/>
      <c r="D486" s="162"/>
      <c r="E486" s="162"/>
      <c r="F486" s="162"/>
      <c r="G486" s="162"/>
      <c r="H486" s="163"/>
      <c r="I486" s="292"/>
      <c r="J486" s="292"/>
      <c r="K486" s="292"/>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249"/>
      <c r="AI486" s="185"/>
      <c r="AJ486" s="185"/>
      <c r="AK486" s="185"/>
      <c r="AL486" s="185"/>
      <c r="AM486" s="185"/>
    </row>
    <row r="487" spans="1:39" ht="20.100000000000001" customHeight="1">
      <c r="A487" s="162"/>
      <c r="B487" s="162"/>
      <c r="C487" s="162"/>
      <c r="D487" s="162"/>
      <c r="E487" s="162"/>
      <c r="F487" s="162"/>
      <c r="G487" s="162"/>
      <c r="H487" s="163"/>
      <c r="I487" s="292"/>
      <c r="J487" s="292"/>
      <c r="K487" s="292"/>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249"/>
      <c r="AI487" s="185"/>
      <c r="AJ487" s="185"/>
      <c r="AK487" s="185"/>
      <c r="AL487" s="185"/>
      <c r="AM487" s="185"/>
    </row>
    <row r="488" spans="1:39" ht="20.100000000000001" customHeight="1">
      <c r="A488" s="162"/>
      <c r="B488" s="162"/>
      <c r="C488" s="162"/>
      <c r="D488" s="162"/>
      <c r="E488" s="162"/>
      <c r="F488" s="162"/>
      <c r="G488" s="162"/>
      <c r="H488" s="163"/>
      <c r="I488" s="292"/>
      <c r="J488" s="292"/>
      <c r="K488" s="292"/>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249"/>
      <c r="AI488" s="185"/>
      <c r="AJ488" s="185"/>
      <c r="AK488" s="185"/>
      <c r="AL488" s="185"/>
      <c r="AM488" s="185"/>
    </row>
    <row r="489" spans="1:39" ht="20.100000000000001" customHeight="1">
      <c r="A489" s="162"/>
      <c r="B489" s="162"/>
      <c r="C489" s="162"/>
      <c r="D489" s="162"/>
      <c r="E489" s="162"/>
      <c r="F489" s="162"/>
      <c r="G489" s="162"/>
      <c r="H489" s="163"/>
      <c r="I489" s="292"/>
      <c r="J489" s="292"/>
      <c r="K489" s="292"/>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249"/>
      <c r="AI489" s="185"/>
      <c r="AJ489" s="185"/>
      <c r="AK489" s="185"/>
      <c r="AL489" s="185"/>
      <c r="AM489" s="185"/>
    </row>
    <row r="490" spans="1:39" ht="20.100000000000001" customHeight="1">
      <c r="A490" s="162"/>
      <c r="B490" s="162"/>
      <c r="C490" s="162"/>
      <c r="D490" s="162"/>
      <c r="E490" s="162"/>
      <c r="F490" s="162"/>
      <c r="G490" s="162"/>
      <c r="H490" s="163"/>
      <c r="I490" s="292"/>
      <c r="J490" s="292"/>
      <c r="K490" s="292"/>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249"/>
      <c r="AI490" s="185"/>
      <c r="AJ490" s="185"/>
      <c r="AK490" s="185"/>
      <c r="AL490" s="185"/>
      <c r="AM490" s="185"/>
    </row>
    <row r="491" spans="1:39" ht="20.100000000000001" customHeight="1">
      <c r="A491" s="162"/>
      <c r="B491" s="162"/>
      <c r="C491" s="162"/>
      <c r="D491" s="162"/>
      <c r="E491" s="162"/>
      <c r="F491" s="162"/>
      <c r="G491" s="162"/>
      <c r="H491" s="163"/>
      <c r="I491" s="292"/>
      <c r="J491" s="292"/>
      <c r="K491" s="292"/>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249"/>
      <c r="AI491" s="185"/>
      <c r="AJ491" s="185"/>
      <c r="AK491" s="185"/>
      <c r="AL491" s="185"/>
      <c r="AM491" s="185"/>
    </row>
    <row r="492" spans="1:39" ht="20.100000000000001" customHeight="1">
      <c r="A492" s="162"/>
      <c r="B492" s="162"/>
      <c r="C492" s="162"/>
      <c r="D492" s="162"/>
      <c r="E492" s="162"/>
      <c r="F492" s="162"/>
      <c r="G492" s="162"/>
      <c r="H492" s="163"/>
      <c r="I492" s="292"/>
      <c r="J492" s="292"/>
      <c r="K492" s="292"/>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249"/>
      <c r="AI492" s="185"/>
      <c r="AJ492" s="185"/>
      <c r="AK492" s="185"/>
      <c r="AL492" s="185"/>
      <c r="AM492" s="185"/>
    </row>
    <row r="493" spans="1:39" ht="20.100000000000001" customHeight="1">
      <c r="A493" s="162"/>
      <c r="B493" s="162"/>
      <c r="C493" s="162"/>
      <c r="D493" s="162"/>
      <c r="E493" s="162"/>
      <c r="F493" s="162"/>
      <c r="G493" s="162"/>
      <c r="H493" s="163"/>
      <c r="I493" s="292"/>
      <c r="J493" s="292"/>
      <c r="K493" s="292"/>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249"/>
      <c r="AI493" s="185"/>
      <c r="AJ493" s="185"/>
      <c r="AK493" s="185"/>
      <c r="AL493" s="185"/>
      <c r="AM493" s="185"/>
    </row>
    <row r="494" spans="1:39" ht="20.100000000000001" customHeight="1">
      <c r="A494" s="162"/>
      <c r="B494" s="162"/>
      <c r="C494" s="162"/>
      <c r="D494" s="162"/>
      <c r="E494" s="162"/>
      <c r="F494" s="162"/>
      <c r="G494" s="162"/>
      <c r="H494" s="163"/>
      <c r="I494" s="292"/>
      <c r="J494" s="292"/>
      <c r="K494" s="292"/>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249"/>
      <c r="AI494" s="185"/>
      <c r="AJ494" s="185"/>
      <c r="AK494" s="185"/>
      <c r="AL494" s="185"/>
      <c r="AM494" s="185"/>
    </row>
    <row r="495" spans="1:39" ht="20.100000000000001" customHeight="1">
      <c r="A495" s="162"/>
      <c r="B495" s="162"/>
      <c r="C495" s="162"/>
      <c r="D495" s="162"/>
      <c r="E495" s="162"/>
      <c r="F495" s="162"/>
      <c r="G495" s="162"/>
      <c r="H495" s="163"/>
      <c r="I495" s="292"/>
      <c r="J495" s="292"/>
      <c r="K495" s="292"/>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249"/>
      <c r="AI495" s="185"/>
      <c r="AJ495" s="185"/>
      <c r="AK495" s="185"/>
      <c r="AL495" s="185"/>
      <c r="AM495" s="185"/>
    </row>
    <row r="496" spans="1:39" ht="20.100000000000001" customHeight="1">
      <c r="A496" s="162"/>
      <c r="B496" s="162"/>
      <c r="C496" s="162"/>
      <c r="D496" s="162"/>
      <c r="E496" s="162"/>
      <c r="F496" s="162"/>
      <c r="G496" s="162"/>
      <c r="H496" s="163"/>
      <c r="I496" s="292"/>
      <c r="J496" s="292"/>
      <c r="K496" s="292"/>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249"/>
      <c r="AI496" s="185"/>
      <c r="AJ496" s="185"/>
      <c r="AK496" s="185"/>
      <c r="AL496" s="185"/>
      <c r="AM496" s="185"/>
    </row>
    <row r="497" spans="1:39" ht="20.100000000000001" customHeight="1">
      <c r="A497" s="162"/>
      <c r="B497" s="162"/>
      <c r="C497" s="162"/>
      <c r="D497" s="162"/>
      <c r="E497" s="162"/>
      <c r="F497" s="162"/>
      <c r="G497" s="162"/>
      <c r="H497" s="163"/>
      <c r="I497" s="292"/>
      <c r="J497" s="292"/>
      <c r="K497" s="292"/>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249"/>
      <c r="AI497" s="185"/>
      <c r="AJ497" s="185"/>
      <c r="AK497" s="185"/>
      <c r="AL497" s="185"/>
      <c r="AM497" s="185"/>
    </row>
    <row r="498" spans="1:39" ht="20.100000000000001" customHeight="1">
      <c r="A498" s="162"/>
      <c r="B498" s="162"/>
      <c r="C498" s="162"/>
      <c r="D498" s="162"/>
      <c r="E498" s="162"/>
      <c r="F498" s="162"/>
      <c r="G498" s="162"/>
      <c r="H498" s="163"/>
      <c r="I498" s="292"/>
      <c r="J498" s="292"/>
      <c r="K498" s="292"/>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249"/>
      <c r="AI498" s="185"/>
      <c r="AJ498" s="185"/>
      <c r="AK498" s="185"/>
      <c r="AL498" s="185"/>
      <c r="AM498" s="185"/>
    </row>
    <row r="499" spans="1:39" ht="20.100000000000001" customHeight="1">
      <c r="A499" s="162"/>
      <c r="B499" s="162"/>
      <c r="C499" s="162"/>
      <c r="D499" s="162"/>
      <c r="E499" s="162"/>
      <c r="F499" s="162"/>
      <c r="G499" s="162"/>
      <c r="H499" s="163"/>
      <c r="I499" s="292"/>
      <c r="J499" s="292"/>
      <c r="K499" s="292"/>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249"/>
      <c r="AI499" s="185"/>
      <c r="AJ499" s="185"/>
      <c r="AK499" s="185"/>
      <c r="AL499" s="185"/>
      <c r="AM499" s="185"/>
    </row>
    <row r="500" spans="1:39" ht="20.100000000000001" customHeight="1">
      <c r="A500" s="162"/>
      <c r="B500" s="162"/>
      <c r="C500" s="162"/>
      <c r="D500" s="162"/>
      <c r="E500" s="162"/>
      <c r="F500" s="162"/>
      <c r="G500" s="162"/>
      <c r="H500" s="163"/>
      <c r="I500" s="292"/>
      <c r="J500" s="292"/>
      <c r="K500" s="292"/>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249"/>
      <c r="AI500" s="185"/>
      <c r="AJ500" s="185"/>
      <c r="AK500" s="185"/>
      <c r="AL500" s="185"/>
      <c r="AM500" s="185"/>
    </row>
    <row r="501" spans="1:39" ht="20.100000000000001" customHeight="1">
      <c r="A501" s="162"/>
      <c r="B501" s="162"/>
      <c r="C501" s="162"/>
      <c r="D501" s="162"/>
      <c r="E501" s="162"/>
      <c r="F501" s="162"/>
      <c r="G501" s="162"/>
      <c r="H501" s="163"/>
      <c r="I501" s="292"/>
      <c r="J501" s="292"/>
      <c r="K501" s="292"/>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249"/>
      <c r="AI501" s="185"/>
      <c r="AJ501" s="185"/>
      <c r="AK501" s="185"/>
      <c r="AL501" s="185"/>
      <c r="AM501" s="185"/>
    </row>
    <row r="502" spans="1:39" ht="20.100000000000001" customHeight="1">
      <c r="A502" s="162"/>
      <c r="B502" s="162"/>
      <c r="C502" s="162"/>
      <c r="D502" s="162"/>
      <c r="E502" s="162"/>
      <c r="F502" s="162"/>
      <c r="G502" s="162"/>
      <c r="H502" s="163"/>
      <c r="I502" s="292"/>
      <c r="J502" s="292"/>
      <c r="K502" s="292"/>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249"/>
      <c r="AI502" s="185"/>
      <c r="AJ502" s="185"/>
      <c r="AK502" s="185"/>
      <c r="AL502" s="185"/>
      <c r="AM502" s="185"/>
    </row>
    <row r="503" spans="1:39" ht="20.100000000000001" customHeight="1">
      <c r="A503" s="162"/>
      <c r="B503" s="162"/>
      <c r="C503" s="162"/>
      <c r="D503" s="162"/>
      <c r="E503" s="162"/>
      <c r="F503" s="162"/>
      <c r="G503" s="162"/>
      <c r="H503" s="163"/>
      <c r="I503" s="292"/>
      <c r="J503" s="292"/>
      <c r="K503" s="292"/>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249"/>
      <c r="AI503" s="185"/>
      <c r="AJ503" s="185"/>
      <c r="AK503" s="185"/>
      <c r="AL503" s="185"/>
      <c r="AM503" s="185"/>
    </row>
    <row r="504" spans="1:39" ht="20.100000000000001" customHeight="1">
      <c r="A504" s="162"/>
      <c r="B504" s="162"/>
      <c r="C504" s="162"/>
      <c r="D504" s="162"/>
      <c r="E504" s="162"/>
      <c r="F504" s="162"/>
      <c r="G504" s="162"/>
      <c r="H504" s="163"/>
      <c r="I504" s="292"/>
      <c r="J504" s="292"/>
      <c r="K504" s="292"/>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249"/>
      <c r="AI504" s="185"/>
      <c r="AJ504" s="185"/>
      <c r="AK504" s="185"/>
      <c r="AL504" s="185"/>
      <c r="AM504" s="185"/>
    </row>
    <row r="505" spans="1:39" ht="20.100000000000001" customHeight="1">
      <c r="A505" s="162"/>
      <c r="B505" s="162"/>
      <c r="C505" s="162"/>
      <c r="D505" s="162"/>
      <c r="E505" s="162"/>
      <c r="F505" s="162"/>
      <c r="G505" s="162"/>
      <c r="H505" s="163"/>
      <c r="I505" s="292"/>
      <c r="J505" s="292"/>
      <c r="K505" s="292"/>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249"/>
      <c r="AI505" s="185"/>
      <c r="AJ505" s="185"/>
      <c r="AK505" s="185"/>
      <c r="AL505" s="185"/>
      <c r="AM505" s="185"/>
    </row>
    <row r="506" spans="1:39" ht="20.100000000000001" customHeight="1">
      <c r="A506" s="162"/>
      <c r="B506" s="162"/>
      <c r="C506" s="162"/>
      <c r="D506" s="162"/>
      <c r="E506" s="162"/>
      <c r="F506" s="162"/>
      <c r="G506" s="162"/>
      <c r="H506" s="163"/>
      <c r="I506" s="292"/>
      <c r="J506" s="292"/>
      <c r="K506" s="292"/>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249"/>
      <c r="AI506" s="185"/>
      <c r="AJ506" s="185"/>
      <c r="AK506" s="185"/>
      <c r="AL506" s="185"/>
      <c r="AM506" s="185"/>
    </row>
    <row r="507" spans="1:39" ht="20.100000000000001" customHeight="1">
      <c r="A507" s="162"/>
      <c r="B507" s="162"/>
      <c r="C507" s="162"/>
      <c r="D507" s="162"/>
      <c r="E507" s="162"/>
      <c r="F507" s="162"/>
      <c r="G507" s="162"/>
      <c r="H507" s="163"/>
      <c r="I507" s="292"/>
      <c r="J507" s="292"/>
      <c r="K507" s="292"/>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249"/>
      <c r="AI507" s="185"/>
      <c r="AJ507" s="185"/>
      <c r="AK507" s="185"/>
      <c r="AL507" s="185"/>
      <c r="AM507" s="185"/>
    </row>
    <row r="508" spans="1:39" ht="20.100000000000001" customHeight="1">
      <c r="A508" s="162"/>
      <c r="B508" s="162"/>
      <c r="C508" s="162"/>
      <c r="D508" s="162"/>
      <c r="E508" s="162"/>
      <c r="F508" s="162"/>
      <c r="G508" s="162"/>
      <c r="H508" s="163"/>
      <c r="I508" s="292"/>
      <c r="J508" s="292"/>
      <c r="K508" s="292"/>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249"/>
      <c r="AI508" s="185"/>
      <c r="AJ508" s="185"/>
      <c r="AK508" s="185"/>
      <c r="AL508" s="185"/>
      <c r="AM508" s="185"/>
    </row>
    <row r="509" spans="1:39" ht="20.100000000000001" customHeight="1">
      <c r="A509" s="162"/>
      <c r="B509" s="162"/>
      <c r="C509" s="162"/>
      <c r="D509" s="162"/>
      <c r="E509" s="162"/>
      <c r="F509" s="162"/>
      <c r="G509" s="162"/>
      <c r="H509" s="163"/>
      <c r="I509" s="292"/>
      <c r="J509" s="292"/>
      <c r="K509" s="292"/>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249"/>
      <c r="AI509" s="185"/>
      <c r="AJ509" s="185"/>
      <c r="AK509" s="185"/>
      <c r="AL509" s="185"/>
      <c r="AM509" s="185"/>
    </row>
    <row r="510" spans="1:39" ht="20.100000000000001" customHeight="1">
      <c r="A510" s="162"/>
      <c r="B510" s="162"/>
      <c r="C510" s="162"/>
      <c r="D510" s="162"/>
      <c r="E510" s="162"/>
      <c r="F510" s="162"/>
      <c r="G510" s="162"/>
      <c r="H510" s="163"/>
      <c r="I510" s="292"/>
      <c r="J510" s="292"/>
      <c r="K510" s="292"/>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249"/>
      <c r="AI510" s="185"/>
      <c r="AJ510" s="185"/>
      <c r="AK510" s="185"/>
      <c r="AL510" s="185"/>
      <c r="AM510" s="185"/>
    </row>
    <row r="511" spans="1:39" ht="20.100000000000001" customHeight="1">
      <c r="A511" s="162"/>
      <c r="B511" s="162"/>
      <c r="C511" s="162"/>
      <c r="D511" s="162"/>
      <c r="E511" s="162"/>
      <c r="F511" s="162"/>
      <c r="G511" s="162"/>
      <c r="H511" s="163"/>
      <c r="I511" s="292"/>
      <c r="J511" s="292"/>
      <c r="K511" s="292"/>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249"/>
      <c r="AI511" s="185"/>
      <c r="AJ511" s="185"/>
      <c r="AK511" s="185"/>
      <c r="AL511" s="185"/>
      <c r="AM511" s="185"/>
    </row>
    <row r="512" spans="1:39" ht="20.100000000000001" customHeight="1">
      <c r="A512" s="162"/>
      <c r="B512" s="162"/>
      <c r="C512" s="162"/>
      <c r="D512" s="162"/>
      <c r="E512" s="162"/>
      <c r="F512" s="162"/>
      <c r="G512" s="162"/>
      <c r="H512" s="163"/>
      <c r="I512" s="292"/>
      <c r="J512" s="292"/>
      <c r="K512" s="292"/>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249"/>
      <c r="AI512" s="185"/>
      <c r="AJ512" s="185"/>
      <c r="AK512" s="185"/>
      <c r="AL512" s="185"/>
      <c r="AM512" s="185"/>
    </row>
    <row r="513" spans="1:39" ht="20.100000000000001" customHeight="1">
      <c r="A513" s="162"/>
      <c r="B513" s="162"/>
      <c r="C513" s="162"/>
      <c r="D513" s="162"/>
      <c r="E513" s="162"/>
      <c r="F513" s="162"/>
      <c r="G513" s="162"/>
      <c r="H513" s="163"/>
      <c r="I513" s="292"/>
      <c r="J513" s="292"/>
      <c r="K513" s="292"/>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249"/>
      <c r="AI513" s="185"/>
      <c r="AJ513" s="185"/>
      <c r="AK513" s="185"/>
      <c r="AL513" s="185"/>
      <c r="AM513" s="185"/>
    </row>
    <row r="514" spans="1:39" ht="20.100000000000001" customHeight="1">
      <c r="A514" s="162"/>
      <c r="B514" s="162"/>
      <c r="C514" s="162"/>
      <c r="D514" s="162"/>
      <c r="E514" s="162"/>
      <c r="F514" s="162"/>
      <c r="G514" s="162"/>
      <c r="H514" s="163"/>
      <c r="I514" s="292"/>
      <c r="J514" s="292"/>
      <c r="K514" s="292"/>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249"/>
      <c r="AI514" s="185"/>
      <c r="AJ514" s="185"/>
      <c r="AK514" s="185"/>
      <c r="AL514" s="185"/>
      <c r="AM514" s="185"/>
    </row>
    <row r="515" spans="1:39" ht="20.100000000000001" customHeight="1">
      <c r="A515" s="162"/>
      <c r="B515" s="162"/>
      <c r="C515" s="162"/>
      <c r="D515" s="162"/>
      <c r="E515" s="162"/>
      <c r="F515" s="162"/>
      <c r="G515" s="162"/>
      <c r="H515" s="163"/>
      <c r="I515" s="292"/>
      <c r="J515" s="292"/>
      <c r="K515" s="292"/>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249"/>
      <c r="AI515" s="185"/>
      <c r="AJ515" s="185"/>
      <c r="AK515" s="185"/>
      <c r="AL515" s="185"/>
      <c r="AM515" s="185"/>
    </row>
    <row r="516" spans="1:39" ht="20.100000000000001" customHeight="1">
      <c r="A516" s="162"/>
      <c r="B516" s="162"/>
      <c r="C516" s="162"/>
      <c r="D516" s="162"/>
      <c r="E516" s="162"/>
      <c r="F516" s="162"/>
      <c r="G516" s="162"/>
      <c r="H516" s="163"/>
      <c r="I516" s="292"/>
      <c r="J516" s="292"/>
      <c r="K516" s="292"/>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249"/>
      <c r="AI516" s="185"/>
      <c r="AJ516" s="185"/>
      <c r="AK516" s="185"/>
      <c r="AL516" s="185"/>
      <c r="AM516" s="185"/>
    </row>
    <row r="517" spans="1:39" ht="20.100000000000001" customHeight="1">
      <c r="A517" s="162"/>
      <c r="B517" s="162"/>
      <c r="C517" s="162"/>
      <c r="D517" s="162"/>
      <c r="E517" s="162"/>
      <c r="F517" s="162"/>
      <c r="G517" s="162"/>
      <c r="H517" s="163"/>
      <c r="I517" s="292"/>
      <c r="J517" s="292"/>
      <c r="K517" s="292"/>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249"/>
      <c r="AI517" s="185"/>
      <c r="AJ517" s="185"/>
      <c r="AK517" s="185"/>
      <c r="AL517" s="185"/>
      <c r="AM517" s="185"/>
    </row>
    <row r="518" spans="1:39" ht="20.100000000000001" customHeight="1">
      <c r="A518" s="162"/>
      <c r="B518" s="162"/>
      <c r="C518" s="162"/>
      <c r="D518" s="162"/>
      <c r="E518" s="162"/>
      <c r="F518" s="162"/>
      <c r="G518" s="162"/>
      <c r="H518" s="163"/>
      <c r="I518" s="292"/>
      <c r="J518" s="292"/>
      <c r="K518" s="292"/>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249"/>
      <c r="AI518" s="185"/>
      <c r="AJ518" s="185"/>
      <c r="AK518" s="185"/>
      <c r="AL518" s="185"/>
      <c r="AM518" s="185"/>
    </row>
    <row r="519" spans="1:39" ht="20.100000000000001" customHeight="1">
      <c r="A519" s="162"/>
      <c r="B519" s="162"/>
      <c r="C519" s="162"/>
      <c r="D519" s="162"/>
      <c r="E519" s="162"/>
      <c r="F519" s="162"/>
      <c r="G519" s="162"/>
      <c r="H519" s="163"/>
      <c r="I519" s="292"/>
      <c r="J519" s="292"/>
      <c r="K519" s="292"/>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249"/>
      <c r="AI519" s="185"/>
      <c r="AJ519" s="185"/>
      <c r="AK519" s="185"/>
      <c r="AL519" s="185"/>
      <c r="AM519" s="185"/>
    </row>
    <row r="520" spans="1:39" ht="20.100000000000001" customHeight="1">
      <c r="A520" s="162"/>
      <c r="B520" s="162"/>
      <c r="C520" s="162"/>
      <c r="D520" s="162"/>
      <c r="E520" s="162"/>
      <c r="F520" s="162"/>
      <c r="G520" s="162"/>
      <c r="H520" s="163"/>
      <c r="I520" s="292"/>
      <c r="J520" s="292"/>
      <c r="K520" s="292"/>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249"/>
      <c r="AI520" s="185"/>
      <c r="AJ520" s="185"/>
      <c r="AK520" s="185"/>
      <c r="AL520" s="185"/>
      <c r="AM520" s="185"/>
    </row>
    <row r="521" spans="1:39" ht="20.100000000000001" customHeight="1">
      <c r="A521" s="162"/>
      <c r="B521" s="162"/>
      <c r="C521" s="162"/>
      <c r="D521" s="162"/>
      <c r="E521" s="162"/>
      <c r="F521" s="162"/>
      <c r="G521" s="162"/>
      <c r="H521" s="163"/>
      <c r="I521" s="292"/>
      <c r="J521" s="292"/>
      <c r="K521" s="292"/>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249"/>
      <c r="AI521" s="185"/>
      <c r="AJ521" s="185"/>
      <c r="AK521" s="185"/>
      <c r="AL521" s="185"/>
      <c r="AM521" s="185"/>
    </row>
    <row r="522" spans="1:39" ht="20.100000000000001" customHeight="1">
      <c r="A522" s="162"/>
      <c r="B522" s="162"/>
      <c r="C522" s="162"/>
      <c r="D522" s="162"/>
      <c r="E522" s="162"/>
      <c r="F522" s="162"/>
      <c r="G522" s="162"/>
      <c r="H522" s="163"/>
      <c r="I522" s="292"/>
      <c r="J522" s="292"/>
      <c r="K522" s="292"/>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249"/>
      <c r="AI522" s="185"/>
      <c r="AJ522" s="185"/>
      <c r="AK522" s="185"/>
      <c r="AL522" s="185"/>
      <c r="AM522" s="185"/>
    </row>
    <row r="523" spans="1:39" ht="20.100000000000001" customHeight="1">
      <c r="A523" s="162"/>
      <c r="B523" s="162"/>
      <c r="C523" s="162"/>
      <c r="D523" s="162"/>
      <c r="E523" s="162"/>
      <c r="F523" s="162"/>
      <c r="G523" s="162"/>
      <c r="H523" s="163"/>
      <c r="I523" s="292"/>
      <c r="J523" s="292"/>
      <c r="K523" s="292"/>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249"/>
      <c r="AI523" s="185"/>
      <c r="AJ523" s="185"/>
      <c r="AK523" s="185"/>
      <c r="AL523" s="185"/>
      <c r="AM523" s="185"/>
    </row>
    <row r="524" spans="1:39" ht="20.100000000000001" customHeight="1">
      <c r="A524" s="162"/>
      <c r="B524" s="162"/>
      <c r="C524" s="162"/>
      <c r="D524" s="162"/>
      <c r="E524" s="162"/>
      <c r="F524" s="162"/>
      <c r="G524" s="162"/>
      <c r="H524" s="163"/>
      <c r="I524" s="292"/>
      <c r="J524" s="292"/>
      <c r="K524" s="292"/>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249"/>
      <c r="AI524" s="185"/>
      <c r="AJ524" s="185"/>
      <c r="AK524" s="185"/>
      <c r="AL524" s="185"/>
      <c r="AM524" s="185"/>
    </row>
    <row r="525" spans="1:39" ht="20.100000000000001" customHeight="1">
      <c r="A525" s="162"/>
      <c r="B525" s="162"/>
      <c r="C525" s="162"/>
      <c r="D525" s="162"/>
      <c r="E525" s="162"/>
      <c r="F525" s="162"/>
      <c r="G525" s="162"/>
      <c r="H525" s="163"/>
      <c r="I525" s="292"/>
      <c r="J525" s="292"/>
      <c r="K525" s="292"/>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249"/>
      <c r="AI525" s="185"/>
      <c r="AJ525" s="185"/>
      <c r="AK525" s="185"/>
      <c r="AL525" s="185"/>
      <c r="AM525" s="185"/>
    </row>
    <row r="526" spans="1:39" ht="20.100000000000001" customHeight="1">
      <c r="A526" s="162"/>
      <c r="B526" s="162"/>
      <c r="C526" s="162"/>
      <c r="D526" s="162"/>
      <c r="E526" s="162"/>
      <c r="F526" s="162"/>
      <c r="G526" s="162"/>
      <c r="H526" s="163"/>
      <c r="I526" s="292"/>
      <c r="J526" s="292"/>
      <c r="K526" s="292"/>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249"/>
      <c r="AI526" s="185"/>
      <c r="AJ526" s="185"/>
      <c r="AK526" s="185"/>
      <c r="AL526" s="185"/>
      <c r="AM526" s="185"/>
    </row>
    <row r="527" spans="1:39" ht="20.100000000000001" customHeight="1">
      <c r="A527" s="162"/>
      <c r="B527" s="162"/>
      <c r="C527" s="162"/>
      <c r="D527" s="162"/>
      <c r="E527" s="162"/>
      <c r="F527" s="162"/>
      <c r="G527" s="162"/>
      <c r="H527" s="163"/>
      <c r="I527" s="292"/>
      <c r="J527" s="292"/>
      <c r="K527" s="292"/>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249"/>
      <c r="AI527" s="185"/>
      <c r="AJ527" s="185"/>
      <c r="AK527" s="185"/>
      <c r="AL527" s="185"/>
      <c r="AM527" s="185"/>
    </row>
    <row r="528" spans="1:39" ht="20.100000000000001" customHeight="1">
      <c r="A528" s="162"/>
      <c r="B528" s="162"/>
      <c r="C528" s="162"/>
      <c r="D528" s="162"/>
      <c r="E528" s="162"/>
      <c r="F528" s="162"/>
      <c r="G528" s="162"/>
      <c r="H528" s="163"/>
      <c r="I528" s="292"/>
      <c r="J528" s="292"/>
      <c r="K528" s="292"/>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249"/>
      <c r="AI528" s="185"/>
      <c r="AJ528" s="185"/>
      <c r="AK528" s="185"/>
      <c r="AL528" s="185"/>
      <c r="AM528" s="185"/>
    </row>
    <row r="529" spans="1:39" ht="20.100000000000001" customHeight="1">
      <c r="A529" s="162"/>
      <c r="B529" s="162"/>
      <c r="C529" s="162"/>
      <c r="D529" s="162"/>
      <c r="E529" s="162"/>
      <c r="F529" s="162"/>
      <c r="G529" s="162"/>
      <c r="H529" s="163"/>
      <c r="I529" s="292"/>
      <c r="J529" s="292"/>
      <c r="K529" s="292"/>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249"/>
      <c r="AI529" s="185"/>
      <c r="AJ529" s="185"/>
      <c r="AK529" s="185"/>
      <c r="AL529" s="185"/>
      <c r="AM529" s="185"/>
    </row>
    <row r="530" spans="1:39" ht="20.100000000000001" customHeight="1">
      <c r="A530" s="162"/>
      <c r="B530" s="162"/>
      <c r="C530" s="162"/>
      <c r="D530" s="162"/>
      <c r="E530" s="162"/>
      <c r="F530" s="162"/>
      <c r="G530" s="162"/>
      <c r="H530" s="163"/>
      <c r="I530" s="292"/>
      <c r="J530" s="292"/>
      <c r="K530" s="292"/>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249"/>
      <c r="AI530" s="185"/>
      <c r="AJ530" s="185"/>
      <c r="AK530" s="185"/>
      <c r="AL530" s="185"/>
      <c r="AM530" s="185"/>
    </row>
    <row r="531" spans="1:39" ht="20.100000000000001" customHeight="1">
      <c r="A531" s="162"/>
      <c r="B531" s="162"/>
      <c r="C531" s="162"/>
      <c r="D531" s="162"/>
      <c r="E531" s="162"/>
      <c r="F531" s="162"/>
      <c r="G531" s="162"/>
      <c r="H531" s="163"/>
      <c r="I531" s="292"/>
      <c r="J531" s="292"/>
      <c r="K531" s="292"/>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249"/>
      <c r="AI531" s="185"/>
      <c r="AJ531" s="185"/>
      <c r="AK531" s="185"/>
      <c r="AL531" s="185"/>
      <c r="AM531" s="185"/>
    </row>
    <row r="532" spans="1:39" ht="20.100000000000001" customHeight="1">
      <c r="A532" s="162"/>
      <c r="B532" s="162"/>
      <c r="C532" s="162"/>
      <c r="D532" s="162"/>
      <c r="E532" s="162"/>
      <c r="F532" s="162"/>
      <c r="G532" s="162"/>
      <c r="H532" s="163"/>
      <c r="I532" s="292"/>
      <c r="J532" s="292"/>
      <c r="K532" s="292"/>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249"/>
      <c r="AI532" s="185"/>
      <c r="AJ532" s="185"/>
      <c r="AK532" s="185"/>
      <c r="AL532" s="185"/>
      <c r="AM532" s="185"/>
    </row>
    <row r="533" spans="1:39" ht="20.100000000000001" customHeight="1">
      <c r="A533" s="162"/>
      <c r="B533" s="162"/>
      <c r="C533" s="162"/>
      <c r="D533" s="162"/>
      <c r="E533" s="162"/>
      <c r="F533" s="162"/>
      <c r="G533" s="162"/>
      <c r="H533" s="163"/>
      <c r="I533" s="292"/>
      <c r="J533" s="292"/>
      <c r="K533" s="292"/>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249"/>
      <c r="AI533" s="185"/>
      <c r="AJ533" s="185"/>
      <c r="AK533" s="185"/>
      <c r="AL533" s="185"/>
      <c r="AM533" s="185"/>
    </row>
    <row r="534" spans="1:39" ht="20.100000000000001" customHeight="1">
      <c r="A534" s="162"/>
      <c r="B534" s="162"/>
      <c r="C534" s="162"/>
      <c r="D534" s="162"/>
      <c r="E534" s="162"/>
      <c r="F534" s="162"/>
      <c r="G534" s="162"/>
      <c r="H534" s="163"/>
      <c r="I534" s="292"/>
      <c r="J534" s="292"/>
      <c r="K534" s="292"/>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249"/>
      <c r="AI534" s="185"/>
      <c r="AJ534" s="185"/>
      <c r="AK534" s="185"/>
      <c r="AL534" s="185"/>
      <c r="AM534" s="185"/>
    </row>
    <row r="535" spans="1:39" ht="20.100000000000001" customHeight="1">
      <c r="A535" s="162"/>
      <c r="B535" s="162"/>
      <c r="C535" s="162"/>
      <c r="D535" s="162"/>
      <c r="E535" s="162"/>
      <c r="F535" s="162"/>
      <c r="G535" s="162"/>
      <c r="H535" s="163"/>
      <c r="I535" s="292"/>
      <c r="J535" s="292"/>
      <c r="K535" s="292"/>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249"/>
      <c r="AI535" s="185"/>
      <c r="AJ535" s="185"/>
      <c r="AK535" s="185"/>
      <c r="AL535" s="185"/>
      <c r="AM535" s="185"/>
    </row>
    <row r="536" spans="1:39" ht="20.100000000000001" customHeight="1">
      <c r="A536" s="162"/>
      <c r="B536" s="162"/>
      <c r="C536" s="162"/>
      <c r="D536" s="162"/>
      <c r="E536" s="162"/>
      <c r="F536" s="162"/>
      <c r="G536" s="162"/>
      <c r="H536" s="163"/>
      <c r="I536" s="292"/>
      <c r="J536" s="292"/>
      <c r="K536" s="292"/>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249"/>
      <c r="AI536" s="185"/>
      <c r="AJ536" s="185"/>
      <c r="AK536" s="185"/>
      <c r="AL536" s="185"/>
      <c r="AM536" s="185"/>
    </row>
    <row r="537" spans="1:39" ht="20.100000000000001" customHeight="1">
      <c r="A537" s="162"/>
      <c r="B537" s="162"/>
      <c r="C537" s="162"/>
      <c r="D537" s="162"/>
      <c r="E537" s="162"/>
      <c r="F537" s="162"/>
      <c r="G537" s="162"/>
      <c r="H537" s="163"/>
      <c r="I537" s="292"/>
      <c r="J537" s="292"/>
      <c r="K537" s="292"/>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249"/>
      <c r="AI537" s="185"/>
      <c r="AJ537" s="185"/>
      <c r="AK537" s="185"/>
      <c r="AL537" s="185"/>
      <c r="AM537" s="185"/>
    </row>
    <row r="538" spans="1:39" ht="20.100000000000001" customHeight="1">
      <c r="A538" s="162"/>
      <c r="B538" s="162"/>
      <c r="C538" s="162"/>
      <c r="D538" s="162"/>
      <c r="E538" s="162"/>
      <c r="F538" s="162"/>
      <c r="G538" s="162"/>
      <c r="H538" s="163"/>
      <c r="I538" s="292"/>
      <c r="J538" s="292"/>
      <c r="K538" s="292"/>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249"/>
      <c r="AI538" s="185"/>
      <c r="AJ538" s="185"/>
      <c r="AK538" s="185"/>
      <c r="AL538" s="185"/>
      <c r="AM538" s="185"/>
    </row>
    <row r="539" spans="1:39" ht="20.100000000000001" customHeight="1">
      <c r="A539" s="162"/>
      <c r="B539" s="162"/>
      <c r="C539" s="162"/>
      <c r="D539" s="162"/>
      <c r="E539" s="162"/>
      <c r="F539" s="162"/>
      <c r="G539" s="162"/>
      <c r="H539" s="163"/>
      <c r="I539" s="292"/>
      <c r="J539" s="292"/>
      <c r="K539" s="292"/>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249"/>
      <c r="AI539" s="185"/>
      <c r="AJ539" s="185"/>
      <c r="AK539" s="185"/>
      <c r="AL539" s="185"/>
      <c r="AM539" s="185"/>
    </row>
    <row r="540" spans="1:39" ht="20.100000000000001" customHeight="1">
      <c r="A540" s="162"/>
      <c r="B540" s="162"/>
      <c r="C540" s="162"/>
      <c r="D540" s="162"/>
      <c r="E540" s="162"/>
      <c r="F540" s="162"/>
      <c r="G540" s="162"/>
      <c r="H540" s="163"/>
      <c r="I540" s="292"/>
      <c r="J540" s="292"/>
      <c r="K540" s="292"/>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249"/>
      <c r="AI540" s="185"/>
      <c r="AJ540" s="185"/>
      <c r="AK540" s="185"/>
      <c r="AL540" s="185"/>
      <c r="AM540" s="185"/>
    </row>
    <row r="541" spans="1:39" ht="20.100000000000001" customHeight="1">
      <c r="A541" s="162"/>
      <c r="B541" s="162"/>
      <c r="C541" s="162"/>
      <c r="D541" s="162"/>
      <c r="E541" s="162"/>
      <c r="F541" s="162"/>
      <c r="G541" s="162"/>
      <c r="H541" s="163"/>
      <c r="I541" s="292"/>
      <c r="J541" s="292"/>
      <c r="K541" s="292"/>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249"/>
      <c r="AI541" s="185"/>
      <c r="AJ541" s="185"/>
      <c r="AK541" s="185"/>
      <c r="AL541" s="185"/>
      <c r="AM541" s="185"/>
    </row>
    <row r="542" spans="1:39" ht="20.100000000000001" customHeight="1">
      <c r="A542" s="162"/>
      <c r="B542" s="162"/>
      <c r="C542" s="162"/>
      <c r="D542" s="162"/>
      <c r="E542" s="162"/>
      <c r="F542" s="162"/>
      <c r="G542" s="162"/>
      <c r="H542" s="163"/>
      <c r="I542" s="292"/>
      <c r="J542" s="292"/>
      <c r="K542" s="292"/>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249"/>
      <c r="AI542" s="185"/>
      <c r="AJ542" s="185"/>
      <c r="AK542" s="185"/>
      <c r="AL542" s="185"/>
      <c r="AM542" s="185"/>
    </row>
    <row r="543" spans="1:39" ht="20.100000000000001" customHeight="1">
      <c r="A543" s="162"/>
      <c r="B543" s="162"/>
      <c r="C543" s="162"/>
      <c r="D543" s="162"/>
      <c r="E543" s="162"/>
      <c r="F543" s="162"/>
      <c r="G543" s="162"/>
      <c r="H543" s="163"/>
      <c r="I543" s="292"/>
      <c r="J543" s="292"/>
      <c r="K543" s="292"/>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249"/>
      <c r="AI543" s="185"/>
      <c r="AJ543" s="185"/>
      <c r="AK543" s="185"/>
      <c r="AL543" s="185"/>
      <c r="AM543" s="185"/>
    </row>
    <row r="544" spans="1:39" ht="20.100000000000001" customHeight="1">
      <c r="A544" s="162"/>
      <c r="B544" s="162"/>
      <c r="C544" s="162"/>
      <c r="D544" s="162"/>
      <c r="E544" s="162"/>
      <c r="F544" s="162"/>
      <c r="G544" s="162"/>
      <c r="H544" s="163"/>
      <c r="I544" s="292"/>
      <c r="J544" s="292"/>
      <c r="K544" s="292"/>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249"/>
      <c r="AI544" s="185"/>
      <c r="AJ544" s="185"/>
      <c r="AK544" s="185"/>
      <c r="AL544" s="185"/>
      <c r="AM544" s="185"/>
    </row>
    <row r="545" spans="1:39">
      <c r="A545" s="162"/>
      <c r="B545" s="162"/>
      <c r="C545" s="162"/>
      <c r="D545" s="162"/>
      <c r="E545" s="162"/>
      <c r="F545" s="162"/>
      <c r="G545" s="162"/>
      <c r="H545" s="163"/>
      <c r="I545" s="292"/>
      <c r="J545" s="292"/>
      <c r="K545" s="292"/>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249"/>
      <c r="AI545" s="185"/>
      <c r="AJ545" s="185"/>
      <c r="AK545" s="185"/>
      <c r="AL545" s="185"/>
      <c r="AM545" s="185"/>
    </row>
    <row r="546" spans="1:39">
      <c r="A546" s="162"/>
      <c r="B546" s="162"/>
      <c r="C546" s="162"/>
      <c r="D546" s="162"/>
      <c r="E546" s="162"/>
      <c r="F546" s="162"/>
      <c r="G546" s="162"/>
      <c r="H546" s="163"/>
      <c r="I546" s="292"/>
      <c r="J546" s="292"/>
      <c r="K546" s="292"/>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249"/>
      <c r="AI546" s="185"/>
      <c r="AJ546" s="185"/>
      <c r="AK546" s="185"/>
      <c r="AL546" s="185"/>
      <c r="AM546" s="185"/>
    </row>
    <row r="547" spans="1:39">
      <c r="A547" s="162"/>
      <c r="B547" s="162"/>
      <c r="C547" s="162"/>
      <c r="D547" s="162"/>
      <c r="E547" s="162"/>
      <c r="F547" s="162"/>
      <c r="G547" s="162"/>
      <c r="H547" s="163"/>
      <c r="I547" s="292"/>
      <c r="J547" s="292"/>
      <c r="K547" s="292"/>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249"/>
      <c r="AI547" s="185"/>
      <c r="AJ547" s="185"/>
      <c r="AK547" s="185"/>
      <c r="AL547" s="185"/>
      <c r="AM547" s="185"/>
    </row>
    <row r="548" spans="1:39">
      <c r="A548" s="162"/>
      <c r="B548" s="162"/>
      <c r="C548" s="162"/>
      <c r="D548" s="162"/>
      <c r="E548" s="162"/>
      <c r="F548" s="162"/>
      <c r="G548" s="162"/>
      <c r="H548" s="163"/>
      <c r="I548" s="292"/>
      <c r="J548" s="292"/>
      <c r="K548" s="292"/>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249"/>
      <c r="AI548" s="185"/>
      <c r="AJ548" s="185"/>
      <c r="AK548" s="185"/>
      <c r="AL548" s="185"/>
      <c r="AM548" s="185"/>
    </row>
    <row r="549" spans="1:39">
      <c r="A549" s="162"/>
      <c r="B549" s="162"/>
      <c r="C549" s="162"/>
      <c r="D549" s="162"/>
      <c r="E549" s="162"/>
      <c r="F549" s="162"/>
      <c r="G549" s="162"/>
      <c r="H549" s="163"/>
      <c r="I549" s="292"/>
      <c r="J549" s="292"/>
      <c r="K549" s="292"/>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249"/>
      <c r="AI549" s="185"/>
      <c r="AJ549" s="185"/>
      <c r="AK549" s="185"/>
      <c r="AL549" s="185"/>
      <c r="AM549" s="185"/>
    </row>
    <row r="550" spans="1:39">
      <c r="A550" s="162"/>
      <c r="B550" s="162"/>
      <c r="C550" s="162"/>
      <c r="D550" s="162"/>
      <c r="E550" s="162"/>
      <c r="F550" s="162"/>
      <c r="G550" s="162"/>
      <c r="H550" s="163"/>
      <c r="I550" s="292"/>
      <c r="J550" s="292"/>
      <c r="K550" s="292"/>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249"/>
      <c r="AI550" s="185"/>
      <c r="AJ550" s="185"/>
      <c r="AK550" s="185"/>
      <c r="AL550" s="185"/>
      <c r="AM550" s="185"/>
    </row>
    <row r="551" spans="1:39">
      <c r="A551" s="162"/>
      <c r="B551" s="162"/>
      <c r="C551" s="162"/>
      <c r="D551" s="162"/>
      <c r="E551" s="162"/>
      <c r="F551" s="162"/>
      <c r="G551" s="162"/>
      <c r="H551" s="163"/>
      <c r="I551" s="292"/>
      <c r="J551" s="292"/>
      <c r="K551" s="292"/>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249"/>
      <c r="AI551" s="185"/>
      <c r="AJ551" s="185"/>
      <c r="AK551" s="185"/>
      <c r="AL551" s="185"/>
      <c r="AM551" s="185"/>
    </row>
    <row r="552" spans="1:39">
      <c r="A552" s="162"/>
      <c r="B552" s="162"/>
      <c r="C552" s="162"/>
      <c r="D552" s="162"/>
      <c r="E552" s="162"/>
      <c r="F552" s="162"/>
      <c r="G552" s="162"/>
      <c r="H552" s="163"/>
      <c r="I552" s="292"/>
      <c r="J552" s="292"/>
      <c r="K552" s="292"/>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249"/>
      <c r="AI552" s="185"/>
      <c r="AJ552" s="185"/>
      <c r="AK552" s="185"/>
      <c r="AL552" s="185"/>
      <c r="AM552" s="185"/>
    </row>
    <row r="553" spans="1:39">
      <c r="A553" s="162"/>
      <c r="B553" s="162"/>
      <c r="C553" s="162"/>
      <c r="D553" s="162"/>
      <c r="E553" s="162"/>
      <c r="F553" s="162"/>
      <c r="G553" s="162"/>
      <c r="H553" s="163"/>
      <c r="I553" s="292"/>
      <c r="J553" s="292"/>
      <c r="K553" s="292"/>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249"/>
      <c r="AI553" s="185"/>
      <c r="AJ553" s="185"/>
      <c r="AK553" s="185"/>
      <c r="AL553" s="185"/>
      <c r="AM553" s="185"/>
    </row>
    <row r="554" spans="1:39">
      <c r="A554" s="162"/>
      <c r="B554" s="162"/>
      <c r="C554" s="162"/>
      <c r="D554" s="162"/>
      <c r="E554" s="162"/>
      <c r="F554" s="162"/>
      <c r="G554" s="162"/>
      <c r="H554" s="163"/>
      <c r="I554" s="292"/>
      <c r="J554" s="292"/>
      <c r="K554" s="292"/>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249"/>
      <c r="AI554" s="185"/>
      <c r="AJ554" s="185"/>
      <c r="AK554" s="185"/>
      <c r="AL554" s="185"/>
      <c r="AM554" s="185"/>
    </row>
    <row r="555" spans="1:39">
      <c r="A555" s="162"/>
      <c r="B555" s="162"/>
      <c r="C555" s="162"/>
      <c r="D555" s="162"/>
      <c r="E555" s="162"/>
      <c r="F555" s="162"/>
      <c r="G555" s="162"/>
      <c r="H555" s="163"/>
      <c r="I555" s="292"/>
      <c r="J555" s="292"/>
      <c r="K555" s="292"/>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249"/>
      <c r="AI555" s="185"/>
      <c r="AJ555" s="185"/>
      <c r="AK555" s="185"/>
      <c r="AL555" s="185"/>
      <c r="AM555" s="185"/>
    </row>
    <row r="556" spans="1:39">
      <c r="A556" s="162"/>
      <c r="B556" s="162"/>
      <c r="C556" s="162"/>
      <c r="D556" s="162"/>
      <c r="E556" s="162"/>
      <c r="F556" s="162"/>
      <c r="G556" s="162"/>
      <c r="H556" s="163"/>
      <c r="I556" s="292"/>
      <c r="J556" s="292"/>
      <c r="K556" s="292"/>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249"/>
      <c r="AI556" s="185"/>
      <c r="AJ556" s="185"/>
      <c r="AK556" s="185"/>
      <c r="AL556" s="185"/>
      <c r="AM556" s="185"/>
    </row>
    <row r="557" spans="1:39">
      <c r="A557" s="162"/>
      <c r="B557" s="162"/>
      <c r="C557" s="162"/>
      <c r="D557" s="162"/>
      <c r="E557" s="162"/>
      <c r="F557" s="162"/>
      <c r="G557" s="162"/>
      <c r="H557" s="163"/>
      <c r="I557" s="292"/>
      <c r="J557" s="292"/>
      <c r="K557" s="292"/>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249"/>
      <c r="AI557" s="185"/>
      <c r="AJ557" s="185"/>
      <c r="AK557" s="185"/>
      <c r="AL557" s="185"/>
      <c r="AM557" s="185"/>
    </row>
    <row r="558" spans="1:39">
      <c r="A558" s="162"/>
      <c r="B558" s="162"/>
      <c r="C558" s="162"/>
      <c r="D558" s="162"/>
      <c r="E558" s="162"/>
      <c r="F558" s="162"/>
      <c r="G558" s="162"/>
      <c r="H558" s="163"/>
      <c r="I558" s="292"/>
      <c r="J558" s="292"/>
      <c r="K558" s="292"/>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249"/>
      <c r="AI558" s="185"/>
      <c r="AJ558" s="185"/>
      <c r="AK558" s="185"/>
      <c r="AL558" s="185"/>
      <c r="AM558" s="185"/>
    </row>
    <row r="559" spans="1:39">
      <c r="A559" s="162"/>
      <c r="B559" s="162"/>
      <c r="C559" s="162"/>
      <c r="D559" s="162"/>
      <c r="E559" s="162"/>
      <c r="F559" s="162"/>
      <c r="G559" s="162"/>
      <c r="H559" s="163"/>
      <c r="I559" s="292"/>
      <c r="J559" s="292"/>
      <c r="K559" s="292"/>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249"/>
      <c r="AI559" s="185"/>
      <c r="AJ559" s="185"/>
      <c r="AK559" s="185"/>
      <c r="AL559" s="185"/>
      <c r="AM559" s="185"/>
    </row>
    <row r="560" spans="1:39">
      <c r="A560" s="162"/>
      <c r="B560" s="162"/>
      <c r="C560" s="162"/>
      <c r="D560" s="162"/>
      <c r="E560" s="162"/>
      <c r="F560" s="162"/>
      <c r="G560" s="162"/>
      <c r="H560" s="163"/>
      <c r="I560" s="292"/>
      <c r="J560" s="292"/>
      <c r="K560" s="292"/>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249"/>
      <c r="AI560" s="185"/>
      <c r="AJ560" s="185"/>
      <c r="AK560" s="185"/>
      <c r="AL560" s="185"/>
      <c r="AM560" s="185"/>
    </row>
    <row r="561" spans="1:39">
      <c r="A561" s="162"/>
      <c r="B561" s="162"/>
      <c r="C561" s="162"/>
      <c r="D561" s="162"/>
      <c r="E561" s="162"/>
      <c r="F561" s="162"/>
      <c r="G561" s="162"/>
      <c r="H561" s="163"/>
      <c r="I561" s="292"/>
      <c r="J561" s="292"/>
      <c r="K561" s="292"/>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249"/>
      <c r="AI561" s="185"/>
      <c r="AJ561" s="185"/>
      <c r="AK561" s="185"/>
      <c r="AL561" s="185"/>
      <c r="AM561" s="185"/>
    </row>
    <row r="562" spans="1:39">
      <c r="A562" s="162"/>
      <c r="B562" s="162"/>
      <c r="C562" s="162"/>
      <c r="D562" s="162"/>
      <c r="E562" s="162"/>
      <c r="F562" s="162"/>
      <c r="G562" s="162"/>
      <c r="H562" s="163"/>
      <c r="I562" s="292"/>
      <c r="J562" s="292"/>
      <c r="K562" s="292"/>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249"/>
      <c r="AI562" s="185"/>
      <c r="AJ562" s="185"/>
      <c r="AK562" s="185"/>
      <c r="AL562" s="185"/>
      <c r="AM562" s="185"/>
    </row>
    <row r="563" spans="1:39">
      <c r="A563" s="162"/>
      <c r="B563" s="162"/>
      <c r="C563" s="162"/>
      <c r="D563" s="162"/>
      <c r="E563" s="162"/>
      <c r="F563" s="162"/>
      <c r="G563" s="162"/>
      <c r="H563" s="163"/>
      <c r="I563" s="292"/>
      <c r="J563" s="292"/>
      <c r="K563" s="292"/>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249"/>
      <c r="AI563" s="185"/>
      <c r="AJ563" s="185"/>
      <c r="AK563" s="185"/>
      <c r="AL563" s="185"/>
      <c r="AM563" s="185"/>
    </row>
    <row r="564" spans="1:39">
      <c r="A564" s="162"/>
      <c r="B564" s="162"/>
      <c r="C564" s="162"/>
      <c r="D564" s="162"/>
      <c r="E564" s="162"/>
      <c r="F564" s="162"/>
      <c r="G564" s="162"/>
      <c r="H564" s="163"/>
      <c r="I564" s="292"/>
      <c r="J564" s="292"/>
      <c r="K564" s="292"/>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249"/>
      <c r="AI564" s="185"/>
      <c r="AJ564" s="185"/>
      <c r="AK564" s="185"/>
      <c r="AL564" s="185"/>
      <c r="AM564" s="185"/>
    </row>
    <row r="565" spans="1:39">
      <c r="A565" s="162"/>
      <c r="B565" s="162"/>
      <c r="C565" s="162"/>
      <c r="D565" s="162"/>
      <c r="E565" s="162"/>
      <c r="F565" s="162"/>
      <c r="G565" s="162"/>
      <c r="H565" s="163"/>
      <c r="I565" s="292"/>
      <c r="J565" s="292"/>
      <c r="K565" s="292"/>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249"/>
      <c r="AI565" s="185"/>
      <c r="AJ565" s="185"/>
      <c r="AK565" s="185"/>
      <c r="AL565" s="185"/>
      <c r="AM565" s="185"/>
    </row>
    <row r="566" spans="1:39">
      <c r="A566" s="162"/>
      <c r="B566" s="162"/>
      <c r="C566" s="162"/>
      <c r="D566" s="162"/>
      <c r="E566" s="162"/>
      <c r="F566" s="162"/>
      <c r="G566" s="162"/>
      <c r="H566" s="163"/>
      <c r="I566" s="292"/>
      <c r="J566" s="292"/>
      <c r="K566" s="292"/>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249"/>
      <c r="AI566" s="185"/>
      <c r="AJ566" s="185"/>
      <c r="AK566" s="185"/>
      <c r="AL566" s="185"/>
      <c r="AM566" s="185"/>
    </row>
    <row r="567" spans="1:39">
      <c r="A567" s="162"/>
      <c r="B567" s="162"/>
      <c r="C567" s="162"/>
      <c r="D567" s="162"/>
      <c r="E567" s="162"/>
      <c r="F567" s="162"/>
      <c r="G567" s="162"/>
      <c r="H567" s="163"/>
      <c r="I567" s="292"/>
      <c r="J567" s="292"/>
      <c r="K567" s="292"/>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249"/>
      <c r="AI567" s="185"/>
      <c r="AJ567" s="185"/>
      <c r="AK567" s="185"/>
      <c r="AL567" s="185"/>
      <c r="AM567" s="185"/>
    </row>
    <row r="568" spans="1:39">
      <c r="A568" s="162"/>
      <c r="B568" s="162"/>
      <c r="C568" s="162"/>
      <c r="D568" s="162"/>
      <c r="E568" s="162"/>
      <c r="F568" s="162"/>
      <c r="G568" s="162"/>
      <c r="H568" s="163"/>
      <c r="I568" s="292"/>
      <c r="J568" s="292"/>
      <c r="K568" s="292"/>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249"/>
      <c r="AI568" s="185"/>
      <c r="AJ568" s="185"/>
      <c r="AK568" s="185"/>
      <c r="AL568" s="185"/>
      <c r="AM568" s="185"/>
    </row>
    <row r="569" spans="1:39">
      <c r="A569" s="162"/>
      <c r="B569" s="162"/>
      <c r="C569" s="162"/>
      <c r="D569" s="162"/>
      <c r="E569" s="162"/>
      <c r="F569" s="162"/>
      <c r="G569" s="162"/>
      <c r="H569" s="163"/>
      <c r="I569" s="292"/>
      <c r="J569" s="292"/>
      <c r="K569" s="292"/>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249"/>
      <c r="AI569" s="185"/>
      <c r="AJ569" s="185"/>
      <c r="AK569" s="185"/>
      <c r="AL569" s="185"/>
      <c r="AM569" s="185"/>
    </row>
    <row r="570" spans="1:39">
      <c r="A570" s="162"/>
      <c r="B570" s="162"/>
      <c r="C570" s="162"/>
      <c r="D570" s="162"/>
      <c r="E570" s="162"/>
      <c r="F570" s="162"/>
      <c r="G570" s="162"/>
      <c r="H570" s="163"/>
      <c r="I570" s="292"/>
      <c r="J570" s="292"/>
      <c r="K570" s="292"/>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249"/>
      <c r="AI570" s="185"/>
      <c r="AJ570" s="185"/>
      <c r="AK570" s="185"/>
      <c r="AL570" s="185"/>
      <c r="AM570" s="185"/>
    </row>
    <row r="571" spans="1:39">
      <c r="A571" s="162"/>
      <c r="B571" s="162"/>
      <c r="C571" s="162"/>
      <c r="D571" s="162"/>
      <c r="E571" s="162"/>
      <c r="F571" s="162"/>
      <c r="G571" s="162"/>
      <c r="H571" s="163"/>
      <c r="I571" s="292"/>
      <c r="J571" s="292"/>
      <c r="K571" s="292"/>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249"/>
      <c r="AI571" s="185"/>
      <c r="AJ571" s="185"/>
      <c r="AK571" s="185"/>
      <c r="AL571" s="185"/>
      <c r="AM571" s="185"/>
    </row>
    <row r="572" spans="1:39">
      <c r="A572" s="162"/>
      <c r="B572" s="162"/>
      <c r="C572" s="162"/>
      <c r="D572" s="162"/>
      <c r="E572" s="162"/>
      <c r="F572" s="162"/>
      <c r="G572" s="162"/>
      <c r="H572" s="163"/>
      <c r="I572" s="292"/>
      <c r="J572" s="292"/>
      <c r="K572" s="292"/>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249"/>
      <c r="AI572" s="185"/>
      <c r="AJ572" s="185"/>
      <c r="AK572" s="185"/>
      <c r="AL572" s="185"/>
      <c r="AM572" s="185"/>
    </row>
    <row r="573" spans="1:39">
      <c r="A573" s="162"/>
      <c r="B573" s="162"/>
      <c r="C573" s="162"/>
      <c r="D573" s="162"/>
      <c r="E573" s="162"/>
      <c r="F573" s="162"/>
      <c r="G573" s="162"/>
      <c r="H573" s="163"/>
      <c r="I573" s="292"/>
      <c r="J573" s="292"/>
      <c r="K573" s="292"/>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249"/>
      <c r="AI573" s="185"/>
      <c r="AJ573" s="185"/>
      <c r="AK573" s="185"/>
      <c r="AL573" s="185"/>
      <c r="AM573" s="185"/>
    </row>
    <row r="574" spans="1:39">
      <c r="A574" s="162"/>
      <c r="B574" s="162"/>
      <c r="C574" s="162"/>
      <c r="D574" s="162"/>
      <c r="E574" s="162"/>
      <c r="F574" s="162"/>
      <c r="G574" s="162"/>
      <c r="H574" s="163"/>
      <c r="I574" s="292"/>
      <c r="J574" s="292"/>
      <c r="K574" s="292"/>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249"/>
      <c r="AI574" s="185"/>
      <c r="AJ574" s="185"/>
      <c r="AK574" s="185"/>
      <c r="AL574" s="185"/>
      <c r="AM574" s="185"/>
    </row>
    <row r="575" spans="1:39">
      <c r="A575" s="162"/>
      <c r="B575" s="162"/>
      <c r="C575" s="162"/>
      <c r="D575" s="162"/>
      <c r="E575" s="162"/>
      <c r="F575" s="162"/>
      <c r="G575" s="162"/>
      <c r="H575" s="163"/>
      <c r="I575" s="292"/>
      <c r="J575" s="292"/>
      <c r="K575" s="292"/>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249"/>
      <c r="AI575" s="185"/>
      <c r="AJ575" s="185"/>
      <c r="AK575" s="185"/>
      <c r="AL575" s="185"/>
      <c r="AM575" s="185"/>
    </row>
    <row r="576" spans="1:39">
      <c r="A576" s="162"/>
      <c r="B576" s="162"/>
      <c r="C576" s="162"/>
      <c r="D576" s="162"/>
      <c r="E576" s="162"/>
      <c r="F576" s="162"/>
      <c r="G576" s="162"/>
      <c r="H576" s="163"/>
      <c r="I576" s="292"/>
      <c r="J576" s="292"/>
      <c r="K576" s="292"/>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249"/>
      <c r="AI576" s="185"/>
      <c r="AJ576" s="185"/>
      <c r="AK576" s="185"/>
      <c r="AL576" s="185"/>
      <c r="AM576" s="185"/>
    </row>
    <row r="577" spans="1:39">
      <c r="A577" s="162"/>
      <c r="B577" s="162"/>
      <c r="C577" s="162"/>
      <c r="D577" s="162"/>
      <c r="E577" s="162"/>
      <c r="F577" s="162"/>
      <c r="G577" s="162"/>
      <c r="H577" s="163"/>
      <c r="I577" s="292"/>
      <c r="J577" s="292"/>
      <c r="K577" s="292"/>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249"/>
      <c r="AI577" s="185"/>
      <c r="AJ577" s="185"/>
      <c r="AK577" s="185"/>
      <c r="AL577" s="185"/>
      <c r="AM577" s="185"/>
    </row>
    <row r="578" spans="1:39">
      <c r="A578" s="162"/>
      <c r="B578" s="162"/>
      <c r="C578" s="162"/>
      <c r="D578" s="162"/>
      <c r="E578" s="162"/>
      <c r="F578" s="162"/>
      <c r="G578" s="162"/>
      <c r="H578" s="163"/>
      <c r="I578" s="292"/>
      <c r="J578" s="292"/>
      <c r="K578" s="292"/>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249"/>
      <c r="AI578" s="185"/>
      <c r="AJ578" s="185"/>
      <c r="AK578" s="185"/>
      <c r="AL578" s="185"/>
      <c r="AM578" s="185"/>
    </row>
    <row r="579" spans="1:39">
      <c r="A579" s="162"/>
      <c r="B579" s="162"/>
      <c r="C579" s="162"/>
      <c r="D579" s="162"/>
      <c r="E579" s="162"/>
      <c r="F579" s="162"/>
      <c r="G579" s="162"/>
      <c r="H579" s="163"/>
      <c r="I579" s="292"/>
      <c r="J579" s="292"/>
      <c r="K579" s="292"/>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249"/>
      <c r="AI579" s="185"/>
      <c r="AJ579" s="185"/>
      <c r="AK579" s="185"/>
      <c r="AL579" s="185"/>
      <c r="AM579" s="185"/>
    </row>
    <row r="580" spans="1:39">
      <c r="A580" s="162"/>
      <c r="B580" s="162"/>
      <c r="C580" s="162"/>
      <c r="D580" s="162"/>
      <c r="E580" s="162"/>
      <c r="F580" s="162"/>
      <c r="G580" s="162"/>
      <c r="H580" s="163"/>
      <c r="I580" s="292"/>
      <c r="J580" s="292"/>
      <c r="K580" s="292"/>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249"/>
      <c r="AI580" s="185"/>
      <c r="AJ580" s="185"/>
      <c r="AK580" s="185"/>
      <c r="AL580" s="185"/>
      <c r="AM580" s="185"/>
    </row>
    <row r="581" spans="1:39">
      <c r="A581" s="162"/>
      <c r="B581" s="162"/>
      <c r="C581" s="162"/>
      <c r="D581" s="162"/>
      <c r="E581" s="162"/>
      <c r="F581" s="162"/>
      <c r="G581" s="162"/>
      <c r="H581" s="163"/>
      <c r="I581" s="292"/>
      <c r="J581" s="292"/>
      <c r="K581" s="292"/>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249"/>
      <c r="AI581" s="185"/>
      <c r="AJ581" s="185"/>
      <c r="AK581" s="185"/>
      <c r="AL581" s="185"/>
      <c r="AM581" s="185"/>
    </row>
    <row r="582" spans="1:39">
      <c r="A582" s="162"/>
      <c r="B582" s="162"/>
      <c r="C582" s="162"/>
      <c r="D582" s="162"/>
      <c r="E582" s="162"/>
      <c r="F582" s="162"/>
      <c r="G582" s="162"/>
      <c r="H582" s="163"/>
      <c r="I582" s="292"/>
      <c r="J582" s="292"/>
      <c r="K582" s="292"/>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249"/>
      <c r="AI582" s="185"/>
      <c r="AJ582" s="185"/>
      <c r="AK582" s="185"/>
      <c r="AL582" s="185"/>
      <c r="AM582" s="185"/>
    </row>
    <row r="583" spans="1:39">
      <c r="A583" s="162"/>
      <c r="B583" s="162"/>
      <c r="C583" s="162"/>
      <c r="D583" s="162"/>
      <c r="E583" s="162"/>
      <c r="F583" s="162"/>
      <c r="G583" s="162"/>
      <c r="H583" s="163"/>
      <c r="I583" s="292"/>
      <c r="J583" s="292"/>
      <c r="K583" s="292"/>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249"/>
      <c r="AI583" s="185"/>
      <c r="AJ583" s="185"/>
      <c r="AK583" s="185"/>
      <c r="AL583" s="185"/>
      <c r="AM583" s="185"/>
    </row>
    <row r="584" spans="1:39">
      <c r="A584" s="162"/>
      <c r="B584" s="162"/>
      <c r="C584" s="162"/>
      <c r="D584" s="162"/>
      <c r="E584" s="162"/>
      <c r="F584" s="162"/>
      <c r="G584" s="162"/>
      <c r="H584" s="163"/>
      <c r="I584" s="292"/>
      <c r="J584" s="292"/>
      <c r="K584" s="292"/>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249"/>
      <c r="AI584" s="185"/>
      <c r="AJ584" s="185"/>
      <c r="AK584" s="185"/>
      <c r="AL584" s="185"/>
      <c r="AM584" s="185"/>
    </row>
    <row r="585" spans="1:39">
      <c r="A585" s="162"/>
      <c r="B585" s="162"/>
      <c r="C585" s="162"/>
      <c r="D585" s="162"/>
      <c r="E585" s="162"/>
      <c r="F585" s="162"/>
      <c r="G585" s="162"/>
      <c r="H585" s="163"/>
      <c r="I585" s="292"/>
      <c r="J585" s="292"/>
      <c r="K585" s="292"/>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249"/>
      <c r="AI585" s="185"/>
      <c r="AJ585" s="185"/>
      <c r="AK585" s="185"/>
      <c r="AL585" s="185"/>
      <c r="AM585" s="185"/>
    </row>
    <row r="586" spans="1:39">
      <c r="A586" s="162"/>
      <c r="B586" s="162"/>
      <c r="C586" s="162"/>
      <c r="D586" s="162"/>
      <c r="E586" s="162"/>
      <c r="F586" s="162"/>
      <c r="G586" s="162"/>
      <c r="H586" s="163"/>
      <c r="I586" s="292"/>
      <c r="J586" s="292"/>
      <c r="K586" s="292"/>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249"/>
      <c r="AI586" s="185"/>
      <c r="AJ586" s="185"/>
      <c r="AK586" s="185"/>
      <c r="AL586" s="185"/>
      <c r="AM586" s="185"/>
    </row>
    <row r="587" spans="1:39">
      <c r="A587" s="162"/>
      <c r="B587" s="162"/>
      <c r="C587" s="162"/>
      <c r="D587" s="162"/>
      <c r="E587" s="162"/>
      <c r="F587" s="162"/>
      <c r="G587" s="162"/>
      <c r="H587" s="163"/>
      <c r="I587" s="292"/>
      <c r="J587" s="292"/>
      <c r="K587" s="292"/>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249"/>
      <c r="AI587" s="185"/>
      <c r="AJ587" s="185"/>
      <c r="AK587" s="185"/>
      <c r="AL587" s="185"/>
      <c r="AM587" s="185"/>
    </row>
    <row r="588" spans="1:39">
      <c r="A588" s="162"/>
      <c r="B588" s="162"/>
      <c r="C588" s="162"/>
      <c r="D588" s="162"/>
      <c r="E588" s="162"/>
      <c r="F588" s="162"/>
      <c r="G588" s="162"/>
      <c r="H588" s="163"/>
      <c r="I588" s="292"/>
      <c r="J588" s="292"/>
      <c r="K588" s="292"/>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249"/>
      <c r="AI588" s="185"/>
      <c r="AJ588" s="185"/>
      <c r="AK588" s="185"/>
      <c r="AL588" s="185"/>
      <c r="AM588" s="185"/>
    </row>
    <row r="589" spans="1:39">
      <c r="A589" s="162"/>
      <c r="B589" s="162"/>
      <c r="C589" s="162"/>
      <c r="D589" s="162"/>
      <c r="E589" s="162"/>
      <c r="F589" s="162"/>
      <c r="G589" s="162"/>
      <c r="H589" s="163"/>
      <c r="I589" s="292"/>
      <c r="J589" s="292"/>
      <c r="K589" s="292"/>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249"/>
      <c r="AI589" s="185"/>
      <c r="AJ589" s="185"/>
      <c r="AK589" s="185"/>
      <c r="AL589" s="185"/>
      <c r="AM589" s="185"/>
    </row>
    <row r="590" spans="1:39">
      <c r="A590" s="162"/>
      <c r="B590" s="162"/>
      <c r="C590" s="162"/>
      <c r="D590" s="162"/>
      <c r="E590" s="162"/>
      <c r="F590" s="162"/>
      <c r="G590" s="162"/>
      <c r="H590" s="163"/>
      <c r="I590" s="292"/>
      <c r="J590" s="292"/>
      <c r="K590" s="292"/>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249"/>
      <c r="AI590" s="185"/>
      <c r="AJ590" s="185"/>
      <c r="AK590" s="185"/>
      <c r="AL590" s="185"/>
      <c r="AM590" s="185"/>
    </row>
    <row r="591" spans="1:39">
      <c r="A591" s="162"/>
      <c r="B591" s="162"/>
      <c r="C591" s="162"/>
      <c r="D591" s="162"/>
      <c r="E591" s="162"/>
      <c r="F591" s="162"/>
      <c r="G591" s="162"/>
      <c r="H591" s="163"/>
      <c r="I591" s="292"/>
      <c r="J591" s="292"/>
      <c r="K591" s="292"/>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249"/>
      <c r="AI591" s="185"/>
      <c r="AJ591" s="185"/>
      <c r="AK591" s="185"/>
      <c r="AL591" s="185"/>
      <c r="AM591" s="185"/>
    </row>
    <row r="592" spans="1:39">
      <c r="A592" s="162"/>
      <c r="B592" s="162"/>
      <c r="C592" s="162"/>
      <c r="D592" s="162"/>
      <c r="E592" s="162"/>
      <c r="F592" s="162"/>
      <c r="G592" s="162"/>
      <c r="H592" s="163"/>
      <c r="I592" s="292"/>
      <c r="J592" s="292"/>
      <c r="K592" s="292"/>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249"/>
      <c r="AI592" s="185"/>
      <c r="AJ592" s="185"/>
      <c r="AK592" s="185"/>
      <c r="AL592" s="185"/>
      <c r="AM592" s="185"/>
    </row>
    <row r="593" spans="1:39">
      <c r="A593" s="162"/>
      <c r="B593" s="162"/>
      <c r="C593" s="162"/>
      <c r="D593" s="162"/>
      <c r="E593" s="162"/>
      <c r="F593" s="162"/>
      <c r="G593" s="162"/>
      <c r="H593" s="163"/>
      <c r="I593" s="292"/>
      <c r="J593" s="292"/>
      <c r="K593" s="292"/>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249"/>
      <c r="AI593" s="185"/>
      <c r="AJ593" s="185"/>
      <c r="AK593" s="185"/>
      <c r="AL593" s="185"/>
      <c r="AM593" s="185"/>
    </row>
    <row r="594" spans="1:39">
      <c r="A594" s="162"/>
      <c r="B594" s="162"/>
      <c r="C594" s="162"/>
      <c r="D594" s="162"/>
      <c r="E594" s="162"/>
      <c r="F594" s="162"/>
      <c r="G594" s="162"/>
      <c r="H594" s="163"/>
      <c r="I594" s="292"/>
      <c r="J594" s="292"/>
      <c r="K594" s="292"/>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249"/>
      <c r="AI594" s="185"/>
      <c r="AJ594" s="185"/>
      <c r="AK594" s="185"/>
      <c r="AL594" s="185"/>
      <c r="AM594" s="185"/>
    </row>
    <row r="595" spans="1:39">
      <c r="A595" s="162"/>
      <c r="B595" s="162"/>
      <c r="C595" s="162"/>
      <c r="D595" s="162"/>
      <c r="E595" s="162"/>
      <c r="F595" s="162"/>
      <c r="G595" s="162"/>
      <c r="H595" s="163"/>
      <c r="I595" s="292"/>
      <c r="J595" s="292"/>
      <c r="K595" s="292"/>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249"/>
      <c r="AI595" s="185"/>
      <c r="AJ595" s="185"/>
      <c r="AK595" s="185"/>
      <c r="AL595" s="185"/>
      <c r="AM595" s="185"/>
    </row>
    <row r="596" spans="1:39">
      <c r="A596" s="162"/>
      <c r="B596" s="162"/>
      <c r="C596" s="162"/>
      <c r="D596" s="162"/>
      <c r="E596" s="162"/>
      <c r="F596" s="162"/>
      <c r="G596" s="162"/>
      <c r="H596" s="163"/>
      <c r="I596" s="292"/>
      <c r="J596" s="292"/>
      <c r="K596" s="292"/>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249"/>
      <c r="AI596" s="185"/>
      <c r="AJ596" s="185"/>
      <c r="AK596" s="185"/>
      <c r="AL596" s="185"/>
      <c r="AM596" s="185"/>
    </row>
    <row r="597" spans="1:39">
      <c r="A597" s="162"/>
      <c r="B597" s="162"/>
      <c r="C597" s="162"/>
      <c r="D597" s="162"/>
      <c r="E597" s="162"/>
      <c r="F597" s="162"/>
      <c r="G597" s="162"/>
      <c r="H597" s="163"/>
      <c r="I597" s="292"/>
      <c r="J597" s="292"/>
      <c r="K597" s="292"/>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249"/>
      <c r="AI597" s="185"/>
      <c r="AJ597" s="185"/>
      <c r="AK597" s="185"/>
      <c r="AL597" s="185"/>
      <c r="AM597" s="185"/>
    </row>
    <row r="598" spans="1:39">
      <c r="A598" s="162"/>
      <c r="B598" s="162"/>
      <c r="C598" s="162"/>
      <c r="D598" s="162"/>
      <c r="E598" s="162"/>
      <c r="F598" s="162"/>
      <c r="G598" s="162"/>
      <c r="H598" s="163"/>
      <c r="I598" s="292"/>
      <c r="J598" s="292"/>
      <c r="K598" s="292"/>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249"/>
      <c r="AI598" s="185"/>
      <c r="AJ598" s="185"/>
      <c r="AK598" s="185"/>
      <c r="AL598" s="185"/>
      <c r="AM598" s="185"/>
    </row>
    <row r="599" spans="1:39">
      <c r="A599" s="162"/>
      <c r="B599" s="162"/>
      <c r="C599" s="162"/>
      <c r="D599" s="162"/>
      <c r="E599" s="162"/>
      <c r="F599" s="162"/>
      <c r="G599" s="162"/>
      <c r="H599" s="163"/>
      <c r="I599" s="292"/>
      <c r="J599" s="292"/>
      <c r="K599" s="292"/>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249"/>
      <c r="AI599" s="185"/>
      <c r="AJ599" s="185"/>
      <c r="AK599" s="185"/>
      <c r="AL599" s="185"/>
      <c r="AM599" s="185"/>
    </row>
    <row r="600" spans="1:39">
      <c r="A600" s="162"/>
      <c r="B600" s="162"/>
      <c r="C600" s="162"/>
      <c r="D600" s="162"/>
      <c r="E600" s="162"/>
      <c r="F600" s="162"/>
      <c r="G600" s="162"/>
      <c r="H600" s="163"/>
      <c r="I600" s="292"/>
      <c r="J600" s="292"/>
      <c r="K600" s="292"/>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249"/>
      <c r="AI600" s="185"/>
      <c r="AJ600" s="185"/>
      <c r="AK600" s="185"/>
      <c r="AL600" s="185"/>
      <c r="AM600" s="185"/>
    </row>
    <row r="601" spans="1:39">
      <c r="A601" s="162"/>
      <c r="B601" s="162"/>
      <c r="C601" s="162"/>
      <c r="D601" s="162"/>
      <c r="E601" s="162"/>
      <c r="F601" s="162"/>
      <c r="G601" s="162"/>
      <c r="H601" s="163"/>
      <c r="I601" s="292"/>
      <c r="J601" s="292"/>
      <c r="K601" s="292"/>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249"/>
      <c r="AI601" s="185"/>
      <c r="AJ601" s="185"/>
      <c r="AK601" s="185"/>
      <c r="AL601" s="185"/>
      <c r="AM601" s="185"/>
    </row>
    <row r="602" spans="1:39">
      <c r="A602" s="162"/>
      <c r="B602" s="162"/>
      <c r="C602" s="162"/>
      <c r="D602" s="162"/>
      <c r="E602" s="162"/>
      <c r="F602" s="162"/>
      <c r="G602" s="162"/>
      <c r="H602" s="163"/>
      <c r="I602" s="292"/>
      <c r="J602" s="292"/>
      <c r="K602" s="292"/>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249"/>
      <c r="AI602" s="185"/>
      <c r="AJ602" s="185"/>
      <c r="AK602" s="185"/>
      <c r="AL602" s="185"/>
      <c r="AM602" s="185"/>
    </row>
    <row r="603" spans="1:39">
      <c r="A603" s="162"/>
      <c r="B603" s="162"/>
      <c r="C603" s="162"/>
      <c r="D603" s="162"/>
      <c r="E603" s="162"/>
      <c r="F603" s="162"/>
      <c r="G603" s="162"/>
      <c r="H603" s="163"/>
      <c r="I603" s="292"/>
      <c r="J603" s="292"/>
      <c r="K603" s="292"/>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249"/>
      <c r="AI603" s="185"/>
      <c r="AJ603" s="185"/>
      <c r="AK603" s="185"/>
      <c r="AL603" s="185"/>
      <c r="AM603" s="185"/>
    </row>
    <row r="604" spans="1:39">
      <c r="A604" s="162"/>
      <c r="B604" s="162"/>
      <c r="C604" s="162"/>
      <c r="D604" s="162"/>
      <c r="E604" s="162"/>
      <c r="F604" s="162"/>
      <c r="G604" s="162"/>
      <c r="H604" s="163"/>
      <c r="I604" s="292"/>
      <c r="J604" s="292"/>
      <c r="K604" s="292"/>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249"/>
      <c r="AI604" s="185"/>
      <c r="AJ604" s="185"/>
      <c r="AK604" s="185"/>
      <c r="AL604" s="185"/>
      <c r="AM604" s="185"/>
    </row>
    <row r="605" spans="1:39">
      <c r="A605" s="162"/>
      <c r="B605" s="162"/>
      <c r="C605" s="162"/>
      <c r="D605" s="162"/>
      <c r="E605" s="162"/>
      <c r="F605" s="162"/>
      <c r="G605" s="162"/>
      <c r="H605" s="163"/>
      <c r="I605" s="292"/>
      <c r="J605" s="292"/>
      <c r="K605" s="292"/>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249"/>
      <c r="AI605" s="185"/>
      <c r="AJ605" s="185"/>
      <c r="AK605" s="185"/>
      <c r="AL605" s="185"/>
      <c r="AM605" s="185"/>
    </row>
    <row r="606" spans="1:39">
      <c r="A606" s="162"/>
      <c r="B606" s="162"/>
      <c r="C606" s="162"/>
      <c r="D606" s="162"/>
      <c r="E606" s="162"/>
      <c r="F606" s="162"/>
      <c r="G606" s="162"/>
      <c r="H606" s="163"/>
      <c r="I606" s="292"/>
      <c r="J606" s="292"/>
      <c r="K606" s="292"/>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249"/>
      <c r="AI606" s="185"/>
      <c r="AJ606" s="185"/>
      <c r="AK606" s="185"/>
      <c r="AL606" s="185"/>
      <c r="AM606" s="185"/>
    </row>
    <row r="607" spans="1:39">
      <c r="A607" s="162"/>
      <c r="B607" s="162"/>
      <c r="C607" s="162"/>
      <c r="D607" s="162"/>
      <c r="E607" s="162"/>
      <c r="F607" s="162"/>
      <c r="G607" s="162"/>
      <c r="H607" s="163"/>
      <c r="I607" s="292"/>
      <c r="J607" s="292"/>
      <c r="K607" s="292"/>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249"/>
      <c r="AI607" s="185"/>
      <c r="AJ607" s="185"/>
      <c r="AK607" s="185"/>
      <c r="AL607" s="185"/>
      <c r="AM607" s="185"/>
    </row>
    <row r="608" spans="1:39">
      <c r="A608" s="162"/>
      <c r="B608" s="162"/>
      <c r="C608" s="162"/>
      <c r="D608" s="162"/>
      <c r="E608" s="162"/>
      <c r="F608" s="162"/>
      <c r="G608" s="162"/>
      <c r="H608" s="163"/>
      <c r="I608" s="292"/>
      <c r="J608" s="292"/>
      <c r="K608" s="292"/>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249"/>
      <c r="AI608" s="185"/>
      <c r="AJ608" s="185"/>
      <c r="AK608" s="185"/>
      <c r="AL608" s="185"/>
      <c r="AM608" s="185"/>
    </row>
    <row r="609" spans="1:39">
      <c r="A609" s="162"/>
      <c r="B609" s="162"/>
      <c r="C609" s="162"/>
      <c r="D609" s="162"/>
      <c r="E609" s="162"/>
      <c r="F609" s="162"/>
      <c r="G609" s="162"/>
      <c r="H609" s="163"/>
      <c r="I609" s="292"/>
      <c r="J609" s="292"/>
      <c r="K609" s="292"/>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249"/>
      <c r="AI609" s="185"/>
      <c r="AJ609" s="185"/>
      <c r="AK609" s="185"/>
      <c r="AL609" s="185"/>
      <c r="AM609" s="185"/>
    </row>
    <row r="610" spans="1:39">
      <c r="A610" s="162"/>
      <c r="B610" s="162"/>
      <c r="C610" s="162"/>
      <c r="D610" s="162"/>
      <c r="E610" s="162"/>
      <c r="F610" s="162"/>
      <c r="G610" s="162"/>
      <c r="H610" s="163"/>
      <c r="I610" s="292"/>
      <c r="J610" s="292"/>
      <c r="K610" s="292"/>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249"/>
      <c r="AI610" s="185"/>
      <c r="AJ610" s="185"/>
      <c r="AK610" s="185"/>
      <c r="AL610" s="185"/>
      <c r="AM610" s="185"/>
    </row>
    <row r="611" spans="1:39">
      <c r="A611" s="162"/>
      <c r="B611" s="162"/>
      <c r="C611" s="162"/>
      <c r="D611" s="162"/>
      <c r="E611" s="162"/>
      <c r="F611" s="162"/>
      <c r="G611" s="162"/>
      <c r="H611" s="163"/>
      <c r="I611" s="292"/>
      <c r="J611" s="292"/>
      <c r="K611" s="292"/>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249"/>
      <c r="AI611" s="185"/>
      <c r="AJ611" s="185"/>
      <c r="AK611" s="185"/>
      <c r="AL611" s="185"/>
      <c r="AM611" s="185"/>
    </row>
    <row r="612" spans="1:39">
      <c r="A612" s="162"/>
      <c r="B612" s="162"/>
      <c r="C612" s="162"/>
      <c r="D612" s="162"/>
      <c r="E612" s="162"/>
      <c r="F612" s="162"/>
      <c r="G612" s="162"/>
      <c r="H612" s="163"/>
      <c r="I612" s="292"/>
      <c r="J612" s="292"/>
      <c r="K612" s="292"/>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249"/>
      <c r="AI612" s="185"/>
      <c r="AJ612" s="185"/>
      <c r="AK612" s="185"/>
      <c r="AL612" s="185"/>
      <c r="AM612" s="185"/>
    </row>
    <row r="613" spans="1:39">
      <c r="A613" s="162"/>
      <c r="B613" s="162"/>
      <c r="C613" s="162"/>
      <c r="D613" s="162"/>
      <c r="E613" s="162"/>
      <c r="F613" s="162"/>
      <c r="G613" s="162"/>
      <c r="H613" s="163"/>
      <c r="I613" s="292"/>
      <c r="J613" s="292"/>
      <c r="K613" s="292"/>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249"/>
      <c r="AI613" s="185"/>
      <c r="AJ613" s="185"/>
      <c r="AK613" s="185"/>
      <c r="AL613" s="185"/>
      <c r="AM613" s="185"/>
    </row>
    <row r="614" spans="1:39">
      <c r="A614" s="162"/>
      <c r="B614" s="162"/>
      <c r="C614" s="162"/>
      <c r="D614" s="162"/>
      <c r="E614" s="162"/>
      <c r="F614" s="162"/>
      <c r="G614" s="162"/>
      <c r="H614" s="163"/>
      <c r="I614" s="292"/>
      <c r="J614" s="292"/>
      <c r="K614" s="292"/>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249"/>
      <c r="AI614" s="185"/>
      <c r="AJ614" s="185"/>
      <c r="AK614" s="185"/>
      <c r="AL614" s="185"/>
      <c r="AM614" s="185"/>
    </row>
    <row r="615" spans="1:39">
      <c r="A615" s="162"/>
      <c r="B615" s="162"/>
      <c r="C615" s="162"/>
      <c r="D615" s="162"/>
      <c r="E615" s="162"/>
      <c r="F615" s="162"/>
      <c r="G615" s="162"/>
      <c r="H615" s="163"/>
      <c r="I615" s="292"/>
      <c r="J615" s="292"/>
      <c r="K615" s="292"/>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249"/>
      <c r="AI615" s="185"/>
      <c r="AJ615" s="185"/>
      <c r="AK615" s="185"/>
      <c r="AL615" s="185"/>
      <c r="AM615" s="185"/>
    </row>
    <row r="616" spans="1:39">
      <c r="A616" s="162"/>
      <c r="B616" s="162"/>
      <c r="C616" s="162"/>
      <c r="D616" s="162"/>
      <c r="E616" s="162"/>
      <c r="F616" s="162"/>
      <c r="G616" s="162"/>
      <c r="H616" s="163"/>
      <c r="I616" s="292"/>
      <c r="J616" s="292"/>
      <c r="K616" s="292"/>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249"/>
      <c r="AI616" s="185"/>
      <c r="AJ616" s="185"/>
      <c r="AK616" s="185"/>
      <c r="AL616" s="185"/>
      <c r="AM616" s="185"/>
    </row>
    <row r="617" spans="1:39">
      <c r="A617" s="162"/>
      <c r="B617" s="162"/>
      <c r="C617" s="162"/>
      <c r="D617" s="162"/>
      <c r="E617" s="162"/>
      <c r="F617" s="162"/>
      <c r="G617" s="162"/>
      <c r="H617" s="163"/>
      <c r="I617" s="292"/>
      <c r="J617" s="292"/>
      <c r="K617" s="292"/>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249"/>
      <c r="AI617" s="185"/>
      <c r="AJ617" s="185"/>
      <c r="AK617" s="185"/>
      <c r="AL617" s="185"/>
      <c r="AM617" s="185"/>
    </row>
    <row r="618" spans="1:39">
      <c r="A618" s="162"/>
      <c r="B618" s="162"/>
      <c r="C618" s="162"/>
      <c r="D618" s="162"/>
      <c r="E618" s="162"/>
      <c r="F618" s="162"/>
      <c r="G618" s="162"/>
      <c r="H618" s="163"/>
      <c r="I618" s="292"/>
      <c r="J618" s="292"/>
      <c r="K618" s="292"/>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249"/>
      <c r="AI618" s="185"/>
      <c r="AJ618" s="185"/>
      <c r="AK618" s="185"/>
      <c r="AL618" s="185"/>
      <c r="AM618" s="185"/>
    </row>
    <row r="619" spans="1:39">
      <c r="A619" s="162"/>
      <c r="B619" s="162"/>
      <c r="C619" s="162"/>
      <c r="D619" s="162"/>
      <c r="E619" s="162"/>
      <c r="F619" s="162"/>
      <c r="G619" s="162"/>
      <c r="H619" s="163"/>
      <c r="I619" s="292"/>
      <c r="J619" s="292"/>
      <c r="K619" s="292"/>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249"/>
      <c r="AI619" s="185"/>
      <c r="AJ619" s="185"/>
      <c r="AK619" s="185"/>
      <c r="AL619" s="185"/>
      <c r="AM619" s="185"/>
    </row>
    <row r="620" spans="1:39">
      <c r="A620" s="162"/>
      <c r="B620" s="162"/>
      <c r="C620" s="162"/>
      <c r="D620" s="162"/>
      <c r="E620" s="162"/>
      <c r="F620" s="162"/>
      <c r="G620" s="162"/>
      <c r="H620" s="163"/>
      <c r="I620" s="292"/>
      <c r="J620" s="292"/>
      <c r="K620" s="292"/>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249"/>
      <c r="AI620" s="185"/>
      <c r="AJ620" s="185"/>
      <c r="AK620" s="185"/>
      <c r="AL620" s="185"/>
      <c r="AM620" s="185"/>
    </row>
    <row r="621" spans="1:39">
      <c r="A621" s="162"/>
      <c r="B621" s="162"/>
      <c r="C621" s="162"/>
      <c r="D621" s="162"/>
      <c r="E621" s="162"/>
      <c r="F621" s="162"/>
      <c r="G621" s="162"/>
      <c r="H621" s="163"/>
      <c r="I621" s="292"/>
      <c r="J621" s="292"/>
      <c r="K621" s="292"/>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249"/>
      <c r="AI621" s="185"/>
      <c r="AJ621" s="185"/>
      <c r="AK621" s="185"/>
      <c r="AL621" s="185"/>
      <c r="AM621" s="185"/>
    </row>
    <row r="622" spans="1:39">
      <c r="A622" s="162"/>
      <c r="B622" s="162"/>
      <c r="C622" s="162"/>
      <c r="D622" s="162"/>
      <c r="E622" s="162"/>
      <c r="F622" s="162"/>
      <c r="G622" s="162"/>
      <c r="H622" s="163"/>
      <c r="I622" s="292"/>
      <c r="J622" s="292"/>
      <c r="K622" s="292"/>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249"/>
      <c r="AI622" s="185"/>
      <c r="AJ622" s="185"/>
      <c r="AK622" s="185"/>
      <c r="AL622" s="185"/>
      <c r="AM622" s="185"/>
    </row>
    <row r="623" spans="1:39">
      <c r="A623" s="162"/>
      <c r="B623" s="162"/>
      <c r="C623" s="162"/>
      <c r="D623" s="162"/>
      <c r="E623" s="162"/>
      <c r="F623" s="162"/>
      <c r="G623" s="162"/>
      <c r="H623" s="163"/>
      <c r="I623" s="292"/>
      <c r="J623" s="292"/>
      <c r="K623" s="292"/>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249"/>
      <c r="AI623" s="185"/>
      <c r="AJ623" s="185"/>
      <c r="AK623" s="185"/>
      <c r="AL623" s="185"/>
      <c r="AM623" s="185"/>
    </row>
    <row r="624" spans="1:39">
      <c r="A624" s="162"/>
      <c r="B624" s="162"/>
      <c r="C624" s="162"/>
      <c r="D624" s="162"/>
      <c r="E624" s="162"/>
      <c r="F624" s="162"/>
      <c r="G624" s="162"/>
      <c r="H624" s="163"/>
      <c r="I624" s="292"/>
      <c r="J624" s="292"/>
      <c r="K624" s="292"/>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249"/>
      <c r="AI624" s="185"/>
      <c r="AJ624" s="185"/>
      <c r="AK624" s="185"/>
      <c r="AL624" s="185"/>
      <c r="AM624" s="185"/>
    </row>
    <row r="625" spans="1:39">
      <c r="A625" s="162"/>
      <c r="B625" s="162"/>
      <c r="C625" s="162"/>
      <c r="D625" s="162"/>
      <c r="E625" s="162"/>
      <c r="F625" s="162"/>
      <c r="G625" s="162"/>
      <c r="H625" s="163"/>
      <c r="I625" s="292"/>
      <c r="J625" s="292"/>
      <c r="K625" s="292"/>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249"/>
      <c r="AI625" s="185"/>
      <c r="AJ625" s="185"/>
      <c r="AK625" s="185"/>
      <c r="AL625" s="185"/>
      <c r="AM625" s="185"/>
    </row>
    <row r="626" spans="1:39">
      <c r="A626" s="162"/>
      <c r="B626" s="162"/>
      <c r="C626" s="162"/>
      <c r="D626" s="162"/>
      <c r="E626" s="162"/>
      <c r="F626" s="162"/>
      <c r="G626" s="162"/>
      <c r="H626" s="163"/>
      <c r="I626" s="292"/>
      <c r="J626" s="292"/>
      <c r="K626" s="292"/>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249"/>
      <c r="AI626" s="185"/>
      <c r="AJ626" s="185"/>
      <c r="AK626" s="185"/>
      <c r="AL626" s="185"/>
      <c r="AM626" s="185"/>
    </row>
    <row r="627" spans="1:39">
      <c r="A627" s="162"/>
      <c r="B627" s="162"/>
      <c r="C627" s="162"/>
      <c r="D627" s="162"/>
      <c r="E627" s="162"/>
      <c r="F627" s="162"/>
      <c r="G627" s="162"/>
      <c r="H627" s="163"/>
      <c r="I627" s="292"/>
      <c r="J627" s="292"/>
      <c r="K627" s="292"/>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249"/>
      <c r="AI627" s="185"/>
      <c r="AJ627" s="185"/>
      <c r="AK627" s="185"/>
      <c r="AL627" s="185"/>
      <c r="AM627" s="185"/>
    </row>
    <row r="628" spans="1:39">
      <c r="A628" s="162"/>
      <c r="B628" s="162"/>
      <c r="C628" s="162"/>
      <c r="D628" s="162"/>
      <c r="E628" s="162"/>
      <c r="F628" s="162"/>
      <c r="G628" s="162"/>
      <c r="H628" s="163"/>
      <c r="I628" s="292"/>
      <c r="J628" s="292"/>
      <c r="K628" s="292"/>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249"/>
      <c r="AI628" s="185"/>
      <c r="AJ628" s="185"/>
      <c r="AK628" s="185"/>
      <c r="AL628" s="185"/>
      <c r="AM628" s="185"/>
    </row>
    <row r="629" spans="1:39">
      <c r="A629" s="162"/>
      <c r="B629" s="162"/>
      <c r="C629" s="162"/>
      <c r="D629" s="162"/>
      <c r="E629" s="162"/>
      <c r="F629" s="162"/>
      <c r="G629" s="162"/>
      <c r="H629" s="163"/>
      <c r="I629" s="292"/>
      <c r="J629" s="292"/>
      <c r="K629" s="292"/>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249"/>
      <c r="AI629" s="185"/>
      <c r="AJ629" s="185"/>
      <c r="AK629" s="185"/>
      <c r="AL629" s="185"/>
      <c r="AM629" s="185"/>
    </row>
    <row r="630" spans="1:39">
      <c r="A630" s="162"/>
      <c r="B630" s="162"/>
      <c r="C630" s="162"/>
      <c r="D630" s="162"/>
      <c r="E630" s="162"/>
      <c r="F630" s="162"/>
      <c r="G630" s="162"/>
      <c r="H630" s="163"/>
      <c r="I630" s="292"/>
      <c r="J630" s="292"/>
      <c r="K630" s="292"/>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249"/>
      <c r="AI630" s="185"/>
      <c r="AJ630" s="185"/>
      <c r="AK630" s="185"/>
      <c r="AL630" s="185"/>
      <c r="AM630" s="185"/>
    </row>
    <row r="631" spans="1:39">
      <c r="A631" s="162"/>
      <c r="B631" s="162"/>
      <c r="C631" s="162"/>
      <c r="D631" s="162"/>
      <c r="E631" s="162"/>
      <c r="F631" s="162"/>
      <c r="G631" s="162"/>
      <c r="H631" s="163"/>
      <c r="I631" s="292"/>
      <c r="J631" s="292"/>
      <c r="K631" s="292"/>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249"/>
      <c r="AI631" s="185"/>
      <c r="AJ631" s="185"/>
      <c r="AK631" s="185"/>
      <c r="AL631" s="185"/>
      <c r="AM631" s="185"/>
    </row>
    <row r="632" spans="1:39">
      <c r="A632" s="162"/>
      <c r="B632" s="162"/>
      <c r="C632" s="162"/>
      <c r="D632" s="162"/>
      <c r="E632" s="162"/>
      <c r="F632" s="162"/>
      <c r="G632" s="162"/>
      <c r="H632" s="163"/>
      <c r="I632" s="292"/>
      <c r="J632" s="292"/>
      <c r="K632" s="292"/>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249"/>
      <c r="AI632" s="185"/>
      <c r="AJ632" s="185"/>
      <c r="AK632" s="185"/>
      <c r="AL632" s="185"/>
      <c r="AM632" s="185"/>
    </row>
    <row r="633" spans="1:39">
      <c r="A633" s="162"/>
      <c r="B633" s="162"/>
      <c r="C633" s="162"/>
      <c r="D633" s="162"/>
      <c r="E633" s="162"/>
      <c r="F633" s="162"/>
      <c r="G633" s="162"/>
      <c r="H633" s="163"/>
      <c r="I633" s="292"/>
      <c r="J633" s="292"/>
      <c r="K633" s="292"/>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249"/>
      <c r="AI633" s="185"/>
      <c r="AJ633" s="185"/>
      <c r="AK633" s="185"/>
      <c r="AL633" s="185"/>
      <c r="AM633" s="185"/>
    </row>
    <row r="634" spans="1:39">
      <c r="A634" s="162"/>
      <c r="B634" s="162"/>
      <c r="C634" s="162"/>
      <c r="D634" s="162"/>
      <c r="E634" s="162"/>
      <c r="F634" s="162"/>
      <c r="G634" s="162"/>
      <c r="H634" s="163"/>
      <c r="I634" s="292"/>
      <c r="J634" s="292"/>
      <c r="K634" s="292"/>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249"/>
      <c r="AI634" s="185"/>
      <c r="AJ634" s="185"/>
      <c r="AK634" s="185"/>
      <c r="AL634" s="185"/>
      <c r="AM634" s="185"/>
    </row>
    <row r="635" spans="1:39">
      <c r="A635" s="162"/>
      <c r="B635" s="162"/>
      <c r="C635" s="162"/>
      <c r="D635" s="162"/>
      <c r="E635" s="162"/>
      <c r="F635" s="162"/>
      <c r="G635" s="162"/>
      <c r="H635" s="163"/>
      <c r="I635" s="292"/>
      <c r="J635" s="292"/>
      <c r="K635" s="292"/>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249"/>
      <c r="AI635" s="185"/>
      <c r="AJ635" s="185"/>
      <c r="AK635" s="185"/>
      <c r="AL635" s="185"/>
      <c r="AM635" s="185"/>
    </row>
    <row r="636" spans="1:39">
      <c r="A636" s="162"/>
      <c r="B636" s="162"/>
      <c r="C636" s="162"/>
      <c r="D636" s="162"/>
      <c r="E636" s="162"/>
      <c r="F636" s="162"/>
      <c r="G636" s="162"/>
      <c r="H636" s="163"/>
      <c r="I636" s="292"/>
      <c r="J636" s="292"/>
      <c r="K636" s="292"/>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249"/>
      <c r="AI636" s="185"/>
      <c r="AJ636" s="185"/>
      <c r="AK636" s="185"/>
      <c r="AL636" s="185"/>
      <c r="AM636" s="185"/>
    </row>
    <row r="637" spans="1:39">
      <c r="A637" s="162"/>
      <c r="B637" s="162"/>
      <c r="C637" s="162"/>
      <c r="D637" s="162"/>
      <c r="E637" s="162"/>
      <c r="F637" s="162"/>
      <c r="G637" s="162"/>
      <c r="H637" s="163"/>
      <c r="I637" s="292"/>
      <c r="J637" s="292"/>
      <c r="K637" s="292"/>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249"/>
      <c r="AI637" s="185"/>
      <c r="AJ637" s="185"/>
      <c r="AK637" s="185"/>
      <c r="AL637" s="185"/>
      <c r="AM637" s="185"/>
    </row>
    <row r="638" spans="1:39">
      <c r="A638" s="162"/>
      <c r="B638" s="162"/>
      <c r="C638" s="162"/>
      <c r="D638" s="162"/>
      <c r="E638" s="162"/>
      <c r="F638" s="162"/>
      <c r="G638" s="162"/>
      <c r="H638" s="163"/>
      <c r="I638" s="292"/>
      <c r="J638" s="292"/>
      <c r="K638" s="292"/>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249"/>
      <c r="AI638" s="185"/>
      <c r="AJ638" s="185"/>
      <c r="AK638" s="185"/>
      <c r="AL638" s="185"/>
      <c r="AM638" s="185"/>
    </row>
    <row r="639" spans="1:39">
      <c r="A639" s="162"/>
      <c r="B639" s="162"/>
      <c r="C639" s="162"/>
      <c r="D639" s="162"/>
      <c r="E639" s="162"/>
      <c r="F639" s="162"/>
      <c r="G639" s="162"/>
      <c r="H639" s="163"/>
      <c r="I639" s="292"/>
      <c r="J639" s="292"/>
      <c r="K639" s="292"/>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249"/>
      <c r="AI639" s="185"/>
      <c r="AJ639" s="185"/>
      <c r="AK639" s="185"/>
      <c r="AL639" s="185"/>
      <c r="AM639" s="185"/>
    </row>
    <row r="640" spans="1:39">
      <c r="A640" s="162"/>
      <c r="B640" s="162"/>
      <c r="C640" s="162"/>
      <c r="D640" s="162"/>
      <c r="E640" s="162"/>
      <c r="F640" s="162"/>
      <c r="G640" s="162"/>
      <c r="H640" s="163"/>
      <c r="I640" s="292"/>
      <c r="J640" s="292"/>
      <c r="K640" s="292"/>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249"/>
      <c r="AI640" s="185"/>
      <c r="AJ640" s="185"/>
      <c r="AK640" s="185"/>
      <c r="AL640" s="185"/>
      <c r="AM640" s="185"/>
    </row>
    <row r="641" spans="1:39">
      <c r="A641" s="162"/>
      <c r="B641" s="162"/>
      <c r="C641" s="162"/>
      <c r="D641" s="162"/>
      <c r="E641" s="162"/>
      <c r="F641" s="162"/>
      <c r="G641" s="162"/>
      <c r="H641" s="163"/>
      <c r="I641" s="292"/>
      <c r="J641" s="292"/>
      <c r="K641" s="292"/>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249"/>
      <c r="AI641" s="185"/>
      <c r="AJ641" s="185"/>
      <c r="AK641" s="185"/>
      <c r="AL641" s="185"/>
      <c r="AM641" s="185"/>
    </row>
    <row r="642" spans="1:39">
      <c r="A642" s="162"/>
      <c r="B642" s="162"/>
      <c r="C642" s="162"/>
      <c r="D642" s="162"/>
      <c r="E642" s="162"/>
      <c r="F642" s="162"/>
      <c r="G642" s="162"/>
      <c r="H642" s="163"/>
      <c r="I642" s="292"/>
      <c r="J642" s="292"/>
      <c r="K642" s="292"/>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249"/>
      <c r="AI642" s="185"/>
      <c r="AJ642" s="185"/>
      <c r="AK642" s="185"/>
      <c r="AL642" s="185"/>
      <c r="AM642" s="185"/>
    </row>
    <row r="643" spans="1:39">
      <c r="A643" s="162"/>
      <c r="B643" s="162"/>
      <c r="C643" s="162"/>
      <c r="D643" s="162"/>
      <c r="E643" s="162"/>
      <c r="F643" s="162"/>
      <c r="G643" s="162"/>
      <c r="H643" s="163"/>
      <c r="I643" s="292"/>
      <c r="J643" s="292"/>
      <c r="K643" s="292"/>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249"/>
      <c r="AI643" s="185"/>
      <c r="AJ643" s="185"/>
      <c r="AK643" s="185"/>
      <c r="AL643" s="185"/>
      <c r="AM643" s="185"/>
    </row>
    <row r="644" spans="1:39">
      <c r="A644" s="162"/>
      <c r="B644" s="162"/>
      <c r="C644" s="162"/>
      <c r="D644" s="162"/>
      <c r="E644" s="162"/>
      <c r="F644" s="162"/>
      <c r="G644" s="162"/>
      <c r="H644" s="163"/>
      <c r="I644" s="292"/>
      <c r="J644" s="292"/>
      <c r="K644" s="292"/>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249"/>
      <c r="AI644" s="185"/>
      <c r="AJ644" s="185"/>
      <c r="AK644" s="185"/>
      <c r="AL644" s="185"/>
      <c r="AM644" s="185"/>
    </row>
    <row r="645" spans="1:39">
      <c r="A645" s="162"/>
      <c r="B645" s="162"/>
      <c r="C645" s="162"/>
      <c r="D645" s="162"/>
      <c r="E645" s="162"/>
      <c r="F645" s="162"/>
      <c r="G645" s="162"/>
      <c r="H645" s="163"/>
      <c r="I645" s="292"/>
      <c r="J645" s="292"/>
      <c r="K645" s="292"/>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249"/>
      <c r="AI645" s="185"/>
      <c r="AJ645" s="185"/>
      <c r="AK645" s="185"/>
      <c r="AL645" s="185"/>
      <c r="AM645" s="185"/>
    </row>
    <row r="646" spans="1:39">
      <c r="A646" s="162"/>
      <c r="B646" s="162"/>
      <c r="C646" s="162"/>
      <c r="D646" s="162"/>
      <c r="E646" s="162"/>
      <c r="F646" s="162"/>
      <c r="G646" s="162"/>
      <c r="H646" s="163"/>
      <c r="I646" s="292"/>
      <c r="J646" s="292"/>
      <c r="K646" s="292"/>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249"/>
      <c r="AI646" s="185"/>
      <c r="AJ646" s="185"/>
      <c r="AK646" s="185"/>
      <c r="AL646" s="185"/>
      <c r="AM646" s="185"/>
    </row>
    <row r="647" spans="1:39">
      <c r="A647" s="162"/>
      <c r="B647" s="162"/>
      <c r="C647" s="162"/>
      <c r="D647" s="162"/>
      <c r="E647" s="162"/>
      <c r="F647" s="162"/>
      <c r="G647" s="162"/>
      <c r="H647" s="163"/>
      <c r="I647" s="292"/>
      <c r="J647" s="292"/>
      <c r="K647" s="292"/>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249"/>
      <c r="AI647" s="185"/>
      <c r="AJ647" s="185"/>
      <c r="AK647" s="185"/>
      <c r="AL647" s="185"/>
      <c r="AM647" s="185"/>
    </row>
    <row r="648" spans="1:39">
      <c r="A648" s="162"/>
      <c r="B648" s="162"/>
      <c r="C648" s="162"/>
      <c r="D648" s="162"/>
      <c r="E648" s="162"/>
      <c r="F648" s="162"/>
      <c r="G648" s="162"/>
      <c r="H648" s="163"/>
      <c r="I648" s="292"/>
      <c r="J648" s="292"/>
      <c r="K648" s="292"/>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249"/>
      <c r="AI648" s="185"/>
      <c r="AJ648" s="185"/>
      <c r="AK648" s="185"/>
      <c r="AL648" s="185"/>
      <c r="AM648" s="185"/>
    </row>
    <row r="649" spans="1:39">
      <c r="A649" s="162"/>
      <c r="B649" s="162"/>
      <c r="C649" s="162"/>
      <c r="D649" s="162"/>
      <c r="E649" s="162"/>
      <c r="F649" s="162"/>
      <c r="G649" s="162"/>
      <c r="H649" s="163"/>
      <c r="I649" s="292"/>
      <c r="J649" s="292"/>
      <c r="K649" s="292"/>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249"/>
      <c r="AI649" s="185"/>
      <c r="AJ649" s="185"/>
      <c r="AK649" s="185"/>
      <c r="AL649" s="185"/>
      <c r="AM649" s="185"/>
    </row>
    <row r="650" spans="1:39">
      <c r="A650" s="162"/>
      <c r="B650" s="162"/>
      <c r="C650" s="162"/>
      <c r="D650" s="162"/>
      <c r="E650" s="162"/>
      <c r="F650" s="162"/>
      <c r="G650" s="162"/>
      <c r="H650" s="163"/>
      <c r="I650" s="292"/>
      <c r="J650" s="292"/>
      <c r="K650" s="292"/>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249"/>
      <c r="AI650" s="185"/>
      <c r="AJ650" s="185"/>
      <c r="AK650" s="185"/>
      <c r="AL650" s="185"/>
      <c r="AM650" s="185"/>
    </row>
    <row r="651" spans="1:39">
      <c r="A651" s="162"/>
      <c r="B651" s="162"/>
      <c r="C651" s="162"/>
      <c r="D651" s="162"/>
      <c r="E651" s="162"/>
      <c r="F651" s="162"/>
      <c r="G651" s="162"/>
      <c r="H651" s="163"/>
      <c r="I651" s="292"/>
      <c r="J651" s="292"/>
      <c r="K651" s="292"/>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249"/>
      <c r="AI651" s="185"/>
      <c r="AJ651" s="185"/>
      <c r="AK651" s="185"/>
      <c r="AL651" s="185"/>
      <c r="AM651" s="185"/>
    </row>
    <row r="652" spans="1:39">
      <c r="A652" s="162"/>
      <c r="B652" s="162"/>
      <c r="C652" s="162"/>
      <c r="D652" s="162"/>
      <c r="E652" s="162"/>
      <c r="F652" s="162"/>
      <c r="G652" s="162"/>
      <c r="H652" s="163"/>
      <c r="I652" s="292"/>
      <c r="J652" s="292"/>
      <c r="K652" s="292"/>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249"/>
      <c r="AI652" s="185"/>
      <c r="AJ652" s="185"/>
      <c r="AK652" s="185"/>
      <c r="AL652" s="185"/>
      <c r="AM652" s="185"/>
    </row>
    <row r="653" spans="1:39">
      <c r="A653" s="162"/>
      <c r="B653" s="162"/>
      <c r="C653" s="162"/>
      <c r="D653" s="162"/>
      <c r="E653" s="162"/>
      <c r="F653" s="162"/>
      <c r="G653" s="162"/>
      <c r="H653" s="163"/>
      <c r="I653" s="292"/>
      <c r="J653" s="292"/>
      <c r="K653" s="292"/>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249"/>
      <c r="AI653" s="185"/>
      <c r="AJ653" s="185"/>
      <c r="AK653" s="185"/>
      <c r="AL653" s="185"/>
      <c r="AM653" s="185"/>
    </row>
    <row r="654" spans="1:39">
      <c r="A654" s="162"/>
      <c r="B654" s="162"/>
      <c r="C654" s="162"/>
      <c r="D654" s="162"/>
      <c r="E654" s="162"/>
      <c r="F654" s="162"/>
      <c r="G654" s="162"/>
      <c r="H654" s="163"/>
      <c r="I654" s="292"/>
      <c r="J654" s="292"/>
      <c r="K654" s="292"/>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249"/>
      <c r="AI654" s="185"/>
      <c r="AJ654" s="185"/>
      <c r="AK654" s="185"/>
      <c r="AL654" s="185"/>
      <c r="AM654" s="185"/>
    </row>
    <row r="655" spans="1:39">
      <c r="A655" s="162"/>
      <c r="B655" s="162"/>
      <c r="C655" s="162"/>
      <c r="D655" s="162"/>
      <c r="E655" s="162"/>
      <c r="F655" s="162"/>
      <c r="G655" s="162"/>
      <c r="H655" s="163"/>
      <c r="I655" s="292"/>
      <c r="J655" s="292"/>
      <c r="K655" s="292"/>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249"/>
      <c r="AI655" s="185"/>
      <c r="AJ655" s="185"/>
      <c r="AK655" s="185"/>
      <c r="AL655" s="185"/>
      <c r="AM655" s="185"/>
    </row>
    <row r="656" spans="1:39">
      <c r="A656" s="162"/>
      <c r="B656" s="162"/>
      <c r="C656" s="162"/>
      <c r="D656" s="162"/>
      <c r="E656" s="162"/>
      <c r="F656" s="162"/>
      <c r="G656" s="162"/>
      <c r="H656" s="163"/>
      <c r="I656" s="292"/>
      <c r="J656" s="292"/>
      <c r="K656" s="292"/>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249"/>
      <c r="AI656" s="185"/>
      <c r="AJ656" s="185"/>
      <c r="AK656" s="185"/>
      <c r="AL656" s="185"/>
      <c r="AM656" s="185"/>
    </row>
    <row r="657" spans="1:39">
      <c r="A657" s="162"/>
      <c r="B657" s="162"/>
      <c r="C657" s="162"/>
      <c r="D657" s="162"/>
      <c r="E657" s="162"/>
      <c r="F657" s="162"/>
      <c r="G657" s="162"/>
      <c r="H657" s="163"/>
      <c r="I657" s="292"/>
      <c r="J657" s="292"/>
      <c r="K657" s="292"/>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249"/>
      <c r="AI657" s="185"/>
      <c r="AJ657" s="185"/>
      <c r="AK657" s="185"/>
      <c r="AL657" s="185"/>
      <c r="AM657" s="185"/>
    </row>
    <row r="658" spans="1:39">
      <c r="A658" s="162"/>
      <c r="B658" s="162"/>
      <c r="C658" s="162"/>
      <c r="D658" s="162"/>
      <c r="E658" s="162"/>
      <c r="F658" s="162"/>
      <c r="G658" s="162"/>
      <c r="H658" s="163"/>
      <c r="I658" s="292"/>
      <c r="J658" s="292"/>
      <c r="K658" s="292"/>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249"/>
      <c r="AI658" s="185"/>
      <c r="AJ658" s="185"/>
      <c r="AK658" s="185"/>
      <c r="AL658" s="185"/>
      <c r="AM658" s="185"/>
    </row>
    <row r="659" spans="1:39">
      <c r="A659" s="162"/>
      <c r="B659" s="162"/>
      <c r="C659" s="162"/>
      <c r="D659" s="162"/>
      <c r="E659" s="162"/>
      <c r="F659" s="162"/>
      <c r="G659" s="162"/>
      <c r="H659" s="163"/>
      <c r="I659" s="292"/>
      <c r="J659" s="292"/>
      <c r="K659" s="292"/>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249"/>
      <c r="AI659" s="185"/>
      <c r="AJ659" s="185"/>
      <c r="AK659" s="185"/>
      <c r="AL659" s="185"/>
      <c r="AM659" s="185"/>
    </row>
    <row r="660" spans="1:39">
      <c r="A660" s="162"/>
      <c r="B660" s="162"/>
      <c r="C660" s="162"/>
      <c r="D660" s="162"/>
      <c r="E660" s="162"/>
      <c r="F660" s="162"/>
      <c r="G660" s="162"/>
      <c r="H660" s="163"/>
      <c r="I660" s="292"/>
      <c r="J660" s="292"/>
      <c r="K660" s="292"/>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249"/>
      <c r="AI660" s="185"/>
      <c r="AJ660" s="185"/>
      <c r="AK660" s="185"/>
      <c r="AL660" s="185"/>
      <c r="AM660" s="185"/>
    </row>
    <row r="661" spans="1:39">
      <c r="A661" s="162"/>
      <c r="B661" s="162"/>
      <c r="C661" s="162"/>
      <c r="D661" s="162"/>
      <c r="E661" s="162"/>
      <c r="F661" s="162"/>
      <c r="G661" s="162"/>
      <c r="H661" s="163"/>
      <c r="I661" s="292"/>
      <c r="J661" s="292"/>
      <c r="K661" s="292"/>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249"/>
      <c r="AI661" s="185"/>
      <c r="AJ661" s="185"/>
      <c r="AK661" s="185"/>
      <c r="AL661" s="185"/>
      <c r="AM661" s="185"/>
    </row>
    <row r="662" spans="1:39">
      <c r="A662" s="162"/>
      <c r="B662" s="162"/>
      <c r="C662" s="162"/>
      <c r="D662" s="162"/>
      <c r="E662" s="162"/>
      <c r="F662" s="162"/>
      <c r="G662" s="162"/>
      <c r="H662" s="163"/>
      <c r="I662" s="292"/>
      <c r="J662" s="292"/>
      <c r="K662" s="292"/>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249"/>
      <c r="AI662" s="185"/>
      <c r="AJ662" s="185"/>
      <c r="AK662" s="185"/>
      <c r="AL662" s="185"/>
      <c r="AM662" s="185"/>
    </row>
    <row r="663" spans="1:39">
      <c r="A663" s="162"/>
      <c r="B663" s="162"/>
      <c r="C663" s="162"/>
      <c r="D663" s="162"/>
      <c r="E663" s="162"/>
      <c r="F663" s="162"/>
      <c r="G663" s="162"/>
      <c r="H663" s="163"/>
      <c r="I663" s="292"/>
      <c r="J663" s="292"/>
      <c r="K663" s="292"/>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249"/>
      <c r="AI663" s="185"/>
      <c r="AJ663" s="185"/>
      <c r="AK663" s="185"/>
      <c r="AL663" s="185"/>
      <c r="AM663" s="185"/>
    </row>
    <row r="664" spans="1:39">
      <c r="A664" s="162"/>
      <c r="B664" s="162"/>
      <c r="C664" s="162"/>
      <c r="D664" s="162"/>
      <c r="E664" s="162"/>
      <c r="F664" s="162"/>
      <c r="G664" s="162"/>
      <c r="H664" s="163"/>
      <c r="I664" s="292"/>
      <c r="J664" s="292"/>
      <c r="K664" s="292"/>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249"/>
      <c r="AI664" s="185"/>
      <c r="AJ664" s="185"/>
      <c r="AK664" s="185"/>
      <c r="AL664" s="185"/>
      <c r="AM664" s="185"/>
    </row>
    <row r="665" spans="1:39">
      <c r="A665" s="162"/>
      <c r="B665" s="162"/>
      <c r="C665" s="162"/>
      <c r="D665" s="162"/>
      <c r="E665" s="162"/>
      <c r="F665" s="162"/>
      <c r="G665" s="162"/>
      <c r="H665" s="163"/>
      <c r="I665" s="292"/>
      <c r="J665" s="292"/>
      <c r="K665" s="292"/>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249"/>
      <c r="AI665" s="185"/>
      <c r="AJ665" s="185"/>
      <c r="AK665" s="185"/>
      <c r="AL665" s="185"/>
      <c r="AM665" s="185"/>
    </row>
    <row r="666" spans="1:39">
      <c r="A666" s="162"/>
      <c r="B666" s="162"/>
      <c r="C666" s="162"/>
      <c r="D666" s="162"/>
      <c r="E666" s="162"/>
      <c r="F666" s="162"/>
      <c r="G666" s="162"/>
      <c r="H666" s="163"/>
      <c r="I666" s="292"/>
      <c r="J666" s="292"/>
      <c r="K666" s="292"/>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249"/>
      <c r="AI666" s="185"/>
      <c r="AJ666" s="185"/>
      <c r="AK666" s="185"/>
      <c r="AL666" s="185"/>
      <c r="AM666" s="185"/>
    </row>
    <row r="667" spans="1:39">
      <c r="A667" s="162"/>
      <c r="B667" s="162"/>
      <c r="C667" s="162"/>
      <c r="D667" s="162"/>
      <c r="E667" s="162"/>
      <c r="F667" s="162"/>
      <c r="G667" s="162"/>
      <c r="H667" s="163"/>
      <c r="I667" s="292"/>
      <c r="J667" s="292"/>
      <c r="K667" s="292"/>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249"/>
      <c r="AI667" s="185"/>
      <c r="AJ667" s="185"/>
      <c r="AK667" s="185"/>
      <c r="AL667" s="185"/>
      <c r="AM667" s="185"/>
    </row>
    <row r="668" spans="1:39">
      <c r="A668" s="162"/>
      <c r="B668" s="162"/>
      <c r="C668" s="162"/>
      <c r="D668" s="162"/>
      <c r="E668" s="162"/>
      <c r="F668" s="162"/>
      <c r="G668" s="162"/>
      <c r="H668" s="163"/>
      <c r="I668" s="292"/>
      <c r="J668" s="292"/>
      <c r="K668" s="292"/>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249"/>
      <c r="AI668" s="185"/>
      <c r="AJ668" s="185"/>
      <c r="AK668" s="185"/>
      <c r="AL668" s="185"/>
      <c r="AM668" s="185"/>
    </row>
    <row r="669" spans="1:39">
      <c r="A669" s="162"/>
      <c r="B669" s="162"/>
      <c r="C669" s="162"/>
      <c r="D669" s="162"/>
      <c r="E669" s="162"/>
      <c r="F669" s="162"/>
      <c r="G669" s="162"/>
      <c r="H669" s="163"/>
      <c r="I669" s="292"/>
      <c r="J669" s="292"/>
      <c r="K669" s="292"/>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249"/>
      <c r="AI669" s="185"/>
      <c r="AJ669" s="185"/>
      <c r="AK669" s="185"/>
      <c r="AL669" s="185"/>
      <c r="AM669" s="185"/>
    </row>
    <row r="670" spans="1:39">
      <c r="A670" s="162"/>
      <c r="B670" s="162"/>
      <c r="C670" s="162"/>
      <c r="D670" s="162"/>
      <c r="E670" s="162"/>
      <c r="F670" s="162"/>
      <c r="G670" s="162"/>
      <c r="H670" s="163"/>
      <c r="I670" s="292"/>
      <c r="J670" s="292"/>
      <c r="K670" s="292"/>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249"/>
      <c r="AI670" s="185"/>
      <c r="AJ670" s="185"/>
      <c r="AK670" s="185"/>
      <c r="AL670" s="185"/>
      <c r="AM670" s="185"/>
    </row>
    <row r="671" spans="1:39">
      <c r="A671" s="162"/>
      <c r="B671" s="162"/>
      <c r="C671" s="162"/>
      <c r="D671" s="162"/>
      <c r="E671" s="162"/>
      <c r="F671" s="162"/>
      <c r="G671" s="162"/>
      <c r="H671" s="163"/>
      <c r="I671" s="292"/>
      <c r="J671" s="292"/>
      <c r="K671" s="292"/>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249"/>
      <c r="AI671" s="185"/>
      <c r="AJ671" s="185"/>
      <c r="AK671" s="185"/>
      <c r="AL671" s="185"/>
      <c r="AM671" s="185"/>
    </row>
    <row r="672" spans="1:39">
      <c r="A672" s="162"/>
      <c r="B672" s="162"/>
      <c r="C672" s="162"/>
      <c r="D672" s="162"/>
      <c r="E672" s="162"/>
      <c r="F672" s="162"/>
      <c r="G672" s="162"/>
      <c r="H672" s="163"/>
      <c r="I672" s="292"/>
      <c r="J672" s="292"/>
      <c r="K672" s="292"/>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249"/>
      <c r="AI672" s="185"/>
      <c r="AJ672" s="185"/>
      <c r="AK672" s="185"/>
      <c r="AL672" s="185"/>
      <c r="AM672" s="185"/>
    </row>
    <row r="673" spans="1:39">
      <c r="A673" s="162"/>
      <c r="B673" s="162"/>
      <c r="C673" s="162"/>
      <c r="D673" s="162"/>
      <c r="E673" s="162"/>
      <c r="F673" s="162"/>
      <c r="G673" s="162"/>
      <c r="H673" s="163"/>
      <c r="I673" s="292"/>
      <c r="J673" s="292"/>
      <c r="K673" s="292"/>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249"/>
      <c r="AI673" s="185"/>
      <c r="AJ673" s="185"/>
      <c r="AK673" s="185"/>
      <c r="AL673" s="185"/>
      <c r="AM673" s="185"/>
    </row>
    <row r="674" spans="1:39">
      <c r="A674" s="162"/>
      <c r="B674" s="162"/>
      <c r="C674" s="162"/>
      <c r="D674" s="162"/>
      <c r="E674" s="162"/>
      <c r="F674" s="162"/>
      <c r="G674" s="162"/>
      <c r="H674" s="163"/>
      <c r="I674" s="292"/>
      <c r="J674" s="292"/>
      <c r="K674" s="292"/>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249"/>
      <c r="AI674" s="185"/>
      <c r="AJ674" s="185"/>
      <c r="AK674" s="185"/>
      <c r="AL674" s="185"/>
      <c r="AM674" s="185"/>
    </row>
    <row r="675" spans="1:39">
      <c r="A675" s="162"/>
      <c r="B675" s="162"/>
      <c r="C675" s="162"/>
      <c r="D675" s="162"/>
      <c r="E675" s="162"/>
      <c r="F675" s="162"/>
      <c r="G675" s="162"/>
      <c r="H675" s="163"/>
      <c r="I675" s="292"/>
      <c r="J675" s="292"/>
      <c r="K675" s="292"/>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249"/>
      <c r="AI675" s="185"/>
      <c r="AJ675" s="185"/>
      <c r="AK675" s="185"/>
      <c r="AL675" s="185"/>
      <c r="AM675" s="185"/>
    </row>
    <row r="676" spans="1:39">
      <c r="A676" s="162"/>
      <c r="B676" s="162"/>
      <c r="C676" s="162"/>
      <c r="D676" s="162"/>
      <c r="E676" s="162"/>
      <c r="F676" s="162"/>
      <c r="G676" s="162"/>
      <c r="H676" s="163"/>
      <c r="I676" s="292"/>
      <c r="J676" s="292"/>
      <c r="K676" s="292"/>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249"/>
      <c r="AI676" s="185"/>
      <c r="AJ676" s="185"/>
      <c r="AK676" s="185"/>
      <c r="AL676" s="185"/>
      <c r="AM676" s="185"/>
    </row>
    <row r="677" spans="1:39">
      <c r="A677" s="162"/>
      <c r="B677" s="162"/>
      <c r="C677" s="162"/>
      <c r="D677" s="162"/>
      <c r="E677" s="162"/>
      <c r="F677" s="162"/>
      <c r="G677" s="162"/>
      <c r="H677" s="163"/>
      <c r="I677" s="292"/>
      <c r="J677" s="292"/>
      <c r="K677" s="292"/>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249"/>
      <c r="AI677" s="185"/>
      <c r="AJ677" s="185"/>
      <c r="AK677" s="185"/>
      <c r="AL677" s="185"/>
      <c r="AM677" s="185"/>
    </row>
    <row r="678" spans="1:39">
      <c r="A678" s="162"/>
      <c r="B678" s="162"/>
      <c r="C678" s="162"/>
      <c r="D678" s="162"/>
      <c r="E678" s="162"/>
      <c r="F678" s="162"/>
      <c r="G678" s="162"/>
      <c r="H678" s="163"/>
      <c r="I678" s="292"/>
      <c r="J678" s="292"/>
      <c r="K678" s="292"/>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249"/>
      <c r="AI678" s="185"/>
      <c r="AJ678" s="185"/>
      <c r="AK678" s="185"/>
      <c r="AL678" s="185"/>
      <c r="AM678" s="185"/>
    </row>
    <row r="679" spans="1:39">
      <c r="A679" s="162"/>
      <c r="B679" s="162"/>
      <c r="C679" s="162"/>
      <c r="D679" s="162"/>
      <c r="E679" s="162"/>
      <c r="F679" s="162"/>
      <c r="G679" s="162"/>
      <c r="H679" s="163"/>
      <c r="I679" s="292"/>
      <c r="J679" s="292"/>
      <c r="K679" s="292"/>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249"/>
      <c r="AI679" s="185"/>
      <c r="AJ679" s="185"/>
      <c r="AK679" s="185"/>
      <c r="AL679" s="185"/>
      <c r="AM679" s="185"/>
    </row>
    <row r="680" spans="1:39">
      <c r="A680" s="162"/>
      <c r="B680" s="162"/>
      <c r="C680" s="162"/>
      <c r="D680" s="162"/>
      <c r="E680" s="162"/>
      <c r="F680" s="162"/>
      <c r="G680" s="162"/>
      <c r="H680" s="163"/>
      <c r="I680" s="292"/>
      <c r="J680" s="292"/>
      <c r="K680" s="292"/>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249"/>
      <c r="AI680" s="185"/>
      <c r="AJ680" s="185"/>
      <c r="AK680" s="185"/>
      <c r="AL680" s="185"/>
      <c r="AM680" s="185"/>
    </row>
    <row r="681" spans="1:39">
      <c r="A681" s="162"/>
      <c r="B681" s="162"/>
      <c r="C681" s="162"/>
      <c r="D681" s="162"/>
      <c r="E681" s="162"/>
      <c r="F681" s="162"/>
      <c r="G681" s="162"/>
      <c r="H681" s="163"/>
      <c r="I681" s="292"/>
      <c r="J681" s="292"/>
      <c r="K681" s="292"/>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249"/>
      <c r="AI681" s="185"/>
      <c r="AJ681" s="185"/>
      <c r="AK681" s="185"/>
      <c r="AL681" s="185"/>
      <c r="AM681" s="185"/>
    </row>
    <row r="682" spans="1:39">
      <c r="A682" s="162"/>
      <c r="B682" s="162"/>
      <c r="C682" s="162"/>
      <c r="D682" s="162"/>
      <c r="E682" s="162"/>
      <c r="F682" s="162"/>
      <c r="G682" s="162"/>
      <c r="H682" s="163"/>
      <c r="I682" s="292"/>
      <c r="J682" s="292"/>
      <c r="K682" s="292"/>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249"/>
      <c r="AI682" s="185"/>
      <c r="AJ682" s="185"/>
      <c r="AK682" s="185"/>
      <c r="AL682" s="185"/>
      <c r="AM682" s="185"/>
    </row>
    <row r="683" spans="1:39">
      <c r="A683" s="162"/>
      <c r="B683" s="162"/>
      <c r="C683" s="162"/>
      <c r="D683" s="162"/>
      <c r="E683" s="162"/>
      <c r="F683" s="162"/>
      <c r="G683" s="162"/>
      <c r="H683" s="163"/>
      <c r="I683" s="292"/>
      <c r="J683" s="292"/>
      <c r="K683" s="292"/>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249"/>
      <c r="AI683" s="185"/>
      <c r="AJ683" s="185"/>
      <c r="AK683" s="185"/>
      <c r="AL683" s="185"/>
      <c r="AM683" s="185"/>
    </row>
    <row r="684" spans="1:39">
      <c r="A684" s="162"/>
      <c r="B684" s="162"/>
      <c r="C684" s="162"/>
      <c r="D684" s="162"/>
      <c r="E684" s="162"/>
      <c r="F684" s="162"/>
      <c r="G684" s="162"/>
      <c r="H684" s="163"/>
      <c r="I684" s="292"/>
      <c r="J684" s="292"/>
      <c r="K684" s="292"/>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249"/>
      <c r="AI684" s="185"/>
      <c r="AJ684" s="185"/>
      <c r="AK684" s="185"/>
      <c r="AL684" s="185"/>
      <c r="AM684" s="185"/>
    </row>
    <row r="685" spans="1:39">
      <c r="A685" s="162"/>
      <c r="B685" s="162"/>
      <c r="C685" s="162"/>
      <c r="D685" s="162"/>
      <c r="E685" s="162"/>
      <c r="F685" s="162"/>
      <c r="G685" s="162"/>
      <c r="H685" s="163"/>
      <c r="I685" s="292"/>
      <c r="J685" s="292"/>
      <c r="K685" s="292"/>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249"/>
      <c r="AI685" s="185"/>
      <c r="AJ685" s="185"/>
      <c r="AK685" s="185"/>
      <c r="AL685" s="185"/>
      <c r="AM685" s="185"/>
    </row>
    <row r="686" spans="1:39">
      <c r="A686" s="162"/>
      <c r="B686" s="162"/>
      <c r="C686" s="162"/>
      <c r="D686" s="162"/>
      <c r="E686" s="162"/>
      <c r="F686" s="162"/>
      <c r="G686" s="162"/>
      <c r="H686" s="163"/>
      <c r="I686" s="292"/>
      <c r="J686" s="292"/>
      <c r="K686" s="292"/>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249"/>
      <c r="AI686" s="185"/>
      <c r="AJ686" s="185"/>
      <c r="AK686" s="185"/>
      <c r="AL686" s="185"/>
      <c r="AM686" s="185"/>
    </row>
    <row r="687" spans="1:39">
      <c r="A687" s="162"/>
      <c r="B687" s="162"/>
      <c r="C687" s="162"/>
      <c r="D687" s="162"/>
      <c r="E687" s="162"/>
      <c r="F687" s="162"/>
      <c r="G687" s="162"/>
      <c r="H687" s="163"/>
      <c r="I687" s="292"/>
      <c r="J687" s="292"/>
      <c r="K687" s="292"/>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249"/>
      <c r="AI687" s="185"/>
      <c r="AJ687" s="185"/>
      <c r="AK687" s="185"/>
      <c r="AL687" s="185"/>
      <c r="AM687" s="185"/>
    </row>
    <row r="688" spans="1:39">
      <c r="A688" s="162"/>
      <c r="B688" s="162"/>
      <c r="C688" s="162"/>
      <c r="D688" s="162"/>
      <c r="E688" s="162"/>
      <c r="F688" s="162"/>
      <c r="G688" s="162"/>
      <c r="H688" s="163"/>
      <c r="I688" s="292"/>
      <c r="J688" s="292"/>
      <c r="K688" s="292"/>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249"/>
      <c r="AI688" s="185"/>
      <c r="AJ688" s="185"/>
      <c r="AK688" s="185"/>
      <c r="AL688" s="185"/>
      <c r="AM688" s="185"/>
    </row>
    <row r="689" spans="1:39">
      <c r="A689" s="162"/>
      <c r="B689" s="162"/>
      <c r="C689" s="162"/>
      <c r="D689" s="162"/>
      <c r="E689" s="162"/>
      <c r="F689" s="162"/>
      <c r="G689" s="162"/>
      <c r="H689" s="163"/>
      <c r="I689" s="292"/>
      <c r="J689" s="292"/>
      <c r="K689" s="292"/>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249"/>
      <c r="AI689" s="185"/>
      <c r="AJ689" s="185"/>
      <c r="AK689" s="185"/>
      <c r="AL689" s="185"/>
      <c r="AM689" s="185"/>
    </row>
    <row r="690" spans="1:39">
      <c r="A690" s="162"/>
      <c r="B690" s="162"/>
      <c r="C690" s="162"/>
      <c r="D690" s="162"/>
      <c r="E690" s="162"/>
      <c r="F690" s="162"/>
      <c r="G690" s="162"/>
      <c r="H690" s="163"/>
      <c r="I690" s="292"/>
      <c r="J690" s="292"/>
      <c r="K690" s="292"/>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249"/>
      <c r="AI690" s="185"/>
      <c r="AJ690" s="185"/>
      <c r="AK690" s="185"/>
      <c r="AL690" s="185"/>
      <c r="AM690" s="185"/>
    </row>
    <row r="691" spans="1:39">
      <c r="A691" s="162"/>
      <c r="B691" s="162"/>
      <c r="C691" s="162"/>
      <c r="D691" s="162"/>
      <c r="E691" s="162"/>
      <c r="F691" s="162"/>
      <c r="G691" s="162"/>
      <c r="H691" s="163"/>
      <c r="I691" s="292"/>
      <c r="J691" s="292"/>
      <c r="K691" s="292"/>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249"/>
      <c r="AI691" s="185"/>
      <c r="AJ691" s="185"/>
      <c r="AK691" s="185"/>
      <c r="AL691" s="185"/>
      <c r="AM691" s="185"/>
    </row>
    <row r="692" spans="1:39">
      <c r="A692" s="162"/>
      <c r="B692" s="162"/>
      <c r="C692" s="162"/>
      <c r="D692" s="162"/>
      <c r="E692" s="162"/>
      <c r="F692" s="162"/>
      <c r="G692" s="162"/>
      <c r="H692" s="163"/>
      <c r="I692" s="292"/>
      <c r="J692" s="292"/>
      <c r="K692" s="292"/>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249"/>
      <c r="AI692" s="185"/>
      <c r="AJ692" s="185"/>
      <c r="AK692" s="185"/>
      <c r="AL692" s="185"/>
      <c r="AM692" s="185"/>
    </row>
    <row r="693" spans="1:39">
      <c r="A693" s="162"/>
      <c r="B693" s="162"/>
      <c r="C693" s="162"/>
      <c r="D693" s="162"/>
      <c r="E693" s="162"/>
      <c r="F693" s="162"/>
      <c r="G693" s="162"/>
      <c r="H693" s="163"/>
      <c r="I693" s="292"/>
      <c r="J693" s="292"/>
      <c r="K693" s="292"/>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249"/>
      <c r="AI693" s="185"/>
      <c r="AJ693" s="185"/>
      <c r="AK693" s="185"/>
      <c r="AL693" s="185"/>
      <c r="AM693" s="185"/>
    </row>
    <row r="694" spans="1:39">
      <c r="A694" s="162"/>
      <c r="B694" s="162"/>
      <c r="C694" s="162"/>
      <c r="D694" s="162"/>
      <c r="E694" s="162"/>
      <c r="F694" s="162"/>
      <c r="G694" s="162"/>
      <c r="H694" s="163"/>
      <c r="I694" s="292"/>
      <c r="J694" s="292"/>
      <c r="K694" s="292"/>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249"/>
      <c r="AI694" s="185"/>
      <c r="AJ694" s="185"/>
      <c r="AK694" s="185"/>
      <c r="AL694" s="185"/>
      <c r="AM694" s="185"/>
    </row>
    <row r="695" spans="1:39">
      <c r="A695" s="162"/>
      <c r="B695" s="162"/>
      <c r="C695" s="162"/>
      <c r="D695" s="162"/>
      <c r="E695" s="162"/>
      <c r="F695" s="162"/>
      <c r="G695" s="162"/>
      <c r="H695" s="163"/>
      <c r="I695" s="292"/>
      <c r="J695" s="292"/>
      <c r="K695" s="292"/>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249"/>
      <c r="AI695" s="185"/>
      <c r="AJ695" s="185"/>
      <c r="AK695" s="185"/>
      <c r="AL695" s="185"/>
      <c r="AM695" s="185"/>
    </row>
    <row r="696" spans="1:39">
      <c r="A696" s="162"/>
      <c r="B696" s="162"/>
      <c r="C696" s="162"/>
      <c r="D696" s="162"/>
      <c r="E696" s="162"/>
      <c r="F696" s="162"/>
      <c r="G696" s="162"/>
      <c r="H696" s="163"/>
      <c r="I696" s="292"/>
      <c r="J696" s="292"/>
      <c r="K696" s="292"/>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249"/>
      <c r="AI696" s="185"/>
      <c r="AJ696" s="185"/>
      <c r="AK696" s="185"/>
      <c r="AL696" s="185"/>
      <c r="AM696" s="185"/>
    </row>
    <row r="697" spans="1:39">
      <c r="A697" s="162"/>
      <c r="B697" s="162"/>
      <c r="C697" s="162"/>
      <c r="D697" s="162"/>
      <c r="E697" s="162"/>
      <c r="F697" s="162"/>
      <c r="G697" s="162"/>
      <c r="H697" s="163"/>
      <c r="I697" s="292"/>
      <c r="J697" s="292"/>
      <c r="K697" s="292"/>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249"/>
      <c r="AI697" s="185"/>
      <c r="AJ697" s="185"/>
      <c r="AK697" s="185"/>
      <c r="AL697" s="185"/>
      <c r="AM697" s="185"/>
    </row>
    <row r="698" spans="1:39">
      <c r="A698" s="162"/>
      <c r="B698" s="162"/>
      <c r="C698" s="162"/>
      <c r="D698" s="162"/>
      <c r="E698" s="162"/>
      <c r="F698" s="162"/>
      <c r="G698" s="162"/>
      <c r="H698" s="163"/>
      <c r="I698" s="292"/>
      <c r="J698" s="292"/>
      <c r="K698" s="292"/>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249"/>
      <c r="AI698" s="185"/>
      <c r="AJ698" s="185"/>
      <c r="AK698" s="185"/>
      <c r="AL698" s="185"/>
      <c r="AM698" s="185"/>
    </row>
    <row r="699" spans="1:39">
      <c r="A699" s="162"/>
      <c r="B699" s="162"/>
      <c r="C699" s="162"/>
      <c r="D699" s="162"/>
      <c r="E699" s="162"/>
      <c r="F699" s="162"/>
      <c r="G699" s="162"/>
      <c r="H699" s="163"/>
      <c r="I699" s="292"/>
      <c r="J699" s="292"/>
      <c r="K699" s="292"/>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249"/>
      <c r="AI699" s="185"/>
      <c r="AJ699" s="185"/>
      <c r="AK699" s="185"/>
      <c r="AL699" s="185"/>
      <c r="AM699" s="185"/>
    </row>
    <row r="700" spans="1:39">
      <c r="A700" s="162"/>
      <c r="B700" s="162"/>
      <c r="C700" s="162"/>
      <c r="D700" s="162"/>
      <c r="E700" s="162"/>
      <c r="F700" s="162"/>
      <c r="G700" s="162"/>
      <c r="H700" s="163"/>
      <c r="I700" s="292"/>
      <c r="J700" s="292"/>
      <c r="K700" s="292"/>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249"/>
      <c r="AI700" s="185"/>
      <c r="AJ700" s="185"/>
      <c r="AK700" s="185"/>
      <c r="AL700" s="185"/>
      <c r="AM700" s="185"/>
    </row>
    <row r="701" spans="1:39">
      <c r="A701" s="162"/>
      <c r="B701" s="162"/>
      <c r="C701" s="162"/>
      <c r="D701" s="162"/>
      <c r="E701" s="162"/>
      <c r="F701" s="162"/>
      <c r="G701" s="162"/>
      <c r="H701" s="163"/>
      <c r="I701" s="292"/>
      <c r="J701" s="292"/>
      <c r="K701" s="292"/>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249"/>
      <c r="AI701" s="185"/>
      <c r="AJ701" s="185"/>
      <c r="AK701" s="185"/>
      <c r="AL701" s="185"/>
      <c r="AM701" s="185"/>
    </row>
    <row r="702" spans="1:39">
      <c r="A702" s="162"/>
      <c r="B702" s="162"/>
      <c r="C702" s="162"/>
      <c r="D702" s="162"/>
      <c r="E702" s="162"/>
      <c r="F702" s="162"/>
      <c r="G702" s="162"/>
      <c r="H702" s="163"/>
      <c r="I702" s="292"/>
      <c r="J702" s="292"/>
      <c r="K702" s="292"/>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249"/>
      <c r="AI702" s="185"/>
      <c r="AJ702" s="185"/>
      <c r="AK702" s="185"/>
      <c r="AL702" s="185"/>
      <c r="AM702" s="185"/>
    </row>
    <row r="703" spans="1:39">
      <c r="A703" s="162"/>
      <c r="B703" s="162"/>
      <c r="C703" s="162"/>
      <c r="D703" s="162"/>
      <c r="E703" s="162"/>
      <c r="F703" s="162"/>
      <c r="G703" s="162"/>
      <c r="H703" s="163"/>
      <c r="I703" s="292"/>
      <c r="J703" s="292"/>
      <c r="K703" s="292"/>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249"/>
      <c r="AI703" s="185"/>
      <c r="AJ703" s="185"/>
      <c r="AK703" s="185"/>
      <c r="AL703" s="185"/>
      <c r="AM703" s="185"/>
    </row>
    <row r="704" spans="1:39">
      <c r="A704" s="162"/>
      <c r="B704" s="162"/>
      <c r="C704" s="162"/>
      <c r="D704" s="162"/>
      <c r="E704" s="162"/>
      <c r="F704" s="162"/>
      <c r="G704" s="162"/>
      <c r="H704" s="163"/>
      <c r="I704" s="292"/>
      <c r="J704" s="292"/>
      <c r="K704" s="292"/>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249"/>
      <c r="AI704" s="185"/>
      <c r="AJ704" s="185"/>
      <c r="AK704" s="185"/>
      <c r="AL704" s="185"/>
      <c r="AM704" s="185"/>
    </row>
    <row r="705" spans="1:39">
      <c r="A705" s="162"/>
      <c r="B705" s="162"/>
      <c r="C705" s="162"/>
      <c r="D705" s="162"/>
      <c r="E705" s="162"/>
      <c r="F705" s="162"/>
      <c r="G705" s="162"/>
      <c r="H705" s="163"/>
      <c r="I705" s="292"/>
      <c r="J705" s="292"/>
      <c r="K705" s="292"/>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249"/>
      <c r="AI705" s="185"/>
      <c r="AJ705" s="185"/>
      <c r="AK705" s="185"/>
      <c r="AL705" s="185"/>
      <c r="AM705" s="185"/>
    </row>
    <row r="706" spans="1:39">
      <c r="A706" s="162"/>
      <c r="B706" s="162"/>
      <c r="C706" s="162"/>
      <c r="D706" s="162"/>
      <c r="E706" s="162"/>
      <c r="F706" s="162"/>
      <c r="G706" s="162"/>
      <c r="H706" s="163"/>
      <c r="I706" s="292"/>
      <c r="J706" s="292"/>
      <c r="K706" s="292"/>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249"/>
      <c r="AI706" s="185"/>
      <c r="AJ706" s="185"/>
      <c r="AK706" s="185"/>
      <c r="AL706" s="185"/>
      <c r="AM706" s="185"/>
    </row>
    <row r="707" spans="1:39">
      <c r="A707" s="162"/>
      <c r="B707" s="162"/>
      <c r="C707" s="162"/>
      <c r="D707" s="162"/>
      <c r="E707" s="162"/>
      <c r="F707" s="162"/>
      <c r="G707" s="162"/>
      <c r="H707" s="163"/>
      <c r="I707" s="292"/>
      <c r="J707" s="292"/>
      <c r="K707" s="292"/>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249"/>
      <c r="AI707" s="185"/>
      <c r="AJ707" s="185"/>
      <c r="AK707" s="185"/>
      <c r="AL707" s="185"/>
      <c r="AM707" s="185"/>
    </row>
    <row r="708" spans="1:39">
      <c r="A708" s="162"/>
      <c r="B708" s="162"/>
      <c r="C708" s="162"/>
      <c r="D708" s="162"/>
      <c r="E708" s="162"/>
      <c r="F708" s="162"/>
      <c r="G708" s="162"/>
      <c r="H708" s="163"/>
      <c r="I708" s="292"/>
      <c r="J708" s="292"/>
      <c r="K708" s="292"/>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249"/>
      <c r="AI708" s="185"/>
      <c r="AJ708" s="185"/>
      <c r="AK708" s="185"/>
      <c r="AL708" s="185"/>
      <c r="AM708" s="185"/>
    </row>
    <row r="709" spans="1:39">
      <c r="A709" s="162"/>
      <c r="B709" s="162"/>
      <c r="C709" s="162"/>
      <c r="D709" s="162"/>
      <c r="E709" s="162"/>
      <c r="F709" s="162"/>
      <c r="G709" s="162"/>
      <c r="H709" s="163"/>
      <c r="I709" s="292"/>
      <c r="J709" s="292"/>
      <c r="K709" s="292"/>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249"/>
      <c r="AI709" s="185"/>
      <c r="AJ709" s="185"/>
      <c r="AK709" s="185"/>
      <c r="AL709" s="185"/>
      <c r="AM709" s="185"/>
    </row>
    <row r="710" spans="1:39">
      <c r="A710" s="162"/>
      <c r="B710" s="162"/>
      <c r="C710" s="162"/>
      <c r="D710" s="162"/>
      <c r="E710" s="162"/>
      <c r="F710" s="162"/>
      <c r="G710" s="162"/>
      <c r="H710" s="163"/>
      <c r="I710" s="292"/>
      <c r="J710" s="292"/>
      <c r="K710" s="292"/>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249"/>
      <c r="AI710" s="185"/>
      <c r="AJ710" s="185"/>
      <c r="AK710" s="185"/>
      <c r="AL710" s="185"/>
      <c r="AM710" s="185"/>
    </row>
    <row r="711" spans="1:39">
      <c r="A711" s="162"/>
      <c r="B711" s="162"/>
      <c r="C711" s="162"/>
      <c r="D711" s="162"/>
      <c r="E711" s="162"/>
      <c r="F711" s="162"/>
      <c r="G711" s="162"/>
      <c r="H711" s="163"/>
      <c r="I711" s="292"/>
      <c r="J711" s="292"/>
      <c r="K711" s="292"/>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249"/>
      <c r="AI711" s="185"/>
      <c r="AJ711" s="185"/>
      <c r="AK711" s="185"/>
      <c r="AL711" s="185"/>
      <c r="AM711" s="185"/>
    </row>
    <row r="712" spans="1:39">
      <c r="A712" s="162"/>
      <c r="B712" s="162"/>
      <c r="C712" s="162"/>
      <c r="D712" s="162"/>
      <c r="E712" s="162"/>
      <c r="F712" s="162"/>
      <c r="G712" s="162"/>
      <c r="H712" s="163"/>
      <c r="I712" s="292"/>
      <c r="J712" s="292"/>
      <c r="K712" s="292"/>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249"/>
      <c r="AI712" s="185"/>
      <c r="AJ712" s="185"/>
      <c r="AK712" s="185"/>
      <c r="AL712" s="185"/>
      <c r="AM712" s="185"/>
    </row>
    <row r="713" spans="1:39">
      <c r="A713" s="162"/>
      <c r="B713" s="162"/>
      <c r="C713" s="162"/>
      <c r="D713" s="162"/>
      <c r="E713" s="162"/>
      <c r="F713" s="162"/>
      <c r="G713" s="162"/>
      <c r="H713" s="163"/>
      <c r="I713" s="292"/>
      <c r="J713" s="292"/>
      <c r="K713" s="292"/>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249"/>
      <c r="AI713" s="185"/>
      <c r="AJ713" s="185"/>
      <c r="AK713" s="185"/>
      <c r="AL713" s="185"/>
      <c r="AM713" s="185"/>
    </row>
    <row r="714" spans="1:39">
      <c r="A714" s="162"/>
      <c r="B714" s="162"/>
      <c r="C714" s="162"/>
      <c r="D714" s="162"/>
      <c r="E714" s="162"/>
      <c r="F714" s="162"/>
      <c r="G714" s="162"/>
      <c r="H714" s="163"/>
      <c r="I714" s="292"/>
      <c r="J714" s="292"/>
      <c r="K714" s="292"/>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249"/>
      <c r="AI714" s="185"/>
      <c r="AJ714" s="185"/>
      <c r="AK714" s="185"/>
      <c r="AL714" s="185"/>
      <c r="AM714" s="185"/>
    </row>
    <row r="715" spans="1:39">
      <c r="A715" s="162"/>
      <c r="B715" s="162"/>
      <c r="C715" s="162"/>
      <c r="D715" s="162"/>
      <c r="E715" s="162"/>
      <c r="F715" s="162"/>
      <c r="G715" s="162"/>
      <c r="H715" s="163"/>
      <c r="I715" s="292"/>
      <c r="J715" s="292"/>
      <c r="K715" s="292"/>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249"/>
      <c r="AI715" s="185"/>
      <c r="AJ715" s="185"/>
      <c r="AK715" s="185"/>
      <c r="AL715" s="185"/>
      <c r="AM715" s="185"/>
    </row>
    <row r="716" spans="1:39">
      <c r="A716" s="162"/>
      <c r="B716" s="162"/>
      <c r="C716" s="162"/>
      <c r="D716" s="162"/>
      <c r="E716" s="162"/>
      <c r="F716" s="162"/>
      <c r="G716" s="162"/>
      <c r="H716" s="163"/>
      <c r="I716" s="292"/>
      <c r="J716" s="292"/>
      <c r="K716" s="292"/>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249"/>
      <c r="AI716" s="185"/>
      <c r="AJ716" s="185"/>
      <c r="AK716" s="185"/>
      <c r="AL716" s="185"/>
      <c r="AM716" s="185"/>
    </row>
    <row r="717" spans="1:39">
      <c r="A717" s="162"/>
      <c r="B717" s="162"/>
      <c r="C717" s="162"/>
      <c r="D717" s="162"/>
      <c r="E717" s="162"/>
      <c r="F717" s="162"/>
      <c r="G717" s="162"/>
      <c r="H717" s="163"/>
      <c r="I717" s="292"/>
      <c r="J717" s="292"/>
      <c r="K717" s="292"/>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249"/>
      <c r="AI717" s="185"/>
      <c r="AJ717" s="185"/>
      <c r="AK717" s="185"/>
      <c r="AL717" s="185"/>
      <c r="AM717" s="185"/>
    </row>
    <row r="718" spans="1:39">
      <c r="A718" s="162"/>
      <c r="B718" s="162"/>
      <c r="C718" s="162"/>
      <c r="D718" s="162"/>
      <c r="E718" s="162"/>
      <c r="F718" s="162"/>
      <c r="G718" s="162"/>
      <c r="H718" s="163"/>
      <c r="I718" s="292"/>
      <c r="J718" s="292"/>
      <c r="K718" s="292"/>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249"/>
      <c r="AI718" s="185"/>
      <c r="AJ718" s="185"/>
      <c r="AK718" s="185"/>
      <c r="AL718" s="185"/>
      <c r="AM718" s="185"/>
    </row>
    <row r="719" spans="1:39">
      <c r="A719" s="162"/>
      <c r="B719" s="162"/>
      <c r="C719" s="162"/>
      <c r="D719" s="162"/>
      <c r="E719" s="162"/>
      <c r="F719" s="162"/>
      <c r="G719" s="162"/>
      <c r="H719" s="163"/>
      <c r="I719" s="292"/>
      <c r="J719" s="292"/>
      <c r="K719" s="292"/>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249"/>
      <c r="AI719" s="185"/>
      <c r="AJ719" s="185"/>
      <c r="AK719" s="185"/>
      <c r="AL719" s="185"/>
      <c r="AM719" s="185"/>
    </row>
    <row r="720" spans="1:39">
      <c r="A720" s="162"/>
      <c r="B720" s="162"/>
      <c r="C720" s="162"/>
      <c r="D720" s="162"/>
      <c r="E720" s="162"/>
      <c r="F720" s="162"/>
      <c r="G720" s="162"/>
      <c r="H720" s="163"/>
      <c r="I720" s="292"/>
      <c r="J720" s="292"/>
      <c r="K720" s="292"/>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249"/>
      <c r="AI720" s="185"/>
      <c r="AJ720" s="185"/>
      <c r="AK720" s="185"/>
      <c r="AL720" s="185"/>
      <c r="AM720" s="185"/>
    </row>
    <row r="721" spans="1:39">
      <c r="A721" s="162"/>
      <c r="B721" s="162"/>
      <c r="C721" s="162"/>
      <c r="D721" s="162"/>
      <c r="E721" s="162"/>
      <c r="F721" s="162"/>
      <c r="G721" s="162"/>
      <c r="H721" s="163"/>
      <c r="I721" s="292"/>
      <c r="J721" s="292"/>
      <c r="K721" s="292"/>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249"/>
      <c r="AI721" s="185"/>
      <c r="AJ721" s="185"/>
      <c r="AK721" s="185"/>
      <c r="AL721" s="185"/>
      <c r="AM721" s="185"/>
    </row>
    <row r="722" spans="1:39">
      <c r="A722" s="162"/>
      <c r="B722" s="162"/>
      <c r="C722" s="162"/>
      <c r="D722" s="162"/>
      <c r="E722" s="162"/>
      <c r="F722" s="162"/>
      <c r="G722" s="162"/>
      <c r="H722" s="163"/>
      <c r="I722" s="292"/>
      <c r="J722" s="292"/>
      <c r="K722" s="292"/>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249"/>
      <c r="AI722" s="185"/>
      <c r="AJ722" s="185"/>
      <c r="AK722" s="185"/>
      <c r="AL722" s="185"/>
      <c r="AM722" s="185"/>
    </row>
    <row r="723" spans="1:39">
      <c r="A723" s="162"/>
      <c r="B723" s="162"/>
      <c r="C723" s="162"/>
      <c r="D723" s="162"/>
      <c r="E723" s="162"/>
      <c r="F723" s="162"/>
      <c r="G723" s="162"/>
      <c r="H723" s="163"/>
      <c r="I723" s="292"/>
      <c r="J723" s="292"/>
      <c r="K723" s="292"/>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249"/>
      <c r="AI723" s="185"/>
      <c r="AJ723" s="185"/>
      <c r="AK723" s="185"/>
      <c r="AL723" s="185"/>
      <c r="AM723" s="185"/>
    </row>
    <row r="724" spans="1:39">
      <c r="A724" s="162"/>
      <c r="B724" s="162"/>
      <c r="C724" s="162"/>
      <c r="D724" s="162"/>
      <c r="E724" s="162"/>
      <c r="F724" s="162"/>
      <c r="G724" s="162"/>
      <c r="H724" s="163"/>
      <c r="I724" s="292"/>
      <c r="J724" s="292"/>
      <c r="K724" s="292"/>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249"/>
      <c r="AI724" s="185"/>
      <c r="AJ724" s="185"/>
      <c r="AK724" s="185"/>
      <c r="AL724" s="185"/>
      <c r="AM724" s="185"/>
    </row>
    <row r="725" spans="1:39">
      <c r="A725" s="162"/>
      <c r="B725" s="162"/>
      <c r="C725" s="162"/>
      <c r="D725" s="162"/>
      <c r="E725" s="162"/>
      <c r="F725" s="162"/>
      <c r="G725" s="162"/>
      <c r="H725" s="163"/>
      <c r="I725" s="292"/>
      <c r="J725" s="292"/>
      <c r="K725" s="292"/>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249"/>
      <c r="AI725" s="185"/>
      <c r="AJ725" s="185"/>
      <c r="AK725" s="185"/>
      <c r="AL725" s="185"/>
      <c r="AM725" s="185"/>
    </row>
    <row r="726" spans="1:39">
      <c r="A726" s="162"/>
      <c r="B726" s="162"/>
      <c r="C726" s="162"/>
      <c r="D726" s="162"/>
      <c r="E726" s="162"/>
      <c r="F726" s="162"/>
      <c r="G726" s="162"/>
      <c r="H726" s="163"/>
      <c r="I726" s="292"/>
      <c r="J726" s="292"/>
      <c r="K726" s="292"/>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249"/>
      <c r="AI726" s="185"/>
      <c r="AJ726" s="185"/>
      <c r="AK726" s="185"/>
      <c r="AL726" s="185"/>
      <c r="AM726" s="185"/>
    </row>
    <row r="727" spans="1:39">
      <c r="A727" s="162"/>
      <c r="B727" s="162"/>
      <c r="C727" s="162"/>
      <c r="D727" s="162"/>
      <c r="E727" s="162"/>
      <c r="F727" s="162"/>
      <c r="G727" s="162"/>
      <c r="H727" s="163"/>
      <c r="I727" s="292"/>
      <c r="J727" s="292"/>
      <c r="K727" s="292"/>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249"/>
      <c r="AI727" s="185"/>
      <c r="AJ727" s="185"/>
      <c r="AK727" s="185"/>
      <c r="AL727" s="185"/>
      <c r="AM727" s="185"/>
    </row>
    <row r="728" spans="1:39">
      <c r="A728" s="162"/>
      <c r="B728" s="162"/>
      <c r="C728" s="162"/>
      <c r="D728" s="162"/>
      <c r="E728" s="162"/>
      <c r="F728" s="162"/>
      <c r="G728" s="162"/>
      <c r="H728" s="163"/>
      <c r="I728" s="292"/>
      <c r="J728" s="292"/>
      <c r="K728" s="292"/>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249"/>
      <c r="AI728" s="185"/>
      <c r="AJ728" s="185"/>
      <c r="AK728" s="185"/>
      <c r="AL728" s="185"/>
      <c r="AM728" s="185"/>
    </row>
    <row r="729" spans="1:39">
      <c r="A729" s="162"/>
      <c r="B729" s="162"/>
      <c r="C729" s="162"/>
      <c r="D729" s="162"/>
      <c r="E729" s="162"/>
      <c r="F729" s="162"/>
      <c r="G729" s="162"/>
      <c r="H729" s="163"/>
      <c r="I729" s="292"/>
      <c r="J729" s="292"/>
      <c r="K729" s="292"/>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249"/>
      <c r="AI729" s="185"/>
      <c r="AJ729" s="185"/>
      <c r="AK729" s="185"/>
      <c r="AL729" s="185"/>
      <c r="AM729" s="185"/>
    </row>
    <row r="730" spans="1:39">
      <c r="A730" s="162"/>
      <c r="B730" s="162"/>
      <c r="C730" s="162"/>
      <c r="D730" s="162"/>
      <c r="E730" s="162"/>
      <c r="F730" s="162"/>
      <c r="G730" s="162"/>
      <c r="H730" s="163"/>
      <c r="I730" s="292"/>
      <c r="J730" s="292"/>
      <c r="K730" s="292"/>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249"/>
      <c r="AI730" s="185"/>
      <c r="AJ730" s="185"/>
      <c r="AK730" s="185"/>
      <c r="AL730" s="185"/>
      <c r="AM730" s="185"/>
    </row>
    <row r="731" spans="1:39">
      <c r="A731" s="162"/>
      <c r="B731" s="162"/>
      <c r="C731" s="162"/>
      <c r="D731" s="162"/>
      <c r="E731" s="162"/>
      <c r="F731" s="162"/>
      <c r="G731" s="162"/>
      <c r="H731" s="163"/>
      <c r="I731" s="292"/>
      <c r="J731" s="292"/>
      <c r="K731" s="292"/>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249"/>
      <c r="AI731" s="185"/>
      <c r="AJ731" s="185"/>
      <c r="AK731" s="185"/>
      <c r="AL731" s="185"/>
      <c r="AM731" s="185"/>
    </row>
    <row r="732" spans="1:39">
      <c r="A732" s="162"/>
      <c r="B732" s="162"/>
      <c r="C732" s="162"/>
      <c r="D732" s="162"/>
      <c r="E732" s="162"/>
      <c r="F732" s="162"/>
      <c r="G732" s="162"/>
      <c r="H732" s="163"/>
      <c r="I732" s="292"/>
      <c r="J732" s="292"/>
      <c r="K732" s="292"/>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249"/>
      <c r="AI732" s="185"/>
      <c r="AJ732" s="185"/>
      <c r="AK732" s="185"/>
      <c r="AL732" s="185"/>
      <c r="AM732" s="185"/>
    </row>
    <row r="733" spans="1:39">
      <c r="A733" s="162"/>
      <c r="B733" s="162"/>
      <c r="C733" s="162"/>
      <c r="D733" s="162"/>
      <c r="E733" s="162"/>
      <c r="F733" s="162"/>
      <c r="G733" s="162"/>
      <c r="H733" s="163"/>
      <c r="I733" s="292"/>
      <c r="J733" s="292"/>
      <c r="K733" s="292"/>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249"/>
      <c r="AI733" s="185"/>
      <c r="AJ733" s="185"/>
      <c r="AK733" s="185"/>
      <c r="AL733" s="185"/>
      <c r="AM733" s="185"/>
    </row>
    <row r="734" spans="1:39">
      <c r="A734" s="162"/>
      <c r="B734" s="162"/>
      <c r="C734" s="162"/>
      <c r="D734" s="162"/>
      <c r="E734" s="162"/>
      <c r="F734" s="162"/>
      <c r="G734" s="162"/>
      <c r="H734" s="163"/>
      <c r="I734" s="292"/>
      <c r="J734" s="292"/>
      <c r="K734" s="292"/>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249"/>
      <c r="AI734" s="185"/>
      <c r="AJ734" s="185"/>
      <c r="AK734" s="185"/>
      <c r="AL734" s="185"/>
      <c r="AM734" s="185"/>
    </row>
    <row r="735" spans="1:39">
      <c r="A735" s="162"/>
      <c r="B735" s="162"/>
      <c r="C735" s="162"/>
      <c r="D735" s="162"/>
      <c r="E735" s="162"/>
      <c r="F735" s="162"/>
      <c r="G735" s="162"/>
      <c r="H735" s="163"/>
      <c r="I735" s="292"/>
      <c r="J735" s="292"/>
      <c r="K735" s="292"/>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249"/>
      <c r="AI735" s="185"/>
      <c r="AJ735" s="185"/>
      <c r="AK735" s="185"/>
      <c r="AL735" s="185"/>
      <c r="AM735" s="185"/>
    </row>
    <row r="736" spans="1:39">
      <c r="A736" s="162"/>
      <c r="B736" s="162"/>
      <c r="C736" s="162"/>
      <c r="D736" s="162"/>
      <c r="E736" s="162"/>
      <c r="F736" s="162"/>
      <c r="G736" s="162"/>
      <c r="H736" s="163"/>
      <c r="I736" s="292"/>
      <c r="J736" s="292"/>
      <c r="K736" s="292"/>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249"/>
      <c r="AI736" s="185"/>
      <c r="AJ736" s="185"/>
      <c r="AK736" s="185"/>
      <c r="AL736" s="185"/>
      <c r="AM736" s="185"/>
    </row>
    <row r="737" spans="1:39">
      <c r="A737" s="162"/>
      <c r="B737" s="162"/>
      <c r="C737" s="162"/>
      <c r="D737" s="162"/>
      <c r="E737" s="162"/>
      <c r="F737" s="162"/>
      <c r="G737" s="162"/>
      <c r="H737" s="163"/>
      <c r="I737" s="292"/>
      <c r="J737" s="292"/>
      <c r="K737" s="292"/>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249"/>
      <c r="AI737" s="185"/>
      <c r="AJ737" s="185"/>
      <c r="AK737" s="185"/>
      <c r="AL737" s="185"/>
      <c r="AM737" s="185"/>
    </row>
    <row r="738" spans="1:39">
      <c r="A738" s="162"/>
      <c r="B738" s="162"/>
      <c r="C738" s="162"/>
      <c r="D738" s="162"/>
      <c r="E738" s="162"/>
      <c r="F738" s="162"/>
      <c r="G738" s="162"/>
      <c r="H738" s="163"/>
      <c r="I738" s="292"/>
      <c r="J738" s="292"/>
      <c r="K738" s="292"/>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249"/>
      <c r="AI738" s="185"/>
      <c r="AJ738" s="185"/>
      <c r="AK738" s="185"/>
      <c r="AL738" s="185"/>
      <c r="AM738" s="185"/>
    </row>
    <row r="739" spans="1:39">
      <c r="A739" s="162"/>
      <c r="B739" s="162"/>
      <c r="C739" s="162"/>
      <c r="D739" s="162"/>
      <c r="E739" s="162"/>
      <c r="F739" s="162"/>
      <c r="G739" s="162"/>
      <c r="H739" s="163"/>
      <c r="I739" s="292"/>
      <c r="J739" s="292"/>
      <c r="K739" s="292"/>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249"/>
      <c r="AI739" s="185"/>
      <c r="AJ739" s="185"/>
      <c r="AK739" s="185"/>
      <c r="AL739" s="185"/>
      <c r="AM739" s="185"/>
    </row>
    <row r="740" spans="1:39">
      <c r="A740" s="162"/>
      <c r="B740" s="162"/>
      <c r="C740" s="162"/>
      <c r="D740" s="162"/>
      <c r="E740" s="162"/>
      <c r="F740" s="162"/>
      <c r="G740" s="162"/>
      <c r="H740" s="163"/>
      <c r="I740" s="292"/>
      <c r="J740" s="292"/>
      <c r="K740" s="292"/>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249"/>
      <c r="AI740" s="185"/>
      <c r="AJ740" s="185"/>
      <c r="AK740" s="185"/>
      <c r="AL740" s="185"/>
      <c r="AM740" s="185"/>
    </row>
    <row r="741" spans="1:39">
      <c r="A741" s="162"/>
      <c r="B741" s="162"/>
      <c r="C741" s="162"/>
      <c r="D741" s="162"/>
      <c r="E741" s="162"/>
      <c r="F741" s="162"/>
      <c r="G741" s="162"/>
      <c r="H741" s="163"/>
      <c r="I741" s="292"/>
      <c r="J741" s="292"/>
      <c r="K741" s="292"/>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249"/>
      <c r="AI741" s="185"/>
      <c r="AJ741" s="185"/>
      <c r="AK741" s="185"/>
      <c r="AL741" s="185"/>
      <c r="AM741" s="185"/>
    </row>
    <row r="742" spans="1:39">
      <c r="A742" s="162"/>
      <c r="B742" s="162"/>
      <c r="C742" s="162"/>
      <c r="D742" s="162"/>
      <c r="E742" s="162"/>
      <c r="F742" s="162"/>
      <c r="G742" s="162"/>
      <c r="H742" s="163"/>
      <c r="I742" s="292"/>
      <c r="J742" s="292"/>
      <c r="K742" s="292"/>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249"/>
      <c r="AI742" s="185"/>
      <c r="AJ742" s="185"/>
      <c r="AK742" s="185"/>
      <c r="AL742" s="185"/>
      <c r="AM742" s="185"/>
    </row>
    <row r="743" spans="1:39">
      <c r="A743" s="162"/>
      <c r="B743" s="162"/>
      <c r="C743" s="162"/>
      <c r="D743" s="162"/>
      <c r="E743" s="162"/>
      <c r="F743" s="162"/>
      <c r="G743" s="162"/>
      <c r="H743" s="163"/>
      <c r="I743" s="292"/>
      <c r="J743" s="292"/>
      <c r="K743" s="292"/>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249"/>
      <c r="AI743" s="185"/>
      <c r="AJ743" s="185"/>
      <c r="AK743" s="185"/>
      <c r="AL743" s="185"/>
      <c r="AM743" s="185"/>
    </row>
    <row r="744" spans="1:39">
      <c r="A744" s="162"/>
      <c r="B744" s="162"/>
      <c r="C744" s="162"/>
      <c r="D744" s="162"/>
      <c r="E744" s="162"/>
      <c r="F744" s="162"/>
      <c r="G744" s="162"/>
      <c r="H744" s="163"/>
      <c r="I744" s="292"/>
      <c r="J744" s="292"/>
      <c r="K744" s="292"/>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249"/>
      <c r="AI744" s="185"/>
      <c r="AJ744" s="185"/>
      <c r="AK744" s="185"/>
      <c r="AL744" s="185"/>
      <c r="AM744" s="185"/>
    </row>
    <row r="745" spans="1:39">
      <c r="A745" s="162"/>
      <c r="B745" s="162"/>
      <c r="C745" s="162"/>
      <c r="D745" s="162"/>
      <c r="E745" s="162"/>
      <c r="F745" s="162"/>
      <c r="G745" s="162"/>
      <c r="H745" s="163"/>
      <c r="I745" s="292"/>
      <c r="J745" s="292"/>
      <c r="K745" s="292"/>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249"/>
      <c r="AI745" s="185"/>
      <c r="AJ745" s="185"/>
      <c r="AK745" s="185"/>
      <c r="AL745" s="185"/>
      <c r="AM745" s="185"/>
    </row>
    <row r="746" spans="1:39">
      <c r="A746" s="162"/>
      <c r="B746" s="162"/>
      <c r="C746" s="162"/>
      <c r="D746" s="162"/>
      <c r="E746" s="162"/>
      <c r="F746" s="162"/>
      <c r="G746" s="162"/>
      <c r="H746" s="163"/>
      <c r="I746" s="292"/>
      <c r="J746" s="292"/>
      <c r="K746" s="292"/>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249"/>
      <c r="AI746" s="185"/>
      <c r="AJ746" s="185"/>
      <c r="AK746" s="185"/>
      <c r="AL746" s="185"/>
      <c r="AM746" s="185"/>
    </row>
    <row r="747" spans="1:39">
      <c r="A747" s="162"/>
      <c r="B747" s="162"/>
      <c r="C747" s="162"/>
      <c r="D747" s="162"/>
      <c r="E747" s="162"/>
      <c r="F747" s="162"/>
      <c r="G747" s="162"/>
      <c r="H747" s="163"/>
      <c r="I747" s="292"/>
      <c r="J747" s="292"/>
      <c r="K747" s="292"/>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249"/>
      <c r="AI747" s="185"/>
      <c r="AJ747" s="185"/>
      <c r="AK747" s="185"/>
      <c r="AL747" s="185"/>
      <c r="AM747" s="185"/>
    </row>
    <row r="748" spans="1:39">
      <c r="A748" s="162"/>
      <c r="B748" s="162"/>
      <c r="C748" s="162"/>
      <c r="D748" s="162"/>
      <c r="E748" s="162"/>
      <c r="F748" s="162"/>
      <c r="G748" s="162"/>
      <c r="H748" s="163"/>
      <c r="I748" s="292"/>
      <c r="J748" s="292"/>
      <c r="K748" s="292"/>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249"/>
      <c r="AI748" s="185"/>
      <c r="AJ748" s="185"/>
      <c r="AK748" s="185"/>
      <c r="AL748" s="185"/>
      <c r="AM748" s="185"/>
    </row>
    <row r="749" spans="1:39">
      <c r="A749" s="162"/>
      <c r="B749" s="162"/>
      <c r="C749" s="162"/>
      <c r="D749" s="162"/>
      <c r="E749" s="162"/>
      <c r="F749" s="162"/>
      <c r="G749" s="162"/>
      <c r="H749" s="163"/>
      <c r="I749" s="292"/>
      <c r="J749" s="292"/>
      <c r="K749" s="292"/>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249"/>
      <c r="AI749" s="185"/>
      <c r="AJ749" s="185"/>
      <c r="AK749" s="185"/>
      <c r="AL749" s="185"/>
      <c r="AM749" s="185"/>
    </row>
    <row r="750" spans="1:39">
      <c r="A750" s="162"/>
      <c r="B750" s="162"/>
      <c r="C750" s="162"/>
      <c r="D750" s="162"/>
      <c r="E750" s="162"/>
      <c r="F750" s="162"/>
      <c r="G750" s="162"/>
      <c r="H750" s="163"/>
      <c r="I750" s="292"/>
      <c r="J750" s="292"/>
      <c r="K750" s="292"/>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249"/>
      <c r="AI750" s="185"/>
      <c r="AJ750" s="185"/>
      <c r="AK750" s="185"/>
      <c r="AL750" s="185"/>
      <c r="AM750" s="185"/>
    </row>
    <row r="751" spans="1:39">
      <c r="A751" s="162"/>
      <c r="B751" s="162"/>
      <c r="C751" s="162"/>
      <c r="D751" s="162"/>
      <c r="E751" s="162"/>
      <c r="F751" s="162"/>
      <c r="G751" s="162"/>
      <c r="H751" s="163"/>
      <c r="I751" s="292"/>
      <c r="J751" s="292"/>
      <c r="K751" s="292"/>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249"/>
      <c r="AI751" s="185"/>
      <c r="AJ751" s="185"/>
      <c r="AK751" s="185"/>
      <c r="AL751" s="185"/>
      <c r="AM751" s="185"/>
    </row>
    <row r="752" spans="1:39">
      <c r="A752" s="162"/>
      <c r="B752" s="162"/>
      <c r="C752" s="162"/>
      <c r="D752" s="162"/>
      <c r="E752" s="162"/>
      <c r="F752" s="162"/>
      <c r="G752" s="162"/>
      <c r="H752" s="163"/>
      <c r="I752" s="292"/>
      <c r="J752" s="292"/>
      <c r="K752" s="292"/>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249"/>
      <c r="AI752" s="185"/>
      <c r="AJ752" s="185"/>
      <c r="AK752" s="185"/>
      <c r="AL752" s="185"/>
      <c r="AM752" s="185"/>
    </row>
    <row r="753" spans="1:39">
      <c r="A753" s="162"/>
      <c r="B753" s="162"/>
      <c r="C753" s="162"/>
      <c r="D753" s="162"/>
      <c r="E753" s="162"/>
      <c r="F753" s="162"/>
      <c r="G753" s="162"/>
      <c r="H753" s="163"/>
      <c r="I753" s="292"/>
      <c r="J753" s="292"/>
      <c r="K753" s="292"/>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249"/>
      <c r="AI753" s="185"/>
      <c r="AJ753" s="185"/>
      <c r="AK753" s="185"/>
      <c r="AL753" s="185"/>
      <c r="AM753" s="185"/>
    </row>
    <row r="754" spans="1:39">
      <c r="A754" s="162"/>
      <c r="B754" s="162"/>
      <c r="C754" s="162"/>
      <c r="D754" s="162"/>
      <c r="E754" s="162"/>
      <c r="F754" s="162"/>
      <c r="G754" s="162"/>
      <c r="H754" s="163"/>
      <c r="I754" s="292"/>
      <c r="J754" s="292"/>
      <c r="K754" s="292"/>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249"/>
      <c r="AI754" s="185"/>
      <c r="AJ754" s="185"/>
      <c r="AK754" s="185"/>
      <c r="AL754" s="185"/>
      <c r="AM754" s="185"/>
    </row>
    <row r="755" spans="1:39">
      <c r="A755" s="162"/>
      <c r="B755" s="162"/>
      <c r="C755" s="162"/>
      <c r="D755" s="162"/>
      <c r="E755" s="162"/>
      <c r="F755" s="162"/>
      <c r="G755" s="162"/>
      <c r="H755" s="163"/>
      <c r="I755" s="292"/>
      <c r="J755" s="292"/>
      <c r="K755" s="292"/>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249"/>
      <c r="AI755" s="185"/>
      <c r="AJ755" s="185"/>
      <c r="AK755" s="185"/>
      <c r="AL755" s="185"/>
      <c r="AM755" s="185"/>
    </row>
    <row r="756" spans="1:39">
      <c r="A756" s="162"/>
      <c r="B756" s="162"/>
      <c r="C756" s="162"/>
      <c r="D756" s="162"/>
      <c r="E756" s="162"/>
      <c r="F756" s="162"/>
      <c r="G756" s="162"/>
      <c r="H756" s="163"/>
      <c r="I756" s="292"/>
      <c r="J756" s="292"/>
      <c r="K756" s="292"/>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249"/>
      <c r="AI756" s="185"/>
      <c r="AJ756" s="185"/>
      <c r="AK756" s="185"/>
      <c r="AL756" s="185"/>
      <c r="AM756" s="185"/>
    </row>
    <row r="757" spans="1:39">
      <c r="A757" s="162"/>
      <c r="B757" s="162"/>
      <c r="C757" s="162"/>
      <c r="D757" s="162"/>
      <c r="E757" s="162"/>
      <c r="F757" s="162"/>
      <c r="G757" s="162"/>
      <c r="H757" s="163"/>
      <c r="I757" s="292"/>
      <c r="J757" s="292"/>
      <c r="K757" s="292"/>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249"/>
      <c r="AI757" s="185"/>
      <c r="AJ757" s="185"/>
      <c r="AK757" s="185"/>
      <c r="AL757" s="185"/>
      <c r="AM757" s="185"/>
    </row>
    <row r="758" spans="1:39">
      <c r="A758" s="162"/>
      <c r="B758" s="162"/>
      <c r="C758" s="162"/>
      <c r="D758" s="162"/>
      <c r="E758" s="162"/>
      <c r="F758" s="162"/>
      <c r="G758" s="162"/>
      <c r="H758" s="163"/>
      <c r="I758" s="292"/>
      <c r="J758" s="292"/>
      <c r="K758" s="292"/>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249"/>
      <c r="AI758" s="185"/>
      <c r="AJ758" s="185"/>
      <c r="AK758" s="185"/>
      <c r="AL758" s="185"/>
      <c r="AM758" s="185"/>
    </row>
    <row r="759" spans="1:39">
      <c r="A759" s="162"/>
      <c r="B759" s="162"/>
      <c r="C759" s="162"/>
      <c r="D759" s="162"/>
      <c r="E759" s="162"/>
      <c r="F759" s="162"/>
      <c r="G759" s="162"/>
      <c r="H759" s="163"/>
      <c r="I759" s="292"/>
      <c r="J759" s="292"/>
      <c r="K759" s="292"/>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249"/>
      <c r="AI759" s="185"/>
      <c r="AJ759" s="185"/>
      <c r="AK759" s="185"/>
      <c r="AL759" s="185"/>
      <c r="AM759" s="185"/>
    </row>
    <row r="760" spans="1:39">
      <c r="A760" s="162"/>
      <c r="B760" s="162"/>
      <c r="C760" s="162"/>
      <c r="D760" s="162"/>
      <c r="E760" s="162"/>
      <c r="F760" s="162"/>
      <c r="G760" s="162"/>
      <c r="H760" s="163"/>
      <c r="I760" s="292"/>
      <c r="J760" s="292"/>
      <c r="K760" s="292"/>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249"/>
      <c r="AI760" s="185"/>
      <c r="AJ760" s="185"/>
      <c r="AK760" s="185"/>
      <c r="AL760" s="185"/>
      <c r="AM760" s="185"/>
    </row>
    <row r="761" spans="1:39">
      <c r="A761" s="162"/>
      <c r="B761" s="162"/>
      <c r="C761" s="162"/>
      <c r="D761" s="162"/>
      <c r="E761" s="162"/>
      <c r="F761" s="162"/>
      <c r="G761" s="162"/>
      <c r="H761" s="163"/>
      <c r="I761" s="292"/>
      <c r="J761" s="292"/>
      <c r="K761" s="292"/>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249"/>
      <c r="AI761" s="185"/>
      <c r="AJ761" s="185"/>
      <c r="AK761" s="185"/>
      <c r="AL761" s="185"/>
      <c r="AM761" s="185"/>
    </row>
    <row r="762" spans="1:39">
      <c r="A762" s="162"/>
      <c r="B762" s="162"/>
      <c r="C762" s="162"/>
      <c r="D762" s="162"/>
      <c r="E762" s="162"/>
      <c r="F762" s="162"/>
      <c r="G762" s="162"/>
      <c r="H762" s="163"/>
      <c r="I762" s="292"/>
      <c r="J762" s="292"/>
      <c r="K762" s="292"/>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249"/>
      <c r="AI762" s="185"/>
      <c r="AJ762" s="185"/>
      <c r="AK762" s="185"/>
      <c r="AL762" s="185"/>
      <c r="AM762" s="185"/>
    </row>
    <row r="763" spans="1:39">
      <c r="A763" s="162"/>
      <c r="B763" s="162"/>
      <c r="C763" s="162"/>
      <c r="D763" s="162"/>
      <c r="E763" s="162"/>
      <c r="F763" s="162"/>
      <c r="G763" s="162"/>
      <c r="H763" s="163"/>
      <c r="I763" s="292"/>
      <c r="J763" s="292"/>
      <c r="K763" s="292"/>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249"/>
      <c r="AI763" s="185"/>
      <c r="AJ763" s="185"/>
      <c r="AK763" s="185"/>
      <c r="AL763" s="185"/>
      <c r="AM763" s="185"/>
    </row>
    <row r="764" spans="1:39">
      <c r="A764" s="162"/>
      <c r="B764" s="162"/>
      <c r="C764" s="162"/>
      <c r="D764" s="162"/>
      <c r="E764" s="162"/>
      <c r="F764" s="162"/>
      <c r="G764" s="162"/>
      <c r="H764" s="163"/>
      <c r="I764" s="292"/>
      <c r="J764" s="292"/>
      <c r="K764" s="292"/>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249"/>
      <c r="AI764" s="185"/>
      <c r="AJ764" s="185"/>
      <c r="AK764" s="185"/>
      <c r="AL764" s="185"/>
      <c r="AM764" s="185"/>
    </row>
    <row r="765" spans="1:39">
      <c r="A765" s="162"/>
      <c r="B765" s="162"/>
      <c r="C765" s="162"/>
      <c r="D765" s="162"/>
      <c r="E765" s="162"/>
      <c r="F765" s="162"/>
      <c r="G765" s="162"/>
      <c r="H765" s="163"/>
      <c r="I765" s="292"/>
      <c r="J765" s="292"/>
      <c r="K765" s="292"/>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249"/>
      <c r="AI765" s="185"/>
      <c r="AJ765" s="185"/>
      <c r="AK765" s="185"/>
      <c r="AL765" s="185"/>
      <c r="AM765" s="185"/>
    </row>
    <row r="766" spans="1:39">
      <c r="A766" s="162"/>
      <c r="B766" s="162"/>
      <c r="C766" s="162"/>
      <c r="D766" s="162"/>
      <c r="E766" s="162"/>
      <c r="F766" s="162"/>
      <c r="G766" s="162"/>
      <c r="H766" s="163"/>
      <c r="I766" s="292"/>
      <c r="J766" s="292"/>
      <c r="K766" s="292"/>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249"/>
      <c r="AI766" s="185"/>
      <c r="AJ766" s="185"/>
      <c r="AK766" s="185"/>
      <c r="AL766" s="185"/>
      <c r="AM766" s="185"/>
    </row>
    <row r="767" spans="1:39">
      <c r="A767" s="162"/>
      <c r="B767" s="162"/>
      <c r="C767" s="162"/>
      <c r="D767" s="162"/>
      <c r="E767" s="162"/>
      <c r="F767" s="162"/>
      <c r="G767" s="162"/>
      <c r="H767" s="163"/>
      <c r="I767" s="292"/>
      <c r="J767" s="292"/>
      <c r="K767" s="292"/>
      <c r="L767" s="185"/>
      <c r="M767" s="185"/>
      <c r="N767" s="185"/>
      <c r="O767" s="185"/>
      <c r="P767" s="185"/>
      <c r="Q767" s="185"/>
      <c r="R767" s="185"/>
      <c r="S767" s="185"/>
      <c r="T767" s="185"/>
      <c r="U767" s="185"/>
      <c r="V767" s="185"/>
      <c r="W767" s="185"/>
      <c r="X767" s="185"/>
      <c r="Y767" s="185"/>
      <c r="Z767" s="185"/>
      <c r="AA767" s="185"/>
      <c r="AB767" s="185"/>
      <c r="AC767" s="185"/>
      <c r="AD767" s="185"/>
      <c r="AE767" s="185"/>
      <c r="AF767" s="185"/>
      <c r="AG767" s="185"/>
      <c r="AH767" s="249"/>
      <c r="AI767" s="185"/>
      <c r="AJ767" s="185"/>
      <c r="AK767" s="185"/>
      <c r="AL767" s="185"/>
      <c r="AM767" s="185"/>
    </row>
    <row r="768" spans="1:39">
      <c r="A768" s="162"/>
      <c r="B768" s="162"/>
      <c r="C768" s="162"/>
      <c r="D768" s="162"/>
      <c r="E768" s="162"/>
      <c r="F768" s="162"/>
      <c r="G768" s="162"/>
      <c r="H768" s="163"/>
      <c r="I768" s="292"/>
      <c r="J768" s="292"/>
      <c r="K768" s="292"/>
      <c r="L768" s="185"/>
      <c r="M768" s="185"/>
      <c r="N768" s="185"/>
      <c r="O768" s="185"/>
      <c r="P768" s="185"/>
      <c r="Q768" s="185"/>
      <c r="R768" s="185"/>
      <c r="S768" s="185"/>
      <c r="T768" s="185"/>
      <c r="U768" s="185"/>
      <c r="V768" s="185"/>
      <c r="W768" s="185"/>
      <c r="X768" s="185"/>
      <c r="Y768" s="185"/>
      <c r="Z768" s="185"/>
      <c r="AA768" s="185"/>
      <c r="AB768" s="185"/>
      <c r="AC768" s="185"/>
      <c r="AD768" s="185"/>
      <c r="AE768" s="185"/>
      <c r="AF768" s="185"/>
      <c r="AG768" s="185"/>
      <c r="AH768" s="249"/>
      <c r="AI768" s="185"/>
      <c r="AJ768" s="185"/>
      <c r="AK768" s="185"/>
      <c r="AL768" s="185"/>
      <c r="AM768" s="185"/>
    </row>
    <row r="769" spans="1:39">
      <c r="A769" s="162"/>
      <c r="B769" s="162"/>
      <c r="C769" s="162"/>
      <c r="D769" s="162"/>
      <c r="E769" s="162"/>
      <c r="F769" s="162"/>
      <c r="G769" s="162"/>
      <c r="H769" s="163"/>
      <c r="I769" s="292"/>
      <c r="J769" s="292"/>
      <c r="K769" s="292"/>
      <c r="L769" s="185"/>
      <c r="M769" s="185"/>
      <c r="N769" s="185"/>
      <c r="O769" s="185"/>
      <c r="P769" s="185"/>
      <c r="Q769" s="185"/>
      <c r="R769" s="185"/>
      <c r="S769" s="185"/>
      <c r="T769" s="185"/>
      <c r="U769" s="185"/>
      <c r="V769" s="185"/>
      <c r="W769" s="185"/>
      <c r="X769" s="185"/>
      <c r="Y769" s="185"/>
      <c r="Z769" s="185"/>
      <c r="AA769" s="185"/>
      <c r="AB769" s="185"/>
      <c r="AC769" s="185"/>
      <c r="AD769" s="185"/>
      <c r="AE769" s="185"/>
      <c r="AF769" s="185"/>
      <c r="AG769" s="185"/>
      <c r="AH769" s="249"/>
      <c r="AI769" s="185"/>
      <c r="AJ769" s="185"/>
      <c r="AK769" s="185"/>
      <c r="AL769" s="185"/>
      <c r="AM769" s="185"/>
    </row>
    <row r="770" spans="1:39">
      <c r="A770" s="162"/>
      <c r="B770" s="162"/>
      <c r="C770" s="162"/>
      <c r="D770" s="162"/>
      <c r="E770" s="162"/>
      <c r="F770" s="162"/>
      <c r="G770" s="162"/>
      <c r="H770" s="163"/>
      <c r="I770" s="292"/>
      <c r="J770" s="292"/>
      <c r="K770" s="292"/>
      <c r="L770" s="185"/>
      <c r="M770" s="185"/>
      <c r="N770" s="185"/>
      <c r="O770" s="185"/>
      <c r="P770" s="185"/>
      <c r="Q770" s="185"/>
      <c r="R770" s="185"/>
      <c r="S770" s="185"/>
      <c r="T770" s="185"/>
      <c r="U770" s="185"/>
      <c r="V770" s="185"/>
      <c r="W770" s="185"/>
      <c r="X770" s="185"/>
      <c r="Y770" s="185"/>
      <c r="Z770" s="185"/>
      <c r="AA770" s="185"/>
      <c r="AB770" s="185"/>
      <c r="AC770" s="185"/>
      <c r="AD770" s="185"/>
      <c r="AE770" s="185"/>
      <c r="AF770" s="185"/>
      <c r="AG770" s="185"/>
      <c r="AH770" s="249"/>
      <c r="AI770" s="185"/>
      <c r="AJ770" s="185"/>
      <c r="AK770" s="185"/>
      <c r="AL770" s="185"/>
      <c r="AM770" s="185"/>
    </row>
    <row r="771" spans="1:39">
      <c r="A771" s="162"/>
      <c r="B771" s="162"/>
      <c r="C771" s="162"/>
      <c r="D771" s="162"/>
      <c r="E771" s="162"/>
      <c r="F771" s="162"/>
      <c r="G771" s="162"/>
      <c r="H771" s="163"/>
      <c r="I771" s="292"/>
      <c r="J771" s="292"/>
      <c r="K771" s="292"/>
      <c r="L771" s="185"/>
      <c r="M771" s="185"/>
      <c r="N771" s="185"/>
      <c r="O771" s="185"/>
      <c r="P771" s="185"/>
      <c r="Q771" s="185"/>
      <c r="R771" s="185"/>
      <c r="S771" s="185"/>
      <c r="T771" s="185"/>
      <c r="U771" s="185"/>
      <c r="V771" s="185"/>
      <c r="W771" s="185"/>
      <c r="X771" s="185"/>
      <c r="Y771" s="185"/>
      <c r="Z771" s="185"/>
      <c r="AA771" s="185"/>
      <c r="AB771" s="185"/>
      <c r="AC771" s="185"/>
      <c r="AD771" s="185"/>
      <c r="AE771" s="185"/>
      <c r="AF771" s="185"/>
      <c r="AG771" s="185"/>
      <c r="AH771" s="249"/>
      <c r="AI771" s="185"/>
      <c r="AJ771" s="185"/>
      <c r="AK771" s="185"/>
      <c r="AL771" s="185"/>
      <c r="AM771" s="185"/>
    </row>
    <row r="772" spans="1:39">
      <c r="A772" s="162"/>
      <c r="B772" s="162"/>
      <c r="C772" s="162"/>
      <c r="D772" s="162"/>
      <c r="E772" s="162"/>
      <c r="F772" s="162"/>
      <c r="G772" s="162"/>
      <c r="H772" s="163"/>
      <c r="I772" s="292"/>
      <c r="J772" s="292"/>
      <c r="K772" s="292"/>
      <c r="L772" s="185"/>
      <c r="M772" s="185"/>
      <c r="N772" s="185"/>
      <c r="O772" s="185"/>
      <c r="P772" s="185"/>
      <c r="Q772" s="185"/>
      <c r="R772" s="185"/>
      <c r="S772" s="185"/>
      <c r="T772" s="185"/>
      <c r="U772" s="185"/>
      <c r="V772" s="185"/>
      <c r="W772" s="185"/>
      <c r="X772" s="185"/>
      <c r="Y772" s="185"/>
      <c r="Z772" s="185"/>
      <c r="AA772" s="185"/>
      <c r="AB772" s="185"/>
      <c r="AC772" s="185"/>
      <c r="AD772" s="185"/>
      <c r="AE772" s="185"/>
      <c r="AF772" s="185"/>
      <c r="AG772" s="185"/>
      <c r="AH772" s="249"/>
      <c r="AI772" s="185"/>
      <c r="AJ772" s="185"/>
      <c r="AK772" s="185"/>
      <c r="AL772" s="185"/>
      <c r="AM772" s="185"/>
    </row>
    <row r="773" spans="1:39">
      <c r="A773" s="162"/>
      <c r="B773" s="162"/>
      <c r="C773" s="162"/>
      <c r="D773" s="162"/>
      <c r="E773" s="162"/>
      <c r="F773" s="162"/>
      <c r="G773" s="162"/>
      <c r="H773" s="163"/>
      <c r="I773" s="292"/>
      <c r="J773" s="292"/>
      <c r="K773" s="292"/>
      <c r="L773" s="185"/>
      <c r="M773" s="185"/>
      <c r="N773" s="185"/>
      <c r="O773" s="185"/>
      <c r="P773" s="185"/>
      <c r="Q773" s="185"/>
      <c r="R773" s="185"/>
      <c r="S773" s="185"/>
      <c r="T773" s="185"/>
      <c r="U773" s="185"/>
      <c r="V773" s="185"/>
      <c r="W773" s="185"/>
      <c r="X773" s="185"/>
      <c r="Y773" s="185"/>
      <c r="Z773" s="185"/>
      <c r="AA773" s="185"/>
      <c r="AB773" s="185"/>
      <c r="AC773" s="185"/>
      <c r="AD773" s="185"/>
      <c r="AE773" s="185"/>
      <c r="AF773" s="185"/>
      <c r="AG773" s="185"/>
      <c r="AH773" s="249"/>
      <c r="AI773" s="185"/>
      <c r="AJ773" s="185"/>
      <c r="AK773" s="185"/>
      <c r="AL773" s="185"/>
      <c r="AM773" s="185"/>
    </row>
    <row r="774" spans="1:39">
      <c r="A774" s="162"/>
      <c r="B774" s="162"/>
      <c r="C774" s="162"/>
      <c r="D774" s="162"/>
      <c r="E774" s="162"/>
      <c r="F774" s="162"/>
      <c r="G774" s="162"/>
      <c r="H774" s="163"/>
      <c r="I774" s="292"/>
      <c r="J774" s="292"/>
      <c r="K774" s="292"/>
      <c r="L774" s="185"/>
      <c r="M774" s="185"/>
      <c r="N774" s="185"/>
      <c r="O774" s="185"/>
      <c r="P774" s="185"/>
      <c r="Q774" s="185"/>
      <c r="R774" s="185"/>
      <c r="S774" s="185"/>
      <c r="T774" s="185"/>
      <c r="U774" s="185"/>
      <c r="V774" s="185"/>
      <c r="W774" s="185"/>
      <c r="X774" s="185"/>
      <c r="Y774" s="185"/>
      <c r="Z774" s="185"/>
      <c r="AA774" s="185"/>
      <c r="AB774" s="185"/>
      <c r="AC774" s="185"/>
      <c r="AD774" s="185"/>
      <c r="AE774" s="185"/>
      <c r="AF774" s="185"/>
      <c r="AG774" s="185"/>
      <c r="AH774" s="249"/>
      <c r="AI774" s="185"/>
      <c r="AJ774" s="185"/>
      <c r="AK774" s="185"/>
      <c r="AL774" s="185"/>
      <c r="AM774" s="185"/>
    </row>
    <row r="775" spans="1:39">
      <c r="A775" s="162"/>
      <c r="B775" s="162"/>
      <c r="C775" s="162"/>
      <c r="D775" s="162"/>
      <c r="E775" s="162"/>
      <c r="F775" s="162"/>
      <c r="G775" s="162"/>
      <c r="H775" s="163"/>
      <c r="I775" s="292"/>
      <c r="J775" s="292"/>
      <c r="K775" s="292"/>
      <c r="L775" s="185"/>
      <c r="M775" s="185"/>
      <c r="N775" s="185"/>
      <c r="O775" s="185"/>
      <c r="P775" s="185"/>
      <c r="Q775" s="185"/>
      <c r="R775" s="185"/>
      <c r="S775" s="185"/>
      <c r="T775" s="185"/>
      <c r="U775" s="185"/>
      <c r="V775" s="185"/>
      <c r="W775" s="185"/>
      <c r="X775" s="185"/>
      <c r="Y775" s="185"/>
      <c r="Z775" s="185"/>
      <c r="AA775" s="185"/>
      <c r="AB775" s="185"/>
      <c r="AC775" s="185"/>
      <c r="AD775" s="185"/>
      <c r="AE775" s="185"/>
      <c r="AF775" s="185"/>
      <c r="AG775" s="185"/>
      <c r="AH775" s="249"/>
      <c r="AI775" s="185"/>
      <c r="AJ775" s="185"/>
      <c r="AK775" s="185"/>
      <c r="AL775" s="185"/>
      <c r="AM775" s="185"/>
    </row>
    <row r="776" spans="1:39">
      <c r="A776" s="162"/>
      <c r="B776" s="162"/>
      <c r="C776" s="162"/>
      <c r="D776" s="162"/>
      <c r="E776" s="162"/>
      <c r="F776" s="162"/>
      <c r="G776" s="162"/>
      <c r="H776" s="163"/>
      <c r="I776" s="292"/>
      <c r="J776" s="292"/>
      <c r="K776" s="292"/>
      <c r="L776" s="185"/>
      <c r="M776" s="185"/>
      <c r="N776" s="185"/>
      <c r="O776" s="185"/>
      <c r="P776" s="185"/>
      <c r="Q776" s="185"/>
      <c r="R776" s="185"/>
      <c r="S776" s="185"/>
      <c r="T776" s="185"/>
      <c r="U776" s="185"/>
      <c r="V776" s="185"/>
      <c r="W776" s="185"/>
      <c r="X776" s="185"/>
      <c r="Y776" s="185"/>
      <c r="Z776" s="185"/>
      <c r="AA776" s="185"/>
      <c r="AB776" s="185"/>
      <c r="AC776" s="185"/>
      <c r="AD776" s="185"/>
      <c r="AE776" s="185"/>
      <c r="AF776" s="185"/>
      <c r="AG776" s="185"/>
      <c r="AH776" s="249"/>
      <c r="AI776" s="185"/>
      <c r="AJ776" s="185"/>
      <c r="AK776" s="185"/>
      <c r="AL776" s="185"/>
      <c r="AM776" s="185"/>
    </row>
    <row r="777" spans="1:39">
      <c r="A777" s="162"/>
      <c r="B777" s="162"/>
      <c r="C777" s="162"/>
      <c r="D777" s="162"/>
      <c r="E777" s="162"/>
      <c r="F777" s="162"/>
      <c r="G777" s="162"/>
      <c r="H777" s="163"/>
      <c r="I777" s="292"/>
      <c r="J777" s="292"/>
      <c r="K777" s="292"/>
      <c r="L777" s="185"/>
      <c r="M777" s="185"/>
      <c r="N777" s="185"/>
      <c r="O777" s="185"/>
      <c r="P777" s="185"/>
      <c r="Q777" s="185"/>
      <c r="R777" s="185"/>
      <c r="S777" s="185"/>
      <c r="T777" s="185"/>
      <c r="U777" s="185"/>
      <c r="V777" s="185"/>
      <c r="W777" s="185"/>
      <c r="X777" s="185"/>
      <c r="Y777" s="185"/>
      <c r="Z777" s="185"/>
      <c r="AA777" s="185"/>
      <c r="AB777" s="185"/>
      <c r="AC777" s="185"/>
      <c r="AD777" s="185"/>
      <c r="AE777" s="185"/>
      <c r="AF777" s="185"/>
      <c r="AG777" s="185"/>
      <c r="AH777" s="249"/>
      <c r="AI777" s="185"/>
      <c r="AJ777" s="185"/>
      <c r="AK777" s="185"/>
      <c r="AL777" s="185"/>
      <c r="AM777" s="185"/>
    </row>
    <row r="778" spans="1:39">
      <c r="A778" s="162"/>
      <c r="B778" s="162"/>
      <c r="C778" s="162"/>
      <c r="D778" s="162"/>
      <c r="E778" s="162"/>
      <c r="F778" s="162"/>
      <c r="G778" s="162"/>
      <c r="H778" s="163"/>
      <c r="I778" s="292"/>
      <c r="J778" s="292"/>
      <c r="K778" s="292"/>
      <c r="L778" s="185"/>
      <c r="M778" s="185"/>
      <c r="N778" s="185"/>
      <c r="O778" s="185"/>
      <c r="P778" s="185"/>
      <c r="Q778" s="185"/>
      <c r="R778" s="185"/>
      <c r="S778" s="185"/>
      <c r="T778" s="185"/>
      <c r="U778" s="185"/>
      <c r="V778" s="185"/>
      <c r="W778" s="185"/>
      <c r="X778" s="185"/>
      <c r="Y778" s="185"/>
      <c r="Z778" s="185"/>
      <c r="AA778" s="185"/>
      <c r="AB778" s="185"/>
      <c r="AC778" s="185"/>
      <c r="AD778" s="185"/>
      <c r="AE778" s="185"/>
      <c r="AF778" s="185"/>
      <c r="AG778" s="185"/>
      <c r="AH778" s="249"/>
      <c r="AI778" s="185"/>
      <c r="AJ778" s="185"/>
      <c r="AK778" s="185"/>
      <c r="AL778" s="185"/>
      <c r="AM778" s="185"/>
    </row>
    <row r="779" spans="1:39">
      <c r="A779" s="162"/>
      <c r="B779" s="162"/>
      <c r="C779" s="162"/>
      <c r="D779" s="162"/>
      <c r="E779" s="162"/>
      <c r="F779" s="162"/>
      <c r="G779" s="162"/>
      <c r="H779" s="163"/>
      <c r="I779" s="292"/>
      <c r="J779" s="292"/>
      <c r="K779" s="292"/>
      <c r="L779" s="185"/>
      <c r="M779" s="185"/>
      <c r="N779" s="185"/>
      <c r="O779" s="185"/>
      <c r="P779" s="185"/>
      <c r="Q779" s="185"/>
      <c r="R779" s="185"/>
      <c r="S779" s="185"/>
      <c r="T779" s="185"/>
      <c r="U779" s="185"/>
      <c r="V779" s="185"/>
      <c r="W779" s="185"/>
      <c r="X779" s="185"/>
      <c r="Y779" s="185"/>
      <c r="Z779" s="185"/>
      <c r="AA779" s="185"/>
      <c r="AB779" s="185"/>
      <c r="AC779" s="185"/>
      <c r="AD779" s="185"/>
      <c r="AE779" s="185"/>
      <c r="AF779" s="185"/>
      <c r="AG779" s="185"/>
      <c r="AH779" s="249"/>
      <c r="AI779" s="185"/>
      <c r="AJ779" s="185"/>
      <c r="AK779" s="185"/>
      <c r="AL779" s="185"/>
      <c r="AM779" s="185"/>
    </row>
    <row r="780" spans="1:39">
      <c r="A780" s="162"/>
      <c r="B780" s="162"/>
      <c r="C780" s="162"/>
      <c r="D780" s="162"/>
      <c r="E780" s="162"/>
      <c r="F780" s="162"/>
      <c r="G780" s="162"/>
      <c r="H780" s="163"/>
      <c r="I780" s="292"/>
      <c r="J780" s="292"/>
      <c r="K780" s="292"/>
      <c r="L780" s="185"/>
      <c r="M780" s="185"/>
      <c r="N780" s="185"/>
      <c r="O780" s="185"/>
      <c r="P780" s="185"/>
      <c r="Q780" s="185"/>
      <c r="R780" s="185"/>
      <c r="S780" s="185"/>
      <c r="T780" s="185"/>
      <c r="U780" s="185"/>
      <c r="V780" s="185"/>
      <c r="W780" s="185"/>
      <c r="X780" s="185"/>
      <c r="Y780" s="185"/>
      <c r="Z780" s="185"/>
      <c r="AA780" s="185"/>
      <c r="AB780" s="185"/>
      <c r="AC780" s="185"/>
      <c r="AD780" s="185"/>
      <c r="AE780" s="185"/>
      <c r="AF780" s="185"/>
      <c r="AG780" s="185"/>
      <c r="AH780" s="249"/>
      <c r="AI780" s="185"/>
      <c r="AJ780" s="185"/>
      <c r="AK780" s="185"/>
      <c r="AL780" s="185"/>
      <c r="AM780" s="185"/>
    </row>
    <row r="781" spans="1:39">
      <c r="A781" s="162"/>
      <c r="B781" s="162"/>
      <c r="C781" s="162"/>
      <c r="D781" s="162"/>
      <c r="E781" s="162"/>
      <c r="F781" s="162"/>
      <c r="G781" s="162"/>
      <c r="H781" s="163"/>
      <c r="I781" s="292"/>
      <c r="J781" s="292"/>
      <c r="K781" s="292"/>
      <c r="L781" s="185"/>
      <c r="M781" s="185"/>
      <c r="N781" s="185"/>
      <c r="O781" s="185"/>
      <c r="P781" s="185"/>
      <c r="Q781" s="185"/>
      <c r="R781" s="185"/>
      <c r="S781" s="185"/>
      <c r="T781" s="185"/>
      <c r="U781" s="185"/>
      <c r="V781" s="185"/>
      <c r="W781" s="185"/>
      <c r="X781" s="185"/>
      <c r="Y781" s="185"/>
      <c r="Z781" s="185"/>
      <c r="AA781" s="185"/>
      <c r="AB781" s="185"/>
      <c r="AC781" s="185"/>
      <c r="AD781" s="185"/>
      <c r="AE781" s="185"/>
      <c r="AF781" s="185"/>
      <c r="AG781" s="185"/>
      <c r="AH781" s="249"/>
      <c r="AI781" s="185"/>
      <c r="AJ781" s="185"/>
      <c r="AK781" s="185"/>
      <c r="AL781" s="185"/>
      <c r="AM781" s="185"/>
    </row>
    <row r="782" spans="1:39">
      <c r="A782" s="162"/>
      <c r="B782" s="162"/>
      <c r="C782" s="162"/>
      <c r="D782" s="162"/>
      <c r="E782" s="162"/>
      <c r="F782" s="162"/>
      <c r="G782" s="162"/>
      <c r="H782" s="163"/>
      <c r="I782" s="292"/>
      <c r="J782" s="292"/>
      <c r="K782" s="292"/>
      <c r="L782" s="185"/>
      <c r="M782" s="185"/>
      <c r="N782" s="185"/>
      <c r="O782" s="185"/>
      <c r="P782" s="185"/>
      <c r="Q782" s="185"/>
      <c r="R782" s="185"/>
      <c r="S782" s="185"/>
      <c r="T782" s="185"/>
      <c r="U782" s="185"/>
      <c r="V782" s="185"/>
      <c r="W782" s="185"/>
      <c r="X782" s="185"/>
      <c r="Y782" s="185"/>
      <c r="Z782" s="185"/>
      <c r="AA782" s="185"/>
      <c r="AB782" s="185"/>
      <c r="AC782" s="185"/>
      <c r="AD782" s="185"/>
      <c r="AE782" s="185"/>
      <c r="AF782" s="185"/>
      <c r="AG782" s="185"/>
      <c r="AH782" s="249"/>
      <c r="AI782" s="185"/>
      <c r="AJ782" s="185"/>
      <c r="AK782" s="185"/>
      <c r="AL782" s="185"/>
      <c r="AM782" s="185"/>
    </row>
    <row r="783" spans="1:39">
      <c r="A783" s="162"/>
      <c r="B783" s="162"/>
      <c r="C783" s="162"/>
      <c r="D783" s="162"/>
      <c r="E783" s="162"/>
      <c r="F783" s="162"/>
      <c r="G783" s="162"/>
      <c r="H783" s="163"/>
      <c r="I783" s="292"/>
      <c r="J783" s="292"/>
      <c r="K783" s="292"/>
      <c r="L783" s="185"/>
      <c r="M783" s="185"/>
      <c r="N783" s="185"/>
      <c r="O783" s="185"/>
      <c r="P783" s="185"/>
      <c r="Q783" s="185"/>
      <c r="R783" s="185"/>
      <c r="S783" s="185"/>
      <c r="T783" s="185"/>
      <c r="U783" s="185"/>
      <c r="V783" s="185"/>
      <c r="W783" s="185"/>
      <c r="X783" s="185"/>
      <c r="Y783" s="185"/>
      <c r="Z783" s="185"/>
      <c r="AA783" s="185"/>
      <c r="AB783" s="185"/>
      <c r="AC783" s="185"/>
      <c r="AD783" s="185"/>
      <c r="AE783" s="185"/>
      <c r="AF783" s="185"/>
      <c r="AG783" s="185"/>
      <c r="AH783" s="249"/>
      <c r="AI783" s="185"/>
      <c r="AJ783" s="185"/>
      <c r="AK783" s="185"/>
      <c r="AL783" s="185"/>
      <c r="AM783" s="185"/>
    </row>
    <row r="784" spans="1:39">
      <c r="A784" s="162"/>
      <c r="B784" s="162"/>
      <c r="C784" s="162"/>
      <c r="D784" s="162"/>
      <c r="E784" s="162"/>
      <c r="F784" s="162"/>
      <c r="G784" s="162"/>
      <c r="H784" s="163"/>
      <c r="I784" s="292"/>
      <c r="J784" s="292"/>
      <c r="K784" s="292"/>
      <c r="L784" s="185"/>
      <c r="M784" s="185"/>
      <c r="N784" s="185"/>
      <c r="O784" s="185"/>
      <c r="P784" s="185"/>
      <c r="Q784" s="185"/>
      <c r="R784" s="185"/>
      <c r="S784" s="185"/>
      <c r="T784" s="185"/>
      <c r="U784" s="185"/>
      <c r="V784" s="185"/>
      <c r="W784" s="185"/>
      <c r="X784" s="185"/>
      <c r="Y784" s="185"/>
      <c r="Z784" s="185"/>
      <c r="AA784" s="185"/>
      <c r="AB784" s="185"/>
      <c r="AC784" s="185"/>
      <c r="AD784" s="185"/>
      <c r="AE784" s="185"/>
      <c r="AF784" s="185"/>
      <c r="AG784" s="185"/>
      <c r="AH784" s="249"/>
      <c r="AI784" s="185"/>
      <c r="AJ784" s="185"/>
      <c r="AK784" s="185"/>
      <c r="AL784" s="185"/>
      <c r="AM784" s="185"/>
    </row>
    <row r="785" spans="1:39">
      <c r="A785" s="162"/>
      <c r="B785" s="162"/>
      <c r="C785" s="162"/>
      <c r="D785" s="162"/>
      <c r="E785" s="162"/>
      <c r="F785" s="162"/>
      <c r="G785" s="162"/>
      <c r="H785" s="163"/>
      <c r="I785" s="292"/>
      <c r="J785" s="292"/>
      <c r="K785" s="292"/>
      <c r="L785" s="185"/>
      <c r="M785" s="185"/>
      <c r="N785" s="185"/>
      <c r="O785" s="185"/>
      <c r="P785" s="185"/>
      <c r="Q785" s="185"/>
      <c r="R785" s="185"/>
      <c r="S785" s="185"/>
      <c r="T785" s="185"/>
      <c r="U785" s="185"/>
      <c r="V785" s="185"/>
      <c r="W785" s="185"/>
      <c r="X785" s="185"/>
      <c r="Y785" s="185"/>
      <c r="Z785" s="185"/>
      <c r="AA785" s="185"/>
      <c r="AB785" s="185"/>
      <c r="AC785" s="185"/>
      <c r="AD785" s="185"/>
      <c r="AE785" s="185"/>
      <c r="AF785" s="185"/>
      <c r="AG785" s="185"/>
      <c r="AH785" s="249"/>
      <c r="AI785" s="185"/>
      <c r="AJ785" s="185"/>
      <c r="AK785" s="185"/>
      <c r="AL785" s="185"/>
      <c r="AM785" s="185"/>
    </row>
    <row r="786" spans="1:39">
      <c r="A786" s="162"/>
      <c r="B786" s="162"/>
      <c r="C786" s="162"/>
      <c r="D786" s="162"/>
      <c r="E786" s="162"/>
      <c r="F786" s="162"/>
      <c r="G786" s="162"/>
      <c r="H786" s="163"/>
      <c r="I786" s="292"/>
      <c r="J786" s="292"/>
      <c r="K786" s="292"/>
      <c r="L786" s="185"/>
      <c r="M786" s="185"/>
      <c r="N786" s="185"/>
      <c r="O786" s="185"/>
      <c r="P786" s="185"/>
      <c r="Q786" s="185"/>
      <c r="R786" s="185"/>
      <c r="S786" s="185"/>
      <c r="T786" s="185"/>
      <c r="U786" s="185"/>
      <c r="V786" s="185"/>
      <c r="W786" s="185"/>
      <c r="X786" s="185"/>
      <c r="Y786" s="185"/>
      <c r="Z786" s="185"/>
      <c r="AA786" s="185"/>
      <c r="AB786" s="185"/>
      <c r="AC786" s="185"/>
      <c r="AD786" s="185"/>
      <c r="AE786" s="185"/>
      <c r="AF786" s="185"/>
      <c r="AG786" s="185"/>
      <c r="AH786" s="249"/>
      <c r="AI786" s="185"/>
      <c r="AJ786" s="185"/>
      <c r="AK786" s="185"/>
      <c r="AL786" s="185"/>
      <c r="AM786" s="185"/>
    </row>
    <row r="787" spans="1:39">
      <c r="A787" s="162"/>
      <c r="B787" s="162"/>
      <c r="C787" s="162"/>
      <c r="D787" s="162"/>
      <c r="E787" s="162"/>
      <c r="F787" s="162"/>
      <c r="G787" s="162"/>
      <c r="H787" s="163"/>
      <c r="I787" s="292"/>
      <c r="J787" s="292"/>
      <c r="K787" s="292"/>
      <c r="L787" s="185"/>
      <c r="M787" s="185"/>
      <c r="N787" s="185"/>
      <c r="O787" s="185"/>
      <c r="P787" s="185"/>
      <c r="Q787" s="185"/>
      <c r="R787" s="185"/>
      <c r="S787" s="185"/>
      <c r="T787" s="185"/>
      <c r="U787" s="185"/>
      <c r="V787" s="185"/>
      <c r="W787" s="185"/>
      <c r="X787" s="185"/>
      <c r="Y787" s="185"/>
      <c r="Z787" s="185"/>
      <c r="AA787" s="185"/>
      <c r="AB787" s="185"/>
      <c r="AC787" s="185"/>
      <c r="AD787" s="185"/>
      <c r="AE787" s="185"/>
      <c r="AF787" s="185"/>
      <c r="AG787" s="185"/>
      <c r="AH787" s="249"/>
      <c r="AI787" s="185"/>
      <c r="AJ787" s="185"/>
      <c r="AK787" s="185"/>
      <c r="AL787" s="185"/>
      <c r="AM787" s="185"/>
    </row>
    <row r="788" spans="1:39">
      <c r="A788" s="162"/>
      <c r="B788" s="162"/>
      <c r="C788" s="162"/>
      <c r="D788" s="162"/>
      <c r="E788" s="162"/>
      <c r="F788" s="162"/>
      <c r="G788" s="162"/>
      <c r="H788" s="163"/>
      <c r="I788" s="292"/>
      <c r="J788" s="292"/>
      <c r="K788" s="292"/>
      <c r="L788" s="185"/>
      <c r="M788" s="185"/>
      <c r="N788" s="185"/>
      <c r="O788" s="185"/>
      <c r="P788" s="185"/>
      <c r="Q788" s="185"/>
      <c r="R788" s="185"/>
      <c r="S788" s="185"/>
      <c r="T788" s="185"/>
      <c r="U788" s="185"/>
      <c r="V788" s="185"/>
      <c r="W788" s="185"/>
      <c r="X788" s="185"/>
      <c r="Y788" s="185"/>
      <c r="Z788" s="185"/>
      <c r="AA788" s="185"/>
      <c r="AB788" s="185"/>
      <c r="AC788" s="185"/>
      <c r="AD788" s="185"/>
      <c r="AE788" s="185"/>
      <c r="AF788" s="185"/>
      <c r="AG788" s="185"/>
      <c r="AH788" s="249"/>
      <c r="AI788" s="185"/>
      <c r="AJ788" s="185"/>
      <c r="AK788" s="185"/>
      <c r="AL788" s="185"/>
      <c r="AM788" s="185"/>
    </row>
    <row r="789" spans="1:39">
      <c r="A789" s="162"/>
      <c r="B789" s="162"/>
      <c r="C789" s="162"/>
      <c r="D789" s="162"/>
      <c r="E789" s="162"/>
      <c r="F789" s="162"/>
      <c r="G789" s="162"/>
      <c r="H789" s="163"/>
      <c r="I789" s="292"/>
      <c r="J789" s="292"/>
      <c r="K789" s="292"/>
      <c r="L789" s="185"/>
      <c r="M789" s="185"/>
      <c r="N789" s="185"/>
      <c r="O789" s="185"/>
      <c r="P789" s="185"/>
      <c r="Q789" s="185"/>
      <c r="R789" s="185"/>
      <c r="S789" s="185"/>
      <c r="T789" s="185"/>
      <c r="U789" s="185"/>
      <c r="V789" s="185"/>
      <c r="W789" s="185"/>
      <c r="X789" s="185"/>
      <c r="Y789" s="185"/>
      <c r="Z789" s="185"/>
      <c r="AA789" s="185"/>
      <c r="AB789" s="185"/>
      <c r="AC789" s="185"/>
      <c r="AD789" s="185"/>
      <c r="AE789" s="185"/>
      <c r="AF789" s="185"/>
      <c r="AG789" s="185"/>
      <c r="AH789" s="249"/>
      <c r="AI789" s="185"/>
      <c r="AJ789" s="185"/>
      <c r="AK789" s="185"/>
      <c r="AL789" s="185"/>
      <c r="AM789" s="185"/>
    </row>
    <row r="790" spans="1:39">
      <c r="A790" s="162"/>
      <c r="B790" s="162"/>
      <c r="C790" s="162"/>
      <c r="D790" s="162"/>
      <c r="E790" s="162"/>
      <c r="F790" s="162"/>
      <c r="G790" s="162"/>
      <c r="H790" s="163"/>
      <c r="I790" s="292"/>
      <c r="J790" s="292"/>
      <c r="K790" s="292"/>
      <c r="L790" s="185"/>
      <c r="M790" s="185"/>
      <c r="N790" s="185"/>
      <c r="O790" s="185"/>
      <c r="P790" s="185"/>
      <c r="Q790" s="185"/>
      <c r="R790" s="185"/>
      <c r="S790" s="185"/>
      <c r="T790" s="185"/>
      <c r="U790" s="185"/>
      <c r="V790" s="185"/>
      <c r="W790" s="185"/>
      <c r="X790" s="185"/>
      <c r="Y790" s="185"/>
      <c r="Z790" s="185"/>
      <c r="AA790" s="185"/>
      <c r="AB790" s="185"/>
      <c r="AC790" s="185"/>
      <c r="AD790" s="185"/>
      <c r="AE790" s="185"/>
      <c r="AF790" s="185"/>
      <c r="AG790" s="185"/>
      <c r="AH790" s="249"/>
      <c r="AI790" s="185"/>
      <c r="AJ790" s="185"/>
      <c r="AK790" s="185"/>
      <c r="AL790" s="185"/>
      <c r="AM790" s="185"/>
    </row>
    <row r="791" spans="1:39">
      <c r="A791" s="162"/>
      <c r="B791" s="162"/>
      <c r="C791" s="162"/>
      <c r="D791" s="162"/>
      <c r="E791" s="162"/>
      <c r="F791" s="162"/>
      <c r="G791" s="162"/>
      <c r="H791" s="163"/>
      <c r="I791" s="292"/>
      <c r="J791" s="292"/>
      <c r="K791" s="292"/>
      <c r="L791" s="185"/>
      <c r="M791" s="185"/>
      <c r="N791" s="185"/>
      <c r="O791" s="185"/>
      <c r="P791" s="185"/>
      <c r="Q791" s="185"/>
      <c r="R791" s="185"/>
      <c r="S791" s="185"/>
      <c r="T791" s="185"/>
      <c r="U791" s="185"/>
      <c r="V791" s="185"/>
      <c r="W791" s="185"/>
      <c r="X791" s="185"/>
      <c r="Y791" s="185"/>
      <c r="Z791" s="185"/>
      <c r="AA791" s="185"/>
      <c r="AB791" s="185"/>
      <c r="AC791" s="185"/>
      <c r="AD791" s="185"/>
      <c r="AE791" s="185"/>
      <c r="AF791" s="185"/>
      <c r="AG791" s="185"/>
      <c r="AH791" s="249"/>
      <c r="AI791" s="185"/>
      <c r="AJ791" s="185"/>
      <c r="AK791" s="185"/>
      <c r="AL791" s="185"/>
      <c r="AM791" s="185"/>
    </row>
    <row r="792" spans="1:39">
      <c r="A792" s="162"/>
      <c r="B792" s="162"/>
      <c r="C792" s="162"/>
      <c r="D792" s="162"/>
      <c r="E792" s="162"/>
      <c r="F792" s="162"/>
      <c r="G792" s="162"/>
      <c r="H792" s="163"/>
      <c r="I792" s="292"/>
      <c r="J792" s="292"/>
      <c r="K792" s="292"/>
      <c r="L792" s="185"/>
      <c r="M792" s="185"/>
      <c r="N792" s="185"/>
      <c r="O792" s="185"/>
      <c r="P792" s="185"/>
      <c r="Q792" s="185"/>
      <c r="R792" s="185"/>
      <c r="S792" s="185"/>
      <c r="T792" s="185"/>
      <c r="U792" s="185"/>
      <c r="V792" s="185"/>
      <c r="W792" s="185"/>
      <c r="X792" s="185"/>
      <c r="Y792" s="185"/>
      <c r="Z792" s="185"/>
      <c r="AA792" s="185"/>
      <c r="AB792" s="185"/>
      <c r="AC792" s="185"/>
      <c r="AD792" s="185"/>
      <c r="AE792" s="185"/>
      <c r="AF792" s="185"/>
      <c r="AG792" s="185"/>
      <c r="AH792" s="249"/>
      <c r="AI792" s="185"/>
      <c r="AJ792" s="185"/>
      <c r="AK792" s="185"/>
      <c r="AL792" s="185"/>
      <c r="AM792" s="185"/>
    </row>
    <row r="793" spans="1:39">
      <c r="A793" s="162"/>
      <c r="B793" s="162"/>
      <c r="C793" s="162"/>
      <c r="D793" s="162"/>
      <c r="E793" s="162"/>
      <c r="F793" s="162"/>
      <c r="G793" s="162"/>
      <c r="H793" s="163"/>
      <c r="I793" s="292"/>
      <c r="J793" s="292"/>
      <c r="K793" s="292"/>
      <c r="L793" s="185"/>
      <c r="M793" s="185"/>
      <c r="N793" s="185"/>
      <c r="O793" s="185"/>
      <c r="P793" s="185"/>
      <c r="Q793" s="185"/>
      <c r="R793" s="185"/>
      <c r="S793" s="185"/>
      <c r="T793" s="185"/>
      <c r="U793" s="185"/>
      <c r="V793" s="185"/>
      <c r="W793" s="185"/>
      <c r="X793" s="185"/>
      <c r="Y793" s="185"/>
      <c r="Z793" s="185"/>
      <c r="AA793" s="185"/>
      <c r="AB793" s="185"/>
      <c r="AC793" s="185"/>
      <c r="AD793" s="185"/>
      <c r="AE793" s="185"/>
      <c r="AF793" s="185"/>
      <c r="AG793" s="185"/>
      <c r="AH793" s="249"/>
      <c r="AI793" s="185"/>
      <c r="AJ793" s="185"/>
      <c r="AK793" s="185"/>
      <c r="AL793" s="185"/>
      <c r="AM793" s="185"/>
    </row>
    <row r="794" spans="1:39">
      <c r="A794" s="162"/>
      <c r="B794" s="162"/>
      <c r="C794" s="162"/>
      <c r="D794" s="162"/>
      <c r="E794" s="162"/>
      <c r="F794" s="162"/>
      <c r="G794" s="162"/>
      <c r="H794" s="163"/>
      <c r="I794" s="292"/>
      <c r="J794" s="292"/>
      <c r="K794" s="292"/>
      <c r="L794" s="185"/>
      <c r="M794" s="185"/>
      <c r="N794" s="185"/>
      <c r="O794" s="185"/>
      <c r="P794" s="185"/>
      <c r="Q794" s="185"/>
      <c r="R794" s="185"/>
      <c r="S794" s="185"/>
      <c r="T794" s="185"/>
      <c r="U794" s="185"/>
      <c r="V794" s="185"/>
      <c r="W794" s="185"/>
      <c r="X794" s="185"/>
      <c r="Y794" s="185"/>
      <c r="Z794" s="185"/>
      <c r="AA794" s="185"/>
      <c r="AB794" s="185"/>
      <c r="AC794" s="185"/>
      <c r="AD794" s="185"/>
      <c r="AE794" s="185"/>
      <c r="AF794" s="185"/>
      <c r="AG794" s="185"/>
      <c r="AH794" s="249"/>
      <c r="AI794" s="185"/>
      <c r="AJ794" s="185"/>
      <c r="AK794" s="185"/>
      <c r="AL794" s="185"/>
      <c r="AM794" s="185"/>
    </row>
    <row r="795" spans="1:39">
      <c r="A795" s="162"/>
      <c r="B795" s="162"/>
      <c r="C795" s="162"/>
      <c r="D795" s="162"/>
      <c r="E795" s="162"/>
      <c r="F795" s="162"/>
      <c r="G795" s="162"/>
      <c r="H795" s="163"/>
      <c r="I795" s="292"/>
      <c r="J795" s="292"/>
      <c r="K795" s="292"/>
      <c r="L795" s="185"/>
      <c r="M795" s="185"/>
      <c r="N795" s="185"/>
      <c r="O795" s="185"/>
      <c r="P795" s="185"/>
      <c r="Q795" s="185"/>
      <c r="R795" s="185"/>
      <c r="S795" s="185"/>
      <c r="T795" s="185"/>
      <c r="U795" s="185"/>
      <c r="V795" s="185"/>
      <c r="W795" s="185"/>
      <c r="X795" s="185"/>
      <c r="Y795" s="185"/>
      <c r="Z795" s="185"/>
      <c r="AA795" s="185"/>
      <c r="AB795" s="185"/>
      <c r="AC795" s="185"/>
      <c r="AD795" s="185"/>
      <c r="AE795" s="185"/>
      <c r="AF795" s="185"/>
      <c r="AG795" s="185"/>
      <c r="AH795" s="249"/>
      <c r="AI795" s="185"/>
      <c r="AJ795" s="185"/>
      <c r="AK795" s="185"/>
      <c r="AL795" s="185"/>
      <c r="AM795" s="185"/>
    </row>
    <row r="796" spans="1:39">
      <c r="A796" s="162"/>
      <c r="B796" s="162"/>
      <c r="C796" s="162"/>
      <c r="D796" s="162"/>
      <c r="E796" s="162"/>
      <c r="F796" s="162"/>
      <c r="G796" s="162"/>
      <c r="H796" s="163"/>
      <c r="I796" s="292"/>
      <c r="J796" s="292"/>
      <c r="K796" s="292"/>
      <c r="L796" s="185"/>
      <c r="M796" s="185"/>
      <c r="N796" s="185"/>
      <c r="O796" s="185"/>
      <c r="P796" s="185"/>
      <c r="Q796" s="185"/>
      <c r="R796" s="185"/>
      <c r="S796" s="185"/>
      <c r="T796" s="185"/>
      <c r="U796" s="185"/>
      <c r="V796" s="185"/>
      <c r="W796" s="185"/>
      <c r="X796" s="185"/>
      <c r="Y796" s="185"/>
      <c r="Z796" s="185"/>
      <c r="AA796" s="185"/>
      <c r="AB796" s="185"/>
      <c r="AC796" s="185"/>
      <c r="AD796" s="185"/>
      <c r="AE796" s="185"/>
      <c r="AF796" s="185"/>
      <c r="AG796" s="185"/>
      <c r="AH796" s="249"/>
      <c r="AI796" s="185"/>
      <c r="AJ796" s="185"/>
      <c r="AK796" s="185"/>
      <c r="AL796" s="185"/>
      <c r="AM796" s="185"/>
    </row>
    <row r="797" spans="1:39">
      <c r="A797" s="162"/>
      <c r="B797" s="162"/>
      <c r="C797" s="162"/>
      <c r="D797" s="162"/>
      <c r="E797" s="162"/>
      <c r="F797" s="162"/>
      <c r="G797" s="162"/>
      <c r="H797" s="163"/>
      <c r="I797" s="292"/>
      <c r="J797" s="292"/>
      <c r="K797" s="292"/>
      <c r="L797" s="185"/>
      <c r="M797" s="185"/>
      <c r="N797" s="185"/>
      <c r="O797" s="185"/>
      <c r="P797" s="185"/>
      <c r="Q797" s="185"/>
      <c r="R797" s="185"/>
      <c r="S797" s="185"/>
      <c r="T797" s="185"/>
      <c r="U797" s="185"/>
      <c r="V797" s="185"/>
      <c r="W797" s="185"/>
      <c r="X797" s="185"/>
      <c r="Y797" s="185"/>
      <c r="Z797" s="185"/>
      <c r="AA797" s="185"/>
      <c r="AB797" s="185"/>
      <c r="AC797" s="185"/>
      <c r="AD797" s="185"/>
      <c r="AE797" s="185"/>
      <c r="AF797" s="185"/>
      <c r="AG797" s="185"/>
      <c r="AH797" s="249"/>
      <c r="AI797" s="185"/>
      <c r="AJ797" s="185"/>
      <c r="AK797" s="185"/>
      <c r="AL797" s="185"/>
      <c r="AM797" s="185"/>
    </row>
    <row r="798" spans="1:39">
      <c r="A798" s="162"/>
      <c r="B798" s="162"/>
      <c r="C798" s="162"/>
      <c r="D798" s="162"/>
      <c r="E798" s="162"/>
      <c r="F798" s="162"/>
      <c r="G798" s="162"/>
      <c r="H798" s="163"/>
      <c r="I798" s="292"/>
      <c r="J798" s="292"/>
      <c r="K798" s="292"/>
      <c r="L798" s="185"/>
      <c r="M798" s="185"/>
      <c r="N798" s="185"/>
      <c r="O798" s="185"/>
      <c r="P798" s="185"/>
      <c r="Q798" s="185"/>
      <c r="R798" s="185"/>
      <c r="S798" s="185"/>
      <c r="T798" s="185"/>
      <c r="U798" s="185"/>
      <c r="V798" s="185"/>
      <c r="W798" s="185"/>
      <c r="X798" s="185"/>
      <c r="Y798" s="185"/>
      <c r="Z798" s="185"/>
      <c r="AA798" s="185"/>
      <c r="AB798" s="185"/>
      <c r="AC798" s="185"/>
      <c r="AD798" s="185"/>
      <c r="AE798" s="185"/>
      <c r="AF798" s="185"/>
      <c r="AG798" s="185"/>
      <c r="AH798" s="249"/>
      <c r="AI798" s="185"/>
      <c r="AJ798" s="185"/>
      <c r="AK798" s="185"/>
      <c r="AL798" s="185"/>
      <c r="AM798" s="185"/>
    </row>
    <row r="799" spans="1:39">
      <c r="A799" s="162"/>
      <c r="B799" s="162"/>
      <c r="C799" s="162"/>
      <c r="D799" s="162"/>
      <c r="E799" s="162"/>
      <c r="F799" s="162"/>
      <c r="G799" s="162"/>
      <c r="H799" s="163"/>
      <c r="I799" s="292"/>
      <c r="J799" s="292"/>
      <c r="K799" s="292"/>
      <c r="L799" s="185"/>
      <c r="M799" s="185"/>
      <c r="N799" s="185"/>
      <c r="O799" s="185"/>
      <c r="P799" s="185"/>
      <c r="Q799" s="185"/>
      <c r="R799" s="185"/>
      <c r="S799" s="185"/>
      <c r="T799" s="185"/>
      <c r="U799" s="185"/>
      <c r="V799" s="185"/>
      <c r="W799" s="185"/>
      <c r="X799" s="185"/>
      <c r="Y799" s="185"/>
      <c r="Z799" s="185"/>
      <c r="AA799" s="185"/>
      <c r="AB799" s="185"/>
      <c r="AC799" s="185"/>
      <c r="AD799" s="185"/>
      <c r="AE799" s="185"/>
      <c r="AF799" s="185"/>
      <c r="AG799" s="185"/>
      <c r="AH799" s="249"/>
      <c r="AI799" s="185"/>
      <c r="AJ799" s="185"/>
      <c r="AK799" s="185"/>
      <c r="AL799" s="185"/>
      <c r="AM799" s="185"/>
    </row>
    <row r="800" spans="1:39">
      <c r="A800" s="162"/>
      <c r="B800" s="162"/>
      <c r="C800" s="162"/>
      <c r="D800" s="162"/>
      <c r="E800" s="162"/>
      <c r="F800" s="162"/>
      <c r="G800" s="162"/>
      <c r="H800" s="163"/>
      <c r="I800" s="292"/>
      <c r="J800" s="292"/>
      <c r="K800" s="292"/>
      <c r="L800" s="185"/>
      <c r="M800" s="185"/>
      <c r="N800" s="185"/>
      <c r="O800" s="185"/>
      <c r="P800" s="185"/>
      <c r="Q800" s="185"/>
      <c r="R800" s="185"/>
      <c r="S800" s="185"/>
      <c r="T800" s="185"/>
      <c r="U800" s="185"/>
      <c r="V800" s="185"/>
      <c r="W800" s="185"/>
      <c r="X800" s="185"/>
      <c r="Y800" s="185"/>
      <c r="Z800" s="185"/>
      <c r="AA800" s="185"/>
      <c r="AB800" s="185"/>
      <c r="AC800" s="185"/>
      <c r="AD800" s="185"/>
      <c r="AE800" s="185"/>
      <c r="AF800" s="185"/>
      <c r="AG800" s="185"/>
      <c r="AH800" s="249"/>
      <c r="AI800" s="185"/>
      <c r="AJ800" s="185"/>
      <c r="AK800" s="185"/>
      <c r="AL800" s="185"/>
      <c r="AM800" s="185"/>
    </row>
    <row r="801" spans="1:39">
      <c r="A801" s="162"/>
      <c r="B801" s="162"/>
      <c r="C801" s="162"/>
      <c r="D801" s="162"/>
      <c r="E801" s="162"/>
      <c r="F801" s="162"/>
      <c r="G801" s="162"/>
      <c r="H801" s="163"/>
      <c r="I801" s="292"/>
      <c r="J801" s="292"/>
      <c r="K801" s="292"/>
      <c r="L801" s="185"/>
      <c r="M801" s="185"/>
      <c r="N801" s="185"/>
      <c r="O801" s="185"/>
      <c r="P801" s="185"/>
      <c r="Q801" s="185"/>
      <c r="R801" s="185"/>
      <c r="S801" s="185"/>
      <c r="T801" s="185"/>
      <c r="U801" s="185"/>
      <c r="V801" s="185"/>
      <c r="W801" s="185"/>
      <c r="X801" s="185"/>
      <c r="Y801" s="185"/>
      <c r="Z801" s="185"/>
      <c r="AA801" s="185"/>
      <c r="AB801" s="185"/>
      <c r="AC801" s="185"/>
      <c r="AD801" s="185"/>
      <c r="AE801" s="185"/>
      <c r="AF801" s="185"/>
      <c r="AG801" s="185"/>
      <c r="AH801" s="249"/>
      <c r="AI801" s="185"/>
      <c r="AJ801" s="185"/>
      <c r="AK801" s="185"/>
      <c r="AL801" s="185"/>
      <c r="AM801" s="185"/>
    </row>
    <row r="802" spans="1:39">
      <c r="A802" s="162"/>
      <c r="B802" s="162"/>
      <c r="C802" s="162"/>
      <c r="D802" s="162"/>
      <c r="E802" s="162"/>
      <c r="F802" s="162"/>
      <c r="G802" s="162"/>
      <c r="H802" s="163"/>
      <c r="I802" s="292"/>
      <c r="J802" s="292"/>
      <c r="K802" s="292"/>
      <c r="L802" s="185"/>
      <c r="M802" s="185"/>
      <c r="N802" s="185"/>
      <c r="O802" s="185"/>
      <c r="P802" s="185"/>
      <c r="Q802" s="185"/>
      <c r="R802" s="185"/>
      <c r="S802" s="185"/>
      <c r="T802" s="185"/>
      <c r="U802" s="185"/>
      <c r="V802" s="185"/>
      <c r="W802" s="185"/>
      <c r="X802" s="185"/>
      <c r="Y802" s="185"/>
      <c r="Z802" s="185"/>
      <c r="AA802" s="185"/>
      <c r="AB802" s="185"/>
      <c r="AC802" s="185"/>
      <c r="AD802" s="185"/>
      <c r="AE802" s="185"/>
      <c r="AF802" s="185"/>
      <c r="AG802" s="185"/>
      <c r="AH802" s="249"/>
      <c r="AI802" s="185"/>
      <c r="AJ802" s="185"/>
      <c r="AK802" s="185"/>
      <c r="AL802" s="185"/>
      <c r="AM802" s="185"/>
    </row>
    <row r="803" spans="1:39">
      <c r="A803" s="162"/>
      <c r="B803" s="162"/>
      <c r="C803" s="162"/>
      <c r="D803" s="162"/>
      <c r="E803" s="162"/>
      <c r="F803" s="162"/>
      <c r="G803" s="162"/>
      <c r="H803" s="163"/>
      <c r="I803" s="292"/>
      <c r="J803" s="292"/>
      <c r="K803" s="292"/>
      <c r="L803" s="185"/>
      <c r="M803" s="185"/>
      <c r="N803" s="185"/>
      <c r="O803" s="185"/>
      <c r="P803" s="185"/>
      <c r="Q803" s="185"/>
      <c r="R803" s="185"/>
      <c r="S803" s="185"/>
      <c r="T803" s="185"/>
      <c r="U803" s="185"/>
      <c r="V803" s="185"/>
      <c r="W803" s="185"/>
      <c r="X803" s="185"/>
      <c r="Y803" s="185"/>
      <c r="Z803" s="185"/>
      <c r="AA803" s="185"/>
      <c r="AB803" s="185"/>
      <c r="AC803" s="185"/>
      <c r="AD803" s="185"/>
      <c r="AE803" s="185"/>
      <c r="AF803" s="185"/>
      <c r="AG803" s="185"/>
      <c r="AH803" s="249"/>
      <c r="AI803" s="185"/>
      <c r="AJ803" s="185"/>
      <c r="AK803" s="185"/>
      <c r="AL803" s="185"/>
      <c r="AM803" s="185"/>
    </row>
    <row r="804" spans="1:39">
      <c r="A804" s="162"/>
      <c r="B804" s="162"/>
      <c r="C804" s="162"/>
      <c r="D804" s="162"/>
      <c r="E804" s="162"/>
      <c r="F804" s="162"/>
      <c r="G804" s="162"/>
      <c r="H804" s="163"/>
      <c r="I804" s="292"/>
      <c r="J804" s="292"/>
      <c r="K804" s="292"/>
      <c r="L804" s="185"/>
      <c r="M804" s="185"/>
      <c r="N804" s="185"/>
      <c r="O804" s="185"/>
      <c r="P804" s="185"/>
      <c r="Q804" s="185"/>
      <c r="R804" s="185"/>
      <c r="S804" s="185"/>
      <c r="T804" s="185"/>
      <c r="U804" s="185"/>
      <c r="V804" s="185"/>
      <c r="W804" s="185"/>
      <c r="X804" s="185"/>
      <c r="Y804" s="185"/>
      <c r="Z804" s="185"/>
      <c r="AA804" s="185"/>
      <c r="AB804" s="185"/>
      <c r="AC804" s="185"/>
      <c r="AD804" s="185"/>
      <c r="AE804" s="185"/>
      <c r="AF804" s="185"/>
      <c r="AG804" s="185"/>
      <c r="AH804" s="249"/>
      <c r="AI804" s="185"/>
      <c r="AJ804" s="185"/>
      <c r="AK804" s="185"/>
      <c r="AL804" s="185"/>
      <c r="AM804" s="185"/>
    </row>
    <row r="805" spans="1:39">
      <c r="A805" s="162"/>
      <c r="B805" s="162"/>
      <c r="C805" s="162"/>
      <c r="D805" s="162"/>
      <c r="E805" s="162"/>
      <c r="F805" s="162"/>
      <c r="G805" s="162"/>
      <c r="H805" s="163"/>
      <c r="I805" s="292"/>
      <c r="J805" s="292"/>
      <c r="K805" s="292"/>
      <c r="L805" s="185"/>
      <c r="M805" s="185"/>
      <c r="N805" s="185"/>
      <c r="O805" s="185"/>
      <c r="P805" s="185"/>
      <c r="Q805" s="185"/>
      <c r="R805" s="185"/>
      <c r="S805" s="185"/>
      <c r="T805" s="185"/>
      <c r="U805" s="185"/>
      <c r="V805" s="185"/>
      <c r="W805" s="185"/>
      <c r="X805" s="185"/>
      <c r="Y805" s="185"/>
      <c r="Z805" s="185"/>
      <c r="AA805" s="185"/>
      <c r="AB805" s="185"/>
      <c r="AC805" s="185"/>
      <c r="AD805" s="185"/>
      <c r="AE805" s="185"/>
      <c r="AF805" s="185"/>
      <c r="AG805" s="185"/>
      <c r="AH805" s="249"/>
      <c r="AI805" s="185"/>
      <c r="AJ805" s="185"/>
      <c r="AK805" s="185"/>
      <c r="AL805" s="185"/>
      <c r="AM805" s="185"/>
    </row>
    <row r="806" spans="1:39">
      <c r="A806" s="162"/>
      <c r="B806" s="162"/>
      <c r="C806" s="162"/>
      <c r="D806" s="162"/>
      <c r="E806" s="162"/>
      <c r="F806" s="162"/>
      <c r="G806" s="162"/>
      <c r="H806" s="163"/>
      <c r="I806" s="292"/>
      <c r="J806" s="292"/>
      <c r="K806" s="292"/>
      <c r="L806" s="185"/>
      <c r="M806" s="185"/>
      <c r="N806" s="185"/>
      <c r="O806" s="185"/>
      <c r="P806" s="185"/>
      <c r="Q806" s="185"/>
      <c r="R806" s="185"/>
      <c r="S806" s="185"/>
      <c r="T806" s="185"/>
      <c r="U806" s="185"/>
      <c r="V806" s="185"/>
      <c r="W806" s="185"/>
      <c r="X806" s="185"/>
      <c r="Y806" s="185"/>
      <c r="Z806" s="185"/>
      <c r="AA806" s="185"/>
      <c r="AB806" s="185"/>
      <c r="AC806" s="185"/>
      <c r="AD806" s="185"/>
      <c r="AE806" s="185"/>
      <c r="AF806" s="185"/>
      <c r="AG806" s="185"/>
      <c r="AH806" s="249"/>
      <c r="AI806" s="185"/>
      <c r="AJ806" s="185"/>
      <c r="AK806" s="185"/>
      <c r="AL806" s="185"/>
      <c r="AM806" s="185"/>
    </row>
    <row r="807" spans="1:39">
      <c r="A807" s="162"/>
      <c r="B807" s="162"/>
      <c r="C807" s="162"/>
      <c r="D807" s="162"/>
      <c r="E807" s="162"/>
      <c r="F807" s="162"/>
      <c r="G807" s="162"/>
      <c r="H807" s="163"/>
      <c r="I807" s="292"/>
      <c r="J807" s="292"/>
      <c r="K807" s="292"/>
      <c r="L807" s="185"/>
      <c r="M807" s="185"/>
      <c r="N807" s="185"/>
      <c r="O807" s="185"/>
      <c r="P807" s="185"/>
      <c r="Q807" s="185"/>
      <c r="R807" s="185"/>
      <c r="S807" s="185"/>
      <c r="T807" s="185"/>
      <c r="U807" s="185"/>
      <c r="V807" s="185"/>
      <c r="W807" s="185"/>
      <c r="X807" s="185"/>
      <c r="Y807" s="185"/>
      <c r="Z807" s="185"/>
      <c r="AA807" s="185"/>
      <c r="AB807" s="185"/>
      <c r="AC807" s="185"/>
      <c r="AD807" s="185"/>
      <c r="AE807" s="185"/>
      <c r="AF807" s="185"/>
      <c r="AG807" s="185"/>
      <c r="AH807" s="249"/>
      <c r="AI807" s="185"/>
      <c r="AJ807" s="185"/>
      <c r="AK807" s="185"/>
      <c r="AL807" s="185"/>
      <c r="AM807" s="185"/>
    </row>
    <row r="808" spans="1:39">
      <c r="A808" s="162"/>
      <c r="B808" s="162"/>
      <c r="C808" s="162"/>
      <c r="D808" s="162"/>
      <c r="E808" s="162"/>
      <c r="F808" s="162"/>
      <c r="G808" s="162"/>
      <c r="H808" s="163"/>
      <c r="I808" s="292"/>
      <c r="J808" s="292"/>
      <c r="K808" s="292"/>
      <c r="L808" s="185"/>
      <c r="M808" s="185"/>
      <c r="N808" s="185"/>
      <c r="O808" s="185"/>
      <c r="P808" s="185"/>
      <c r="Q808" s="185"/>
      <c r="R808" s="185"/>
      <c r="S808" s="185"/>
      <c r="T808" s="185"/>
      <c r="U808" s="185"/>
      <c r="V808" s="185"/>
      <c r="W808" s="185"/>
      <c r="X808" s="185"/>
      <c r="Y808" s="185"/>
      <c r="Z808" s="185"/>
      <c r="AA808" s="185"/>
      <c r="AB808" s="185"/>
      <c r="AC808" s="185"/>
      <c r="AD808" s="185"/>
      <c r="AE808" s="185"/>
      <c r="AF808" s="185"/>
      <c r="AG808" s="185"/>
      <c r="AH808" s="249"/>
      <c r="AI808" s="185"/>
      <c r="AJ808" s="185"/>
      <c r="AK808" s="185"/>
      <c r="AL808" s="185"/>
      <c r="AM808" s="185"/>
    </row>
    <row r="809" spans="1:39">
      <c r="A809" s="162"/>
      <c r="B809" s="162"/>
      <c r="C809" s="162"/>
      <c r="D809" s="162"/>
      <c r="E809" s="162"/>
      <c r="F809" s="162"/>
      <c r="G809" s="162"/>
      <c r="H809" s="163"/>
      <c r="I809" s="292"/>
      <c r="J809" s="292"/>
      <c r="K809" s="292"/>
      <c r="L809" s="185"/>
      <c r="M809" s="185"/>
      <c r="N809" s="185"/>
      <c r="O809" s="185"/>
      <c r="P809" s="185"/>
      <c r="Q809" s="185"/>
      <c r="R809" s="185"/>
      <c r="S809" s="185"/>
      <c r="T809" s="185"/>
      <c r="U809" s="185"/>
      <c r="V809" s="185"/>
      <c r="W809" s="185"/>
      <c r="X809" s="185"/>
      <c r="Y809" s="185"/>
      <c r="Z809" s="185"/>
      <c r="AA809" s="185"/>
      <c r="AB809" s="185"/>
      <c r="AC809" s="185"/>
      <c r="AD809" s="185"/>
      <c r="AE809" s="185"/>
      <c r="AF809" s="185"/>
      <c r="AG809" s="185"/>
      <c r="AH809" s="249"/>
      <c r="AI809" s="185"/>
      <c r="AJ809" s="185"/>
      <c r="AK809" s="185"/>
      <c r="AL809" s="185"/>
      <c r="AM809" s="185"/>
    </row>
    <row r="810" spans="1:39">
      <c r="A810" s="162"/>
      <c r="B810" s="162"/>
      <c r="C810" s="162"/>
      <c r="D810" s="162"/>
      <c r="E810" s="162"/>
      <c r="F810" s="162"/>
      <c r="G810" s="162"/>
      <c r="H810" s="163"/>
      <c r="I810" s="292"/>
      <c r="J810" s="292"/>
      <c r="K810" s="292"/>
      <c r="L810" s="185"/>
      <c r="M810" s="185"/>
      <c r="N810" s="185"/>
      <c r="O810" s="185"/>
      <c r="P810" s="185"/>
      <c r="Q810" s="185"/>
      <c r="R810" s="185"/>
      <c r="S810" s="185"/>
      <c r="T810" s="185"/>
      <c r="U810" s="185"/>
      <c r="V810" s="185"/>
      <c r="W810" s="185"/>
      <c r="X810" s="185"/>
      <c r="Y810" s="185"/>
      <c r="Z810" s="185"/>
      <c r="AA810" s="185"/>
      <c r="AB810" s="185"/>
      <c r="AC810" s="185"/>
      <c r="AD810" s="185"/>
      <c r="AE810" s="185"/>
      <c r="AF810" s="185"/>
      <c r="AG810" s="185"/>
      <c r="AH810" s="249"/>
      <c r="AI810" s="185"/>
      <c r="AJ810" s="185"/>
      <c r="AK810" s="185"/>
      <c r="AL810" s="185"/>
      <c r="AM810" s="185"/>
    </row>
    <row r="811" spans="1:39">
      <c r="A811" s="162"/>
      <c r="B811" s="162"/>
      <c r="C811" s="162"/>
      <c r="D811" s="162"/>
      <c r="E811" s="162"/>
      <c r="F811" s="162"/>
      <c r="G811" s="162"/>
      <c r="H811" s="163"/>
      <c r="I811" s="292"/>
      <c r="J811" s="292"/>
      <c r="K811" s="292"/>
      <c r="L811" s="185"/>
      <c r="M811" s="185"/>
      <c r="N811" s="185"/>
      <c r="O811" s="185"/>
      <c r="P811" s="185"/>
      <c r="Q811" s="185"/>
      <c r="R811" s="185"/>
      <c r="S811" s="185"/>
      <c r="T811" s="185"/>
      <c r="U811" s="185"/>
      <c r="V811" s="185"/>
      <c r="W811" s="185"/>
      <c r="X811" s="185"/>
      <c r="Y811" s="185"/>
      <c r="Z811" s="185"/>
      <c r="AA811" s="185"/>
      <c r="AB811" s="185"/>
      <c r="AC811" s="185"/>
      <c r="AD811" s="185"/>
      <c r="AE811" s="185"/>
      <c r="AF811" s="185"/>
      <c r="AG811" s="185"/>
      <c r="AH811" s="249"/>
      <c r="AI811" s="185"/>
      <c r="AJ811" s="185"/>
      <c r="AK811" s="185"/>
      <c r="AL811" s="185"/>
      <c r="AM811" s="185"/>
    </row>
    <row r="812" spans="1:39">
      <c r="A812" s="162"/>
      <c r="B812" s="162"/>
      <c r="C812" s="162"/>
      <c r="D812" s="162"/>
      <c r="E812" s="162"/>
      <c r="F812" s="162"/>
      <c r="G812" s="162"/>
      <c r="H812" s="163"/>
      <c r="I812" s="292"/>
      <c r="J812" s="292"/>
      <c r="K812" s="292"/>
      <c r="L812" s="185"/>
      <c r="M812" s="185"/>
      <c r="N812" s="185"/>
      <c r="O812" s="185"/>
      <c r="P812" s="185"/>
      <c r="Q812" s="185"/>
      <c r="R812" s="185"/>
      <c r="S812" s="185"/>
      <c r="T812" s="185"/>
      <c r="U812" s="185"/>
      <c r="V812" s="185"/>
      <c r="W812" s="185"/>
      <c r="X812" s="185"/>
      <c r="Y812" s="185"/>
      <c r="Z812" s="185"/>
      <c r="AA812" s="185"/>
      <c r="AB812" s="185"/>
      <c r="AC812" s="185"/>
      <c r="AD812" s="185"/>
      <c r="AE812" s="185"/>
      <c r="AF812" s="185"/>
      <c r="AG812" s="185"/>
      <c r="AH812" s="249"/>
      <c r="AI812" s="185"/>
      <c r="AJ812" s="185"/>
      <c r="AK812" s="185"/>
      <c r="AL812" s="185"/>
      <c r="AM812" s="185"/>
    </row>
    <row r="813" spans="1:39">
      <c r="A813" s="162"/>
      <c r="B813" s="162"/>
      <c r="C813" s="162"/>
      <c r="D813" s="162"/>
      <c r="E813" s="162"/>
      <c r="F813" s="162"/>
      <c r="G813" s="162"/>
      <c r="H813" s="163"/>
      <c r="I813" s="292"/>
      <c r="J813" s="292"/>
      <c r="K813" s="292"/>
      <c r="L813" s="185"/>
      <c r="M813" s="185"/>
      <c r="N813" s="185"/>
      <c r="O813" s="185"/>
      <c r="P813" s="185"/>
      <c r="Q813" s="185"/>
      <c r="R813" s="185"/>
      <c r="S813" s="185"/>
      <c r="T813" s="185"/>
      <c r="U813" s="185"/>
      <c r="V813" s="185"/>
      <c r="W813" s="185"/>
      <c r="X813" s="185"/>
      <c r="Y813" s="185"/>
      <c r="Z813" s="185"/>
      <c r="AA813" s="185"/>
      <c r="AB813" s="185"/>
      <c r="AC813" s="185"/>
      <c r="AD813" s="185"/>
      <c r="AE813" s="185"/>
      <c r="AF813" s="185"/>
      <c r="AG813" s="185"/>
      <c r="AH813" s="249"/>
      <c r="AI813" s="185"/>
      <c r="AJ813" s="185"/>
      <c r="AK813" s="185"/>
      <c r="AL813" s="185"/>
      <c r="AM813" s="185"/>
    </row>
    <row r="814" spans="1:39">
      <c r="A814" s="162"/>
      <c r="B814" s="162"/>
      <c r="C814" s="162"/>
      <c r="D814" s="162"/>
      <c r="E814" s="162"/>
      <c r="F814" s="162"/>
      <c r="G814" s="162"/>
      <c r="H814" s="163"/>
      <c r="I814" s="292"/>
      <c r="J814" s="292"/>
      <c r="K814" s="292"/>
      <c r="L814" s="185"/>
      <c r="M814" s="185"/>
      <c r="N814" s="185"/>
      <c r="O814" s="185"/>
      <c r="P814" s="185"/>
      <c r="Q814" s="185"/>
      <c r="R814" s="185"/>
      <c r="S814" s="185"/>
      <c r="T814" s="185"/>
      <c r="U814" s="185"/>
      <c r="V814" s="185"/>
      <c r="W814" s="185"/>
      <c r="X814" s="185"/>
      <c r="Y814" s="185"/>
      <c r="Z814" s="185"/>
      <c r="AA814" s="185"/>
      <c r="AB814" s="185"/>
      <c r="AC814" s="185"/>
      <c r="AD814" s="185"/>
      <c r="AE814" s="185"/>
      <c r="AF814" s="185"/>
      <c r="AG814" s="185"/>
      <c r="AH814" s="249"/>
      <c r="AI814" s="185"/>
      <c r="AJ814" s="185"/>
      <c r="AK814" s="185"/>
      <c r="AL814" s="185"/>
      <c r="AM814" s="185"/>
    </row>
    <row r="815" spans="1:39">
      <c r="A815" s="162"/>
      <c r="B815" s="162"/>
      <c r="C815" s="162"/>
      <c r="D815" s="162"/>
      <c r="E815" s="162"/>
      <c r="F815" s="162"/>
      <c r="G815" s="162"/>
      <c r="H815" s="163"/>
      <c r="I815" s="292"/>
      <c r="J815" s="292"/>
      <c r="K815" s="292"/>
      <c r="L815" s="185"/>
      <c r="M815" s="185"/>
      <c r="N815" s="185"/>
      <c r="O815" s="185"/>
      <c r="P815" s="185"/>
      <c r="Q815" s="185"/>
      <c r="R815" s="185"/>
      <c r="S815" s="185"/>
      <c r="T815" s="185"/>
      <c r="U815" s="185"/>
      <c r="V815" s="185"/>
      <c r="W815" s="185"/>
      <c r="X815" s="185"/>
      <c r="Y815" s="185"/>
      <c r="Z815" s="185"/>
      <c r="AA815" s="185"/>
      <c r="AB815" s="185"/>
      <c r="AC815" s="185"/>
      <c r="AD815" s="185"/>
      <c r="AE815" s="185"/>
      <c r="AF815" s="185"/>
      <c r="AG815" s="185"/>
      <c r="AH815" s="249"/>
      <c r="AI815" s="185"/>
      <c r="AJ815" s="185"/>
      <c r="AK815" s="185"/>
      <c r="AL815" s="185"/>
      <c r="AM815" s="185"/>
    </row>
    <row r="816" spans="1:39">
      <c r="A816" s="162"/>
      <c r="B816" s="162"/>
      <c r="C816" s="162"/>
      <c r="D816" s="162"/>
      <c r="E816" s="162"/>
      <c r="F816" s="162"/>
      <c r="G816" s="162"/>
      <c r="H816" s="163"/>
      <c r="I816" s="292"/>
      <c r="J816" s="292"/>
      <c r="K816" s="292"/>
      <c r="L816" s="185"/>
      <c r="M816" s="185"/>
      <c r="N816" s="185"/>
      <c r="O816" s="185"/>
      <c r="P816" s="185"/>
      <c r="Q816" s="185"/>
      <c r="R816" s="185"/>
      <c r="S816" s="185"/>
      <c r="T816" s="185"/>
      <c r="U816" s="185"/>
      <c r="V816" s="185"/>
      <c r="W816" s="185"/>
      <c r="X816" s="185"/>
      <c r="Y816" s="185"/>
      <c r="Z816" s="185"/>
      <c r="AA816" s="185"/>
      <c r="AB816" s="185"/>
      <c r="AC816" s="185"/>
      <c r="AD816" s="185"/>
      <c r="AE816" s="185"/>
      <c r="AF816" s="185"/>
      <c r="AG816" s="185"/>
      <c r="AH816" s="249"/>
      <c r="AI816" s="185"/>
      <c r="AJ816" s="185"/>
      <c r="AK816" s="185"/>
      <c r="AL816" s="185"/>
      <c r="AM816" s="185"/>
    </row>
    <row r="817" spans="1:39">
      <c r="A817" s="162"/>
      <c r="B817" s="162"/>
      <c r="C817" s="162"/>
      <c r="D817" s="162"/>
      <c r="E817" s="162"/>
      <c r="F817" s="162"/>
      <c r="G817" s="162"/>
      <c r="H817" s="163"/>
      <c r="I817" s="292"/>
      <c r="J817" s="292"/>
      <c r="K817" s="292"/>
      <c r="L817" s="185"/>
      <c r="M817" s="185"/>
      <c r="N817" s="185"/>
      <c r="O817" s="185"/>
      <c r="P817" s="185"/>
      <c r="Q817" s="185"/>
      <c r="R817" s="185"/>
      <c r="S817" s="185"/>
      <c r="T817" s="185"/>
      <c r="U817" s="185"/>
      <c r="V817" s="185"/>
      <c r="W817" s="185"/>
      <c r="X817" s="185"/>
      <c r="Y817" s="185"/>
      <c r="Z817" s="185"/>
      <c r="AA817" s="185"/>
      <c r="AB817" s="185"/>
      <c r="AC817" s="185"/>
      <c r="AD817" s="185"/>
      <c r="AE817" s="185"/>
      <c r="AF817" s="185"/>
      <c r="AG817" s="185"/>
      <c r="AH817" s="249"/>
      <c r="AI817" s="185"/>
      <c r="AJ817" s="185"/>
      <c r="AK817" s="185"/>
      <c r="AL817" s="185"/>
      <c r="AM817" s="185"/>
    </row>
    <row r="818" spans="1:39">
      <c r="A818" s="162"/>
      <c r="B818" s="162"/>
      <c r="C818" s="162"/>
      <c r="D818" s="162"/>
      <c r="E818" s="162"/>
      <c r="F818" s="162"/>
      <c r="G818" s="162"/>
      <c r="H818" s="163"/>
      <c r="I818" s="292"/>
      <c r="J818" s="292"/>
      <c r="K818" s="292"/>
      <c r="L818" s="185"/>
      <c r="M818" s="185"/>
      <c r="N818" s="185"/>
      <c r="O818" s="185"/>
      <c r="P818" s="185"/>
      <c r="Q818" s="185"/>
      <c r="R818" s="185"/>
      <c r="S818" s="185"/>
      <c r="T818" s="185"/>
      <c r="U818" s="185"/>
      <c r="V818" s="185"/>
      <c r="W818" s="185"/>
      <c r="X818" s="185"/>
      <c r="Y818" s="185"/>
      <c r="Z818" s="185"/>
      <c r="AA818" s="185"/>
      <c r="AB818" s="185"/>
      <c r="AC818" s="185"/>
      <c r="AD818" s="185"/>
      <c r="AE818" s="185"/>
      <c r="AF818" s="185"/>
      <c r="AG818" s="185"/>
      <c r="AH818" s="249"/>
      <c r="AI818" s="185"/>
      <c r="AJ818" s="185"/>
      <c r="AK818" s="185"/>
      <c r="AL818" s="185"/>
      <c r="AM818" s="185"/>
    </row>
    <row r="819" spans="1:39">
      <c r="A819" s="162"/>
      <c r="B819" s="162"/>
      <c r="C819" s="162"/>
      <c r="D819" s="162"/>
      <c r="E819" s="162"/>
      <c r="F819" s="162"/>
      <c r="G819" s="162"/>
      <c r="H819" s="163"/>
      <c r="I819" s="292"/>
      <c r="J819" s="292"/>
      <c r="K819" s="292"/>
      <c r="L819" s="185"/>
      <c r="M819" s="185"/>
      <c r="N819" s="185"/>
      <c r="O819" s="185"/>
      <c r="P819" s="185"/>
      <c r="Q819" s="185"/>
      <c r="R819" s="185"/>
      <c r="S819" s="185"/>
      <c r="T819" s="185"/>
      <c r="U819" s="185"/>
      <c r="V819" s="185"/>
      <c r="W819" s="185"/>
      <c r="X819" s="185"/>
      <c r="Y819" s="185"/>
      <c r="Z819" s="185"/>
      <c r="AA819" s="185"/>
      <c r="AB819" s="185"/>
      <c r="AC819" s="185"/>
      <c r="AD819" s="185"/>
      <c r="AE819" s="185"/>
      <c r="AF819" s="185"/>
      <c r="AG819" s="185"/>
      <c r="AH819" s="249"/>
      <c r="AI819" s="185"/>
      <c r="AJ819" s="185"/>
      <c r="AK819" s="185"/>
      <c r="AL819" s="185"/>
      <c r="AM819" s="185"/>
    </row>
    <row r="820" spans="1:39">
      <c r="A820" s="162"/>
      <c r="B820" s="162"/>
      <c r="C820" s="162"/>
      <c r="D820" s="162"/>
      <c r="E820" s="162"/>
      <c r="F820" s="162"/>
      <c r="G820" s="162"/>
      <c r="H820" s="163"/>
      <c r="I820" s="292"/>
      <c r="J820" s="292"/>
      <c r="K820" s="292"/>
      <c r="L820" s="185"/>
      <c r="M820" s="185"/>
      <c r="N820" s="185"/>
      <c r="O820" s="185"/>
      <c r="P820" s="185"/>
      <c r="Q820" s="185"/>
      <c r="R820" s="185"/>
      <c r="S820" s="185"/>
      <c r="T820" s="185"/>
      <c r="U820" s="185"/>
      <c r="V820" s="185"/>
      <c r="W820" s="185"/>
      <c r="X820" s="185"/>
      <c r="Y820" s="185"/>
      <c r="Z820" s="185"/>
      <c r="AA820" s="185"/>
      <c r="AB820" s="185"/>
      <c r="AC820" s="185"/>
      <c r="AD820" s="185"/>
      <c r="AE820" s="185"/>
      <c r="AF820" s="185"/>
      <c r="AG820" s="185"/>
      <c r="AH820" s="249"/>
      <c r="AI820" s="185"/>
      <c r="AJ820" s="185"/>
      <c r="AK820" s="185"/>
      <c r="AL820" s="185"/>
      <c r="AM820" s="185"/>
    </row>
    <row r="821" spans="1:39">
      <c r="A821" s="162"/>
      <c r="B821" s="162"/>
      <c r="C821" s="162"/>
      <c r="D821" s="162"/>
      <c r="E821" s="162"/>
      <c r="F821" s="162"/>
      <c r="G821" s="162"/>
      <c r="H821" s="163"/>
      <c r="I821" s="292"/>
      <c r="J821" s="292"/>
      <c r="K821" s="292"/>
      <c r="L821" s="185"/>
      <c r="M821" s="185"/>
      <c r="N821" s="185"/>
      <c r="O821" s="185"/>
      <c r="P821" s="185"/>
      <c r="Q821" s="185"/>
      <c r="R821" s="185"/>
      <c r="S821" s="185"/>
      <c r="T821" s="185"/>
      <c r="U821" s="185"/>
      <c r="V821" s="185"/>
      <c r="W821" s="185"/>
      <c r="X821" s="185"/>
      <c r="Y821" s="185"/>
      <c r="Z821" s="185"/>
      <c r="AA821" s="185"/>
      <c r="AB821" s="185"/>
      <c r="AC821" s="185"/>
      <c r="AD821" s="185"/>
      <c r="AE821" s="185"/>
      <c r="AF821" s="185"/>
      <c r="AG821" s="185"/>
      <c r="AH821" s="249"/>
      <c r="AI821" s="185"/>
      <c r="AJ821" s="185"/>
      <c r="AK821" s="185"/>
      <c r="AL821" s="185"/>
      <c r="AM821" s="185"/>
    </row>
    <row r="822" spans="1:39">
      <c r="A822" s="162"/>
      <c r="B822" s="162"/>
      <c r="C822" s="162"/>
      <c r="D822" s="162"/>
      <c r="E822" s="162"/>
      <c r="F822" s="162"/>
      <c r="G822" s="162"/>
      <c r="H822" s="163"/>
      <c r="I822" s="292"/>
      <c r="J822" s="292"/>
      <c r="K822" s="292"/>
      <c r="L822" s="185"/>
      <c r="M822" s="185"/>
      <c r="N822" s="185"/>
      <c r="O822" s="185"/>
      <c r="P822" s="185"/>
      <c r="Q822" s="185"/>
      <c r="R822" s="185"/>
      <c r="S822" s="185"/>
      <c r="T822" s="185"/>
      <c r="U822" s="185"/>
      <c r="V822" s="185"/>
      <c r="W822" s="185"/>
      <c r="X822" s="185"/>
      <c r="Y822" s="185"/>
      <c r="Z822" s="185"/>
      <c r="AA822" s="185"/>
      <c r="AB822" s="185"/>
      <c r="AC822" s="185"/>
      <c r="AD822" s="185"/>
      <c r="AE822" s="185"/>
      <c r="AF822" s="185"/>
      <c r="AG822" s="185"/>
      <c r="AH822" s="249"/>
      <c r="AI822" s="185"/>
      <c r="AJ822" s="185"/>
      <c r="AK822" s="185"/>
      <c r="AL822" s="185"/>
      <c r="AM822" s="185"/>
    </row>
    <row r="823" spans="1:39">
      <c r="A823" s="162"/>
      <c r="B823" s="162"/>
      <c r="C823" s="162"/>
      <c r="D823" s="162"/>
      <c r="E823" s="162"/>
      <c r="F823" s="162"/>
      <c r="G823" s="162"/>
      <c r="H823" s="163"/>
      <c r="I823" s="292"/>
      <c r="J823" s="292"/>
      <c r="K823" s="292"/>
      <c r="L823" s="185"/>
      <c r="M823" s="185"/>
      <c r="N823" s="185"/>
      <c r="O823" s="185"/>
      <c r="P823" s="185"/>
      <c r="Q823" s="185"/>
      <c r="R823" s="185"/>
      <c r="S823" s="185"/>
      <c r="T823" s="185"/>
      <c r="U823" s="185"/>
      <c r="V823" s="185"/>
      <c r="W823" s="185"/>
      <c r="X823" s="185"/>
      <c r="Y823" s="185"/>
      <c r="Z823" s="185"/>
      <c r="AA823" s="185"/>
      <c r="AB823" s="185"/>
      <c r="AC823" s="185"/>
      <c r="AD823" s="185"/>
      <c r="AE823" s="185"/>
      <c r="AF823" s="185"/>
      <c r="AG823" s="185"/>
      <c r="AH823" s="249"/>
      <c r="AI823" s="185"/>
      <c r="AJ823" s="185"/>
      <c r="AK823" s="185"/>
      <c r="AL823" s="185"/>
      <c r="AM823" s="185"/>
    </row>
    <row r="824" spans="1:39">
      <c r="A824" s="162"/>
      <c r="B824" s="162"/>
      <c r="C824" s="162"/>
      <c r="D824" s="162"/>
      <c r="E824" s="162"/>
      <c r="F824" s="162"/>
      <c r="G824" s="162"/>
      <c r="H824" s="163"/>
      <c r="I824" s="292"/>
      <c r="J824" s="292"/>
      <c r="K824" s="292"/>
      <c r="L824" s="185"/>
      <c r="M824" s="185"/>
      <c r="N824" s="185"/>
      <c r="O824" s="185"/>
      <c r="P824" s="185"/>
      <c r="Q824" s="185"/>
      <c r="R824" s="185"/>
      <c r="S824" s="185"/>
      <c r="T824" s="185"/>
      <c r="U824" s="185"/>
      <c r="V824" s="185"/>
      <c r="W824" s="185"/>
      <c r="X824" s="185"/>
      <c r="Y824" s="185"/>
      <c r="Z824" s="185"/>
      <c r="AA824" s="185"/>
      <c r="AB824" s="185"/>
      <c r="AC824" s="185"/>
      <c r="AD824" s="185"/>
      <c r="AE824" s="185"/>
      <c r="AF824" s="185"/>
      <c r="AG824" s="185"/>
      <c r="AH824" s="249"/>
      <c r="AI824" s="185"/>
      <c r="AJ824" s="185"/>
      <c r="AK824" s="185"/>
      <c r="AL824" s="185"/>
      <c r="AM824" s="185"/>
    </row>
    <row r="825" spans="1:39">
      <c r="A825" s="162"/>
      <c r="B825" s="162"/>
      <c r="C825" s="162"/>
      <c r="D825" s="162"/>
      <c r="E825" s="162"/>
      <c r="F825" s="162"/>
      <c r="G825" s="162"/>
      <c r="H825" s="163"/>
      <c r="I825" s="292"/>
      <c r="J825" s="292"/>
      <c r="K825" s="292"/>
      <c r="L825" s="185"/>
      <c r="M825" s="185"/>
      <c r="N825" s="185"/>
      <c r="O825" s="185"/>
      <c r="P825" s="185"/>
      <c r="Q825" s="185"/>
      <c r="R825" s="185"/>
      <c r="S825" s="185"/>
      <c r="T825" s="185"/>
      <c r="U825" s="185"/>
      <c r="V825" s="185"/>
      <c r="W825" s="185"/>
      <c r="X825" s="185"/>
      <c r="Y825" s="185"/>
      <c r="Z825" s="185"/>
      <c r="AA825" s="185"/>
      <c r="AB825" s="185"/>
      <c r="AC825" s="185"/>
      <c r="AD825" s="185"/>
      <c r="AE825" s="185"/>
      <c r="AF825" s="185"/>
      <c r="AG825" s="185"/>
      <c r="AH825" s="249"/>
      <c r="AI825" s="185"/>
      <c r="AJ825" s="185"/>
      <c r="AK825" s="185"/>
      <c r="AL825" s="185"/>
      <c r="AM825" s="185"/>
    </row>
    <row r="826" spans="1:39">
      <c r="A826" s="162"/>
      <c r="B826" s="162"/>
      <c r="C826" s="162"/>
      <c r="D826" s="162"/>
      <c r="E826" s="162"/>
      <c r="F826" s="162"/>
      <c r="G826" s="162"/>
      <c r="H826" s="163"/>
      <c r="I826" s="292"/>
      <c r="J826" s="292"/>
      <c r="K826" s="292"/>
      <c r="L826" s="185"/>
      <c r="M826" s="185"/>
      <c r="N826" s="185"/>
      <c r="O826" s="185"/>
      <c r="P826" s="185"/>
      <c r="Q826" s="185"/>
      <c r="R826" s="185"/>
      <c r="S826" s="185"/>
      <c r="T826" s="185"/>
      <c r="U826" s="185"/>
      <c r="V826" s="185"/>
      <c r="W826" s="185"/>
      <c r="X826" s="185"/>
      <c r="Y826" s="185"/>
      <c r="Z826" s="185"/>
      <c r="AA826" s="185"/>
      <c r="AB826" s="185"/>
      <c r="AC826" s="185"/>
      <c r="AD826" s="185"/>
      <c r="AE826" s="185"/>
      <c r="AF826" s="185"/>
      <c r="AG826" s="185"/>
      <c r="AH826" s="249"/>
      <c r="AI826" s="185"/>
      <c r="AJ826" s="185"/>
      <c r="AK826" s="185"/>
      <c r="AL826" s="185"/>
      <c r="AM826" s="185"/>
    </row>
    <row r="827" spans="1:39">
      <c r="A827" s="162"/>
      <c r="B827" s="162"/>
      <c r="C827" s="162"/>
      <c r="D827" s="162"/>
      <c r="E827" s="162"/>
      <c r="F827" s="162"/>
      <c r="G827" s="162"/>
      <c r="H827" s="163"/>
      <c r="I827" s="292"/>
      <c r="J827" s="292"/>
      <c r="K827" s="292"/>
      <c r="L827" s="185"/>
      <c r="M827" s="185"/>
      <c r="N827" s="185"/>
      <c r="O827" s="185"/>
      <c r="P827" s="185"/>
      <c r="Q827" s="185"/>
      <c r="R827" s="185"/>
      <c r="S827" s="185"/>
      <c r="T827" s="185"/>
      <c r="U827" s="185"/>
      <c r="V827" s="185"/>
      <c r="W827" s="185"/>
      <c r="X827" s="185"/>
      <c r="Y827" s="185"/>
      <c r="Z827" s="185"/>
      <c r="AA827" s="185"/>
      <c r="AB827" s="185"/>
      <c r="AC827" s="185"/>
      <c r="AD827" s="185"/>
      <c r="AE827" s="185"/>
      <c r="AF827" s="185"/>
      <c r="AG827" s="185"/>
      <c r="AH827" s="249"/>
      <c r="AI827" s="185"/>
      <c r="AJ827" s="185"/>
      <c r="AK827" s="185"/>
      <c r="AL827" s="185"/>
      <c r="AM827" s="185"/>
    </row>
    <row r="828" spans="1:39">
      <c r="A828" s="162"/>
      <c r="B828" s="162"/>
      <c r="C828" s="162"/>
      <c r="D828" s="162"/>
      <c r="E828" s="162"/>
      <c r="F828" s="162"/>
      <c r="G828" s="162"/>
      <c r="H828" s="163"/>
      <c r="I828" s="292"/>
      <c r="J828" s="292"/>
      <c r="K828" s="292"/>
      <c r="L828" s="185"/>
      <c r="M828" s="185"/>
      <c r="N828" s="185"/>
      <c r="O828" s="185"/>
      <c r="P828" s="185"/>
      <c r="Q828" s="185"/>
      <c r="R828" s="185"/>
      <c r="S828" s="185"/>
      <c r="T828" s="185"/>
      <c r="U828" s="185"/>
      <c r="V828" s="185"/>
      <c r="W828" s="185"/>
      <c r="X828" s="185"/>
      <c r="Y828" s="185"/>
      <c r="Z828" s="185"/>
      <c r="AA828" s="185"/>
      <c r="AB828" s="185"/>
      <c r="AC828" s="185"/>
      <c r="AD828" s="185"/>
      <c r="AE828" s="185"/>
      <c r="AF828" s="185"/>
      <c r="AG828" s="185"/>
      <c r="AH828" s="249"/>
      <c r="AI828" s="185"/>
      <c r="AJ828" s="185"/>
      <c r="AK828" s="185"/>
      <c r="AL828" s="185"/>
      <c r="AM828" s="185"/>
    </row>
    <row r="829" spans="1:39">
      <c r="A829" s="162"/>
      <c r="B829" s="162"/>
      <c r="C829" s="162"/>
      <c r="D829" s="162"/>
      <c r="E829" s="162"/>
      <c r="F829" s="162"/>
      <c r="G829" s="162"/>
      <c r="H829" s="163"/>
      <c r="I829" s="292"/>
      <c r="J829" s="292"/>
      <c r="K829" s="292"/>
      <c r="L829" s="185"/>
      <c r="M829" s="185"/>
      <c r="N829" s="185"/>
      <c r="O829" s="185"/>
      <c r="P829" s="185"/>
      <c r="Q829" s="185"/>
      <c r="R829" s="185"/>
      <c r="S829" s="185"/>
      <c r="T829" s="185"/>
      <c r="U829" s="185"/>
      <c r="V829" s="185"/>
      <c r="W829" s="185"/>
      <c r="X829" s="185"/>
      <c r="Y829" s="185"/>
      <c r="Z829" s="185"/>
      <c r="AA829" s="185"/>
      <c r="AB829" s="185"/>
      <c r="AC829" s="185"/>
      <c r="AD829" s="185"/>
      <c r="AE829" s="185"/>
      <c r="AF829" s="185"/>
      <c r="AG829" s="185"/>
      <c r="AH829" s="249"/>
      <c r="AI829" s="185"/>
      <c r="AJ829" s="185"/>
      <c r="AK829" s="185"/>
      <c r="AL829" s="185"/>
      <c r="AM829" s="185"/>
    </row>
    <row r="830" spans="1:39">
      <c r="A830" s="162"/>
      <c r="B830" s="162"/>
      <c r="C830" s="162"/>
      <c r="D830" s="162"/>
      <c r="E830" s="162"/>
      <c r="F830" s="162"/>
      <c r="G830" s="162"/>
      <c r="H830" s="163"/>
      <c r="I830" s="292"/>
      <c r="J830" s="292"/>
      <c r="K830" s="292"/>
      <c r="L830" s="185"/>
      <c r="M830" s="185"/>
      <c r="N830" s="185"/>
      <c r="O830" s="185"/>
      <c r="P830" s="185"/>
      <c r="Q830" s="185"/>
      <c r="R830" s="185"/>
      <c r="S830" s="185"/>
      <c r="T830" s="185"/>
      <c r="U830" s="185"/>
      <c r="V830" s="185"/>
      <c r="W830" s="185"/>
      <c r="X830" s="185"/>
      <c r="Y830" s="185"/>
      <c r="Z830" s="185"/>
      <c r="AA830" s="185"/>
      <c r="AB830" s="185"/>
      <c r="AC830" s="185"/>
      <c r="AD830" s="185"/>
      <c r="AE830" s="185"/>
      <c r="AF830" s="185"/>
      <c r="AG830" s="185"/>
      <c r="AH830" s="249"/>
      <c r="AI830" s="185"/>
      <c r="AJ830" s="185"/>
      <c r="AK830" s="185"/>
      <c r="AL830" s="185"/>
      <c r="AM830" s="185"/>
    </row>
    <row r="831" spans="1:39">
      <c r="A831" s="162"/>
      <c r="B831" s="162"/>
      <c r="C831" s="162"/>
      <c r="D831" s="162"/>
      <c r="E831" s="162"/>
      <c r="F831" s="162"/>
      <c r="G831" s="162"/>
      <c r="H831" s="163"/>
      <c r="I831" s="292"/>
      <c r="J831" s="292"/>
      <c r="K831" s="292"/>
      <c r="L831" s="185"/>
      <c r="M831" s="185"/>
      <c r="N831" s="185"/>
      <c r="O831" s="185"/>
      <c r="P831" s="185"/>
      <c r="Q831" s="185"/>
      <c r="R831" s="185"/>
      <c r="S831" s="185"/>
      <c r="T831" s="185"/>
      <c r="U831" s="185"/>
      <c r="V831" s="185"/>
      <c r="W831" s="185"/>
      <c r="X831" s="185"/>
      <c r="Y831" s="185"/>
      <c r="Z831" s="185"/>
      <c r="AA831" s="185"/>
      <c r="AB831" s="185"/>
      <c r="AC831" s="185"/>
      <c r="AD831" s="185"/>
      <c r="AE831" s="185"/>
      <c r="AF831" s="185"/>
      <c r="AG831" s="185"/>
      <c r="AH831" s="249"/>
      <c r="AI831" s="185"/>
      <c r="AJ831" s="185"/>
      <c r="AK831" s="185"/>
      <c r="AL831" s="185"/>
      <c r="AM831" s="185"/>
    </row>
    <row r="832" spans="1:39">
      <c r="A832" s="162"/>
      <c r="B832" s="162"/>
      <c r="C832" s="162"/>
      <c r="D832" s="162"/>
      <c r="E832" s="162"/>
      <c r="F832" s="162"/>
      <c r="G832" s="162"/>
      <c r="H832" s="163"/>
      <c r="I832" s="292"/>
      <c r="J832" s="292"/>
      <c r="K832" s="292"/>
      <c r="L832" s="185"/>
      <c r="M832" s="185"/>
      <c r="N832" s="185"/>
      <c r="O832" s="185"/>
      <c r="P832" s="185"/>
      <c r="Q832" s="185"/>
      <c r="R832" s="185"/>
      <c r="S832" s="185"/>
      <c r="T832" s="185"/>
      <c r="U832" s="185"/>
      <c r="V832" s="185"/>
      <c r="W832" s="185"/>
      <c r="X832" s="185"/>
      <c r="Y832" s="185"/>
      <c r="Z832" s="185"/>
      <c r="AA832" s="185"/>
      <c r="AB832" s="185"/>
      <c r="AC832" s="185"/>
      <c r="AD832" s="185"/>
      <c r="AE832" s="185"/>
      <c r="AF832" s="185"/>
      <c r="AG832" s="185"/>
      <c r="AH832" s="249"/>
      <c r="AI832" s="185"/>
      <c r="AJ832" s="185"/>
      <c r="AK832" s="185"/>
      <c r="AL832" s="185"/>
      <c r="AM832" s="185"/>
    </row>
    <row r="833" spans="1:39">
      <c r="A833" s="162"/>
      <c r="B833" s="162"/>
      <c r="C833" s="162"/>
      <c r="D833" s="162"/>
      <c r="E833" s="162"/>
      <c r="F833" s="162"/>
      <c r="G833" s="162"/>
      <c r="H833" s="163"/>
      <c r="I833" s="292"/>
      <c r="J833" s="292"/>
      <c r="K833" s="292"/>
      <c r="L833" s="185"/>
      <c r="M833" s="185"/>
      <c r="N833" s="185"/>
      <c r="O833" s="185"/>
      <c r="P833" s="185"/>
      <c r="Q833" s="185"/>
      <c r="R833" s="185"/>
      <c r="S833" s="185"/>
      <c r="T833" s="185"/>
      <c r="U833" s="185"/>
      <c r="V833" s="185"/>
      <c r="W833" s="185"/>
      <c r="X833" s="185"/>
      <c r="Y833" s="185"/>
      <c r="Z833" s="185"/>
      <c r="AA833" s="185"/>
      <c r="AB833" s="185"/>
      <c r="AC833" s="185"/>
      <c r="AD833" s="185"/>
      <c r="AE833" s="185"/>
      <c r="AF833" s="185"/>
      <c r="AG833" s="185"/>
      <c r="AH833" s="249"/>
      <c r="AI833" s="185"/>
      <c r="AJ833" s="185"/>
      <c r="AK833" s="185"/>
      <c r="AL833" s="185"/>
      <c r="AM833" s="185"/>
    </row>
    <row r="834" spans="1:39">
      <c r="A834" s="162"/>
      <c r="B834" s="162"/>
      <c r="C834" s="162"/>
      <c r="D834" s="162"/>
      <c r="E834" s="162"/>
      <c r="F834" s="162"/>
      <c r="G834" s="162"/>
      <c r="H834" s="163"/>
      <c r="I834" s="292"/>
      <c r="J834" s="292"/>
      <c r="K834" s="292"/>
      <c r="L834" s="185"/>
      <c r="M834" s="185"/>
      <c r="N834" s="185"/>
      <c r="O834" s="185"/>
      <c r="P834" s="185"/>
      <c r="Q834" s="185"/>
      <c r="R834" s="185"/>
      <c r="S834" s="185"/>
      <c r="T834" s="185"/>
      <c r="U834" s="185"/>
      <c r="V834" s="185"/>
      <c r="W834" s="185"/>
      <c r="X834" s="185"/>
      <c r="Y834" s="185"/>
      <c r="Z834" s="185"/>
      <c r="AA834" s="185"/>
      <c r="AB834" s="185"/>
      <c r="AC834" s="185"/>
      <c r="AD834" s="185"/>
      <c r="AE834" s="185"/>
      <c r="AF834" s="185"/>
      <c r="AG834" s="185"/>
      <c r="AH834" s="249"/>
      <c r="AI834" s="185"/>
      <c r="AJ834" s="185"/>
      <c r="AK834" s="185"/>
      <c r="AL834" s="185"/>
      <c r="AM834" s="185"/>
    </row>
    <row r="835" spans="1:39">
      <c r="A835" s="162"/>
      <c r="B835" s="162"/>
      <c r="C835" s="162"/>
      <c r="D835" s="162"/>
      <c r="E835" s="162"/>
      <c r="F835" s="162"/>
      <c r="G835" s="162"/>
      <c r="H835" s="163"/>
      <c r="I835" s="292"/>
      <c r="J835" s="292"/>
      <c r="K835" s="292"/>
      <c r="L835" s="185"/>
      <c r="M835" s="185"/>
      <c r="N835" s="185"/>
      <c r="O835" s="185"/>
      <c r="P835" s="185"/>
      <c r="Q835" s="185"/>
      <c r="R835" s="185"/>
      <c r="S835" s="185"/>
      <c r="T835" s="185"/>
      <c r="U835" s="185"/>
      <c r="V835" s="185"/>
      <c r="W835" s="185"/>
      <c r="X835" s="185"/>
      <c r="Y835" s="185"/>
      <c r="Z835" s="185"/>
      <c r="AA835" s="185"/>
      <c r="AB835" s="185"/>
      <c r="AC835" s="185"/>
      <c r="AD835" s="185"/>
      <c r="AE835" s="185"/>
      <c r="AF835" s="185"/>
      <c r="AG835" s="185"/>
      <c r="AH835" s="249"/>
      <c r="AI835" s="185"/>
      <c r="AJ835" s="185"/>
      <c r="AK835" s="185"/>
      <c r="AL835" s="185"/>
      <c r="AM835" s="185"/>
    </row>
    <row r="836" spans="1:39">
      <c r="A836" s="162"/>
      <c r="B836" s="162"/>
      <c r="C836" s="162"/>
      <c r="D836" s="162"/>
      <c r="E836" s="162"/>
      <c r="F836" s="162"/>
      <c r="G836" s="162"/>
      <c r="H836" s="163"/>
      <c r="I836" s="292"/>
      <c r="J836" s="292"/>
      <c r="K836" s="292"/>
      <c r="L836" s="185"/>
      <c r="M836" s="185"/>
      <c r="N836" s="185"/>
      <c r="O836" s="185"/>
      <c r="P836" s="185"/>
      <c r="Q836" s="185"/>
      <c r="R836" s="185"/>
      <c r="S836" s="185"/>
      <c r="T836" s="185"/>
      <c r="U836" s="185"/>
      <c r="V836" s="185"/>
      <c r="W836" s="185"/>
      <c r="X836" s="185"/>
      <c r="Y836" s="185"/>
      <c r="Z836" s="185"/>
      <c r="AA836" s="185"/>
      <c r="AB836" s="185"/>
      <c r="AC836" s="185"/>
      <c r="AD836" s="185"/>
      <c r="AE836" s="185"/>
      <c r="AF836" s="185"/>
      <c r="AG836" s="185"/>
      <c r="AH836" s="249"/>
      <c r="AI836" s="185"/>
      <c r="AJ836" s="185"/>
      <c r="AK836" s="185"/>
      <c r="AL836" s="185"/>
      <c r="AM836" s="185"/>
    </row>
    <row r="837" spans="1:39">
      <c r="A837" s="162"/>
      <c r="B837" s="162"/>
      <c r="C837" s="162"/>
      <c r="D837" s="162"/>
      <c r="E837" s="162"/>
      <c r="F837" s="162"/>
      <c r="G837" s="162"/>
      <c r="H837" s="163"/>
      <c r="I837" s="292"/>
      <c r="J837" s="292"/>
      <c r="K837" s="292"/>
      <c r="L837" s="185"/>
      <c r="M837" s="185"/>
      <c r="N837" s="185"/>
      <c r="O837" s="185"/>
      <c r="P837" s="185"/>
      <c r="Q837" s="185"/>
      <c r="R837" s="185"/>
      <c r="S837" s="185"/>
      <c r="T837" s="185"/>
      <c r="U837" s="185"/>
      <c r="V837" s="185"/>
      <c r="W837" s="185"/>
      <c r="X837" s="185"/>
      <c r="Y837" s="185"/>
      <c r="Z837" s="185"/>
      <c r="AA837" s="185"/>
      <c r="AB837" s="185"/>
      <c r="AC837" s="185"/>
      <c r="AD837" s="185"/>
      <c r="AE837" s="185"/>
      <c r="AF837" s="185"/>
      <c r="AG837" s="185"/>
      <c r="AH837" s="249"/>
      <c r="AI837" s="185"/>
      <c r="AJ837" s="185"/>
      <c r="AK837" s="185"/>
      <c r="AL837" s="185"/>
      <c r="AM837" s="185"/>
    </row>
    <row r="838" spans="1:39">
      <c r="A838" s="162"/>
      <c r="B838" s="162"/>
      <c r="C838" s="162"/>
      <c r="D838" s="162"/>
      <c r="E838" s="162"/>
      <c r="F838" s="162"/>
      <c r="G838" s="162"/>
      <c r="H838" s="163"/>
      <c r="I838" s="292"/>
      <c r="J838" s="292"/>
      <c r="K838" s="292"/>
      <c r="L838" s="185"/>
      <c r="M838" s="185"/>
      <c r="N838" s="185"/>
      <c r="O838" s="185"/>
      <c r="P838" s="185"/>
      <c r="Q838" s="185"/>
      <c r="R838" s="185"/>
      <c r="S838" s="185"/>
      <c r="T838" s="185"/>
      <c r="U838" s="185"/>
      <c r="V838" s="185"/>
      <c r="W838" s="185"/>
      <c r="X838" s="185"/>
      <c r="Y838" s="185"/>
      <c r="Z838" s="185"/>
      <c r="AA838" s="185"/>
      <c r="AB838" s="185"/>
      <c r="AC838" s="185"/>
      <c r="AD838" s="185"/>
      <c r="AE838" s="185"/>
      <c r="AF838" s="185"/>
      <c r="AG838" s="185"/>
      <c r="AH838" s="249"/>
      <c r="AI838" s="185"/>
      <c r="AJ838" s="185"/>
      <c r="AK838" s="185"/>
      <c r="AL838" s="185"/>
      <c r="AM838" s="185"/>
    </row>
    <row r="839" spans="1:39">
      <c r="A839" s="162"/>
      <c r="B839" s="162"/>
      <c r="C839" s="162"/>
      <c r="D839" s="162"/>
      <c r="E839" s="162"/>
      <c r="F839" s="162"/>
      <c r="G839" s="162"/>
      <c r="H839" s="163"/>
      <c r="I839" s="292"/>
      <c r="J839" s="292"/>
      <c r="K839" s="292"/>
      <c r="L839" s="185"/>
      <c r="M839" s="185"/>
      <c r="N839" s="185"/>
      <c r="O839" s="185"/>
      <c r="P839" s="185"/>
      <c r="Q839" s="185"/>
      <c r="R839" s="185"/>
      <c r="S839" s="185"/>
      <c r="T839" s="185"/>
      <c r="U839" s="185"/>
      <c r="V839" s="185"/>
      <c r="W839" s="185"/>
      <c r="X839" s="185"/>
      <c r="Y839" s="185"/>
      <c r="Z839" s="185"/>
      <c r="AA839" s="185"/>
      <c r="AB839" s="185"/>
      <c r="AC839" s="185"/>
      <c r="AD839" s="185"/>
      <c r="AE839" s="185"/>
      <c r="AF839" s="185"/>
      <c r="AG839" s="185"/>
      <c r="AH839" s="249"/>
      <c r="AI839" s="185"/>
      <c r="AJ839" s="185"/>
      <c r="AK839" s="185"/>
      <c r="AL839" s="185"/>
      <c r="AM839" s="185"/>
    </row>
    <row r="840" spans="1:39">
      <c r="A840" s="162"/>
      <c r="B840" s="162"/>
      <c r="C840" s="162"/>
      <c r="D840" s="162"/>
      <c r="E840" s="162"/>
      <c r="F840" s="162"/>
      <c r="G840" s="162"/>
      <c r="H840" s="163"/>
      <c r="I840" s="292"/>
      <c r="J840" s="292"/>
      <c r="K840" s="292"/>
      <c r="L840" s="185"/>
      <c r="M840" s="185"/>
      <c r="N840" s="185"/>
      <c r="O840" s="185"/>
      <c r="P840" s="185"/>
      <c r="Q840" s="185"/>
      <c r="R840" s="185"/>
      <c r="S840" s="185"/>
      <c r="T840" s="185"/>
      <c r="U840" s="185"/>
      <c r="V840" s="185"/>
      <c r="W840" s="185"/>
      <c r="X840" s="185"/>
      <c r="Y840" s="185"/>
      <c r="Z840" s="185"/>
      <c r="AA840" s="185"/>
      <c r="AB840" s="185"/>
      <c r="AC840" s="185"/>
      <c r="AD840" s="185"/>
      <c r="AE840" s="185"/>
      <c r="AF840" s="185"/>
      <c r="AG840" s="185"/>
      <c r="AH840" s="249"/>
      <c r="AI840" s="185"/>
      <c r="AJ840" s="185"/>
      <c r="AK840" s="185"/>
      <c r="AL840" s="185"/>
      <c r="AM840" s="185"/>
    </row>
    <row r="841" spans="1:39">
      <c r="A841" s="162"/>
      <c r="B841" s="162"/>
      <c r="C841" s="162"/>
      <c r="D841" s="162"/>
      <c r="E841" s="162"/>
      <c r="F841" s="162"/>
      <c r="G841" s="162"/>
      <c r="H841" s="163"/>
      <c r="I841" s="292"/>
      <c r="J841" s="292"/>
      <c r="K841" s="292"/>
      <c r="L841" s="185"/>
      <c r="M841" s="185"/>
      <c r="N841" s="185"/>
      <c r="O841" s="185"/>
      <c r="P841" s="185"/>
      <c r="Q841" s="185"/>
      <c r="R841" s="185"/>
      <c r="S841" s="185"/>
      <c r="T841" s="185"/>
      <c r="U841" s="185"/>
      <c r="V841" s="185"/>
      <c r="W841" s="185"/>
      <c r="X841" s="185"/>
      <c r="Y841" s="185"/>
      <c r="Z841" s="185"/>
      <c r="AA841" s="185"/>
      <c r="AB841" s="185"/>
      <c r="AC841" s="185"/>
      <c r="AD841" s="185"/>
      <c r="AE841" s="185"/>
      <c r="AF841" s="185"/>
      <c r="AG841" s="185"/>
      <c r="AH841" s="249"/>
      <c r="AI841" s="185"/>
      <c r="AJ841" s="185"/>
      <c r="AK841" s="185"/>
      <c r="AL841" s="185"/>
      <c r="AM841" s="185"/>
    </row>
    <row r="842" spans="1:39">
      <c r="A842" s="162"/>
      <c r="B842" s="162"/>
      <c r="C842" s="162"/>
      <c r="D842" s="162"/>
      <c r="E842" s="162"/>
      <c r="F842" s="162"/>
      <c r="G842" s="162"/>
      <c r="H842" s="163"/>
      <c r="I842" s="292"/>
      <c r="J842" s="292"/>
      <c r="K842" s="292"/>
      <c r="L842" s="185"/>
      <c r="M842" s="185"/>
      <c r="N842" s="185"/>
      <c r="O842" s="185"/>
      <c r="P842" s="185"/>
      <c r="Q842" s="185"/>
      <c r="R842" s="185"/>
      <c r="S842" s="185"/>
      <c r="T842" s="185"/>
      <c r="U842" s="185"/>
      <c r="V842" s="185"/>
      <c r="W842" s="185"/>
      <c r="X842" s="185"/>
      <c r="Y842" s="185"/>
      <c r="Z842" s="185"/>
      <c r="AA842" s="185"/>
      <c r="AB842" s="185"/>
      <c r="AC842" s="185"/>
      <c r="AD842" s="185"/>
      <c r="AE842" s="185"/>
      <c r="AF842" s="185"/>
      <c r="AG842" s="185"/>
      <c r="AH842" s="249"/>
      <c r="AI842" s="185"/>
      <c r="AJ842" s="185"/>
      <c r="AK842" s="185"/>
      <c r="AL842" s="185"/>
      <c r="AM842" s="185"/>
    </row>
    <row r="843" spans="1:39">
      <c r="A843" s="162"/>
      <c r="B843" s="162"/>
      <c r="C843" s="162"/>
      <c r="D843" s="162"/>
      <c r="E843" s="162"/>
      <c r="F843" s="162"/>
      <c r="G843" s="162"/>
      <c r="H843" s="163"/>
      <c r="I843" s="292"/>
      <c r="J843" s="292"/>
      <c r="K843" s="292"/>
      <c r="L843" s="185"/>
      <c r="M843" s="185"/>
      <c r="N843" s="185"/>
      <c r="O843" s="185"/>
      <c r="P843" s="185"/>
      <c r="Q843" s="185"/>
      <c r="R843" s="185"/>
      <c r="S843" s="185"/>
      <c r="T843" s="185"/>
      <c r="U843" s="185"/>
      <c r="V843" s="185"/>
      <c r="W843" s="185"/>
      <c r="X843" s="185"/>
      <c r="Y843" s="185"/>
      <c r="Z843" s="185"/>
      <c r="AA843" s="185"/>
      <c r="AB843" s="185"/>
      <c r="AC843" s="185"/>
      <c r="AD843" s="185"/>
      <c r="AE843" s="185"/>
      <c r="AF843" s="185"/>
      <c r="AG843" s="185"/>
      <c r="AH843" s="249"/>
      <c r="AI843" s="185"/>
      <c r="AJ843" s="185"/>
      <c r="AK843" s="185"/>
      <c r="AL843" s="185"/>
      <c r="AM843" s="185"/>
    </row>
    <row r="844" spans="1:39">
      <c r="A844" s="162"/>
      <c r="B844" s="162"/>
      <c r="C844" s="162"/>
      <c r="D844" s="162"/>
      <c r="E844" s="162"/>
      <c r="F844" s="162"/>
      <c r="G844" s="162"/>
      <c r="H844" s="163"/>
      <c r="I844" s="292"/>
      <c r="J844" s="292"/>
      <c r="K844" s="292"/>
      <c r="L844" s="185"/>
      <c r="M844" s="185"/>
      <c r="N844" s="185"/>
      <c r="O844" s="185"/>
      <c r="P844" s="185"/>
      <c r="Q844" s="185"/>
      <c r="R844" s="185"/>
      <c r="S844" s="185"/>
      <c r="T844" s="185"/>
      <c r="U844" s="185"/>
      <c r="V844" s="185"/>
      <c r="W844" s="185"/>
      <c r="X844" s="185"/>
      <c r="Y844" s="185"/>
      <c r="Z844" s="185"/>
      <c r="AA844" s="185"/>
      <c r="AB844" s="185"/>
      <c r="AC844" s="185"/>
      <c r="AD844" s="185"/>
      <c r="AE844" s="185"/>
      <c r="AF844" s="185"/>
      <c r="AG844" s="185"/>
      <c r="AH844" s="249"/>
      <c r="AI844" s="185"/>
      <c r="AJ844" s="185"/>
      <c r="AK844" s="185"/>
      <c r="AL844" s="185"/>
      <c r="AM844" s="185"/>
    </row>
    <row r="845" spans="1:39">
      <c r="A845" s="162"/>
      <c r="B845" s="162"/>
      <c r="C845" s="162"/>
      <c r="D845" s="162"/>
      <c r="E845" s="162"/>
      <c r="F845" s="162"/>
      <c r="G845" s="162"/>
      <c r="H845" s="163"/>
      <c r="I845" s="292"/>
      <c r="J845" s="292"/>
      <c r="K845" s="292"/>
      <c r="L845" s="185"/>
      <c r="M845" s="185"/>
      <c r="N845" s="185"/>
      <c r="O845" s="185"/>
      <c r="P845" s="185"/>
      <c r="Q845" s="185"/>
      <c r="R845" s="185"/>
      <c r="S845" s="185"/>
      <c r="T845" s="185"/>
      <c r="U845" s="185"/>
      <c r="V845" s="185"/>
      <c r="W845" s="185"/>
      <c r="X845" s="185"/>
      <c r="Y845" s="185"/>
      <c r="Z845" s="185"/>
      <c r="AA845" s="185"/>
      <c r="AB845" s="185"/>
      <c r="AC845" s="185"/>
      <c r="AD845" s="185"/>
      <c r="AE845" s="185"/>
      <c r="AF845" s="185"/>
      <c r="AG845" s="185"/>
      <c r="AH845" s="249"/>
      <c r="AI845" s="185"/>
      <c r="AJ845" s="185"/>
      <c r="AK845" s="185"/>
      <c r="AL845" s="185"/>
      <c r="AM845" s="185"/>
    </row>
    <row r="846" spans="1:39">
      <c r="A846" s="162"/>
      <c r="B846" s="162"/>
      <c r="C846" s="162"/>
      <c r="D846" s="162"/>
      <c r="E846" s="162"/>
      <c r="F846" s="162"/>
      <c r="G846" s="162"/>
      <c r="H846" s="163"/>
      <c r="I846" s="292"/>
      <c r="J846" s="292"/>
      <c r="K846" s="292"/>
      <c r="L846" s="185"/>
      <c r="M846" s="185"/>
      <c r="N846" s="185"/>
      <c r="O846" s="185"/>
      <c r="P846" s="185"/>
      <c r="Q846" s="185"/>
      <c r="R846" s="185"/>
      <c r="S846" s="185"/>
      <c r="T846" s="185"/>
      <c r="U846" s="185"/>
      <c r="V846" s="185"/>
      <c r="W846" s="185"/>
      <c r="X846" s="185"/>
      <c r="Y846" s="185"/>
      <c r="Z846" s="185"/>
      <c r="AA846" s="185"/>
      <c r="AB846" s="185"/>
      <c r="AC846" s="185"/>
      <c r="AD846" s="185"/>
      <c r="AE846" s="185"/>
      <c r="AF846" s="185"/>
      <c r="AG846" s="185"/>
      <c r="AH846" s="249"/>
      <c r="AI846" s="185"/>
      <c r="AJ846" s="185"/>
      <c r="AK846" s="185"/>
      <c r="AL846" s="185"/>
      <c r="AM846" s="185"/>
    </row>
    <row r="847" spans="1:39">
      <c r="A847" s="162"/>
      <c r="B847" s="162"/>
      <c r="C847" s="162"/>
      <c r="D847" s="162"/>
      <c r="E847" s="162"/>
      <c r="F847" s="162"/>
      <c r="G847" s="162"/>
      <c r="H847" s="163"/>
      <c r="I847" s="292"/>
      <c r="J847" s="292"/>
      <c r="K847" s="292"/>
      <c r="L847" s="185"/>
      <c r="M847" s="185"/>
      <c r="N847" s="185"/>
      <c r="O847" s="185"/>
      <c r="P847" s="185"/>
      <c r="Q847" s="185"/>
      <c r="R847" s="185"/>
      <c r="S847" s="185"/>
      <c r="T847" s="185"/>
      <c r="U847" s="185"/>
      <c r="V847" s="185"/>
      <c r="W847" s="185"/>
      <c r="X847" s="185"/>
      <c r="Y847" s="185"/>
      <c r="Z847" s="185"/>
      <c r="AA847" s="185"/>
      <c r="AB847" s="185"/>
      <c r="AC847" s="185"/>
      <c r="AD847" s="185"/>
      <c r="AE847" s="185"/>
      <c r="AF847" s="185"/>
      <c r="AG847" s="185"/>
      <c r="AH847" s="249"/>
      <c r="AI847" s="185"/>
      <c r="AJ847" s="185"/>
      <c r="AK847" s="185"/>
      <c r="AL847" s="185"/>
      <c r="AM847" s="185"/>
    </row>
    <row r="848" spans="1:39">
      <c r="A848" s="162"/>
      <c r="B848" s="162"/>
      <c r="C848" s="162"/>
      <c r="D848" s="162"/>
      <c r="E848" s="162"/>
      <c r="F848" s="162"/>
      <c r="G848" s="162"/>
      <c r="H848" s="163"/>
      <c r="I848" s="292"/>
      <c r="J848" s="292"/>
      <c r="K848" s="292"/>
      <c r="L848" s="185"/>
      <c r="M848" s="185"/>
      <c r="N848" s="185"/>
      <c r="O848" s="185"/>
      <c r="P848" s="185"/>
      <c r="Q848" s="185"/>
      <c r="R848" s="185"/>
      <c r="S848" s="185"/>
      <c r="T848" s="185"/>
      <c r="U848" s="185"/>
      <c r="V848" s="185"/>
      <c r="W848" s="185"/>
      <c r="X848" s="185"/>
      <c r="Y848" s="185"/>
      <c r="Z848" s="185"/>
      <c r="AA848" s="185"/>
      <c r="AB848" s="185"/>
      <c r="AC848" s="185"/>
      <c r="AD848" s="185"/>
      <c r="AE848" s="185"/>
      <c r="AF848" s="185"/>
      <c r="AG848" s="185"/>
      <c r="AH848" s="249"/>
      <c r="AI848" s="185"/>
      <c r="AJ848" s="185"/>
      <c r="AK848" s="185"/>
      <c r="AL848" s="185"/>
      <c r="AM848" s="185"/>
    </row>
    <row r="849" spans="1:39">
      <c r="A849" s="162"/>
      <c r="B849" s="162"/>
      <c r="C849" s="162"/>
      <c r="D849" s="162"/>
      <c r="E849" s="162"/>
      <c r="F849" s="162"/>
      <c r="G849" s="162"/>
      <c r="H849" s="163"/>
      <c r="I849" s="292"/>
      <c r="J849" s="292"/>
      <c r="K849" s="292"/>
      <c r="L849" s="185"/>
      <c r="M849" s="185"/>
      <c r="N849" s="185"/>
      <c r="O849" s="185"/>
      <c r="P849" s="185"/>
      <c r="Q849" s="185"/>
      <c r="R849" s="185"/>
      <c r="S849" s="185"/>
      <c r="T849" s="185"/>
      <c r="U849" s="185"/>
      <c r="V849" s="185"/>
      <c r="W849" s="185"/>
      <c r="X849" s="185"/>
      <c r="Y849" s="185"/>
      <c r="Z849" s="185"/>
      <c r="AA849" s="185"/>
      <c r="AB849" s="185"/>
      <c r="AC849" s="185"/>
      <c r="AD849" s="185"/>
      <c r="AE849" s="185"/>
      <c r="AF849" s="185"/>
      <c r="AG849" s="185"/>
      <c r="AH849" s="249"/>
      <c r="AI849" s="185"/>
      <c r="AJ849" s="185"/>
      <c r="AK849" s="185"/>
      <c r="AL849" s="185"/>
      <c r="AM849" s="185"/>
    </row>
    <row r="850" spans="1:39">
      <c r="A850" s="162"/>
      <c r="B850" s="162"/>
      <c r="C850" s="162"/>
      <c r="D850" s="162"/>
      <c r="E850" s="162"/>
      <c r="F850" s="162"/>
      <c r="G850" s="162"/>
      <c r="H850" s="163"/>
      <c r="I850" s="292"/>
      <c r="J850" s="292"/>
      <c r="K850" s="292"/>
      <c r="L850" s="185"/>
      <c r="M850" s="185"/>
      <c r="N850" s="185"/>
      <c r="O850" s="185"/>
      <c r="P850" s="185"/>
      <c r="Q850" s="185"/>
      <c r="R850" s="185"/>
      <c r="S850" s="185"/>
      <c r="T850" s="185"/>
      <c r="U850" s="185"/>
      <c r="V850" s="185"/>
      <c r="W850" s="185"/>
      <c r="X850" s="185"/>
      <c r="Y850" s="185"/>
      <c r="Z850" s="185"/>
      <c r="AA850" s="185"/>
      <c r="AB850" s="185"/>
      <c r="AC850" s="185"/>
      <c r="AD850" s="185"/>
      <c r="AE850" s="185"/>
      <c r="AF850" s="185"/>
      <c r="AG850" s="185"/>
      <c r="AH850" s="249"/>
      <c r="AI850" s="185"/>
      <c r="AJ850" s="185"/>
      <c r="AK850" s="185"/>
      <c r="AL850" s="185"/>
      <c r="AM850" s="185"/>
    </row>
    <row r="851" spans="1:39">
      <c r="A851" s="162"/>
      <c r="B851" s="162"/>
      <c r="C851" s="162"/>
      <c r="D851" s="162"/>
      <c r="E851" s="162"/>
      <c r="F851" s="162"/>
      <c r="G851" s="162"/>
      <c r="H851" s="163"/>
      <c r="I851" s="292"/>
      <c r="J851" s="292"/>
      <c r="K851" s="292"/>
      <c r="L851" s="185"/>
      <c r="M851" s="185"/>
      <c r="N851" s="185"/>
      <c r="O851" s="185"/>
      <c r="P851" s="185"/>
      <c r="Q851" s="185"/>
      <c r="R851" s="185"/>
      <c r="S851" s="185"/>
      <c r="T851" s="185"/>
      <c r="U851" s="185"/>
      <c r="V851" s="185"/>
      <c r="W851" s="185"/>
      <c r="X851" s="185"/>
      <c r="Y851" s="185"/>
      <c r="Z851" s="185"/>
      <c r="AA851" s="185"/>
      <c r="AB851" s="185"/>
      <c r="AC851" s="185"/>
      <c r="AD851" s="185"/>
      <c r="AE851" s="185"/>
      <c r="AF851" s="185"/>
      <c r="AG851" s="185"/>
      <c r="AH851" s="249"/>
      <c r="AI851" s="185"/>
      <c r="AJ851" s="185"/>
      <c r="AK851" s="185"/>
      <c r="AL851" s="185"/>
      <c r="AM851" s="185"/>
    </row>
    <row r="852" spans="1:39">
      <c r="A852" s="162"/>
      <c r="B852" s="162"/>
      <c r="C852" s="162"/>
      <c r="D852" s="162"/>
      <c r="E852" s="162"/>
      <c r="F852" s="162"/>
      <c r="G852" s="162"/>
      <c r="H852" s="163"/>
      <c r="I852" s="292"/>
      <c r="J852" s="292"/>
      <c r="K852" s="292"/>
      <c r="L852" s="185"/>
      <c r="M852" s="185"/>
      <c r="N852" s="185"/>
      <c r="O852" s="185"/>
      <c r="P852" s="185"/>
      <c r="Q852" s="185"/>
      <c r="R852" s="185"/>
      <c r="S852" s="185"/>
      <c r="T852" s="185"/>
      <c r="U852" s="185"/>
      <c r="V852" s="185"/>
      <c r="W852" s="185"/>
      <c r="X852" s="185"/>
      <c r="Y852" s="185"/>
      <c r="Z852" s="185"/>
      <c r="AA852" s="185"/>
      <c r="AB852" s="185"/>
      <c r="AC852" s="185"/>
      <c r="AD852" s="185"/>
      <c r="AE852" s="185"/>
      <c r="AF852" s="185"/>
      <c r="AG852" s="185"/>
      <c r="AH852" s="249"/>
      <c r="AI852" s="185"/>
      <c r="AJ852" s="185"/>
      <c r="AK852" s="185"/>
      <c r="AL852" s="185"/>
      <c r="AM852" s="185"/>
    </row>
    <row r="853" spans="1:39">
      <c r="A853" s="162"/>
      <c r="B853" s="162"/>
      <c r="C853" s="162"/>
      <c r="D853" s="162"/>
      <c r="E853" s="162"/>
      <c r="F853" s="162"/>
      <c r="G853" s="162"/>
      <c r="H853" s="163"/>
      <c r="I853" s="292"/>
      <c r="J853" s="292"/>
      <c r="K853" s="292"/>
      <c r="L853" s="185"/>
      <c r="M853" s="185"/>
      <c r="N853" s="185"/>
      <c r="O853" s="185"/>
      <c r="P853" s="185"/>
      <c r="Q853" s="185"/>
      <c r="R853" s="185"/>
      <c r="S853" s="185"/>
      <c r="T853" s="185"/>
      <c r="U853" s="185"/>
      <c r="V853" s="185"/>
      <c r="W853" s="185"/>
      <c r="X853" s="185"/>
      <c r="Y853" s="185"/>
      <c r="Z853" s="185"/>
      <c r="AA853" s="185"/>
      <c r="AB853" s="185"/>
      <c r="AC853" s="185"/>
      <c r="AD853" s="185"/>
      <c r="AE853" s="185"/>
      <c r="AF853" s="185"/>
      <c r="AG853" s="185"/>
      <c r="AH853" s="249"/>
      <c r="AI853" s="185"/>
      <c r="AJ853" s="185"/>
      <c r="AK853" s="185"/>
      <c r="AL853" s="185"/>
      <c r="AM853" s="185"/>
    </row>
    <row r="854" spans="1:39">
      <c r="A854" s="162"/>
      <c r="B854" s="162"/>
      <c r="C854" s="162"/>
      <c r="D854" s="162"/>
      <c r="E854" s="162"/>
      <c r="F854" s="162"/>
      <c r="G854" s="162"/>
      <c r="H854" s="163"/>
      <c r="I854" s="292"/>
      <c r="J854" s="292"/>
      <c r="K854" s="292"/>
      <c r="L854" s="185"/>
      <c r="M854" s="185"/>
      <c r="N854" s="185"/>
      <c r="O854" s="185"/>
      <c r="P854" s="185"/>
      <c r="Q854" s="185"/>
      <c r="R854" s="185"/>
      <c r="S854" s="185"/>
      <c r="T854" s="185"/>
      <c r="U854" s="185"/>
      <c r="V854" s="185"/>
      <c r="W854" s="185"/>
      <c r="X854" s="185"/>
      <c r="Y854" s="185"/>
      <c r="Z854" s="185"/>
      <c r="AA854" s="185"/>
      <c r="AB854" s="185"/>
      <c r="AC854" s="185"/>
      <c r="AD854" s="185"/>
      <c r="AE854" s="185"/>
      <c r="AF854" s="185"/>
      <c r="AG854" s="185"/>
      <c r="AH854" s="249"/>
      <c r="AI854" s="185"/>
      <c r="AJ854" s="185"/>
      <c r="AK854" s="185"/>
      <c r="AL854" s="185"/>
      <c r="AM854" s="185"/>
    </row>
    <row r="855" spans="1:39">
      <c r="A855" s="162"/>
      <c r="B855" s="162"/>
      <c r="C855" s="162"/>
      <c r="D855" s="162"/>
      <c r="E855" s="162"/>
      <c r="F855" s="162"/>
      <c r="G855" s="162"/>
      <c r="H855" s="163"/>
      <c r="I855" s="292"/>
      <c r="J855" s="292"/>
      <c r="K855" s="292"/>
      <c r="L855" s="185"/>
      <c r="M855" s="185"/>
      <c r="N855" s="185"/>
      <c r="O855" s="185"/>
      <c r="P855" s="185"/>
      <c r="Q855" s="185"/>
      <c r="R855" s="185"/>
      <c r="S855" s="185"/>
      <c r="T855" s="185"/>
      <c r="U855" s="185"/>
      <c r="V855" s="185"/>
      <c r="W855" s="185"/>
      <c r="X855" s="185"/>
      <c r="Y855" s="185"/>
      <c r="Z855" s="185"/>
      <c r="AA855" s="185"/>
      <c r="AB855" s="185"/>
      <c r="AC855" s="185"/>
      <c r="AD855" s="185"/>
      <c r="AE855" s="185"/>
      <c r="AF855" s="185"/>
      <c r="AG855" s="185"/>
      <c r="AH855" s="249"/>
      <c r="AI855" s="185"/>
      <c r="AJ855" s="185"/>
      <c r="AK855" s="185"/>
      <c r="AL855" s="185"/>
      <c r="AM855" s="185"/>
    </row>
    <row r="856" spans="1:39">
      <c r="A856" s="162"/>
      <c r="B856" s="162"/>
      <c r="C856" s="162"/>
      <c r="D856" s="162"/>
      <c r="E856" s="162"/>
      <c r="F856" s="162"/>
      <c r="G856" s="162"/>
      <c r="H856" s="163"/>
      <c r="I856" s="292"/>
      <c r="J856" s="292"/>
      <c r="K856" s="292"/>
      <c r="L856" s="185"/>
      <c r="M856" s="185"/>
      <c r="N856" s="185"/>
      <c r="O856" s="185"/>
      <c r="P856" s="185"/>
      <c r="Q856" s="185"/>
      <c r="R856" s="185"/>
      <c r="S856" s="185"/>
      <c r="T856" s="185"/>
      <c r="U856" s="185"/>
      <c r="V856" s="185"/>
      <c r="W856" s="185"/>
      <c r="X856" s="185"/>
      <c r="Y856" s="185"/>
      <c r="Z856" s="185"/>
      <c r="AA856" s="185"/>
      <c r="AB856" s="185"/>
      <c r="AC856" s="185"/>
      <c r="AD856" s="185"/>
      <c r="AE856" s="185"/>
      <c r="AF856" s="185"/>
      <c r="AG856" s="185"/>
      <c r="AH856" s="249"/>
      <c r="AI856" s="185"/>
      <c r="AJ856" s="185"/>
      <c r="AK856" s="185"/>
      <c r="AL856" s="185"/>
      <c r="AM856" s="185"/>
    </row>
    <row r="857" spans="1:39">
      <c r="A857" s="162"/>
      <c r="B857" s="162"/>
      <c r="C857" s="162"/>
      <c r="D857" s="162"/>
      <c r="E857" s="162"/>
      <c r="F857" s="162"/>
      <c r="G857" s="162"/>
      <c r="H857" s="163"/>
      <c r="I857" s="292"/>
      <c r="J857" s="292"/>
      <c r="K857" s="292"/>
      <c r="L857" s="185"/>
      <c r="M857" s="185"/>
      <c r="N857" s="185"/>
      <c r="O857" s="185"/>
      <c r="P857" s="185"/>
      <c r="Q857" s="185"/>
      <c r="R857" s="185"/>
      <c r="S857" s="185"/>
      <c r="T857" s="185"/>
      <c r="U857" s="185"/>
      <c r="V857" s="185"/>
      <c r="W857" s="185"/>
      <c r="X857" s="185"/>
      <c r="Y857" s="185"/>
      <c r="Z857" s="185"/>
      <c r="AA857" s="185"/>
      <c r="AB857" s="185"/>
      <c r="AC857" s="185"/>
      <c r="AD857" s="185"/>
      <c r="AE857" s="185"/>
      <c r="AF857" s="185"/>
      <c r="AG857" s="185"/>
      <c r="AH857" s="249"/>
      <c r="AI857" s="185"/>
      <c r="AJ857" s="185"/>
      <c r="AK857" s="185"/>
      <c r="AL857" s="185"/>
      <c r="AM857" s="185"/>
    </row>
    <row r="858" spans="1:39">
      <c r="A858" s="162"/>
      <c r="B858" s="162"/>
      <c r="C858" s="162"/>
      <c r="D858" s="162"/>
      <c r="E858" s="162"/>
      <c r="F858" s="162"/>
      <c r="G858" s="162"/>
      <c r="H858" s="163"/>
      <c r="I858" s="292"/>
      <c r="J858" s="292"/>
      <c r="K858" s="292"/>
      <c r="L858" s="185"/>
      <c r="M858" s="185"/>
      <c r="N858" s="185"/>
      <c r="O858" s="185"/>
      <c r="P858" s="185"/>
      <c r="Q858" s="185"/>
      <c r="R858" s="185"/>
      <c r="S858" s="185"/>
      <c r="T858" s="185"/>
      <c r="U858" s="185"/>
      <c r="V858" s="185"/>
      <c r="W858" s="185"/>
      <c r="X858" s="185"/>
      <c r="Y858" s="185"/>
      <c r="Z858" s="185"/>
      <c r="AA858" s="185"/>
      <c r="AB858" s="185"/>
      <c r="AC858" s="185"/>
      <c r="AD858" s="185"/>
      <c r="AE858" s="185"/>
      <c r="AF858" s="185"/>
      <c r="AG858" s="185"/>
      <c r="AH858" s="249"/>
      <c r="AI858" s="185"/>
      <c r="AJ858" s="185"/>
      <c r="AK858" s="185"/>
      <c r="AL858" s="185"/>
      <c r="AM858" s="185"/>
    </row>
    <row r="859" spans="1:39">
      <c r="A859" s="162"/>
      <c r="B859" s="162"/>
      <c r="C859" s="162"/>
      <c r="D859" s="162"/>
      <c r="E859" s="162"/>
      <c r="F859" s="162"/>
      <c r="G859" s="162"/>
      <c r="H859" s="163"/>
      <c r="I859" s="292"/>
      <c r="J859" s="292"/>
      <c r="K859" s="292"/>
      <c r="L859" s="185"/>
      <c r="M859" s="185"/>
      <c r="N859" s="185"/>
      <c r="O859" s="185"/>
      <c r="P859" s="185"/>
      <c r="Q859" s="185"/>
      <c r="R859" s="185"/>
      <c r="S859" s="185"/>
      <c r="T859" s="185"/>
      <c r="U859" s="185"/>
      <c r="V859" s="185"/>
      <c r="W859" s="185"/>
      <c r="X859" s="185"/>
      <c r="Y859" s="185"/>
      <c r="Z859" s="185"/>
      <c r="AA859" s="185"/>
      <c r="AB859" s="185"/>
      <c r="AC859" s="185"/>
      <c r="AD859" s="185"/>
      <c r="AE859" s="185"/>
      <c r="AF859" s="185"/>
      <c r="AG859" s="185"/>
      <c r="AH859" s="249"/>
      <c r="AI859" s="185"/>
      <c r="AJ859" s="185"/>
      <c r="AK859" s="185"/>
      <c r="AL859" s="185"/>
      <c r="AM859" s="185"/>
    </row>
    <row r="860" spans="1:39">
      <c r="A860" s="162"/>
      <c r="B860" s="162"/>
      <c r="C860" s="162"/>
      <c r="D860" s="162"/>
      <c r="E860" s="162"/>
      <c r="F860" s="162"/>
      <c r="G860" s="162"/>
      <c r="H860" s="163"/>
      <c r="I860" s="292"/>
      <c r="J860" s="292"/>
      <c r="K860" s="292"/>
      <c r="L860" s="185"/>
      <c r="M860" s="185"/>
      <c r="N860" s="185"/>
      <c r="O860" s="185"/>
      <c r="P860" s="185"/>
      <c r="Q860" s="185"/>
      <c r="R860" s="185"/>
      <c r="S860" s="185"/>
      <c r="T860" s="185"/>
      <c r="U860" s="185"/>
      <c r="V860" s="185"/>
      <c r="W860" s="185"/>
      <c r="X860" s="185"/>
      <c r="Y860" s="185"/>
      <c r="Z860" s="185"/>
      <c r="AA860" s="185"/>
      <c r="AB860" s="185"/>
      <c r="AC860" s="185"/>
      <c r="AD860" s="185"/>
      <c r="AE860" s="185"/>
      <c r="AF860" s="185"/>
      <c r="AG860" s="185"/>
      <c r="AH860" s="249"/>
      <c r="AI860" s="185"/>
      <c r="AJ860" s="185"/>
      <c r="AK860" s="185"/>
      <c r="AL860" s="185"/>
      <c r="AM860" s="185"/>
    </row>
    <row r="861" spans="1:39">
      <c r="A861" s="162"/>
      <c r="B861" s="162"/>
      <c r="C861" s="162"/>
      <c r="D861" s="162"/>
      <c r="E861" s="162"/>
      <c r="F861" s="162"/>
      <c r="G861" s="162"/>
      <c r="H861" s="163"/>
      <c r="I861" s="292"/>
      <c r="J861" s="292"/>
      <c r="K861" s="292"/>
      <c r="L861" s="185"/>
      <c r="M861" s="185"/>
      <c r="N861" s="185"/>
      <c r="O861" s="185"/>
      <c r="P861" s="185"/>
      <c r="Q861" s="185"/>
      <c r="R861" s="185"/>
      <c r="S861" s="185"/>
      <c r="T861" s="185"/>
      <c r="U861" s="185"/>
      <c r="V861" s="185"/>
      <c r="W861" s="185"/>
      <c r="X861" s="185"/>
      <c r="Y861" s="185"/>
      <c r="Z861" s="185"/>
      <c r="AA861" s="185"/>
      <c r="AB861" s="185"/>
      <c r="AC861" s="185"/>
      <c r="AD861" s="185"/>
      <c r="AE861" s="185"/>
      <c r="AF861" s="185"/>
      <c r="AG861" s="185"/>
      <c r="AH861" s="249"/>
      <c r="AI861" s="185"/>
      <c r="AJ861" s="185"/>
      <c r="AK861" s="185"/>
      <c r="AL861" s="185"/>
      <c r="AM861" s="185"/>
    </row>
    <row r="862" spans="1:39">
      <c r="A862" s="162"/>
      <c r="B862" s="162"/>
      <c r="C862" s="162"/>
      <c r="D862" s="162"/>
      <c r="E862" s="162"/>
      <c r="F862" s="162"/>
      <c r="G862" s="162"/>
      <c r="H862" s="163"/>
      <c r="I862" s="292"/>
      <c r="J862" s="292"/>
      <c r="K862" s="292"/>
      <c r="L862" s="185"/>
      <c r="M862" s="185"/>
      <c r="N862" s="185"/>
      <c r="O862" s="185"/>
      <c r="P862" s="185"/>
      <c r="Q862" s="185"/>
      <c r="R862" s="185"/>
      <c r="S862" s="185"/>
      <c r="T862" s="185"/>
      <c r="U862" s="185"/>
      <c r="V862" s="185"/>
      <c r="W862" s="185"/>
      <c r="X862" s="185"/>
      <c r="Y862" s="185"/>
      <c r="Z862" s="185"/>
      <c r="AA862" s="185"/>
      <c r="AB862" s="185"/>
      <c r="AC862" s="185"/>
      <c r="AD862" s="185"/>
      <c r="AE862" s="185"/>
      <c r="AF862" s="185"/>
      <c r="AG862" s="185"/>
      <c r="AH862" s="249"/>
      <c r="AI862" s="185"/>
      <c r="AJ862" s="185"/>
      <c r="AK862" s="185"/>
      <c r="AL862" s="185"/>
      <c r="AM862" s="185"/>
    </row>
    <row r="863" spans="1:39">
      <c r="A863" s="162"/>
      <c r="B863" s="162"/>
      <c r="C863" s="162"/>
      <c r="D863" s="162"/>
      <c r="E863" s="162"/>
      <c r="F863" s="162"/>
      <c r="G863" s="162"/>
      <c r="H863" s="163"/>
      <c r="I863" s="292"/>
      <c r="J863" s="292"/>
      <c r="K863" s="292"/>
      <c r="L863" s="185"/>
      <c r="M863" s="185"/>
      <c r="N863" s="185"/>
      <c r="O863" s="185"/>
      <c r="P863" s="185"/>
      <c r="Q863" s="185"/>
      <c r="R863" s="185"/>
      <c r="S863" s="185"/>
      <c r="T863" s="185"/>
      <c r="U863" s="185"/>
      <c r="V863" s="185"/>
      <c r="W863" s="185"/>
      <c r="X863" s="185"/>
      <c r="Y863" s="185"/>
      <c r="Z863" s="185"/>
      <c r="AA863" s="185"/>
      <c r="AB863" s="185"/>
      <c r="AC863" s="185"/>
      <c r="AD863" s="185"/>
      <c r="AE863" s="185"/>
      <c r="AF863" s="185"/>
      <c r="AG863" s="185"/>
      <c r="AH863" s="249"/>
      <c r="AI863" s="185"/>
      <c r="AJ863" s="185"/>
      <c r="AK863" s="185"/>
      <c r="AL863" s="185"/>
      <c r="AM863" s="185"/>
    </row>
    <row r="864" spans="1:39">
      <c r="A864" s="162"/>
      <c r="B864" s="162"/>
      <c r="C864" s="162"/>
      <c r="D864" s="162"/>
      <c r="E864" s="162"/>
      <c r="F864" s="162"/>
      <c r="G864" s="162"/>
      <c r="H864" s="163"/>
      <c r="I864" s="292"/>
      <c r="J864" s="292"/>
      <c r="K864" s="292"/>
      <c r="L864" s="185"/>
      <c r="M864" s="185"/>
      <c r="N864" s="185"/>
      <c r="O864" s="185"/>
      <c r="P864" s="185"/>
      <c r="Q864" s="185"/>
      <c r="R864" s="185"/>
      <c r="S864" s="185"/>
      <c r="T864" s="185"/>
      <c r="U864" s="185"/>
      <c r="V864" s="185"/>
      <c r="W864" s="185"/>
      <c r="X864" s="185"/>
      <c r="Y864" s="185"/>
      <c r="Z864" s="185"/>
      <c r="AA864" s="185"/>
      <c r="AB864" s="185"/>
      <c r="AC864" s="185"/>
      <c r="AD864" s="185"/>
      <c r="AE864" s="185"/>
      <c r="AF864" s="185"/>
      <c r="AG864" s="185"/>
      <c r="AH864" s="249"/>
      <c r="AI864" s="185"/>
      <c r="AJ864" s="185"/>
      <c r="AK864" s="185"/>
      <c r="AL864" s="185"/>
      <c r="AM864" s="185"/>
    </row>
    <row r="865" spans="1:39">
      <c r="A865" s="162"/>
      <c r="B865" s="162"/>
      <c r="C865" s="162"/>
      <c r="D865" s="162"/>
      <c r="E865" s="162"/>
      <c r="F865" s="162"/>
      <c r="G865" s="162"/>
      <c r="H865" s="163"/>
      <c r="I865" s="292"/>
      <c r="J865" s="292"/>
      <c r="K865" s="292"/>
      <c r="L865" s="185"/>
      <c r="M865" s="185"/>
      <c r="N865" s="185"/>
      <c r="O865" s="185"/>
      <c r="P865" s="185"/>
      <c r="Q865" s="185"/>
      <c r="R865" s="185"/>
      <c r="S865" s="185"/>
      <c r="T865" s="185"/>
      <c r="U865" s="185"/>
      <c r="V865" s="185"/>
      <c r="W865" s="185"/>
      <c r="X865" s="185"/>
      <c r="Y865" s="185"/>
      <c r="Z865" s="185"/>
      <c r="AA865" s="185"/>
      <c r="AB865" s="185"/>
      <c r="AC865" s="185"/>
      <c r="AD865" s="185"/>
      <c r="AE865" s="185"/>
      <c r="AF865" s="185"/>
      <c r="AG865" s="185"/>
      <c r="AH865" s="249"/>
      <c r="AI865" s="185"/>
      <c r="AJ865" s="185"/>
      <c r="AK865" s="185"/>
      <c r="AL865" s="185"/>
      <c r="AM865" s="185"/>
    </row>
    <row r="866" spans="1:39">
      <c r="A866" s="162"/>
      <c r="B866" s="162"/>
      <c r="C866" s="162"/>
      <c r="D866" s="162"/>
      <c r="E866" s="162"/>
      <c r="F866" s="162"/>
      <c r="G866" s="162"/>
      <c r="H866" s="163"/>
      <c r="I866" s="292"/>
      <c r="J866" s="292"/>
      <c r="K866" s="292"/>
      <c r="L866" s="185"/>
      <c r="M866" s="185"/>
      <c r="N866" s="185"/>
      <c r="O866" s="185"/>
      <c r="P866" s="185"/>
      <c r="Q866" s="185"/>
      <c r="R866" s="185"/>
      <c r="S866" s="185"/>
      <c r="T866" s="185"/>
      <c r="U866" s="185"/>
      <c r="V866" s="185"/>
      <c r="W866" s="185"/>
      <c r="X866" s="185"/>
      <c r="Y866" s="185"/>
      <c r="Z866" s="185"/>
      <c r="AA866" s="185"/>
      <c r="AB866" s="185"/>
      <c r="AC866" s="185"/>
      <c r="AD866" s="185"/>
      <c r="AE866" s="185"/>
      <c r="AF866" s="185"/>
      <c r="AG866" s="185"/>
      <c r="AH866" s="249"/>
      <c r="AI866" s="185"/>
      <c r="AJ866" s="185"/>
      <c r="AK866" s="185"/>
      <c r="AL866" s="185"/>
      <c r="AM866" s="185"/>
    </row>
    <row r="867" spans="1:39">
      <c r="A867" s="162"/>
      <c r="B867" s="162"/>
      <c r="C867" s="162"/>
      <c r="D867" s="162"/>
      <c r="E867" s="162"/>
      <c r="F867" s="162"/>
      <c r="G867" s="162"/>
      <c r="H867" s="163"/>
      <c r="I867" s="292"/>
      <c r="J867" s="292"/>
      <c r="K867" s="292"/>
      <c r="L867" s="185"/>
      <c r="M867" s="185"/>
      <c r="N867" s="185"/>
      <c r="O867" s="185"/>
      <c r="P867" s="185"/>
      <c r="Q867" s="185"/>
      <c r="R867" s="185"/>
      <c r="S867" s="185"/>
      <c r="T867" s="185"/>
      <c r="U867" s="185"/>
      <c r="V867" s="185"/>
      <c r="W867" s="185"/>
      <c r="X867" s="185"/>
      <c r="Y867" s="185"/>
      <c r="Z867" s="185"/>
      <c r="AA867" s="185"/>
      <c r="AB867" s="185"/>
      <c r="AC867" s="185"/>
      <c r="AD867" s="185"/>
      <c r="AE867" s="185"/>
      <c r="AF867" s="185"/>
      <c r="AG867" s="185"/>
      <c r="AH867" s="249"/>
      <c r="AI867" s="185"/>
      <c r="AJ867" s="185"/>
      <c r="AK867" s="185"/>
      <c r="AL867" s="185"/>
      <c r="AM867" s="185"/>
    </row>
    <row r="868" spans="1:39">
      <c r="A868" s="162"/>
      <c r="B868" s="162"/>
      <c r="C868" s="162"/>
      <c r="D868" s="162"/>
      <c r="E868" s="162"/>
      <c r="F868" s="162"/>
      <c r="G868" s="162"/>
      <c r="H868" s="163"/>
      <c r="I868" s="292"/>
      <c r="J868" s="292"/>
      <c r="K868" s="292"/>
      <c r="L868" s="185"/>
      <c r="M868" s="185"/>
      <c r="N868" s="185"/>
      <c r="O868" s="185"/>
      <c r="P868" s="185"/>
      <c r="Q868" s="185"/>
      <c r="R868" s="185"/>
      <c r="S868" s="185"/>
      <c r="T868" s="185"/>
      <c r="U868" s="185"/>
      <c r="V868" s="185"/>
      <c r="W868" s="185"/>
      <c r="X868" s="185"/>
      <c r="Y868" s="185"/>
      <c r="Z868" s="185"/>
      <c r="AA868" s="185"/>
      <c r="AB868" s="185"/>
      <c r="AC868" s="185"/>
      <c r="AD868" s="185"/>
      <c r="AE868" s="185"/>
      <c r="AF868" s="185"/>
      <c r="AG868" s="185"/>
      <c r="AH868" s="249"/>
      <c r="AI868" s="185"/>
      <c r="AJ868" s="185"/>
      <c r="AK868" s="185"/>
      <c r="AL868" s="185"/>
      <c r="AM868" s="185"/>
    </row>
    <row r="869" spans="1:39">
      <c r="A869" s="162"/>
      <c r="B869" s="162"/>
      <c r="C869" s="162"/>
      <c r="D869" s="162"/>
      <c r="E869" s="162"/>
      <c r="F869" s="162"/>
      <c r="G869" s="162"/>
      <c r="H869" s="163"/>
      <c r="I869" s="292"/>
      <c r="J869" s="292"/>
      <c r="K869" s="292"/>
      <c r="L869" s="185"/>
      <c r="M869" s="185"/>
      <c r="N869" s="185"/>
      <c r="O869" s="185"/>
      <c r="P869" s="185"/>
      <c r="Q869" s="185"/>
      <c r="R869" s="185"/>
      <c r="S869" s="185"/>
      <c r="T869" s="185"/>
      <c r="U869" s="185"/>
      <c r="V869" s="185"/>
      <c r="W869" s="185"/>
      <c r="X869" s="185"/>
      <c r="Y869" s="185"/>
      <c r="Z869" s="185"/>
      <c r="AA869" s="185"/>
      <c r="AB869" s="185"/>
      <c r="AC869" s="185"/>
      <c r="AD869" s="185"/>
      <c r="AE869" s="185"/>
      <c r="AF869" s="185"/>
      <c r="AG869" s="185"/>
      <c r="AH869" s="249"/>
      <c r="AI869" s="185"/>
      <c r="AJ869" s="185"/>
      <c r="AK869" s="185"/>
      <c r="AL869" s="185"/>
      <c r="AM869" s="185"/>
    </row>
    <row r="870" spans="1:39">
      <c r="A870" s="162"/>
      <c r="B870" s="162"/>
      <c r="C870" s="162"/>
      <c r="D870" s="162"/>
      <c r="E870" s="162"/>
      <c r="F870" s="162"/>
      <c r="G870" s="162"/>
      <c r="H870" s="163"/>
      <c r="I870" s="292"/>
      <c r="J870" s="292"/>
      <c r="K870" s="292"/>
      <c r="L870" s="185"/>
      <c r="M870" s="185"/>
      <c r="N870" s="185"/>
      <c r="O870" s="185"/>
      <c r="P870" s="185"/>
      <c r="Q870" s="185"/>
      <c r="R870" s="185"/>
      <c r="S870" s="185"/>
      <c r="T870" s="185"/>
      <c r="U870" s="185"/>
      <c r="V870" s="185"/>
      <c r="W870" s="185"/>
      <c r="X870" s="185"/>
      <c r="Y870" s="185"/>
      <c r="Z870" s="185"/>
      <c r="AA870" s="185"/>
      <c r="AB870" s="185"/>
      <c r="AC870" s="185"/>
      <c r="AD870" s="185"/>
      <c r="AE870" s="185"/>
      <c r="AF870" s="185"/>
      <c r="AG870" s="185"/>
      <c r="AH870" s="249"/>
      <c r="AI870" s="185"/>
      <c r="AJ870" s="185"/>
      <c r="AK870" s="185"/>
      <c r="AL870" s="185"/>
      <c r="AM870" s="185"/>
    </row>
    <row r="871" spans="1:39">
      <c r="A871" s="162"/>
      <c r="B871" s="162"/>
      <c r="C871" s="162"/>
      <c r="D871" s="162"/>
      <c r="E871" s="162"/>
      <c r="F871" s="162"/>
      <c r="G871" s="162"/>
      <c r="H871" s="163"/>
      <c r="I871" s="292"/>
      <c r="J871" s="292"/>
      <c r="K871" s="292"/>
      <c r="L871" s="185"/>
      <c r="M871" s="185"/>
      <c r="N871" s="185"/>
      <c r="O871" s="185"/>
      <c r="P871" s="185"/>
      <c r="Q871" s="185"/>
      <c r="R871" s="185"/>
      <c r="S871" s="185"/>
      <c r="T871" s="185"/>
      <c r="U871" s="185"/>
      <c r="V871" s="185"/>
      <c r="W871" s="185"/>
      <c r="X871" s="185"/>
      <c r="Y871" s="185"/>
      <c r="Z871" s="185"/>
      <c r="AA871" s="185"/>
      <c r="AB871" s="185"/>
      <c r="AC871" s="185"/>
      <c r="AD871" s="185"/>
      <c r="AE871" s="185"/>
      <c r="AF871" s="185"/>
      <c r="AG871" s="185"/>
      <c r="AH871" s="249"/>
      <c r="AI871" s="185"/>
      <c r="AJ871" s="185"/>
      <c r="AK871" s="185"/>
      <c r="AL871" s="185"/>
      <c r="AM871" s="185"/>
    </row>
    <row r="872" spans="1:39">
      <c r="A872" s="162"/>
      <c r="B872" s="162"/>
      <c r="C872" s="162"/>
      <c r="D872" s="162"/>
      <c r="E872" s="162"/>
      <c r="F872" s="162"/>
      <c r="G872" s="162"/>
      <c r="H872" s="163"/>
      <c r="I872" s="292"/>
      <c r="J872" s="292"/>
      <c r="K872" s="292"/>
      <c r="L872" s="185"/>
      <c r="M872" s="185"/>
      <c r="N872" s="185"/>
      <c r="O872" s="185"/>
      <c r="P872" s="185"/>
      <c r="Q872" s="185"/>
      <c r="R872" s="185"/>
      <c r="S872" s="185"/>
      <c r="T872" s="185"/>
      <c r="U872" s="185"/>
      <c r="V872" s="185"/>
      <c r="W872" s="185"/>
      <c r="X872" s="185"/>
      <c r="Y872" s="185"/>
      <c r="Z872" s="185"/>
      <c r="AA872" s="185"/>
      <c r="AB872" s="185"/>
      <c r="AC872" s="185"/>
      <c r="AD872" s="185"/>
      <c r="AE872" s="185"/>
      <c r="AF872" s="185"/>
      <c r="AG872" s="185"/>
      <c r="AH872" s="249"/>
      <c r="AI872" s="185"/>
      <c r="AJ872" s="185"/>
      <c r="AK872" s="185"/>
      <c r="AL872" s="185"/>
      <c r="AM872" s="185"/>
    </row>
    <row r="873" spans="1:39">
      <c r="A873" s="162"/>
      <c r="B873" s="162"/>
      <c r="C873" s="162"/>
      <c r="D873" s="162"/>
      <c r="E873" s="162"/>
      <c r="F873" s="162"/>
      <c r="G873" s="162"/>
      <c r="H873" s="163"/>
      <c r="I873" s="292"/>
      <c r="J873" s="292"/>
      <c r="K873" s="292"/>
      <c r="L873" s="185"/>
      <c r="M873" s="185"/>
      <c r="N873" s="185"/>
      <c r="O873" s="185"/>
      <c r="P873" s="185"/>
      <c r="Q873" s="185"/>
      <c r="R873" s="185"/>
      <c r="S873" s="185"/>
      <c r="T873" s="185"/>
      <c r="U873" s="185"/>
      <c r="V873" s="185"/>
      <c r="W873" s="185"/>
      <c r="X873" s="185"/>
      <c r="Y873" s="185"/>
      <c r="Z873" s="185"/>
      <c r="AA873" s="185"/>
      <c r="AB873" s="185"/>
      <c r="AC873" s="185"/>
      <c r="AD873" s="185"/>
      <c r="AE873" s="185"/>
      <c r="AF873" s="185"/>
      <c r="AG873" s="185"/>
      <c r="AH873" s="249"/>
      <c r="AI873" s="185"/>
      <c r="AJ873" s="185"/>
      <c r="AK873" s="185"/>
      <c r="AL873" s="185"/>
      <c r="AM873" s="185"/>
    </row>
    <row r="874" spans="1:39">
      <c r="A874" s="162"/>
      <c r="B874" s="162"/>
      <c r="C874" s="162"/>
      <c r="D874" s="162"/>
      <c r="E874" s="162"/>
      <c r="F874" s="162"/>
      <c r="G874" s="162"/>
      <c r="H874" s="163"/>
      <c r="I874" s="292"/>
      <c r="J874" s="292"/>
      <c r="K874" s="292"/>
      <c r="L874" s="185"/>
      <c r="M874" s="185"/>
      <c r="N874" s="185"/>
      <c r="O874" s="185"/>
      <c r="P874" s="185"/>
      <c r="Q874" s="185"/>
      <c r="R874" s="185"/>
      <c r="S874" s="185"/>
      <c r="T874" s="185"/>
      <c r="U874" s="185"/>
      <c r="V874" s="185"/>
      <c r="W874" s="185"/>
      <c r="X874" s="185"/>
      <c r="Y874" s="185"/>
      <c r="Z874" s="185"/>
      <c r="AA874" s="185"/>
      <c r="AB874" s="185"/>
      <c r="AC874" s="185"/>
      <c r="AD874" s="185"/>
      <c r="AE874" s="185"/>
      <c r="AF874" s="185"/>
      <c r="AG874" s="185"/>
      <c r="AH874" s="249"/>
      <c r="AI874" s="185"/>
      <c r="AJ874" s="185"/>
      <c r="AK874" s="185"/>
      <c r="AL874" s="185"/>
      <c r="AM874" s="185"/>
    </row>
    <row r="875" spans="1:39">
      <c r="A875" s="162"/>
      <c r="B875" s="162"/>
      <c r="C875" s="162"/>
      <c r="D875" s="162"/>
      <c r="E875" s="162"/>
      <c r="F875" s="162"/>
      <c r="G875" s="162"/>
      <c r="H875" s="163"/>
      <c r="I875" s="292"/>
      <c r="J875" s="292"/>
      <c r="K875" s="292"/>
      <c r="L875" s="185"/>
      <c r="M875" s="185"/>
      <c r="N875" s="185"/>
      <c r="O875" s="185"/>
      <c r="P875" s="185"/>
      <c r="Q875" s="185"/>
      <c r="R875" s="185"/>
      <c r="S875" s="185"/>
      <c r="T875" s="185"/>
      <c r="U875" s="185"/>
      <c r="V875" s="185"/>
      <c r="W875" s="185"/>
      <c r="X875" s="185"/>
      <c r="Y875" s="185"/>
      <c r="Z875" s="185"/>
      <c r="AA875" s="185"/>
      <c r="AB875" s="185"/>
      <c r="AC875" s="185"/>
      <c r="AD875" s="185"/>
      <c r="AE875" s="185"/>
      <c r="AF875" s="185"/>
      <c r="AG875" s="185"/>
      <c r="AH875" s="249"/>
      <c r="AI875" s="185"/>
      <c r="AJ875" s="185"/>
      <c r="AK875" s="185"/>
      <c r="AL875" s="185"/>
      <c r="AM875" s="185"/>
    </row>
    <row r="876" spans="1:39">
      <c r="A876" s="162"/>
      <c r="B876" s="162"/>
      <c r="C876" s="162"/>
      <c r="D876" s="162"/>
      <c r="E876" s="162"/>
      <c r="F876" s="162"/>
      <c r="G876" s="162"/>
      <c r="H876" s="163"/>
      <c r="I876" s="292"/>
      <c r="J876" s="292"/>
      <c r="K876" s="292"/>
      <c r="L876" s="185"/>
      <c r="M876" s="185"/>
      <c r="N876" s="185"/>
      <c r="O876" s="185"/>
      <c r="P876" s="185"/>
      <c r="Q876" s="185"/>
      <c r="R876" s="185"/>
      <c r="S876" s="185"/>
      <c r="T876" s="185"/>
      <c r="U876" s="185"/>
      <c r="V876" s="185"/>
      <c r="W876" s="185"/>
      <c r="X876" s="185"/>
      <c r="Y876" s="185"/>
      <c r="Z876" s="185"/>
      <c r="AA876" s="185"/>
      <c r="AB876" s="185"/>
      <c r="AC876" s="185"/>
      <c r="AD876" s="185"/>
      <c r="AE876" s="185"/>
      <c r="AF876" s="185"/>
      <c r="AG876" s="185"/>
      <c r="AH876" s="249"/>
      <c r="AI876" s="185"/>
      <c r="AJ876" s="185"/>
      <c r="AK876" s="185"/>
      <c r="AL876" s="185"/>
      <c r="AM876" s="185"/>
    </row>
    <row r="877" spans="1:39">
      <c r="A877" s="162"/>
      <c r="B877" s="162"/>
      <c r="C877" s="162"/>
      <c r="D877" s="162"/>
      <c r="E877" s="162"/>
      <c r="F877" s="162"/>
      <c r="G877" s="162"/>
      <c r="H877" s="163"/>
      <c r="I877" s="292"/>
      <c r="J877" s="292"/>
      <c r="K877" s="292"/>
      <c r="L877" s="185"/>
      <c r="M877" s="185"/>
      <c r="N877" s="185"/>
      <c r="O877" s="185"/>
      <c r="P877" s="185"/>
      <c r="Q877" s="185"/>
      <c r="R877" s="185"/>
      <c r="S877" s="185"/>
      <c r="T877" s="185"/>
      <c r="U877" s="185"/>
      <c r="V877" s="185"/>
      <c r="W877" s="185"/>
      <c r="X877" s="185"/>
      <c r="Y877" s="185"/>
      <c r="Z877" s="185"/>
      <c r="AA877" s="185"/>
      <c r="AB877" s="185"/>
      <c r="AC877" s="185"/>
      <c r="AD877" s="185"/>
      <c r="AE877" s="185"/>
      <c r="AF877" s="185"/>
      <c r="AG877" s="185"/>
      <c r="AH877" s="249"/>
      <c r="AI877" s="185"/>
      <c r="AJ877" s="185"/>
      <c r="AK877" s="185"/>
      <c r="AL877" s="185"/>
      <c r="AM877" s="185"/>
    </row>
    <row r="878" spans="1:39">
      <c r="A878" s="162"/>
      <c r="B878" s="162"/>
      <c r="C878" s="162"/>
      <c r="D878" s="162"/>
      <c r="E878" s="162"/>
      <c r="F878" s="162"/>
      <c r="G878" s="162"/>
      <c r="H878" s="163"/>
      <c r="I878" s="292"/>
      <c r="J878" s="292"/>
      <c r="K878" s="292"/>
      <c r="L878" s="185"/>
      <c r="M878" s="185"/>
      <c r="N878" s="185"/>
      <c r="O878" s="185"/>
      <c r="P878" s="185"/>
      <c r="Q878" s="185"/>
      <c r="R878" s="185"/>
      <c r="S878" s="185"/>
      <c r="T878" s="185"/>
      <c r="U878" s="185"/>
      <c r="V878" s="185"/>
      <c r="W878" s="185"/>
      <c r="X878" s="185"/>
      <c r="Y878" s="185"/>
      <c r="Z878" s="185"/>
      <c r="AA878" s="185"/>
      <c r="AB878" s="185"/>
      <c r="AC878" s="185"/>
      <c r="AD878" s="185"/>
      <c r="AE878" s="185"/>
      <c r="AF878" s="185"/>
      <c r="AG878" s="185"/>
      <c r="AH878" s="249"/>
      <c r="AI878" s="185"/>
      <c r="AJ878" s="185"/>
      <c r="AK878" s="185"/>
      <c r="AL878" s="185"/>
      <c r="AM878" s="185"/>
    </row>
    <row r="879" spans="1:39">
      <c r="A879" s="162"/>
      <c r="B879" s="162"/>
      <c r="C879" s="162"/>
      <c r="D879" s="162"/>
      <c r="E879" s="162"/>
      <c r="F879" s="162"/>
      <c r="G879" s="162"/>
      <c r="H879" s="163"/>
      <c r="I879" s="292"/>
      <c r="J879" s="292"/>
      <c r="K879" s="292"/>
      <c r="L879" s="185"/>
      <c r="M879" s="185"/>
      <c r="N879" s="185"/>
      <c r="O879" s="185"/>
      <c r="P879" s="185"/>
      <c r="Q879" s="185"/>
      <c r="R879" s="185"/>
      <c r="S879" s="185"/>
      <c r="T879" s="185"/>
      <c r="U879" s="185"/>
      <c r="V879" s="185"/>
      <c r="W879" s="185"/>
      <c r="X879" s="185"/>
      <c r="Y879" s="185"/>
      <c r="Z879" s="185"/>
      <c r="AA879" s="185"/>
      <c r="AB879" s="185"/>
      <c r="AC879" s="185"/>
      <c r="AD879" s="185"/>
      <c r="AE879" s="185"/>
      <c r="AF879" s="185"/>
      <c r="AG879" s="185"/>
      <c r="AH879" s="249"/>
      <c r="AI879" s="185"/>
      <c r="AJ879" s="185"/>
      <c r="AK879" s="185"/>
      <c r="AL879" s="185"/>
      <c r="AM879" s="185"/>
    </row>
    <row r="880" spans="1:39">
      <c r="A880" s="162"/>
      <c r="B880" s="162"/>
      <c r="C880" s="162"/>
      <c r="D880" s="162"/>
      <c r="E880" s="162"/>
      <c r="F880" s="162"/>
      <c r="G880" s="162"/>
      <c r="H880" s="163"/>
      <c r="I880" s="292"/>
      <c r="J880" s="292"/>
      <c r="K880" s="292"/>
      <c r="L880" s="185"/>
      <c r="M880" s="185"/>
      <c r="N880" s="185"/>
      <c r="O880" s="185"/>
      <c r="P880" s="185"/>
      <c r="Q880" s="185"/>
      <c r="R880" s="185"/>
      <c r="S880" s="185"/>
      <c r="T880" s="185"/>
      <c r="U880" s="185"/>
      <c r="V880" s="185"/>
      <c r="W880" s="185"/>
      <c r="X880" s="185"/>
      <c r="Y880" s="185"/>
      <c r="Z880" s="185"/>
      <c r="AA880" s="185"/>
      <c r="AB880" s="185"/>
      <c r="AC880" s="185"/>
      <c r="AD880" s="185"/>
      <c r="AE880" s="185"/>
      <c r="AF880" s="185"/>
      <c r="AG880" s="185"/>
      <c r="AH880" s="249"/>
      <c r="AI880" s="185"/>
      <c r="AJ880" s="185"/>
      <c r="AK880" s="185"/>
      <c r="AL880" s="185"/>
      <c r="AM880" s="185"/>
    </row>
    <row r="881" spans="1:39">
      <c r="A881" s="162"/>
      <c r="B881" s="162"/>
      <c r="C881" s="162"/>
      <c r="D881" s="162"/>
      <c r="E881" s="162"/>
      <c r="F881" s="162"/>
      <c r="G881" s="162"/>
      <c r="H881" s="163"/>
      <c r="I881" s="292"/>
      <c r="J881" s="292"/>
      <c r="K881" s="292"/>
      <c r="L881" s="185"/>
      <c r="M881" s="185"/>
      <c r="N881" s="185"/>
      <c r="O881" s="185"/>
      <c r="P881" s="185"/>
      <c r="Q881" s="185"/>
      <c r="R881" s="185"/>
      <c r="S881" s="185"/>
      <c r="T881" s="185"/>
      <c r="U881" s="185"/>
      <c r="V881" s="185"/>
      <c r="W881" s="185"/>
      <c r="X881" s="185"/>
      <c r="Y881" s="185"/>
      <c r="Z881" s="185"/>
      <c r="AA881" s="185"/>
      <c r="AB881" s="185"/>
      <c r="AC881" s="185"/>
      <c r="AD881" s="185"/>
      <c r="AE881" s="185"/>
      <c r="AF881" s="185"/>
      <c r="AG881" s="185"/>
      <c r="AH881" s="249"/>
      <c r="AI881" s="185"/>
      <c r="AJ881" s="185"/>
      <c r="AK881" s="185"/>
      <c r="AL881" s="185"/>
      <c r="AM881" s="185"/>
    </row>
    <row r="882" spans="1:39">
      <c r="A882" s="162"/>
      <c r="B882" s="162"/>
      <c r="C882" s="162"/>
      <c r="D882" s="162"/>
      <c r="E882" s="162"/>
      <c r="F882" s="162"/>
      <c r="G882" s="162"/>
      <c r="H882" s="163"/>
      <c r="I882" s="292"/>
      <c r="J882" s="292"/>
      <c r="K882" s="292"/>
      <c r="L882" s="185"/>
      <c r="M882" s="185"/>
      <c r="N882" s="185"/>
      <c r="O882" s="185"/>
      <c r="P882" s="185"/>
      <c r="Q882" s="185"/>
      <c r="R882" s="185"/>
      <c r="S882" s="185"/>
      <c r="T882" s="185"/>
      <c r="U882" s="185"/>
      <c r="V882" s="185"/>
      <c r="W882" s="185"/>
      <c r="X882" s="185"/>
      <c r="Y882" s="185"/>
      <c r="Z882" s="185"/>
      <c r="AA882" s="185"/>
      <c r="AB882" s="185"/>
      <c r="AC882" s="185"/>
      <c r="AD882" s="185"/>
      <c r="AE882" s="185"/>
      <c r="AF882" s="185"/>
      <c r="AG882" s="185"/>
      <c r="AH882" s="249"/>
      <c r="AI882" s="185"/>
      <c r="AJ882" s="185"/>
      <c r="AK882" s="185"/>
      <c r="AL882" s="185"/>
      <c r="AM882" s="185"/>
    </row>
    <row r="883" spans="1:39">
      <c r="A883" s="162"/>
      <c r="B883" s="162"/>
      <c r="C883" s="162"/>
      <c r="D883" s="162"/>
      <c r="E883" s="162"/>
      <c r="F883" s="162"/>
      <c r="G883" s="162"/>
      <c r="H883" s="163"/>
      <c r="I883" s="292"/>
      <c r="J883" s="292"/>
      <c r="K883" s="292"/>
      <c r="L883" s="185"/>
      <c r="M883" s="185"/>
      <c r="N883" s="185"/>
      <c r="O883" s="185"/>
      <c r="P883" s="185"/>
      <c r="Q883" s="185"/>
      <c r="R883" s="185"/>
      <c r="S883" s="185"/>
      <c r="T883" s="185"/>
      <c r="U883" s="185"/>
      <c r="V883" s="185"/>
      <c r="W883" s="185"/>
      <c r="X883" s="185"/>
      <c r="Y883" s="185"/>
      <c r="Z883" s="185"/>
      <c r="AA883" s="185"/>
      <c r="AB883" s="185"/>
      <c r="AC883" s="185"/>
      <c r="AD883" s="185"/>
      <c r="AE883" s="185"/>
      <c r="AF883" s="185"/>
      <c r="AG883" s="185"/>
      <c r="AH883" s="249"/>
      <c r="AI883" s="185"/>
      <c r="AJ883" s="185"/>
      <c r="AK883" s="185"/>
      <c r="AL883" s="185"/>
      <c r="AM883" s="185"/>
    </row>
    <row r="884" spans="1:39">
      <c r="A884" s="162"/>
      <c r="B884" s="162"/>
      <c r="C884" s="162"/>
      <c r="D884" s="162"/>
      <c r="E884" s="162"/>
      <c r="F884" s="162"/>
      <c r="G884" s="162"/>
      <c r="H884" s="163"/>
      <c r="I884" s="292"/>
      <c r="J884" s="292"/>
      <c r="K884" s="292"/>
      <c r="L884" s="185"/>
      <c r="M884" s="185"/>
      <c r="N884" s="185"/>
      <c r="O884" s="185"/>
      <c r="P884" s="185"/>
      <c r="Q884" s="185"/>
      <c r="R884" s="185"/>
      <c r="S884" s="185"/>
      <c r="T884" s="185"/>
      <c r="U884" s="185"/>
      <c r="V884" s="185"/>
      <c r="W884" s="185"/>
      <c r="X884" s="185"/>
      <c r="Y884" s="185"/>
      <c r="Z884" s="185"/>
      <c r="AA884" s="185"/>
      <c r="AB884" s="185"/>
      <c r="AC884" s="185"/>
      <c r="AD884" s="185"/>
      <c r="AE884" s="185"/>
      <c r="AF884" s="185"/>
      <c r="AG884" s="185"/>
      <c r="AH884" s="249"/>
      <c r="AI884" s="185"/>
      <c r="AJ884" s="185"/>
      <c r="AK884" s="185"/>
      <c r="AL884" s="185"/>
      <c r="AM884" s="185"/>
    </row>
    <row r="885" spans="1:39">
      <c r="A885" s="162"/>
      <c r="B885" s="162"/>
      <c r="C885" s="162"/>
      <c r="D885" s="162"/>
      <c r="E885" s="162"/>
      <c r="F885" s="162"/>
      <c r="G885" s="162"/>
      <c r="H885" s="163"/>
      <c r="I885" s="292"/>
      <c r="J885" s="292"/>
      <c r="K885" s="292"/>
      <c r="L885" s="185"/>
      <c r="M885" s="185"/>
      <c r="N885" s="185"/>
      <c r="O885" s="185"/>
      <c r="P885" s="185"/>
      <c r="Q885" s="185"/>
      <c r="R885" s="185"/>
      <c r="S885" s="185"/>
      <c r="T885" s="185"/>
      <c r="U885" s="185"/>
      <c r="V885" s="185"/>
      <c r="W885" s="185"/>
      <c r="X885" s="185"/>
      <c r="Y885" s="185"/>
      <c r="Z885" s="185"/>
      <c r="AA885" s="185"/>
      <c r="AB885" s="185"/>
      <c r="AC885" s="185"/>
      <c r="AD885" s="185"/>
      <c r="AE885" s="185"/>
      <c r="AF885" s="185"/>
      <c r="AG885" s="185"/>
      <c r="AH885" s="249"/>
      <c r="AI885" s="185"/>
      <c r="AJ885" s="185"/>
      <c r="AK885" s="185"/>
      <c r="AL885" s="185"/>
      <c r="AM885" s="185"/>
    </row>
    <row r="886" spans="1:39">
      <c r="A886" s="162"/>
      <c r="B886" s="162"/>
      <c r="C886" s="162"/>
      <c r="D886" s="162"/>
      <c r="E886" s="162"/>
      <c r="F886" s="162"/>
      <c r="G886" s="162"/>
      <c r="H886" s="163"/>
      <c r="I886" s="292"/>
      <c r="J886" s="292"/>
      <c r="K886" s="292"/>
      <c r="L886" s="185"/>
      <c r="M886" s="185"/>
      <c r="N886" s="185"/>
      <c r="O886" s="185"/>
      <c r="P886" s="185"/>
      <c r="Q886" s="185"/>
      <c r="R886" s="185"/>
      <c r="S886" s="185"/>
      <c r="T886" s="185"/>
      <c r="U886" s="185"/>
      <c r="V886" s="185"/>
      <c r="W886" s="185"/>
      <c r="X886" s="185"/>
      <c r="Y886" s="185"/>
      <c r="Z886" s="185"/>
      <c r="AA886" s="185"/>
      <c r="AB886" s="185"/>
      <c r="AC886" s="185"/>
      <c r="AD886" s="185"/>
      <c r="AE886" s="185"/>
      <c r="AF886" s="185"/>
      <c r="AG886" s="185"/>
      <c r="AH886" s="249"/>
      <c r="AI886" s="185"/>
      <c r="AJ886" s="185"/>
      <c r="AK886" s="185"/>
      <c r="AL886" s="185"/>
      <c r="AM886" s="185"/>
    </row>
    <row r="887" spans="1:39">
      <c r="A887" s="162"/>
      <c r="B887" s="162"/>
      <c r="C887" s="162"/>
      <c r="D887" s="162"/>
      <c r="E887" s="162"/>
      <c r="F887" s="162"/>
      <c r="G887" s="162"/>
      <c r="H887" s="163"/>
      <c r="I887" s="292"/>
      <c r="J887" s="292"/>
      <c r="K887" s="292"/>
      <c r="L887" s="185"/>
      <c r="M887" s="185"/>
      <c r="N887" s="185"/>
      <c r="O887" s="185"/>
      <c r="P887" s="185"/>
      <c r="Q887" s="185"/>
      <c r="R887" s="185"/>
      <c r="S887" s="185"/>
      <c r="T887" s="185"/>
      <c r="U887" s="185"/>
      <c r="V887" s="185"/>
      <c r="W887" s="185"/>
      <c r="X887" s="185"/>
      <c r="Y887" s="185"/>
      <c r="Z887" s="185"/>
      <c r="AA887" s="185"/>
      <c r="AB887" s="185"/>
      <c r="AC887" s="185"/>
      <c r="AD887" s="185"/>
      <c r="AE887" s="185"/>
      <c r="AF887" s="185"/>
      <c r="AG887" s="185"/>
      <c r="AH887" s="249"/>
      <c r="AI887" s="185"/>
      <c r="AJ887" s="185"/>
      <c r="AK887" s="185"/>
      <c r="AL887" s="185"/>
      <c r="AM887" s="185"/>
    </row>
    <row r="888" spans="1:39">
      <c r="A888" s="162"/>
      <c r="B888" s="162"/>
      <c r="C888" s="162"/>
      <c r="D888" s="162"/>
      <c r="E888" s="162"/>
      <c r="F888" s="162"/>
      <c r="G888" s="162"/>
      <c r="H888" s="163"/>
      <c r="I888" s="292"/>
      <c r="J888" s="292"/>
      <c r="K888" s="292"/>
      <c r="L888" s="185"/>
      <c r="M888" s="185"/>
      <c r="N888" s="185"/>
      <c r="O888" s="185"/>
      <c r="P888" s="185"/>
      <c r="Q888" s="185"/>
      <c r="R888" s="185"/>
      <c r="S888" s="185"/>
      <c r="T888" s="185"/>
      <c r="U888" s="185"/>
      <c r="V888" s="185"/>
      <c r="W888" s="185"/>
      <c r="X888" s="185"/>
      <c r="Y888" s="185"/>
      <c r="Z888" s="185"/>
      <c r="AA888" s="185"/>
      <c r="AB888" s="185"/>
      <c r="AC888" s="185"/>
      <c r="AD888" s="185"/>
      <c r="AE888" s="185"/>
      <c r="AF888" s="185"/>
      <c r="AG888" s="185"/>
      <c r="AH888" s="249"/>
      <c r="AI888" s="185"/>
      <c r="AJ888" s="185"/>
      <c r="AK888" s="185"/>
      <c r="AL888" s="185"/>
      <c r="AM888" s="185"/>
    </row>
    <row r="889" spans="1:39">
      <c r="A889" s="162"/>
      <c r="B889" s="162"/>
      <c r="C889" s="162"/>
      <c r="D889" s="162"/>
      <c r="E889" s="162"/>
      <c r="F889" s="162"/>
      <c r="G889" s="162"/>
      <c r="H889" s="163"/>
      <c r="I889" s="292"/>
      <c r="J889" s="292"/>
      <c r="K889" s="292"/>
      <c r="L889" s="185"/>
      <c r="M889" s="185"/>
      <c r="N889" s="185"/>
      <c r="O889" s="185"/>
      <c r="P889" s="185"/>
      <c r="Q889" s="185"/>
      <c r="R889" s="185"/>
      <c r="S889" s="185"/>
      <c r="T889" s="185"/>
      <c r="U889" s="185"/>
      <c r="V889" s="185"/>
      <c r="W889" s="185"/>
      <c r="X889" s="185"/>
      <c r="Y889" s="185"/>
      <c r="Z889" s="185"/>
      <c r="AA889" s="185"/>
      <c r="AB889" s="185"/>
      <c r="AC889" s="185"/>
      <c r="AD889" s="185"/>
      <c r="AE889" s="185"/>
      <c r="AF889" s="185"/>
      <c r="AG889" s="185"/>
      <c r="AH889" s="249"/>
      <c r="AI889" s="185"/>
      <c r="AJ889" s="185"/>
      <c r="AK889" s="185"/>
      <c r="AL889" s="185"/>
      <c r="AM889" s="185"/>
    </row>
    <row r="890" spans="1:39">
      <c r="A890" s="162"/>
      <c r="B890" s="162"/>
      <c r="C890" s="162"/>
      <c r="D890" s="162"/>
      <c r="E890" s="162"/>
      <c r="F890" s="162"/>
      <c r="G890" s="162"/>
      <c r="H890" s="163"/>
      <c r="I890" s="292"/>
      <c r="J890" s="292"/>
      <c r="K890" s="292"/>
      <c r="L890" s="185"/>
      <c r="M890" s="185"/>
      <c r="N890" s="185"/>
      <c r="O890" s="185"/>
      <c r="P890" s="185"/>
      <c r="Q890" s="185"/>
      <c r="R890" s="185"/>
      <c r="S890" s="185"/>
      <c r="T890" s="185"/>
      <c r="U890" s="185"/>
      <c r="V890" s="185"/>
      <c r="W890" s="185"/>
      <c r="X890" s="185"/>
      <c r="Y890" s="185"/>
      <c r="Z890" s="185"/>
      <c r="AA890" s="185"/>
      <c r="AB890" s="185"/>
      <c r="AC890" s="185"/>
      <c r="AD890" s="185"/>
      <c r="AE890" s="185"/>
      <c r="AF890" s="185"/>
      <c r="AG890" s="185"/>
      <c r="AH890" s="249"/>
      <c r="AI890" s="185"/>
      <c r="AJ890" s="185"/>
      <c r="AK890" s="185"/>
      <c r="AL890" s="185"/>
      <c r="AM890" s="185"/>
    </row>
    <row r="891" spans="1:39">
      <c r="A891" s="162"/>
      <c r="B891" s="162"/>
      <c r="C891" s="162"/>
      <c r="D891" s="162"/>
      <c r="E891" s="162"/>
      <c r="F891" s="162"/>
      <c r="G891" s="162"/>
      <c r="H891" s="163"/>
      <c r="I891" s="292"/>
      <c r="J891" s="292"/>
      <c r="K891" s="292"/>
      <c r="L891" s="185"/>
      <c r="M891" s="185"/>
      <c r="N891" s="185"/>
      <c r="O891" s="185"/>
      <c r="P891" s="185"/>
      <c r="Q891" s="185"/>
      <c r="R891" s="185"/>
      <c r="S891" s="185"/>
      <c r="T891" s="185"/>
      <c r="U891" s="185"/>
      <c r="V891" s="185"/>
      <c r="W891" s="185"/>
      <c r="X891" s="185"/>
      <c r="Y891" s="185"/>
      <c r="Z891" s="185"/>
      <c r="AA891" s="185"/>
      <c r="AB891" s="185"/>
      <c r="AC891" s="185"/>
      <c r="AD891" s="185"/>
      <c r="AE891" s="185"/>
      <c r="AF891" s="185"/>
      <c r="AG891" s="185"/>
      <c r="AH891" s="249"/>
      <c r="AI891" s="185"/>
      <c r="AJ891" s="185"/>
      <c r="AK891" s="185"/>
      <c r="AL891" s="185"/>
      <c r="AM891" s="185"/>
    </row>
    <row r="892" spans="1:39">
      <c r="A892" s="162"/>
      <c r="B892" s="162"/>
      <c r="C892" s="162"/>
      <c r="D892" s="162"/>
      <c r="E892" s="162"/>
      <c r="F892" s="162"/>
      <c r="G892" s="162"/>
      <c r="H892" s="163"/>
      <c r="I892" s="292"/>
      <c r="J892" s="292"/>
      <c r="K892" s="292"/>
      <c r="L892" s="185"/>
      <c r="M892" s="185"/>
      <c r="N892" s="185"/>
      <c r="O892" s="185"/>
      <c r="P892" s="185"/>
      <c r="Q892" s="185"/>
      <c r="R892" s="185"/>
      <c r="S892" s="185"/>
      <c r="T892" s="185"/>
      <c r="U892" s="185"/>
      <c r="V892" s="185"/>
      <c r="W892" s="185"/>
      <c r="X892" s="185"/>
      <c r="Y892" s="185"/>
      <c r="Z892" s="185"/>
      <c r="AA892" s="185"/>
      <c r="AB892" s="185"/>
      <c r="AC892" s="185"/>
      <c r="AD892" s="185"/>
      <c r="AE892" s="185"/>
      <c r="AF892" s="185"/>
      <c r="AG892" s="185"/>
      <c r="AH892" s="249"/>
      <c r="AI892" s="185"/>
      <c r="AJ892" s="185"/>
      <c r="AK892" s="185"/>
      <c r="AL892" s="185"/>
      <c r="AM892" s="185"/>
    </row>
    <row r="893" spans="1:39">
      <c r="A893" s="162"/>
      <c r="B893" s="162"/>
      <c r="C893" s="162"/>
      <c r="D893" s="162"/>
      <c r="E893" s="162"/>
      <c r="F893" s="162"/>
      <c r="G893" s="162"/>
      <c r="H893" s="163"/>
      <c r="I893" s="292"/>
      <c r="J893" s="292"/>
      <c r="K893" s="292"/>
      <c r="L893" s="185"/>
      <c r="M893" s="185"/>
      <c r="N893" s="185"/>
      <c r="O893" s="185"/>
      <c r="P893" s="185"/>
      <c r="Q893" s="185"/>
      <c r="R893" s="185"/>
      <c r="S893" s="185"/>
      <c r="T893" s="185"/>
      <c r="U893" s="185"/>
      <c r="V893" s="185"/>
      <c r="W893" s="185"/>
      <c r="X893" s="185"/>
      <c r="Y893" s="185"/>
      <c r="Z893" s="185"/>
      <c r="AA893" s="185"/>
      <c r="AB893" s="185"/>
      <c r="AC893" s="185"/>
      <c r="AD893" s="185"/>
      <c r="AE893" s="185"/>
      <c r="AF893" s="185"/>
      <c r="AG893" s="185"/>
      <c r="AH893" s="249"/>
      <c r="AI893" s="185"/>
      <c r="AJ893" s="185"/>
      <c r="AK893" s="185"/>
      <c r="AL893" s="185"/>
      <c r="AM893" s="185"/>
    </row>
    <row r="894" spans="1:39">
      <c r="A894" s="162"/>
      <c r="B894" s="162"/>
      <c r="C894" s="162"/>
      <c r="D894" s="162"/>
      <c r="E894" s="162"/>
      <c r="F894" s="162"/>
      <c r="G894" s="162"/>
      <c r="H894" s="163"/>
      <c r="I894" s="292"/>
      <c r="J894" s="292"/>
      <c r="K894" s="292"/>
      <c r="L894" s="185"/>
      <c r="M894" s="185"/>
      <c r="N894" s="185"/>
      <c r="O894" s="185"/>
      <c r="P894" s="185"/>
      <c r="Q894" s="185"/>
      <c r="R894" s="185"/>
      <c r="S894" s="185"/>
      <c r="T894" s="185"/>
      <c r="U894" s="185"/>
      <c r="V894" s="185"/>
      <c r="W894" s="185"/>
      <c r="X894" s="185"/>
      <c r="Y894" s="185"/>
      <c r="Z894" s="185"/>
      <c r="AA894" s="185"/>
      <c r="AB894" s="185"/>
      <c r="AC894" s="185"/>
      <c r="AD894" s="185"/>
      <c r="AE894" s="185"/>
      <c r="AF894" s="185"/>
      <c r="AG894" s="185"/>
      <c r="AH894" s="249"/>
      <c r="AI894" s="185"/>
      <c r="AJ894" s="185"/>
      <c r="AK894" s="185"/>
      <c r="AL894" s="185"/>
      <c r="AM894" s="185"/>
    </row>
    <row r="895" spans="1:39">
      <c r="A895" s="162"/>
      <c r="B895" s="162"/>
      <c r="C895" s="162"/>
      <c r="D895" s="162"/>
      <c r="E895" s="162"/>
      <c r="F895" s="162"/>
      <c r="G895" s="162"/>
      <c r="H895" s="163"/>
      <c r="I895" s="292"/>
      <c r="J895" s="292"/>
      <c r="K895" s="292"/>
      <c r="L895" s="185"/>
      <c r="M895" s="185"/>
      <c r="N895" s="185"/>
      <c r="O895" s="185"/>
      <c r="P895" s="185"/>
      <c r="Q895" s="185"/>
      <c r="R895" s="185"/>
      <c r="S895" s="185"/>
      <c r="T895" s="185"/>
      <c r="U895" s="185"/>
      <c r="V895" s="185"/>
      <c r="W895" s="185"/>
      <c r="X895" s="185"/>
      <c r="Y895" s="185"/>
      <c r="Z895" s="185"/>
      <c r="AA895" s="185"/>
      <c r="AB895" s="185"/>
      <c r="AC895" s="185"/>
      <c r="AD895" s="185"/>
      <c r="AE895" s="185"/>
      <c r="AF895" s="185"/>
      <c r="AG895" s="185"/>
      <c r="AH895" s="249"/>
      <c r="AI895" s="185"/>
      <c r="AJ895" s="185"/>
      <c r="AK895" s="185"/>
      <c r="AL895" s="185"/>
      <c r="AM895" s="185"/>
    </row>
    <row r="896" spans="1:39">
      <c r="A896" s="162"/>
      <c r="B896" s="162"/>
      <c r="C896" s="162"/>
      <c r="D896" s="162"/>
      <c r="E896" s="162"/>
      <c r="F896" s="162"/>
      <c r="G896" s="162"/>
      <c r="H896" s="163"/>
      <c r="I896" s="292"/>
      <c r="J896" s="292"/>
      <c r="K896" s="292"/>
      <c r="L896" s="185"/>
      <c r="M896" s="185"/>
      <c r="N896" s="185"/>
      <c r="O896" s="185"/>
      <c r="P896" s="185"/>
      <c r="Q896" s="185"/>
      <c r="R896" s="185"/>
      <c r="S896" s="185"/>
      <c r="T896" s="185"/>
      <c r="U896" s="185"/>
      <c r="V896" s="185"/>
      <c r="W896" s="185"/>
      <c r="X896" s="185"/>
      <c r="Y896" s="185"/>
      <c r="Z896" s="185"/>
      <c r="AA896" s="185"/>
      <c r="AB896" s="185"/>
      <c r="AC896" s="185"/>
      <c r="AD896" s="185"/>
      <c r="AE896" s="185"/>
      <c r="AF896" s="185"/>
      <c r="AG896" s="185"/>
      <c r="AH896" s="249"/>
      <c r="AI896" s="185"/>
      <c r="AJ896" s="185"/>
      <c r="AK896" s="185"/>
      <c r="AL896" s="185"/>
      <c r="AM896" s="185"/>
    </row>
    <row r="897" spans="1:39">
      <c r="A897" s="162"/>
      <c r="B897" s="162"/>
      <c r="C897" s="162"/>
      <c r="D897" s="162"/>
      <c r="E897" s="162"/>
      <c r="F897" s="162"/>
      <c r="G897" s="162"/>
      <c r="H897" s="163"/>
      <c r="I897" s="292"/>
      <c r="J897" s="292"/>
      <c r="K897" s="292"/>
      <c r="L897" s="185"/>
      <c r="M897" s="185"/>
      <c r="N897" s="185"/>
      <c r="O897" s="185"/>
      <c r="P897" s="185"/>
      <c r="Q897" s="185"/>
      <c r="R897" s="185"/>
      <c r="S897" s="185"/>
      <c r="T897" s="185"/>
      <c r="U897" s="185"/>
      <c r="V897" s="185"/>
      <c r="W897" s="185"/>
      <c r="X897" s="185"/>
      <c r="Y897" s="185"/>
      <c r="Z897" s="185"/>
      <c r="AA897" s="185"/>
      <c r="AB897" s="185"/>
      <c r="AC897" s="185"/>
      <c r="AD897" s="185"/>
      <c r="AE897" s="185"/>
      <c r="AF897" s="185"/>
      <c r="AG897" s="185"/>
      <c r="AH897" s="249"/>
      <c r="AI897" s="185"/>
      <c r="AJ897" s="185"/>
      <c r="AK897" s="185"/>
      <c r="AL897" s="185"/>
      <c r="AM897" s="185"/>
    </row>
    <row r="898" spans="1:39">
      <c r="A898" s="162"/>
      <c r="B898" s="162"/>
      <c r="C898" s="162"/>
      <c r="D898" s="162"/>
      <c r="E898" s="162"/>
      <c r="F898" s="162"/>
      <c r="G898" s="162"/>
      <c r="H898" s="163"/>
      <c r="I898" s="292"/>
      <c r="J898" s="292"/>
      <c r="K898" s="292"/>
      <c r="L898" s="185"/>
      <c r="M898" s="185"/>
      <c r="N898" s="185"/>
      <c r="O898" s="185"/>
      <c r="P898" s="185"/>
      <c r="Q898" s="185"/>
      <c r="R898" s="185"/>
      <c r="S898" s="185"/>
      <c r="T898" s="185"/>
      <c r="U898" s="185"/>
      <c r="V898" s="185"/>
      <c r="W898" s="185"/>
      <c r="X898" s="185"/>
      <c r="Y898" s="185"/>
      <c r="Z898" s="185"/>
      <c r="AA898" s="185"/>
      <c r="AB898" s="185"/>
      <c r="AC898" s="185"/>
      <c r="AD898" s="185"/>
      <c r="AE898" s="185"/>
      <c r="AF898" s="185"/>
      <c r="AG898" s="185"/>
      <c r="AH898" s="249"/>
      <c r="AI898" s="185"/>
      <c r="AJ898" s="185"/>
      <c r="AK898" s="185"/>
      <c r="AL898" s="185"/>
      <c r="AM898" s="185"/>
    </row>
    <row r="899" spans="1:39">
      <c r="A899" s="162"/>
      <c r="B899" s="162"/>
      <c r="C899" s="162"/>
      <c r="D899" s="162"/>
      <c r="E899" s="162"/>
      <c r="F899" s="162"/>
      <c r="G899" s="162"/>
      <c r="H899" s="163"/>
      <c r="I899" s="292"/>
      <c r="J899" s="292"/>
      <c r="K899" s="292"/>
      <c r="L899" s="185"/>
      <c r="M899" s="185"/>
      <c r="N899" s="185"/>
      <c r="O899" s="185"/>
      <c r="P899" s="185"/>
      <c r="Q899" s="185"/>
      <c r="R899" s="185"/>
      <c r="S899" s="185"/>
      <c r="T899" s="185"/>
      <c r="U899" s="185"/>
      <c r="V899" s="185"/>
      <c r="W899" s="185"/>
      <c r="X899" s="185"/>
      <c r="Y899" s="185"/>
      <c r="Z899" s="185"/>
      <c r="AA899" s="185"/>
      <c r="AB899" s="185"/>
      <c r="AC899" s="185"/>
      <c r="AD899" s="185"/>
      <c r="AE899" s="185"/>
      <c r="AF899" s="185"/>
      <c r="AG899" s="185"/>
      <c r="AH899" s="249"/>
      <c r="AI899" s="185"/>
      <c r="AJ899" s="185"/>
      <c r="AK899" s="185"/>
      <c r="AL899" s="185"/>
      <c r="AM899" s="185"/>
    </row>
    <row r="900" spans="1:39">
      <c r="A900" s="162"/>
      <c r="B900" s="162"/>
      <c r="C900" s="162"/>
      <c r="D900" s="162"/>
      <c r="E900" s="162"/>
      <c r="F900" s="162"/>
      <c r="G900" s="162"/>
      <c r="H900" s="163"/>
      <c r="I900" s="292"/>
      <c r="J900" s="292"/>
      <c r="K900" s="292"/>
      <c r="L900" s="185"/>
      <c r="M900" s="185"/>
      <c r="N900" s="185"/>
      <c r="O900" s="185"/>
      <c r="P900" s="185"/>
      <c r="Q900" s="185"/>
      <c r="R900" s="185"/>
      <c r="S900" s="185"/>
      <c r="T900" s="185"/>
      <c r="U900" s="185"/>
      <c r="V900" s="185"/>
      <c r="W900" s="185"/>
      <c r="X900" s="185"/>
      <c r="Y900" s="185"/>
      <c r="Z900" s="185"/>
      <c r="AA900" s="185"/>
      <c r="AB900" s="185"/>
      <c r="AC900" s="185"/>
      <c r="AD900" s="185"/>
      <c r="AE900" s="185"/>
      <c r="AF900" s="185"/>
      <c r="AG900" s="185"/>
      <c r="AH900" s="249"/>
      <c r="AI900" s="185"/>
      <c r="AJ900" s="185"/>
      <c r="AK900" s="185"/>
      <c r="AL900" s="185"/>
      <c r="AM900" s="185"/>
    </row>
    <row r="901" spans="1:39">
      <c r="A901" s="162"/>
      <c r="B901" s="162"/>
      <c r="C901" s="162"/>
      <c r="D901" s="162"/>
      <c r="E901" s="162"/>
      <c r="F901" s="162"/>
      <c r="G901" s="162"/>
      <c r="H901" s="163"/>
      <c r="I901" s="292"/>
      <c r="J901" s="292"/>
      <c r="K901" s="292"/>
      <c r="L901" s="185"/>
      <c r="M901" s="185"/>
      <c r="N901" s="185"/>
      <c r="O901" s="185"/>
      <c r="P901" s="185"/>
      <c r="Q901" s="185"/>
      <c r="R901" s="185"/>
      <c r="S901" s="185"/>
      <c r="T901" s="185"/>
      <c r="U901" s="185"/>
      <c r="V901" s="185"/>
      <c r="W901" s="185"/>
      <c r="X901" s="185"/>
      <c r="Y901" s="185"/>
      <c r="Z901" s="185"/>
      <c r="AA901" s="185"/>
      <c r="AB901" s="185"/>
      <c r="AC901" s="185"/>
      <c r="AD901" s="185"/>
      <c r="AE901" s="185"/>
      <c r="AF901" s="185"/>
      <c r="AG901" s="185"/>
      <c r="AH901" s="249"/>
      <c r="AI901" s="185"/>
      <c r="AJ901" s="185"/>
      <c r="AK901" s="185"/>
      <c r="AL901" s="185"/>
      <c r="AM901" s="185"/>
    </row>
    <row r="902" spans="1:39">
      <c r="A902" s="162"/>
      <c r="B902" s="162"/>
      <c r="C902" s="162"/>
      <c r="D902" s="162"/>
      <c r="E902" s="162"/>
      <c r="F902" s="162"/>
      <c r="G902" s="162"/>
      <c r="H902" s="163"/>
      <c r="I902" s="292"/>
      <c r="J902" s="292"/>
      <c r="K902" s="292"/>
      <c r="L902" s="185"/>
      <c r="M902" s="185"/>
      <c r="N902" s="185"/>
      <c r="O902" s="185"/>
      <c r="P902" s="185"/>
      <c r="Q902" s="185"/>
      <c r="R902" s="185"/>
      <c r="S902" s="185"/>
      <c r="T902" s="185"/>
      <c r="U902" s="185"/>
      <c r="V902" s="185"/>
      <c r="W902" s="185"/>
      <c r="X902" s="185"/>
      <c r="Y902" s="185"/>
      <c r="Z902" s="185"/>
      <c r="AA902" s="185"/>
      <c r="AB902" s="185"/>
      <c r="AC902" s="185"/>
      <c r="AD902" s="185"/>
      <c r="AE902" s="185"/>
      <c r="AF902" s="185"/>
      <c r="AG902" s="185"/>
      <c r="AH902" s="249"/>
      <c r="AI902" s="185"/>
      <c r="AJ902" s="185"/>
      <c r="AK902" s="185"/>
      <c r="AL902" s="185"/>
      <c r="AM902" s="185"/>
    </row>
    <row r="903" spans="1:39">
      <c r="A903" s="162"/>
      <c r="B903" s="162"/>
      <c r="C903" s="162"/>
      <c r="D903" s="162"/>
      <c r="E903" s="162"/>
      <c r="F903" s="162"/>
      <c r="G903" s="162"/>
      <c r="H903" s="163"/>
      <c r="I903" s="292"/>
      <c r="J903" s="292"/>
      <c r="K903" s="292"/>
      <c r="L903" s="185"/>
      <c r="M903" s="185"/>
      <c r="N903" s="185"/>
      <c r="O903" s="185"/>
      <c r="P903" s="185"/>
      <c r="Q903" s="185"/>
      <c r="R903" s="185"/>
      <c r="S903" s="185"/>
      <c r="T903" s="185"/>
      <c r="U903" s="185"/>
      <c r="V903" s="185"/>
      <c r="W903" s="185"/>
      <c r="X903" s="185"/>
      <c r="Y903" s="185"/>
      <c r="Z903" s="185"/>
      <c r="AA903" s="185"/>
      <c r="AB903" s="185"/>
      <c r="AC903" s="185"/>
      <c r="AD903" s="185"/>
      <c r="AE903" s="185"/>
      <c r="AF903" s="185"/>
      <c r="AG903" s="185"/>
      <c r="AH903" s="249"/>
      <c r="AI903" s="185"/>
      <c r="AJ903" s="185"/>
      <c r="AK903" s="185"/>
      <c r="AL903" s="185"/>
      <c r="AM903" s="185"/>
    </row>
    <row r="904" spans="1:39">
      <c r="A904" s="162"/>
      <c r="B904" s="162"/>
      <c r="C904" s="162"/>
      <c r="D904" s="162"/>
      <c r="E904" s="162"/>
      <c r="F904" s="162"/>
      <c r="G904" s="162"/>
      <c r="H904" s="163"/>
      <c r="I904" s="292"/>
      <c r="J904" s="292"/>
      <c r="K904" s="292"/>
      <c r="L904" s="185"/>
      <c r="M904" s="185"/>
      <c r="N904" s="185"/>
      <c r="O904" s="185"/>
      <c r="P904" s="185"/>
      <c r="Q904" s="185"/>
      <c r="R904" s="185"/>
      <c r="S904" s="185"/>
      <c r="T904" s="185"/>
      <c r="U904" s="185"/>
      <c r="V904" s="185"/>
      <c r="W904" s="185"/>
      <c r="X904" s="185"/>
      <c r="Y904" s="185"/>
      <c r="Z904" s="185"/>
      <c r="AA904" s="185"/>
      <c r="AB904" s="185"/>
      <c r="AC904" s="185"/>
      <c r="AD904" s="185"/>
      <c r="AE904" s="185"/>
      <c r="AF904" s="185"/>
      <c r="AG904" s="185"/>
      <c r="AH904" s="249"/>
      <c r="AI904" s="185"/>
      <c r="AJ904" s="185"/>
      <c r="AK904" s="185"/>
      <c r="AL904" s="185"/>
      <c r="AM904" s="185"/>
    </row>
    <row r="905" spans="1:39">
      <c r="A905" s="162"/>
      <c r="B905" s="162"/>
      <c r="C905" s="162"/>
      <c r="D905" s="162"/>
      <c r="E905" s="162"/>
      <c r="F905" s="162"/>
      <c r="G905" s="162"/>
      <c r="H905" s="163"/>
      <c r="I905" s="292"/>
      <c r="J905" s="292"/>
      <c r="K905" s="292"/>
      <c r="L905" s="185"/>
      <c r="M905" s="185"/>
      <c r="N905" s="185"/>
      <c r="O905" s="185"/>
      <c r="P905" s="185"/>
      <c r="Q905" s="185"/>
      <c r="R905" s="185"/>
      <c r="S905" s="185"/>
      <c r="T905" s="185"/>
      <c r="U905" s="185"/>
      <c r="V905" s="185"/>
      <c r="W905" s="185"/>
      <c r="X905" s="185"/>
      <c r="Y905" s="185"/>
      <c r="Z905" s="185"/>
      <c r="AA905" s="185"/>
      <c r="AB905" s="185"/>
      <c r="AC905" s="185"/>
      <c r="AD905" s="185"/>
      <c r="AE905" s="185"/>
      <c r="AF905" s="185"/>
      <c r="AG905" s="185"/>
      <c r="AH905" s="249"/>
      <c r="AI905" s="185"/>
      <c r="AJ905" s="185"/>
      <c r="AK905" s="185"/>
      <c r="AL905" s="185"/>
      <c r="AM905" s="185"/>
    </row>
    <row r="906" spans="1:39">
      <c r="A906" s="162"/>
      <c r="B906" s="162"/>
      <c r="C906" s="162"/>
      <c r="D906" s="162"/>
      <c r="E906" s="162"/>
      <c r="F906" s="162"/>
      <c r="G906" s="162"/>
      <c r="H906" s="163"/>
      <c r="I906" s="292"/>
      <c r="J906" s="292"/>
      <c r="K906" s="292"/>
      <c r="L906" s="185"/>
      <c r="M906" s="185"/>
      <c r="N906" s="185"/>
      <c r="O906" s="185"/>
      <c r="P906" s="185"/>
      <c r="Q906" s="185"/>
      <c r="R906" s="185"/>
      <c r="S906" s="185"/>
      <c r="T906" s="185"/>
      <c r="U906" s="185"/>
      <c r="V906" s="185"/>
      <c r="W906" s="185"/>
      <c r="X906" s="185"/>
      <c r="Y906" s="185"/>
      <c r="Z906" s="185"/>
      <c r="AA906" s="185"/>
      <c r="AB906" s="185"/>
      <c r="AC906" s="185"/>
      <c r="AD906" s="185"/>
      <c r="AE906" s="185"/>
      <c r="AF906" s="185"/>
      <c r="AG906" s="185"/>
      <c r="AH906" s="249"/>
      <c r="AI906" s="185"/>
      <c r="AJ906" s="185"/>
      <c r="AK906" s="185"/>
      <c r="AL906" s="185"/>
      <c r="AM906" s="185"/>
    </row>
    <row r="907" spans="1:39">
      <c r="A907" s="162"/>
      <c r="B907" s="162"/>
      <c r="C907" s="162"/>
      <c r="D907" s="162"/>
      <c r="E907" s="162"/>
      <c r="F907" s="162"/>
      <c r="G907" s="162"/>
      <c r="H907" s="163"/>
      <c r="I907" s="292"/>
      <c r="J907" s="292"/>
      <c r="K907" s="292"/>
      <c r="L907" s="185"/>
      <c r="M907" s="185"/>
      <c r="N907" s="185"/>
      <c r="O907" s="185"/>
      <c r="P907" s="185"/>
      <c r="Q907" s="185"/>
      <c r="R907" s="185"/>
      <c r="S907" s="185"/>
      <c r="T907" s="185"/>
      <c r="U907" s="185"/>
      <c r="V907" s="185"/>
      <c r="W907" s="185"/>
      <c r="X907" s="185"/>
      <c r="Y907" s="185"/>
      <c r="Z907" s="185"/>
      <c r="AA907" s="185"/>
      <c r="AB907" s="185"/>
      <c r="AC907" s="185"/>
      <c r="AD907" s="185"/>
      <c r="AE907" s="185"/>
      <c r="AF907" s="185"/>
      <c r="AG907" s="185"/>
      <c r="AH907" s="249"/>
      <c r="AI907" s="185"/>
      <c r="AJ907" s="185"/>
      <c r="AK907" s="185"/>
      <c r="AL907" s="185"/>
      <c r="AM907" s="185"/>
    </row>
    <row r="908" spans="1:39">
      <c r="A908" s="162"/>
      <c r="B908" s="162"/>
      <c r="C908" s="162"/>
      <c r="D908" s="162"/>
      <c r="E908" s="162"/>
      <c r="F908" s="162"/>
      <c r="G908" s="162"/>
      <c r="H908" s="163"/>
      <c r="I908" s="292"/>
      <c r="J908" s="292"/>
      <c r="K908" s="292"/>
      <c r="L908" s="185"/>
      <c r="M908" s="185"/>
      <c r="N908" s="185"/>
      <c r="O908" s="185"/>
      <c r="P908" s="185"/>
      <c r="Q908" s="185"/>
      <c r="R908" s="185"/>
      <c r="S908" s="185"/>
      <c r="T908" s="185"/>
      <c r="U908" s="185"/>
      <c r="V908" s="185"/>
      <c r="W908" s="185"/>
      <c r="X908" s="185"/>
      <c r="Y908" s="185"/>
      <c r="Z908" s="185"/>
      <c r="AA908" s="185"/>
      <c r="AB908" s="185"/>
      <c r="AC908" s="185"/>
      <c r="AD908" s="185"/>
      <c r="AE908" s="185"/>
      <c r="AF908" s="185"/>
      <c r="AG908" s="185"/>
      <c r="AH908" s="249"/>
      <c r="AI908" s="185"/>
      <c r="AJ908" s="185"/>
      <c r="AK908" s="185"/>
      <c r="AL908" s="185"/>
      <c r="AM908" s="185"/>
    </row>
    <row r="909" spans="1:39">
      <c r="A909" s="162"/>
      <c r="B909" s="162"/>
      <c r="C909" s="162"/>
      <c r="D909" s="162"/>
      <c r="E909" s="162"/>
      <c r="F909" s="162"/>
      <c r="G909" s="162"/>
      <c r="H909" s="163"/>
      <c r="I909" s="292"/>
      <c r="J909" s="292"/>
      <c r="K909" s="292"/>
      <c r="L909" s="185"/>
      <c r="M909" s="185"/>
      <c r="N909" s="185"/>
      <c r="O909" s="185"/>
      <c r="P909" s="185"/>
      <c r="Q909" s="185"/>
      <c r="R909" s="185"/>
      <c r="S909" s="185"/>
      <c r="T909" s="185"/>
      <c r="U909" s="185"/>
      <c r="V909" s="185"/>
      <c r="W909" s="185"/>
      <c r="X909" s="185"/>
      <c r="Y909" s="185"/>
      <c r="Z909" s="185"/>
      <c r="AA909" s="185"/>
      <c r="AB909" s="185"/>
      <c r="AC909" s="185"/>
      <c r="AD909" s="185"/>
      <c r="AE909" s="185"/>
      <c r="AF909" s="185"/>
      <c r="AG909" s="185"/>
      <c r="AH909" s="249"/>
      <c r="AI909" s="185"/>
      <c r="AJ909" s="185"/>
      <c r="AK909" s="185"/>
      <c r="AL909" s="185"/>
      <c r="AM909" s="185"/>
    </row>
    <row r="910" spans="1:39">
      <c r="A910" s="162"/>
      <c r="B910" s="162"/>
      <c r="C910" s="162"/>
      <c r="D910" s="162"/>
      <c r="E910" s="162"/>
      <c r="F910" s="162"/>
      <c r="G910" s="162"/>
      <c r="H910" s="163"/>
      <c r="I910" s="292"/>
      <c r="J910" s="292"/>
      <c r="K910" s="292"/>
      <c r="L910" s="185"/>
      <c r="M910" s="185"/>
      <c r="N910" s="185"/>
      <c r="O910" s="185"/>
      <c r="P910" s="185"/>
      <c r="Q910" s="185"/>
      <c r="R910" s="185"/>
      <c r="S910" s="185"/>
      <c r="T910" s="185"/>
      <c r="U910" s="185"/>
      <c r="V910" s="185"/>
      <c r="W910" s="185"/>
      <c r="X910" s="185"/>
      <c r="Y910" s="185"/>
      <c r="Z910" s="185"/>
      <c r="AA910" s="185"/>
      <c r="AB910" s="185"/>
      <c r="AC910" s="185"/>
      <c r="AD910" s="185"/>
      <c r="AE910" s="185"/>
      <c r="AF910" s="185"/>
      <c r="AG910" s="185"/>
      <c r="AH910" s="249"/>
      <c r="AI910" s="185"/>
      <c r="AJ910" s="185"/>
      <c r="AK910" s="185"/>
      <c r="AL910" s="185"/>
      <c r="AM910" s="185"/>
    </row>
    <row r="911" spans="1:39">
      <c r="A911" s="162"/>
      <c r="B911" s="162"/>
      <c r="C911" s="162"/>
      <c r="D911" s="162"/>
      <c r="E911" s="162"/>
      <c r="F911" s="162"/>
      <c r="G911" s="162"/>
      <c r="H911" s="163"/>
      <c r="I911" s="292"/>
      <c r="J911" s="292"/>
      <c r="K911" s="292"/>
      <c r="L911" s="185"/>
      <c r="M911" s="185"/>
      <c r="N911" s="185"/>
      <c r="O911" s="185"/>
      <c r="P911" s="185"/>
      <c r="Q911" s="185"/>
      <c r="R911" s="185"/>
      <c r="S911" s="185"/>
      <c r="T911" s="185"/>
      <c r="U911" s="185"/>
      <c r="V911" s="185"/>
      <c r="W911" s="185"/>
      <c r="X911" s="185"/>
      <c r="Y911" s="185"/>
      <c r="Z911" s="185"/>
      <c r="AA911" s="185"/>
      <c r="AB911" s="185"/>
      <c r="AC911" s="185"/>
      <c r="AD911" s="185"/>
      <c r="AE911" s="185"/>
      <c r="AF911" s="185"/>
      <c r="AG911" s="185"/>
      <c r="AH911" s="249"/>
      <c r="AI911" s="185"/>
      <c r="AJ911" s="185"/>
      <c r="AK911" s="185"/>
      <c r="AL911" s="185"/>
      <c r="AM911" s="185"/>
    </row>
    <row r="912" spans="1:39">
      <c r="A912" s="162"/>
      <c r="B912" s="162"/>
      <c r="C912" s="162"/>
      <c r="D912" s="162"/>
      <c r="E912" s="162"/>
      <c r="F912" s="162"/>
      <c r="G912" s="162"/>
      <c r="H912" s="163"/>
      <c r="I912" s="292"/>
      <c r="J912" s="292"/>
      <c r="K912" s="292"/>
      <c r="L912" s="185"/>
      <c r="M912" s="185"/>
      <c r="N912" s="185"/>
      <c r="O912" s="185"/>
      <c r="P912" s="185"/>
      <c r="Q912" s="185"/>
      <c r="R912" s="185"/>
      <c r="S912" s="185"/>
      <c r="T912" s="185"/>
      <c r="U912" s="185"/>
      <c r="V912" s="185"/>
      <c r="W912" s="185"/>
      <c r="X912" s="185"/>
      <c r="Y912" s="185"/>
      <c r="Z912" s="185"/>
      <c r="AA912" s="185"/>
      <c r="AB912" s="185"/>
      <c r="AC912" s="185"/>
      <c r="AD912" s="185"/>
      <c r="AE912" s="185"/>
      <c r="AF912" s="185"/>
      <c r="AG912" s="185"/>
      <c r="AH912" s="249"/>
      <c r="AI912" s="185"/>
      <c r="AJ912" s="185"/>
      <c r="AK912" s="185"/>
      <c r="AL912" s="185"/>
      <c r="AM912" s="185"/>
    </row>
    <row r="913" spans="1:39">
      <c r="A913" s="162"/>
      <c r="B913" s="162"/>
      <c r="C913" s="162"/>
      <c r="D913" s="162"/>
      <c r="E913" s="162"/>
      <c r="F913" s="162"/>
      <c r="G913" s="162"/>
      <c r="H913" s="163"/>
      <c r="I913" s="292"/>
      <c r="J913" s="292"/>
      <c r="K913" s="292"/>
      <c r="L913" s="185"/>
      <c r="M913" s="185"/>
      <c r="N913" s="185"/>
      <c r="O913" s="185"/>
      <c r="P913" s="185"/>
      <c r="Q913" s="185"/>
      <c r="R913" s="185"/>
      <c r="S913" s="185"/>
      <c r="T913" s="185"/>
      <c r="U913" s="185"/>
      <c r="V913" s="185"/>
      <c r="W913" s="185"/>
      <c r="X913" s="185"/>
      <c r="Y913" s="185"/>
      <c r="Z913" s="185"/>
      <c r="AA913" s="185"/>
      <c r="AB913" s="185"/>
      <c r="AC913" s="185"/>
      <c r="AD913" s="185"/>
      <c r="AE913" s="185"/>
      <c r="AF913" s="185"/>
      <c r="AG913" s="185"/>
      <c r="AH913" s="249"/>
      <c r="AI913" s="185"/>
      <c r="AJ913" s="185"/>
      <c r="AK913" s="185"/>
      <c r="AL913" s="185"/>
      <c r="AM913" s="185"/>
    </row>
    <row r="914" spans="1:39">
      <c r="A914" s="162"/>
      <c r="B914" s="162"/>
      <c r="C914" s="162"/>
      <c r="D914" s="162"/>
      <c r="E914" s="162"/>
      <c r="F914" s="162"/>
      <c r="G914" s="162"/>
      <c r="H914" s="163"/>
      <c r="I914" s="292"/>
      <c r="J914" s="292"/>
      <c r="K914" s="292"/>
      <c r="L914" s="185"/>
      <c r="M914" s="185"/>
      <c r="N914" s="185"/>
      <c r="O914" s="185"/>
      <c r="P914" s="185"/>
      <c r="Q914" s="185"/>
      <c r="R914" s="185"/>
      <c r="S914" s="185"/>
      <c r="T914" s="185"/>
      <c r="U914" s="185"/>
      <c r="V914" s="185"/>
      <c r="W914" s="185"/>
      <c r="X914" s="185"/>
      <c r="Y914" s="185"/>
      <c r="Z914" s="185"/>
      <c r="AA914" s="185"/>
      <c r="AB914" s="185"/>
      <c r="AC914" s="185"/>
      <c r="AD914" s="185"/>
      <c r="AE914" s="185"/>
      <c r="AF914" s="185"/>
      <c r="AG914" s="185"/>
      <c r="AH914" s="249"/>
      <c r="AI914" s="185"/>
      <c r="AJ914" s="185"/>
      <c r="AK914" s="185"/>
      <c r="AL914" s="185"/>
      <c r="AM914" s="185"/>
    </row>
    <row r="915" spans="1:39">
      <c r="A915" s="162"/>
      <c r="B915" s="162"/>
      <c r="C915" s="162"/>
      <c r="D915" s="162"/>
      <c r="E915" s="162"/>
      <c r="F915" s="162"/>
      <c r="G915" s="162"/>
      <c r="H915" s="163"/>
      <c r="I915" s="292"/>
      <c r="J915" s="292"/>
      <c r="K915" s="292"/>
      <c r="L915" s="185"/>
      <c r="M915" s="185"/>
      <c r="N915" s="185"/>
      <c r="O915" s="185"/>
      <c r="P915" s="185"/>
      <c r="Q915" s="185"/>
      <c r="R915" s="185"/>
      <c r="S915" s="185"/>
      <c r="T915" s="185"/>
      <c r="U915" s="185"/>
      <c r="V915" s="185"/>
      <c r="W915" s="185"/>
      <c r="X915" s="185"/>
      <c r="Y915" s="185"/>
      <c r="Z915" s="185"/>
      <c r="AA915" s="185"/>
      <c r="AB915" s="185"/>
      <c r="AC915" s="185"/>
      <c r="AD915" s="185"/>
      <c r="AE915" s="185"/>
      <c r="AF915" s="185"/>
      <c r="AG915" s="185"/>
      <c r="AH915" s="249"/>
      <c r="AI915" s="185"/>
      <c r="AJ915" s="185"/>
      <c r="AK915" s="185"/>
      <c r="AL915" s="185"/>
      <c r="AM915" s="185"/>
    </row>
    <row r="916" spans="1:39">
      <c r="A916" s="162"/>
      <c r="B916" s="162"/>
      <c r="C916" s="162"/>
      <c r="D916" s="162"/>
      <c r="E916" s="162"/>
      <c r="F916" s="162"/>
      <c r="G916" s="162"/>
      <c r="H916" s="163"/>
      <c r="I916" s="292"/>
      <c r="J916" s="292"/>
      <c r="K916" s="292"/>
      <c r="L916" s="185"/>
      <c r="M916" s="185"/>
      <c r="N916" s="185"/>
      <c r="O916" s="185"/>
      <c r="P916" s="185"/>
      <c r="Q916" s="185"/>
      <c r="R916" s="185"/>
      <c r="S916" s="185"/>
      <c r="T916" s="185"/>
      <c r="U916" s="185"/>
      <c r="V916" s="185"/>
      <c r="W916" s="185"/>
      <c r="X916" s="185"/>
      <c r="Y916" s="185"/>
      <c r="Z916" s="185"/>
      <c r="AA916" s="185"/>
      <c r="AB916" s="185"/>
      <c r="AC916" s="185"/>
      <c r="AD916" s="185"/>
      <c r="AE916" s="185"/>
      <c r="AF916" s="185"/>
      <c r="AG916" s="185"/>
      <c r="AH916" s="249"/>
      <c r="AI916" s="185"/>
      <c r="AJ916" s="185"/>
      <c r="AK916" s="185"/>
      <c r="AL916" s="185"/>
      <c r="AM916" s="185"/>
    </row>
    <row r="917" spans="1:39">
      <c r="A917" s="162"/>
      <c r="B917" s="162"/>
      <c r="C917" s="162"/>
      <c r="D917" s="162"/>
      <c r="E917" s="162"/>
      <c r="F917" s="162"/>
      <c r="G917" s="162"/>
      <c r="H917" s="163"/>
      <c r="I917" s="292"/>
      <c r="J917" s="292"/>
      <c r="K917" s="292"/>
      <c r="L917" s="185"/>
      <c r="M917" s="185"/>
      <c r="N917" s="185"/>
      <c r="O917" s="185"/>
      <c r="P917" s="185"/>
      <c r="Q917" s="185"/>
      <c r="R917" s="185"/>
      <c r="S917" s="185"/>
      <c r="T917" s="185"/>
      <c r="U917" s="185"/>
      <c r="V917" s="185"/>
      <c r="W917" s="185"/>
      <c r="X917" s="185"/>
      <c r="Y917" s="185"/>
      <c r="Z917" s="185"/>
      <c r="AA917" s="185"/>
      <c r="AB917" s="185"/>
      <c r="AC917" s="185"/>
      <c r="AD917" s="185"/>
      <c r="AE917" s="185"/>
      <c r="AF917" s="185"/>
      <c r="AG917" s="185"/>
      <c r="AH917" s="249"/>
      <c r="AI917" s="185"/>
      <c r="AJ917" s="185"/>
      <c r="AK917" s="185"/>
      <c r="AL917" s="185"/>
      <c r="AM917" s="185"/>
    </row>
    <row r="918" spans="1:39">
      <c r="A918" s="162"/>
      <c r="B918" s="162"/>
      <c r="C918" s="162"/>
      <c r="D918" s="162"/>
      <c r="E918" s="162"/>
      <c r="F918" s="162"/>
      <c r="G918" s="162"/>
      <c r="H918" s="163"/>
      <c r="I918" s="292"/>
      <c r="J918" s="292"/>
      <c r="K918" s="292"/>
      <c r="L918" s="185"/>
      <c r="M918" s="185"/>
      <c r="N918" s="185"/>
      <c r="O918" s="185"/>
      <c r="P918" s="185"/>
      <c r="Q918" s="185"/>
      <c r="R918" s="185"/>
      <c r="S918" s="185"/>
      <c r="T918" s="185"/>
      <c r="U918" s="185"/>
      <c r="V918" s="185"/>
      <c r="W918" s="185"/>
      <c r="X918" s="185"/>
      <c r="Y918" s="185"/>
      <c r="Z918" s="185"/>
      <c r="AA918" s="185"/>
      <c r="AB918" s="185"/>
      <c r="AC918" s="185"/>
      <c r="AD918" s="185"/>
      <c r="AE918" s="185"/>
      <c r="AF918" s="185"/>
      <c r="AG918" s="185"/>
      <c r="AH918" s="249"/>
      <c r="AI918" s="185"/>
      <c r="AJ918" s="185"/>
      <c r="AK918" s="185"/>
      <c r="AL918" s="185"/>
      <c r="AM918" s="185"/>
    </row>
    <row r="919" spans="1:39">
      <c r="A919" s="162"/>
      <c r="B919" s="162"/>
      <c r="C919" s="162"/>
      <c r="D919" s="162"/>
      <c r="E919" s="162"/>
      <c r="F919" s="162"/>
      <c r="G919" s="162"/>
      <c r="H919" s="163"/>
      <c r="I919" s="292"/>
      <c r="J919" s="292"/>
      <c r="K919" s="292"/>
      <c r="L919" s="185"/>
      <c r="M919" s="185"/>
      <c r="N919" s="185"/>
      <c r="O919" s="185"/>
      <c r="P919" s="185"/>
      <c r="Q919" s="185"/>
      <c r="R919" s="185"/>
      <c r="S919" s="185"/>
      <c r="T919" s="185"/>
      <c r="U919" s="185"/>
      <c r="V919" s="185"/>
      <c r="W919" s="185"/>
      <c r="X919" s="185"/>
      <c r="Y919" s="185"/>
      <c r="Z919" s="185"/>
      <c r="AA919" s="185"/>
      <c r="AB919" s="185"/>
      <c r="AC919" s="185"/>
      <c r="AD919" s="185"/>
      <c r="AE919" s="185"/>
      <c r="AF919" s="185"/>
      <c r="AG919" s="185"/>
      <c r="AH919" s="249"/>
      <c r="AI919" s="185"/>
      <c r="AJ919" s="185"/>
      <c r="AK919" s="185"/>
      <c r="AL919" s="185"/>
      <c r="AM919" s="185"/>
    </row>
    <row r="920" spans="1:39">
      <c r="A920" s="162"/>
      <c r="B920" s="162"/>
      <c r="C920" s="162"/>
      <c r="D920" s="162"/>
      <c r="E920" s="162"/>
      <c r="F920" s="162"/>
      <c r="G920" s="162"/>
      <c r="H920" s="163"/>
      <c r="I920" s="292"/>
      <c r="J920" s="292"/>
      <c r="K920" s="292"/>
      <c r="L920" s="185"/>
      <c r="M920" s="185"/>
      <c r="N920" s="185"/>
      <c r="O920" s="185"/>
      <c r="P920" s="185"/>
      <c r="Q920" s="185"/>
      <c r="R920" s="185"/>
      <c r="S920" s="185"/>
      <c r="T920" s="185"/>
      <c r="U920" s="185"/>
      <c r="V920" s="185"/>
      <c r="W920" s="185"/>
      <c r="X920" s="185"/>
      <c r="Y920" s="185"/>
      <c r="Z920" s="185"/>
      <c r="AA920" s="185"/>
      <c r="AB920" s="185"/>
      <c r="AC920" s="185"/>
      <c r="AD920" s="185"/>
      <c r="AE920" s="185"/>
      <c r="AF920" s="185"/>
      <c r="AG920" s="185"/>
      <c r="AH920" s="249"/>
      <c r="AI920" s="185"/>
      <c r="AJ920" s="185"/>
      <c r="AK920" s="185"/>
      <c r="AL920" s="185"/>
      <c r="AM920" s="185"/>
    </row>
    <row r="921" spans="1:39">
      <c r="A921" s="162"/>
      <c r="B921" s="162"/>
      <c r="C921" s="162"/>
      <c r="D921" s="162"/>
      <c r="E921" s="162"/>
      <c r="F921" s="162"/>
      <c r="G921" s="162"/>
      <c r="H921" s="163"/>
      <c r="I921" s="292"/>
      <c r="J921" s="292"/>
      <c r="K921" s="292"/>
      <c r="L921" s="185"/>
      <c r="M921" s="185"/>
      <c r="N921" s="185"/>
      <c r="O921" s="185"/>
      <c r="P921" s="185"/>
      <c r="Q921" s="185"/>
      <c r="R921" s="185"/>
      <c r="S921" s="185"/>
      <c r="T921" s="185"/>
      <c r="U921" s="185"/>
      <c r="V921" s="185"/>
      <c r="W921" s="185"/>
      <c r="X921" s="185"/>
      <c r="Y921" s="185"/>
      <c r="Z921" s="185"/>
      <c r="AA921" s="185"/>
      <c r="AB921" s="185"/>
      <c r="AC921" s="185"/>
      <c r="AD921" s="185"/>
      <c r="AE921" s="185"/>
      <c r="AF921" s="185"/>
      <c r="AG921" s="185"/>
      <c r="AH921" s="249"/>
      <c r="AI921" s="185"/>
      <c r="AJ921" s="185"/>
      <c r="AK921" s="185"/>
      <c r="AL921" s="185"/>
      <c r="AM921" s="185"/>
    </row>
    <row r="922" spans="1:39">
      <c r="A922" s="162"/>
      <c r="B922" s="162"/>
      <c r="C922" s="162"/>
      <c r="D922" s="162"/>
      <c r="E922" s="162"/>
      <c r="F922" s="162"/>
      <c r="G922" s="162"/>
      <c r="H922" s="163"/>
      <c r="I922" s="292"/>
      <c r="J922" s="292"/>
      <c r="K922" s="292"/>
      <c r="L922" s="185"/>
      <c r="M922" s="185"/>
      <c r="N922" s="185"/>
      <c r="O922" s="185"/>
      <c r="P922" s="185"/>
      <c r="Q922" s="185"/>
      <c r="R922" s="185"/>
      <c r="S922" s="185"/>
      <c r="T922" s="185"/>
      <c r="U922" s="185"/>
      <c r="V922" s="185"/>
      <c r="W922" s="185"/>
      <c r="X922" s="185"/>
      <c r="Y922" s="185"/>
      <c r="Z922" s="185"/>
      <c r="AA922" s="185"/>
      <c r="AB922" s="185"/>
      <c r="AC922" s="185"/>
      <c r="AD922" s="185"/>
      <c r="AE922" s="185"/>
      <c r="AF922" s="185"/>
      <c r="AG922" s="185"/>
      <c r="AH922" s="249"/>
      <c r="AI922" s="185"/>
      <c r="AJ922" s="185"/>
      <c r="AK922" s="185"/>
      <c r="AL922" s="185"/>
      <c r="AM922" s="185"/>
    </row>
    <row r="923" spans="1:39">
      <c r="A923" s="162"/>
      <c r="B923" s="162"/>
      <c r="C923" s="162"/>
      <c r="D923" s="162"/>
      <c r="E923" s="162"/>
      <c r="F923" s="162"/>
      <c r="G923" s="162"/>
      <c r="H923" s="163"/>
      <c r="I923" s="292"/>
      <c r="J923" s="292"/>
      <c r="K923" s="292"/>
      <c r="L923" s="185"/>
      <c r="M923" s="185"/>
      <c r="N923" s="185"/>
      <c r="O923" s="185"/>
      <c r="P923" s="185"/>
      <c r="Q923" s="185"/>
      <c r="R923" s="185"/>
      <c r="S923" s="185"/>
      <c r="T923" s="185"/>
      <c r="U923" s="185"/>
      <c r="V923" s="185"/>
      <c r="W923" s="185"/>
      <c r="X923" s="185"/>
      <c r="Y923" s="185"/>
      <c r="Z923" s="185"/>
      <c r="AA923" s="185"/>
      <c r="AB923" s="185"/>
      <c r="AC923" s="185"/>
      <c r="AD923" s="185"/>
      <c r="AE923" s="185"/>
      <c r="AF923" s="185"/>
      <c r="AG923" s="185"/>
      <c r="AH923" s="249"/>
      <c r="AI923" s="185"/>
      <c r="AJ923" s="185"/>
      <c r="AK923" s="185"/>
      <c r="AL923" s="185"/>
      <c r="AM923" s="185"/>
    </row>
    <row r="924" spans="1:39">
      <c r="A924" s="162"/>
      <c r="B924" s="162"/>
      <c r="C924" s="162"/>
      <c r="D924" s="162"/>
      <c r="E924" s="162"/>
      <c r="F924" s="162"/>
      <c r="G924" s="162"/>
      <c r="H924" s="163"/>
      <c r="I924" s="292"/>
      <c r="J924" s="292"/>
      <c r="K924" s="292"/>
      <c r="L924" s="185"/>
      <c r="M924" s="185"/>
      <c r="N924" s="185"/>
      <c r="O924" s="185"/>
      <c r="P924" s="185"/>
      <c r="Q924" s="185"/>
      <c r="R924" s="185"/>
      <c r="S924" s="185"/>
      <c r="T924" s="185"/>
      <c r="U924" s="185"/>
      <c r="V924" s="185"/>
      <c r="W924" s="185"/>
      <c r="X924" s="185"/>
      <c r="Y924" s="185"/>
      <c r="Z924" s="185"/>
      <c r="AA924" s="185"/>
      <c r="AB924" s="185"/>
      <c r="AC924" s="185"/>
      <c r="AD924" s="185"/>
      <c r="AE924" s="185"/>
      <c r="AF924" s="185"/>
      <c r="AG924" s="185"/>
      <c r="AH924" s="249"/>
      <c r="AI924" s="185"/>
      <c r="AJ924" s="185"/>
      <c r="AK924" s="185"/>
      <c r="AL924" s="185"/>
      <c r="AM924" s="185"/>
    </row>
    <row r="925" spans="1:39">
      <c r="A925" s="162"/>
      <c r="B925" s="162"/>
      <c r="C925" s="162"/>
      <c r="D925" s="162"/>
      <c r="E925" s="162"/>
      <c r="F925" s="162"/>
      <c r="G925" s="162"/>
      <c r="H925" s="163"/>
      <c r="I925" s="292"/>
      <c r="J925" s="292"/>
      <c r="K925" s="292"/>
      <c r="L925" s="185"/>
      <c r="M925" s="185"/>
      <c r="N925" s="185"/>
      <c r="O925" s="185"/>
      <c r="P925" s="185"/>
      <c r="Q925" s="185"/>
      <c r="R925" s="185"/>
      <c r="S925" s="185"/>
      <c r="T925" s="185"/>
      <c r="U925" s="185"/>
      <c r="V925" s="185"/>
      <c r="W925" s="185"/>
      <c r="X925" s="185"/>
      <c r="Y925" s="185"/>
      <c r="Z925" s="185"/>
      <c r="AA925" s="185"/>
      <c r="AB925" s="185"/>
      <c r="AC925" s="185"/>
      <c r="AD925" s="185"/>
      <c r="AE925" s="185"/>
      <c r="AF925" s="185"/>
      <c r="AG925" s="185"/>
      <c r="AH925" s="249"/>
      <c r="AI925" s="185"/>
      <c r="AJ925" s="185"/>
      <c r="AK925" s="185"/>
      <c r="AL925" s="185"/>
      <c r="AM925" s="185"/>
    </row>
    <row r="926" spans="1:39">
      <c r="A926" s="162"/>
      <c r="B926" s="162"/>
      <c r="C926" s="162"/>
      <c r="D926" s="162"/>
      <c r="E926" s="162"/>
      <c r="F926" s="162"/>
      <c r="G926" s="162"/>
      <c r="H926" s="163"/>
      <c r="I926" s="292"/>
      <c r="J926" s="292"/>
      <c r="K926" s="292"/>
      <c r="L926" s="185"/>
      <c r="M926" s="185"/>
      <c r="N926" s="185"/>
      <c r="O926" s="185"/>
      <c r="P926" s="185"/>
      <c r="Q926" s="185"/>
      <c r="R926" s="185"/>
      <c r="S926" s="185"/>
      <c r="T926" s="185"/>
      <c r="U926" s="185"/>
      <c r="V926" s="185"/>
      <c r="W926" s="185"/>
      <c r="X926" s="185"/>
      <c r="Y926" s="185"/>
      <c r="Z926" s="185"/>
      <c r="AA926" s="185"/>
      <c r="AB926" s="185"/>
      <c r="AC926" s="185"/>
      <c r="AD926" s="185"/>
      <c r="AE926" s="185"/>
      <c r="AF926" s="185"/>
      <c r="AG926" s="185"/>
      <c r="AH926" s="249"/>
      <c r="AI926" s="185"/>
      <c r="AJ926" s="185"/>
      <c r="AK926" s="185"/>
      <c r="AL926" s="185"/>
      <c r="AM926" s="185"/>
    </row>
    <row r="927" spans="1:39">
      <c r="A927" s="162"/>
      <c r="B927" s="162"/>
      <c r="C927" s="162"/>
      <c r="D927" s="162"/>
      <c r="E927" s="162"/>
      <c r="F927" s="162"/>
      <c r="G927" s="162"/>
      <c r="H927" s="163"/>
      <c r="I927" s="292"/>
      <c r="J927" s="292"/>
      <c r="K927" s="292"/>
      <c r="L927" s="185"/>
      <c r="M927" s="185"/>
      <c r="N927" s="185"/>
      <c r="O927" s="185"/>
      <c r="P927" s="185"/>
      <c r="Q927" s="185"/>
      <c r="R927" s="185"/>
      <c r="S927" s="185"/>
      <c r="T927" s="185"/>
      <c r="U927" s="185"/>
      <c r="V927" s="185"/>
      <c r="W927" s="185"/>
      <c r="X927" s="185"/>
      <c r="Y927" s="185"/>
      <c r="Z927" s="185"/>
      <c r="AA927" s="185"/>
      <c r="AB927" s="185"/>
      <c r="AC927" s="185"/>
      <c r="AD927" s="185"/>
      <c r="AE927" s="185"/>
      <c r="AF927" s="185"/>
      <c r="AG927" s="185"/>
      <c r="AH927" s="249"/>
      <c r="AI927" s="185"/>
      <c r="AJ927" s="185"/>
      <c r="AK927" s="185"/>
      <c r="AL927" s="185"/>
      <c r="AM927" s="185"/>
    </row>
    <row r="928" spans="1:39">
      <c r="A928" s="162"/>
      <c r="B928" s="162"/>
      <c r="C928" s="162"/>
      <c r="D928" s="162"/>
      <c r="E928" s="162"/>
      <c r="F928" s="162"/>
      <c r="G928" s="162"/>
      <c r="H928" s="163"/>
      <c r="I928" s="292"/>
      <c r="J928" s="292"/>
      <c r="K928" s="292"/>
      <c r="L928" s="185"/>
      <c r="M928" s="185"/>
      <c r="N928" s="185"/>
      <c r="O928" s="185"/>
      <c r="P928" s="185"/>
      <c r="Q928" s="185"/>
      <c r="R928" s="185"/>
      <c r="S928" s="185"/>
      <c r="T928" s="185"/>
      <c r="U928" s="185"/>
      <c r="V928" s="185"/>
      <c r="W928" s="185"/>
      <c r="X928" s="185"/>
      <c r="Y928" s="185"/>
      <c r="Z928" s="185"/>
      <c r="AA928" s="185"/>
      <c r="AB928" s="185"/>
      <c r="AC928" s="185"/>
      <c r="AD928" s="185"/>
      <c r="AE928" s="185"/>
      <c r="AF928" s="185"/>
      <c r="AG928" s="185"/>
      <c r="AH928" s="249"/>
      <c r="AI928" s="185"/>
      <c r="AJ928" s="185"/>
      <c r="AK928" s="185"/>
      <c r="AL928" s="185"/>
      <c r="AM928" s="185"/>
    </row>
    <row r="929" spans="1:39">
      <c r="A929" s="162"/>
      <c r="B929" s="162"/>
      <c r="C929" s="162"/>
      <c r="D929" s="162"/>
      <c r="E929" s="162"/>
      <c r="F929" s="162"/>
      <c r="G929" s="162"/>
      <c r="H929" s="163"/>
      <c r="I929" s="292"/>
      <c r="J929" s="292"/>
      <c r="K929" s="292"/>
      <c r="L929" s="185"/>
      <c r="M929" s="185"/>
      <c r="N929" s="185"/>
      <c r="O929" s="185"/>
      <c r="P929" s="185"/>
      <c r="Q929" s="185"/>
      <c r="R929" s="185"/>
      <c r="S929" s="185"/>
      <c r="T929" s="185"/>
      <c r="U929" s="185"/>
      <c r="V929" s="185"/>
      <c r="W929" s="185"/>
      <c r="X929" s="185"/>
      <c r="Y929" s="185"/>
      <c r="Z929" s="185"/>
      <c r="AA929" s="185"/>
      <c r="AB929" s="185"/>
      <c r="AC929" s="185"/>
      <c r="AD929" s="185"/>
      <c r="AE929" s="185"/>
      <c r="AF929" s="185"/>
      <c r="AG929" s="185"/>
      <c r="AH929" s="249"/>
      <c r="AI929" s="185"/>
      <c r="AJ929" s="185"/>
      <c r="AK929" s="185"/>
      <c r="AL929" s="185"/>
      <c r="AM929" s="185"/>
    </row>
    <row r="930" spans="1:39">
      <c r="A930" s="162"/>
      <c r="B930" s="162"/>
      <c r="C930" s="162"/>
      <c r="D930" s="162"/>
      <c r="E930" s="162"/>
      <c r="F930" s="162"/>
      <c r="G930" s="162"/>
      <c r="H930" s="163"/>
      <c r="I930" s="292"/>
      <c r="J930" s="292"/>
      <c r="K930" s="292"/>
      <c r="L930" s="185"/>
      <c r="M930" s="185"/>
      <c r="N930" s="185"/>
      <c r="O930" s="185"/>
      <c r="P930" s="185"/>
      <c r="Q930" s="185"/>
      <c r="R930" s="185"/>
      <c r="S930" s="185"/>
      <c r="T930" s="185"/>
      <c r="U930" s="185"/>
      <c r="V930" s="185"/>
      <c r="W930" s="185"/>
      <c r="X930" s="185"/>
      <c r="Y930" s="185"/>
      <c r="Z930" s="185"/>
      <c r="AA930" s="185"/>
      <c r="AB930" s="185"/>
      <c r="AC930" s="185"/>
      <c r="AD930" s="185"/>
      <c r="AE930" s="185"/>
      <c r="AF930" s="185"/>
      <c r="AG930" s="185"/>
      <c r="AH930" s="249"/>
      <c r="AI930" s="185"/>
      <c r="AJ930" s="185"/>
      <c r="AK930" s="185"/>
      <c r="AL930" s="185"/>
      <c r="AM930" s="185"/>
    </row>
    <row r="931" spans="1:39">
      <c r="A931" s="162"/>
      <c r="B931" s="162"/>
      <c r="C931" s="162"/>
      <c r="D931" s="162"/>
      <c r="E931" s="162"/>
      <c r="F931" s="162"/>
      <c r="G931" s="162"/>
      <c r="H931" s="163"/>
      <c r="I931" s="292"/>
      <c r="J931" s="292"/>
      <c r="K931" s="292"/>
      <c r="L931" s="185"/>
      <c r="M931" s="185"/>
      <c r="N931" s="185"/>
      <c r="O931" s="185"/>
      <c r="P931" s="185"/>
      <c r="Q931" s="185"/>
      <c r="R931" s="185"/>
      <c r="S931" s="185"/>
      <c r="T931" s="185"/>
      <c r="U931" s="185"/>
      <c r="V931" s="185"/>
      <c r="W931" s="185"/>
      <c r="X931" s="185"/>
      <c r="Y931" s="185"/>
      <c r="Z931" s="185"/>
      <c r="AA931" s="185"/>
      <c r="AB931" s="185"/>
      <c r="AC931" s="185"/>
      <c r="AD931" s="185"/>
      <c r="AE931" s="185"/>
      <c r="AF931" s="185"/>
      <c r="AG931" s="185"/>
      <c r="AH931" s="249"/>
      <c r="AI931" s="185"/>
      <c r="AJ931" s="185"/>
      <c r="AK931" s="185"/>
      <c r="AL931" s="185"/>
      <c r="AM931" s="185"/>
    </row>
    <row r="932" spans="1:39">
      <c r="A932" s="162"/>
      <c r="B932" s="162"/>
      <c r="C932" s="162"/>
      <c r="D932" s="162"/>
      <c r="E932" s="162"/>
      <c r="F932" s="162"/>
      <c r="G932" s="162"/>
      <c r="H932" s="163"/>
      <c r="I932" s="292"/>
      <c r="J932" s="292"/>
      <c r="K932" s="292"/>
      <c r="L932" s="185"/>
      <c r="M932" s="185"/>
      <c r="N932" s="185"/>
      <c r="O932" s="185"/>
      <c r="P932" s="185"/>
      <c r="Q932" s="185"/>
      <c r="R932" s="185"/>
      <c r="S932" s="185"/>
      <c r="T932" s="185"/>
      <c r="U932" s="185"/>
      <c r="V932" s="185"/>
      <c r="W932" s="185"/>
      <c r="X932" s="185"/>
      <c r="Y932" s="185"/>
      <c r="Z932" s="185"/>
      <c r="AA932" s="185"/>
      <c r="AB932" s="185"/>
      <c r="AC932" s="185"/>
      <c r="AD932" s="185"/>
      <c r="AE932" s="185"/>
      <c r="AF932" s="185"/>
      <c r="AG932" s="185"/>
      <c r="AH932" s="249"/>
      <c r="AI932" s="185"/>
      <c r="AJ932" s="185"/>
      <c r="AK932" s="185"/>
      <c r="AL932" s="185"/>
      <c r="AM932" s="185"/>
    </row>
    <row r="933" spans="1:39">
      <c r="A933" s="162"/>
      <c r="B933" s="162"/>
      <c r="C933" s="162"/>
      <c r="D933" s="162"/>
      <c r="E933" s="162"/>
      <c r="F933" s="162"/>
      <c r="G933" s="162"/>
      <c r="H933" s="163"/>
      <c r="I933" s="292"/>
      <c r="J933" s="292"/>
      <c r="K933" s="292"/>
      <c r="L933" s="185"/>
      <c r="M933" s="185"/>
      <c r="N933" s="185"/>
      <c r="O933" s="185"/>
      <c r="P933" s="185"/>
      <c r="Q933" s="185"/>
      <c r="R933" s="185"/>
      <c r="S933" s="185"/>
      <c r="T933" s="185"/>
      <c r="U933" s="185"/>
      <c r="V933" s="185"/>
      <c r="W933" s="185"/>
      <c r="X933" s="185"/>
      <c r="Y933" s="185"/>
      <c r="Z933" s="185"/>
      <c r="AA933" s="185"/>
      <c r="AB933" s="185"/>
      <c r="AC933" s="185"/>
      <c r="AD933" s="185"/>
      <c r="AE933" s="185"/>
      <c r="AF933" s="185"/>
      <c r="AG933" s="185"/>
      <c r="AH933" s="249"/>
      <c r="AI933" s="185"/>
      <c r="AJ933" s="185"/>
      <c r="AK933" s="185"/>
      <c r="AL933" s="185"/>
      <c r="AM933" s="185"/>
    </row>
    <row r="934" spans="1:39">
      <c r="A934" s="162"/>
      <c r="B934" s="162"/>
      <c r="C934" s="162"/>
      <c r="D934" s="162"/>
      <c r="E934" s="162"/>
      <c r="F934" s="162"/>
      <c r="G934" s="162"/>
      <c r="H934" s="163"/>
      <c r="I934" s="292"/>
      <c r="J934" s="292"/>
      <c r="K934" s="292"/>
      <c r="L934" s="185"/>
      <c r="M934" s="185"/>
      <c r="N934" s="185"/>
      <c r="O934" s="185"/>
      <c r="P934" s="185"/>
      <c r="Q934" s="185"/>
      <c r="R934" s="185"/>
      <c r="S934" s="185"/>
      <c r="T934" s="185"/>
      <c r="U934" s="185"/>
      <c r="V934" s="185"/>
      <c r="W934" s="185"/>
      <c r="X934" s="185"/>
      <c r="Y934" s="185"/>
      <c r="Z934" s="185"/>
      <c r="AA934" s="185"/>
      <c r="AB934" s="185"/>
      <c r="AC934" s="185"/>
      <c r="AD934" s="185"/>
      <c r="AE934" s="185"/>
      <c r="AF934" s="185"/>
      <c r="AG934" s="185"/>
      <c r="AH934" s="249"/>
      <c r="AI934" s="185"/>
      <c r="AJ934" s="185"/>
      <c r="AK934" s="185"/>
      <c r="AL934" s="185"/>
      <c r="AM934" s="185"/>
    </row>
    <row r="935" spans="1:39">
      <c r="A935" s="162"/>
      <c r="B935" s="162"/>
      <c r="C935" s="162"/>
      <c r="D935" s="162"/>
      <c r="E935" s="162"/>
      <c r="F935" s="162"/>
      <c r="G935" s="162"/>
      <c r="H935" s="163"/>
      <c r="I935" s="292"/>
      <c r="J935" s="292"/>
      <c r="K935" s="292"/>
      <c r="L935" s="185"/>
      <c r="M935" s="185"/>
      <c r="N935" s="185"/>
      <c r="O935" s="185"/>
      <c r="P935" s="185"/>
      <c r="Q935" s="185"/>
      <c r="R935" s="185"/>
      <c r="S935" s="185"/>
      <c r="T935" s="185"/>
      <c r="U935" s="185"/>
      <c r="V935" s="185"/>
      <c r="W935" s="185"/>
      <c r="X935" s="185"/>
      <c r="Y935" s="185"/>
      <c r="Z935" s="185"/>
      <c r="AA935" s="185"/>
      <c r="AB935" s="185"/>
      <c r="AC935" s="185"/>
      <c r="AD935" s="185"/>
      <c r="AE935" s="185"/>
      <c r="AF935" s="185"/>
      <c r="AG935" s="185"/>
      <c r="AH935" s="249"/>
      <c r="AI935" s="185"/>
      <c r="AJ935" s="185"/>
      <c r="AK935" s="185"/>
      <c r="AL935" s="185"/>
      <c r="AM935" s="185"/>
    </row>
    <row r="936" spans="1:39">
      <c r="A936" s="162"/>
      <c r="B936" s="162"/>
      <c r="C936" s="162"/>
      <c r="D936" s="162"/>
      <c r="E936" s="162"/>
      <c r="F936" s="162"/>
      <c r="G936" s="162"/>
      <c r="H936" s="163"/>
      <c r="I936" s="292"/>
      <c r="J936" s="292"/>
      <c r="K936" s="292"/>
      <c r="L936" s="185"/>
      <c r="M936" s="185"/>
      <c r="N936" s="185"/>
      <c r="O936" s="185"/>
      <c r="P936" s="185"/>
      <c r="Q936" s="185"/>
      <c r="R936" s="185"/>
      <c r="S936" s="185"/>
      <c r="T936" s="185"/>
      <c r="U936" s="185"/>
      <c r="V936" s="185"/>
      <c r="W936" s="185"/>
      <c r="X936" s="185"/>
      <c r="Y936" s="185"/>
      <c r="Z936" s="185"/>
      <c r="AA936" s="185"/>
      <c r="AB936" s="185"/>
      <c r="AC936" s="185"/>
      <c r="AD936" s="185"/>
      <c r="AE936" s="185"/>
      <c r="AF936" s="185"/>
      <c r="AG936" s="185"/>
      <c r="AH936" s="249"/>
      <c r="AI936" s="185"/>
      <c r="AJ936" s="185"/>
      <c r="AK936" s="185"/>
      <c r="AL936" s="185"/>
      <c r="AM936" s="185"/>
    </row>
    <row r="937" spans="1:39">
      <c r="A937" s="162"/>
      <c r="B937" s="162"/>
      <c r="C937" s="162"/>
      <c r="D937" s="162"/>
      <c r="E937" s="162"/>
      <c r="F937" s="162"/>
      <c r="G937" s="162"/>
      <c r="H937" s="163"/>
      <c r="I937" s="292"/>
      <c r="J937" s="292"/>
      <c r="K937" s="292"/>
      <c r="L937" s="185"/>
      <c r="M937" s="185"/>
      <c r="N937" s="185"/>
      <c r="O937" s="185"/>
      <c r="P937" s="185"/>
      <c r="Q937" s="185"/>
      <c r="R937" s="185"/>
      <c r="S937" s="185"/>
      <c r="T937" s="185"/>
      <c r="U937" s="185"/>
      <c r="V937" s="185"/>
      <c r="W937" s="185"/>
      <c r="X937" s="185"/>
      <c r="Y937" s="185"/>
      <c r="Z937" s="185"/>
      <c r="AA937" s="185"/>
      <c r="AB937" s="185"/>
      <c r="AC937" s="185"/>
      <c r="AD937" s="185"/>
      <c r="AE937" s="185"/>
      <c r="AF937" s="185"/>
      <c r="AG937" s="185"/>
      <c r="AH937" s="249"/>
      <c r="AI937" s="185"/>
      <c r="AJ937" s="185"/>
      <c r="AK937" s="185"/>
      <c r="AL937" s="185"/>
      <c r="AM937" s="185"/>
    </row>
    <row r="938" spans="1:39">
      <c r="A938" s="162"/>
      <c r="B938" s="162"/>
      <c r="C938" s="162"/>
      <c r="D938" s="162"/>
      <c r="E938" s="162"/>
      <c r="F938" s="162"/>
      <c r="G938" s="162"/>
      <c r="H938" s="163"/>
      <c r="I938" s="292"/>
      <c r="J938" s="292"/>
      <c r="K938" s="292"/>
      <c r="L938" s="185"/>
      <c r="M938" s="185"/>
      <c r="N938" s="185"/>
      <c r="O938" s="185"/>
      <c r="P938" s="185"/>
      <c r="Q938" s="185"/>
      <c r="R938" s="185"/>
      <c r="S938" s="185"/>
      <c r="T938" s="185"/>
      <c r="U938" s="185"/>
      <c r="V938" s="185"/>
      <c r="W938" s="185"/>
      <c r="X938" s="185"/>
      <c r="Y938" s="185"/>
      <c r="Z938" s="185"/>
      <c r="AA938" s="185"/>
      <c r="AB938" s="185"/>
      <c r="AC938" s="185"/>
      <c r="AD938" s="185"/>
      <c r="AE938" s="185"/>
      <c r="AF938" s="185"/>
      <c r="AG938" s="185"/>
      <c r="AH938" s="249"/>
      <c r="AI938" s="185"/>
      <c r="AJ938" s="185"/>
      <c r="AK938" s="185"/>
      <c r="AL938" s="185"/>
      <c r="AM938" s="185"/>
    </row>
    <row r="939" spans="1:39">
      <c r="A939" s="162"/>
      <c r="B939" s="162"/>
      <c r="C939" s="162"/>
      <c r="D939" s="162"/>
      <c r="E939" s="162"/>
      <c r="F939" s="162"/>
      <c r="G939" s="162"/>
      <c r="H939" s="163"/>
      <c r="I939" s="292"/>
      <c r="J939" s="292"/>
      <c r="K939" s="292"/>
      <c r="L939" s="185"/>
      <c r="M939" s="185"/>
      <c r="N939" s="185"/>
      <c r="O939" s="185"/>
      <c r="P939" s="185"/>
      <c r="Q939" s="185"/>
      <c r="R939" s="185"/>
      <c r="S939" s="185"/>
      <c r="T939" s="185"/>
      <c r="U939" s="185"/>
      <c r="V939" s="185"/>
      <c r="W939" s="185"/>
      <c r="X939" s="185"/>
      <c r="Y939" s="185"/>
      <c r="Z939" s="185"/>
      <c r="AA939" s="185"/>
      <c r="AB939" s="185"/>
      <c r="AC939" s="185"/>
      <c r="AD939" s="185"/>
      <c r="AE939" s="185"/>
      <c r="AF939" s="185"/>
      <c r="AG939" s="185"/>
      <c r="AH939" s="249"/>
      <c r="AI939" s="185"/>
      <c r="AJ939" s="185"/>
      <c r="AK939" s="185"/>
      <c r="AL939" s="185"/>
      <c r="AM939" s="185"/>
    </row>
    <row r="940" spans="1:39">
      <c r="A940" s="162"/>
      <c r="B940" s="162"/>
      <c r="C940" s="162"/>
      <c r="D940" s="162"/>
      <c r="E940" s="162"/>
      <c r="F940" s="162"/>
      <c r="G940" s="162"/>
      <c r="H940" s="163"/>
      <c r="I940" s="292"/>
      <c r="J940" s="292"/>
      <c r="K940" s="292"/>
      <c r="L940" s="185"/>
      <c r="M940" s="185"/>
      <c r="N940" s="185"/>
      <c r="O940" s="185"/>
      <c r="P940" s="185"/>
      <c r="Q940" s="185"/>
      <c r="R940" s="185"/>
      <c r="S940" s="185"/>
      <c r="T940" s="185"/>
      <c r="U940" s="185"/>
      <c r="V940" s="185"/>
      <c r="W940" s="185"/>
      <c r="X940" s="185"/>
      <c r="Y940" s="185"/>
      <c r="Z940" s="185"/>
      <c r="AA940" s="185"/>
      <c r="AB940" s="185"/>
      <c r="AC940" s="185"/>
      <c r="AD940" s="185"/>
      <c r="AE940" s="185"/>
      <c r="AF940" s="185"/>
      <c r="AG940" s="185"/>
      <c r="AH940" s="249"/>
      <c r="AI940" s="185"/>
      <c r="AJ940" s="185"/>
      <c r="AK940" s="185"/>
      <c r="AL940" s="185"/>
      <c r="AM940" s="185"/>
    </row>
    <row r="941" spans="1:39">
      <c r="A941" s="162"/>
      <c r="B941" s="162"/>
      <c r="C941" s="162"/>
      <c r="D941" s="162"/>
      <c r="E941" s="162"/>
      <c r="F941" s="162"/>
      <c r="G941" s="162"/>
      <c r="H941" s="163"/>
      <c r="I941" s="292"/>
      <c r="J941" s="292"/>
      <c r="K941" s="292"/>
      <c r="L941" s="185"/>
      <c r="M941" s="185"/>
      <c r="N941" s="185"/>
      <c r="O941" s="185"/>
      <c r="P941" s="185"/>
      <c r="Q941" s="185"/>
      <c r="R941" s="185"/>
      <c r="S941" s="185"/>
      <c r="T941" s="185"/>
      <c r="U941" s="185"/>
      <c r="V941" s="185"/>
      <c r="W941" s="185"/>
      <c r="X941" s="185"/>
      <c r="Y941" s="185"/>
      <c r="Z941" s="185"/>
      <c r="AA941" s="185"/>
      <c r="AB941" s="185"/>
      <c r="AC941" s="185"/>
      <c r="AD941" s="185"/>
      <c r="AE941" s="185"/>
      <c r="AF941" s="185"/>
      <c r="AG941" s="185"/>
      <c r="AH941" s="249"/>
      <c r="AI941" s="185"/>
      <c r="AJ941" s="185"/>
      <c r="AK941" s="185"/>
      <c r="AL941" s="185"/>
      <c r="AM941" s="185"/>
    </row>
    <row r="942" spans="1:39">
      <c r="A942" s="162"/>
      <c r="B942" s="162"/>
      <c r="C942" s="162"/>
      <c r="D942" s="162"/>
      <c r="E942" s="162"/>
      <c r="F942" s="162"/>
      <c r="G942" s="162"/>
      <c r="H942" s="163"/>
      <c r="I942" s="292"/>
      <c r="J942" s="292"/>
      <c r="K942" s="292"/>
      <c r="L942" s="185"/>
      <c r="M942" s="185"/>
      <c r="N942" s="185"/>
      <c r="O942" s="185"/>
      <c r="P942" s="185"/>
      <c r="Q942" s="185"/>
      <c r="R942" s="185"/>
      <c r="S942" s="185"/>
      <c r="T942" s="185"/>
      <c r="U942" s="185"/>
      <c r="V942" s="185"/>
      <c r="W942" s="185"/>
      <c r="X942" s="185"/>
      <c r="Y942" s="185"/>
      <c r="Z942" s="185"/>
      <c r="AA942" s="185"/>
      <c r="AB942" s="185"/>
      <c r="AC942" s="185"/>
      <c r="AD942" s="185"/>
      <c r="AE942" s="185"/>
      <c r="AF942" s="185"/>
      <c r="AG942" s="185"/>
      <c r="AH942" s="249"/>
      <c r="AI942" s="185"/>
      <c r="AJ942" s="185"/>
      <c r="AK942" s="185"/>
      <c r="AL942" s="185"/>
      <c r="AM942" s="185"/>
    </row>
    <row r="943" spans="1:39">
      <c r="A943" s="162"/>
      <c r="B943" s="162"/>
      <c r="C943" s="162"/>
      <c r="D943" s="162"/>
      <c r="E943" s="162"/>
      <c r="F943" s="162"/>
      <c r="G943" s="162"/>
      <c r="H943" s="163"/>
      <c r="I943" s="292"/>
      <c r="J943" s="292"/>
      <c r="K943" s="292"/>
      <c r="L943" s="185"/>
      <c r="M943" s="185"/>
      <c r="N943" s="185"/>
      <c r="O943" s="185"/>
      <c r="P943" s="185"/>
      <c r="Q943" s="185"/>
      <c r="R943" s="185"/>
      <c r="S943" s="185"/>
      <c r="T943" s="185"/>
      <c r="U943" s="185"/>
      <c r="V943" s="185"/>
      <c r="W943" s="185"/>
      <c r="X943" s="185"/>
      <c r="Y943" s="185"/>
      <c r="Z943" s="185"/>
      <c r="AA943" s="185"/>
      <c r="AB943" s="185"/>
      <c r="AC943" s="185"/>
      <c r="AD943" s="185"/>
      <c r="AE943" s="185"/>
      <c r="AF943" s="185"/>
      <c r="AG943" s="185"/>
      <c r="AH943" s="249"/>
      <c r="AI943" s="185"/>
      <c r="AJ943" s="185"/>
      <c r="AK943" s="185"/>
      <c r="AL943" s="185"/>
      <c r="AM943" s="185"/>
    </row>
    <row r="944" spans="1:39">
      <c r="A944" s="162"/>
      <c r="B944" s="162"/>
      <c r="C944" s="162"/>
      <c r="D944" s="162"/>
      <c r="E944" s="162"/>
      <c r="F944" s="162"/>
      <c r="G944" s="162"/>
      <c r="H944" s="163"/>
      <c r="I944" s="292"/>
      <c r="J944" s="292"/>
      <c r="K944" s="292"/>
      <c r="L944" s="185"/>
      <c r="M944" s="185"/>
      <c r="N944" s="185"/>
      <c r="O944" s="185"/>
      <c r="P944" s="185"/>
      <c r="Q944" s="185"/>
      <c r="R944" s="185"/>
      <c r="S944" s="185"/>
      <c r="T944" s="185"/>
      <c r="U944" s="185"/>
      <c r="V944" s="185"/>
      <c r="W944" s="185"/>
      <c r="X944" s="185"/>
      <c r="Y944" s="185"/>
      <c r="Z944" s="185"/>
      <c r="AA944" s="185"/>
      <c r="AB944" s="185"/>
      <c r="AC944" s="185"/>
      <c r="AD944" s="185"/>
      <c r="AE944" s="185"/>
      <c r="AF944" s="185"/>
      <c r="AG944" s="185"/>
      <c r="AH944" s="249"/>
      <c r="AI944" s="185"/>
      <c r="AJ944" s="185"/>
      <c r="AK944" s="185"/>
      <c r="AL944" s="185"/>
      <c r="AM944" s="185"/>
    </row>
    <row r="945" spans="1:39">
      <c r="A945" s="162"/>
      <c r="B945" s="162"/>
      <c r="C945" s="162"/>
      <c r="D945" s="162"/>
      <c r="E945" s="162"/>
      <c r="F945" s="162"/>
      <c r="G945" s="162"/>
      <c r="H945" s="163"/>
      <c r="I945" s="292"/>
      <c r="J945" s="292"/>
      <c r="K945" s="292"/>
      <c r="L945" s="185"/>
      <c r="M945" s="185"/>
      <c r="N945" s="185"/>
      <c r="O945" s="185"/>
      <c r="P945" s="185"/>
      <c r="Q945" s="185"/>
      <c r="R945" s="185"/>
      <c r="S945" s="185"/>
      <c r="T945" s="185"/>
      <c r="U945" s="185"/>
      <c r="V945" s="185"/>
      <c r="W945" s="185"/>
      <c r="X945" s="185"/>
      <c r="Y945" s="185"/>
      <c r="Z945" s="185"/>
      <c r="AA945" s="185"/>
      <c r="AB945" s="185"/>
      <c r="AC945" s="185"/>
      <c r="AD945" s="185"/>
      <c r="AE945" s="185"/>
      <c r="AF945" s="185"/>
      <c r="AG945" s="185"/>
      <c r="AH945" s="249"/>
      <c r="AI945" s="185"/>
      <c r="AJ945" s="185"/>
      <c r="AK945" s="185"/>
      <c r="AL945" s="185"/>
      <c r="AM945" s="185"/>
    </row>
    <row r="946" spans="1:39">
      <c r="A946" s="162"/>
      <c r="B946" s="162"/>
      <c r="C946" s="162"/>
      <c r="D946" s="162"/>
      <c r="E946" s="162"/>
      <c r="F946" s="162"/>
      <c r="G946" s="162"/>
      <c r="H946" s="163"/>
      <c r="I946" s="292"/>
      <c r="J946" s="292"/>
      <c r="K946" s="292"/>
      <c r="L946" s="185"/>
      <c r="M946" s="185"/>
      <c r="N946" s="185"/>
      <c r="O946" s="185"/>
      <c r="P946" s="185"/>
      <c r="Q946" s="185"/>
      <c r="R946" s="185"/>
      <c r="S946" s="185"/>
      <c r="T946" s="185"/>
      <c r="U946" s="185"/>
      <c r="V946" s="185"/>
      <c r="W946" s="185"/>
      <c r="X946" s="185"/>
      <c r="Y946" s="185"/>
      <c r="Z946" s="185"/>
      <c r="AA946" s="185"/>
      <c r="AB946" s="185"/>
      <c r="AC946" s="185"/>
      <c r="AD946" s="185"/>
      <c r="AE946" s="185"/>
      <c r="AF946" s="185"/>
      <c r="AG946" s="185"/>
      <c r="AH946" s="249"/>
      <c r="AI946" s="185"/>
      <c r="AJ946" s="185"/>
      <c r="AK946" s="185"/>
      <c r="AL946" s="185"/>
      <c r="AM946" s="185"/>
    </row>
    <row r="947" spans="1:39">
      <c r="A947" s="162"/>
      <c r="B947" s="162"/>
      <c r="C947" s="162"/>
      <c r="D947" s="162"/>
      <c r="E947" s="162"/>
      <c r="F947" s="162"/>
      <c r="G947" s="162"/>
      <c r="H947" s="163"/>
      <c r="I947" s="292"/>
      <c r="J947" s="292"/>
      <c r="K947" s="292"/>
      <c r="L947" s="185"/>
      <c r="M947" s="185"/>
      <c r="N947" s="185"/>
      <c r="O947" s="185"/>
      <c r="P947" s="185"/>
      <c r="Q947" s="185"/>
      <c r="R947" s="185"/>
      <c r="S947" s="185"/>
      <c r="T947" s="185"/>
      <c r="U947" s="185"/>
      <c r="V947" s="185"/>
      <c r="W947" s="185"/>
      <c r="X947" s="185"/>
      <c r="Y947" s="185"/>
      <c r="Z947" s="185"/>
      <c r="AA947" s="185"/>
      <c r="AB947" s="185"/>
      <c r="AC947" s="185"/>
      <c r="AD947" s="185"/>
      <c r="AE947" s="185"/>
      <c r="AF947" s="185"/>
      <c r="AG947" s="185"/>
      <c r="AH947" s="249"/>
      <c r="AI947" s="185"/>
      <c r="AJ947" s="185"/>
      <c r="AK947" s="185"/>
      <c r="AL947" s="185"/>
      <c r="AM947" s="185"/>
    </row>
    <row r="948" spans="1:39">
      <c r="A948" s="162"/>
      <c r="B948" s="162"/>
      <c r="C948" s="162"/>
      <c r="D948" s="162"/>
      <c r="E948" s="162"/>
      <c r="F948" s="162"/>
      <c r="G948" s="162"/>
      <c r="H948" s="163"/>
      <c r="I948" s="292"/>
      <c r="J948" s="292"/>
      <c r="K948" s="292"/>
      <c r="L948" s="185"/>
      <c r="M948" s="185"/>
      <c r="N948" s="185"/>
      <c r="O948" s="185"/>
      <c r="P948" s="185"/>
      <c r="Q948" s="185"/>
      <c r="R948" s="185"/>
      <c r="S948" s="185"/>
      <c r="T948" s="185"/>
      <c r="U948" s="185"/>
      <c r="V948" s="185"/>
      <c r="W948" s="185"/>
      <c r="X948" s="185"/>
      <c r="Y948" s="185"/>
      <c r="Z948" s="185"/>
      <c r="AA948" s="185"/>
      <c r="AB948" s="185"/>
      <c r="AC948" s="185"/>
      <c r="AD948" s="185"/>
      <c r="AE948" s="185"/>
      <c r="AF948" s="185"/>
      <c r="AG948" s="185"/>
      <c r="AH948" s="249"/>
      <c r="AI948" s="185"/>
      <c r="AJ948" s="185"/>
      <c r="AK948" s="185"/>
      <c r="AL948" s="185"/>
      <c r="AM948" s="185"/>
    </row>
    <row r="949" spans="1:39">
      <c r="A949" s="162"/>
      <c r="B949" s="162"/>
      <c r="C949" s="162"/>
      <c r="D949" s="162"/>
      <c r="E949" s="162"/>
      <c r="F949" s="162"/>
      <c r="G949" s="162"/>
      <c r="H949" s="163"/>
      <c r="I949" s="292"/>
      <c r="J949" s="292"/>
      <c r="K949" s="292"/>
      <c r="L949" s="185"/>
      <c r="M949" s="185"/>
      <c r="N949" s="185"/>
      <c r="O949" s="185"/>
      <c r="P949" s="185"/>
      <c r="Q949" s="185"/>
      <c r="R949" s="185"/>
      <c r="S949" s="185"/>
      <c r="T949" s="185"/>
      <c r="U949" s="185"/>
      <c r="V949" s="185"/>
      <c r="W949" s="185"/>
      <c r="X949" s="185"/>
      <c r="Y949" s="185"/>
      <c r="Z949" s="185"/>
      <c r="AA949" s="185"/>
      <c r="AB949" s="185"/>
      <c r="AC949" s="185"/>
      <c r="AD949" s="185"/>
      <c r="AE949" s="185"/>
      <c r="AF949" s="185"/>
      <c r="AG949" s="185"/>
      <c r="AH949" s="249"/>
      <c r="AI949" s="185"/>
      <c r="AJ949" s="185"/>
      <c r="AK949" s="185"/>
      <c r="AL949" s="185"/>
      <c r="AM949" s="185"/>
    </row>
    <row r="950" spans="1:39">
      <c r="A950" s="162"/>
      <c r="B950" s="162"/>
      <c r="C950" s="162"/>
      <c r="D950" s="162"/>
      <c r="E950" s="162"/>
      <c r="F950" s="162"/>
      <c r="G950" s="162"/>
      <c r="H950" s="163"/>
      <c r="I950" s="292"/>
      <c r="J950" s="292"/>
      <c r="K950" s="292"/>
      <c r="L950" s="185"/>
      <c r="M950" s="185"/>
      <c r="N950" s="185"/>
      <c r="O950" s="185"/>
      <c r="P950" s="185"/>
      <c r="Q950" s="185"/>
      <c r="R950" s="185"/>
      <c r="S950" s="185"/>
      <c r="T950" s="185"/>
      <c r="U950" s="185"/>
      <c r="V950" s="185"/>
      <c r="W950" s="185"/>
      <c r="X950" s="185"/>
      <c r="Y950" s="185"/>
      <c r="Z950" s="185"/>
      <c r="AA950" s="185"/>
      <c r="AB950" s="185"/>
      <c r="AC950" s="185"/>
      <c r="AD950" s="185"/>
      <c r="AE950" s="185"/>
      <c r="AF950" s="185"/>
      <c r="AG950" s="185"/>
      <c r="AH950" s="249"/>
      <c r="AI950" s="185"/>
      <c r="AJ950" s="185"/>
      <c r="AK950" s="185"/>
      <c r="AL950" s="185"/>
      <c r="AM950" s="185"/>
    </row>
    <row r="951" spans="1:39">
      <c r="A951" s="162"/>
      <c r="B951" s="162"/>
      <c r="C951" s="162"/>
      <c r="D951" s="162"/>
      <c r="E951" s="162"/>
      <c r="F951" s="162"/>
      <c r="G951" s="162"/>
      <c r="H951" s="163"/>
      <c r="I951" s="292"/>
      <c r="J951" s="292"/>
      <c r="K951" s="292"/>
      <c r="L951" s="185"/>
      <c r="M951" s="185"/>
      <c r="N951" s="185"/>
      <c r="O951" s="185"/>
      <c r="P951" s="185"/>
      <c r="Q951" s="185"/>
      <c r="R951" s="185"/>
      <c r="S951" s="185"/>
      <c r="T951" s="185"/>
      <c r="U951" s="185"/>
      <c r="V951" s="185"/>
      <c r="W951" s="185"/>
      <c r="X951" s="185"/>
      <c r="Y951" s="185"/>
      <c r="Z951" s="185"/>
      <c r="AA951" s="185"/>
      <c r="AB951" s="185"/>
      <c r="AC951" s="185"/>
      <c r="AD951" s="185"/>
      <c r="AE951" s="185"/>
      <c r="AF951" s="185"/>
      <c r="AG951" s="185"/>
      <c r="AH951" s="249"/>
      <c r="AI951" s="185"/>
      <c r="AJ951" s="185"/>
      <c r="AK951" s="185"/>
      <c r="AL951" s="185"/>
      <c r="AM951" s="185"/>
    </row>
    <row r="952" spans="1:39">
      <c r="A952" s="162"/>
      <c r="B952" s="162"/>
      <c r="C952" s="162"/>
      <c r="D952" s="162"/>
      <c r="E952" s="162"/>
      <c r="F952" s="162"/>
      <c r="G952" s="162"/>
      <c r="H952" s="163"/>
      <c r="I952" s="292"/>
      <c r="J952" s="292"/>
      <c r="K952" s="292"/>
      <c r="L952" s="185"/>
      <c r="M952" s="185"/>
      <c r="N952" s="185"/>
      <c r="O952" s="185"/>
      <c r="P952" s="185"/>
      <c r="Q952" s="185"/>
      <c r="R952" s="185"/>
      <c r="S952" s="185"/>
      <c r="T952" s="185"/>
      <c r="U952" s="185"/>
      <c r="V952" s="185"/>
      <c r="W952" s="185"/>
      <c r="X952" s="185"/>
      <c r="Y952" s="185"/>
      <c r="Z952" s="185"/>
      <c r="AA952" s="185"/>
      <c r="AB952" s="185"/>
      <c r="AC952" s="185"/>
      <c r="AD952" s="185"/>
      <c r="AE952" s="185"/>
      <c r="AF952" s="185"/>
      <c r="AG952" s="185"/>
      <c r="AH952" s="249"/>
      <c r="AI952" s="185"/>
      <c r="AJ952" s="185"/>
      <c r="AK952" s="185"/>
      <c r="AL952" s="185"/>
      <c r="AM952" s="185"/>
    </row>
    <row r="953" spans="1:39">
      <c r="A953" s="162"/>
      <c r="B953" s="162"/>
      <c r="C953" s="162"/>
      <c r="D953" s="162"/>
      <c r="E953" s="162"/>
      <c r="F953" s="162"/>
      <c r="G953" s="162"/>
      <c r="H953" s="163"/>
      <c r="I953" s="292"/>
      <c r="J953" s="292"/>
      <c r="K953" s="292"/>
      <c r="L953" s="185"/>
      <c r="M953" s="185"/>
      <c r="N953" s="185"/>
      <c r="O953" s="185"/>
      <c r="P953" s="185"/>
      <c r="Q953" s="185"/>
      <c r="R953" s="185"/>
      <c r="S953" s="185"/>
      <c r="T953" s="185"/>
      <c r="U953" s="185"/>
      <c r="V953" s="185"/>
      <c r="W953" s="185"/>
      <c r="X953" s="185"/>
      <c r="Y953" s="185"/>
      <c r="Z953" s="185"/>
      <c r="AA953" s="185"/>
      <c r="AB953" s="185"/>
      <c r="AC953" s="185"/>
      <c r="AD953" s="185"/>
      <c r="AE953" s="185"/>
      <c r="AF953" s="185"/>
      <c r="AG953" s="185"/>
      <c r="AH953" s="249"/>
      <c r="AI953" s="185"/>
      <c r="AJ953" s="185"/>
      <c r="AK953" s="185"/>
      <c r="AL953" s="185"/>
      <c r="AM953" s="185"/>
    </row>
    <row r="954" spans="1:39">
      <c r="A954" s="162"/>
      <c r="B954" s="162"/>
      <c r="C954" s="162"/>
      <c r="D954" s="162"/>
      <c r="E954" s="162"/>
      <c r="F954" s="162"/>
      <c r="G954" s="162"/>
      <c r="H954" s="163"/>
      <c r="I954" s="292"/>
      <c r="J954" s="292"/>
      <c r="K954" s="292"/>
      <c r="L954" s="185"/>
      <c r="M954" s="185"/>
      <c r="N954" s="185"/>
      <c r="O954" s="185"/>
      <c r="P954" s="185"/>
      <c r="Q954" s="185"/>
      <c r="R954" s="185"/>
      <c r="S954" s="185"/>
      <c r="T954" s="185"/>
      <c r="U954" s="185"/>
      <c r="V954" s="185"/>
      <c r="W954" s="185"/>
      <c r="X954" s="185"/>
      <c r="Y954" s="185"/>
      <c r="Z954" s="185"/>
      <c r="AA954" s="185"/>
      <c r="AB954" s="185"/>
      <c r="AC954" s="185"/>
      <c r="AD954" s="185"/>
      <c r="AE954" s="185"/>
      <c r="AF954" s="185"/>
      <c r="AG954" s="185"/>
      <c r="AH954" s="249"/>
      <c r="AI954" s="185"/>
      <c r="AJ954" s="185"/>
      <c r="AK954" s="185"/>
      <c r="AL954" s="185"/>
      <c r="AM954" s="185"/>
    </row>
    <row r="955" spans="1:39">
      <c r="A955" s="162"/>
      <c r="B955" s="162"/>
      <c r="C955" s="162"/>
      <c r="D955" s="162"/>
      <c r="E955" s="162"/>
      <c r="F955" s="162"/>
      <c r="G955" s="162"/>
      <c r="H955" s="163"/>
      <c r="I955" s="292"/>
      <c r="J955" s="292"/>
      <c r="K955" s="292"/>
      <c r="L955" s="185"/>
      <c r="M955" s="185"/>
      <c r="N955" s="185"/>
      <c r="O955" s="185"/>
      <c r="P955" s="185"/>
      <c r="Q955" s="185"/>
      <c r="R955" s="185"/>
      <c r="S955" s="185"/>
      <c r="T955" s="185"/>
      <c r="U955" s="185"/>
      <c r="V955" s="185"/>
      <c r="W955" s="185"/>
      <c r="X955" s="185"/>
      <c r="Y955" s="185"/>
      <c r="Z955" s="185"/>
      <c r="AA955" s="185"/>
      <c r="AB955" s="185"/>
      <c r="AC955" s="185"/>
      <c r="AD955" s="185"/>
      <c r="AE955" s="185"/>
      <c r="AF955" s="185"/>
      <c r="AG955" s="185"/>
      <c r="AH955" s="249"/>
      <c r="AI955" s="185"/>
      <c r="AJ955" s="185"/>
      <c r="AK955" s="185"/>
      <c r="AL955" s="185"/>
      <c r="AM955" s="185"/>
    </row>
    <row r="956" spans="1:39">
      <c r="A956" s="162"/>
      <c r="B956" s="162"/>
      <c r="C956" s="162"/>
      <c r="D956" s="162"/>
      <c r="E956" s="162"/>
      <c r="F956" s="162"/>
      <c r="G956" s="162"/>
      <c r="H956" s="163"/>
      <c r="I956" s="292"/>
      <c r="J956" s="292"/>
      <c r="K956" s="292"/>
      <c r="L956" s="185"/>
      <c r="M956" s="185"/>
      <c r="N956" s="185"/>
      <c r="O956" s="185"/>
      <c r="P956" s="185"/>
      <c r="Q956" s="185"/>
      <c r="R956" s="185"/>
      <c r="S956" s="185"/>
      <c r="T956" s="185"/>
      <c r="U956" s="185"/>
      <c r="V956" s="185"/>
      <c r="W956" s="185"/>
      <c r="X956" s="185"/>
      <c r="Y956" s="185"/>
      <c r="Z956" s="185"/>
      <c r="AA956" s="185"/>
      <c r="AB956" s="185"/>
      <c r="AC956" s="185"/>
      <c r="AD956" s="185"/>
      <c r="AE956" s="185"/>
      <c r="AF956" s="185"/>
      <c r="AG956" s="185"/>
      <c r="AH956" s="249"/>
      <c r="AI956" s="185"/>
      <c r="AJ956" s="185"/>
      <c r="AK956" s="185"/>
      <c r="AL956" s="185"/>
      <c r="AM956" s="185"/>
    </row>
    <row r="957" spans="1:39">
      <c r="A957" s="162"/>
      <c r="B957" s="162"/>
      <c r="C957" s="162"/>
      <c r="D957" s="162"/>
      <c r="E957" s="162"/>
      <c r="F957" s="162"/>
      <c r="G957" s="162"/>
      <c r="H957" s="163"/>
      <c r="I957" s="292"/>
      <c r="J957" s="292"/>
      <c r="K957" s="292"/>
      <c r="L957" s="185"/>
      <c r="M957" s="185"/>
      <c r="N957" s="185"/>
      <c r="O957" s="185"/>
      <c r="P957" s="185"/>
      <c r="Q957" s="185"/>
      <c r="R957" s="185"/>
      <c r="S957" s="185"/>
      <c r="T957" s="185"/>
      <c r="U957" s="185"/>
      <c r="V957" s="185"/>
      <c r="W957" s="185"/>
      <c r="X957" s="185"/>
      <c r="Y957" s="185"/>
      <c r="Z957" s="185"/>
      <c r="AA957" s="185"/>
      <c r="AB957" s="185"/>
      <c r="AC957" s="185"/>
      <c r="AD957" s="185"/>
      <c r="AE957" s="185"/>
      <c r="AF957" s="185"/>
      <c r="AG957" s="185"/>
      <c r="AH957" s="249"/>
      <c r="AI957" s="185"/>
      <c r="AJ957" s="185"/>
      <c r="AK957" s="185"/>
      <c r="AL957" s="185"/>
      <c r="AM957" s="185"/>
    </row>
    <row r="958" spans="1:39">
      <c r="A958" s="162"/>
      <c r="B958" s="162"/>
      <c r="C958" s="162"/>
      <c r="D958" s="162"/>
      <c r="E958" s="162"/>
      <c r="F958" s="162"/>
      <c r="G958" s="162"/>
      <c r="H958" s="163"/>
      <c r="I958" s="292"/>
      <c r="J958" s="292"/>
      <c r="K958" s="292"/>
      <c r="L958" s="185"/>
      <c r="M958" s="185"/>
      <c r="N958" s="185"/>
      <c r="O958" s="185"/>
      <c r="P958" s="185"/>
      <c r="Q958" s="185"/>
      <c r="R958" s="185"/>
      <c r="S958" s="185"/>
      <c r="T958" s="185"/>
      <c r="U958" s="185"/>
      <c r="V958" s="185"/>
      <c r="W958" s="185"/>
      <c r="X958" s="185"/>
      <c r="Y958" s="185"/>
      <c r="Z958" s="185"/>
      <c r="AA958" s="185"/>
      <c r="AB958" s="185"/>
      <c r="AC958" s="185"/>
      <c r="AD958" s="185"/>
      <c r="AE958" s="185"/>
      <c r="AF958" s="185"/>
      <c r="AG958" s="185"/>
      <c r="AH958" s="249"/>
      <c r="AI958" s="185"/>
      <c r="AJ958" s="185"/>
      <c r="AK958" s="185"/>
      <c r="AL958" s="185"/>
      <c r="AM958" s="185"/>
    </row>
    <row r="959" spans="1:39">
      <c r="A959" s="162"/>
      <c r="B959" s="162"/>
      <c r="C959" s="162"/>
      <c r="D959" s="162"/>
      <c r="E959" s="162"/>
      <c r="F959" s="162"/>
      <c r="G959" s="162"/>
      <c r="H959" s="163"/>
      <c r="I959" s="292"/>
      <c r="J959" s="292"/>
      <c r="K959" s="292"/>
      <c r="L959" s="185"/>
      <c r="M959" s="185"/>
      <c r="N959" s="185"/>
      <c r="O959" s="185"/>
      <c r="P959" s="185"/>
      <c r="Q959" s="185"/>
      <c r="R959" s="185"/>
      <c r="S959" s="185"/>
      <c r="T959" s="185"/>
      <c r="U959" s="185"/>
      <c r="V959" s="185"/>
      <c r="W959" s="185"/>
      <c r="X959" s="185"/>
      <c r="Y959" s="185"/>
      <c r="Z959" s="185"/>
      <c r="AA959" s="185"/>
      <c r="AB959" s="185"/>
      <c r="AC959" s="185"/>
      <c r="AD959" s="185"/>
      <c r="AE959" s="185"/>
      <c r="AF959" s="185"/>
      <c r="AG959" s="185"/>
      <c r="AH959" s="249"/>
      <c r="AI959" s="185"/>
      <c r="AJ959" s="185"/>
      <c r="AK959" s="185"/>
      <c r="AL959" s="185"/>
      <c r="AM959" s="185"/>
    </row>
    <row r="960" spans="1:39">
      <c r="A960" s="162"/>
      <c r="B960" s="162"/>
      <c r="C960" s="162"/>
      <c r="D960" s="162"/>
      <c r="E960" s="162"/>
      <c r="F960" s="162"/>
      <c r="G960" s="162"/>
      <c r="H960" s="163"/>
      <c r="I960" s="292"/>
      <c r="J960" s="292"/>
      <c r="K960" s="292"/>
      <c r="L960" s="185"/>
      <c r="M960" s="185"/>
      <c r="N960" s="185"/>
      <c r="O960" s="185"/>
      <c r="P960" s="185"/>
      <c r="Q960" s="185"/>
      <c r="R960" s="185"/>
      <c r="S960" s="185"/>
      <c r="T960" s="185"/>
      <c r="U960" s="185"/>
      <c r="V960" s="185"/>
      <c r="W960" s="185"/>
      <c r="X960" s="185"/>
      <c r="Y960" s="185"/>
      <c r="Z960" s="185"/>
      <c r="AA960" s="185"/>
      <c r="AB960" s="185"/>
      <c r="AC960" s="185"/>
      <c r="AD960" s="185"/>
      <c r="AE960" s="185"/>
      <c r="AF960" s="185"/>
      <c r="AG960" s="185"/>
      <c r="AH960" s="249"/>
      <c r="AI960" s="185"/>
      <c r="AJ960" s="185"/>
      <c r="AK960" s="185"/>
      <c r="AL960" s="185"/>
      <c r="AM960" s="185"/>
    </row>
    <row r="961" spans="1:39">
      <c r="A961" s="162"/>
      <c r="B961" s="162"/>
      <c r="C961" s="162"/>
      <c r="D961" s="162"/>
      <c r="E961" s="162"/>
      <c r="F961" s="162"/>
      <c r="G961" s="162"/>
      <c r="H961" s="163"/>
      <c r="I961" s="292"/>
      <c r="J961" s="292"/>
      <c r="K961" s="292"/>
      <c r="L961" s="185"/>
      <c r="M961" s="185"/>
      <c r="N961" s="185"/>
      <c r="O961" s="185"/>
      <c r="P961" s="185"/>
      <c r="Q961" s="185"/>
      <c r="R961" s="185"/>
      <c r="S961" s="185"/>
      <c r="T961" s="185"/>
      <c r="U961" s="185"/>
      <c r="V961" s="185"/>
      <c r="W961" s="185"/>
      <c r="X961" s="185"/>
      <c r="Y961" s="185"/>
      <c r="Z961" s="185"/>
      <c r="AA961" s="185"/>
      <c r="AB961" s="185"/>
      <c r="AC961" s="185"/>
      <c r="AD961" s="185"/>
      <c r="AE961" s="185"/>
      <c r="AF961" s="185"/>
      <c r="AG961" s="185"/>
      <c r="AH961" s="249"/>
      <c r="AI961" s="185"/>
      <c r="AJ961" s="185"/>
      <c r="AK961" s="185"/>
      <c r="AL961" s="185"/>
      <c r="AM961" s="185"/>
    </row>
    <row r="962" spans="1:39">
      <c r="A962" s="162"/>
      <c r="B962" s="162"/>
      <c r="C962" s="162"/>
      <c r="D962" s="162"/>
      <c r="E962" s="162"/>
      <c r="F962" s="162"/>
      <c r="G962" s="162"/>
      <c r="H962" s="163"/>
      <c r="I962" s="292"/>
      <c r="J962" s="292"/>
      <c r="K962" s="292"/>
      <c r="L962" s="185"/>
      <c r="M962" s="185"/>
      <c r="N962" s="185"/>
      <c r="O962" s="185"/>
      <c r="P962" s="185"/>
      <c r="Q962" s="185"/>
      <c r="R962" s="185"/>
      <c r="S962" s="185"/>
      <c r="T962" s="185"/>
      <c r="U962" s="185"/>
      <c r="V962" s="185"/>
      <c r="W962" s="185"/>
      <c r="X962" s="185"/>
      <c r="Y962" s="185"/>
      <c r="Z962" s="185"/>
      <c r="AA962" s="185"/>
      <c r="AB962" s="185"/>
      <c r="AC962" s="185"/>
      <c r="AD962" s="185"/>
      <c r="AE962" s="185"/>
      <c r="AF962" s="185"/>
      <c r="AG962" s="185"/>
      <c r="AH962" s="249"/>
      <c r="AI962" s="185"/>
      <c r="AJ962" s="185"/>
      <c r="AK962" s="185"/>
      <c r="AL962" s="185"/>
      <c r="AM962" s="185"/>
    </row>
    <row r="963" spans="1:39">
      <c r="A963" s="162"/>
      <c r="B963" s="162"/>
      <c r="C963" s="162"/>
      <c r="D963" s="162"/>
      <c r="E963" s="162"/>
      <c r="F963" s="162"/>
      <c r="G963" s="162"/>
      <c r="H963" s="163"/>
      <c r="I963" s="292"/>
      <c r="J963" s="292"/>
      <c r="K963" s="292"/>
      <c r="L963" s="185"/>
      <c r="M963" s="185"/>
      <c r="N963" s="185"/>
      <c r="O963" s="185"/>
      <c r="P963" s="185"/>
      <c r="Q963" s="185"/>
      <c r="R963" s="185"/>
      <c r="S963" s="185"/>
      <c r="T963" s="185"/>
      <c r="U963" s="185"/>
      <c r="V963" s="185"/>
      <c r="W963" s="185"/>
      <c r="X963" s="185"/>
      <c r="Y963" s="185"/>
      <c r="Z963" s="185"/>
      <c r="AA963" s="185"/>
      <c r="AB963" s="185"/>
      <c r="AC963" s="185"/>
      <c r="AD963" s="185"/>
      <c r="AE963" s="185"/>
      <c r="AF963" s="185"/>
      <c r="AG963" s="185"/>
      <c r="AH963" s="249"/>
      <c r="AI963" s="185"/>
      <c r="AJ963" s="185"/>
      <c r="AK963" s="185"/>
      <c r="AL963" s="185"/>
      <c r="AM963" s="185"/>
    </row>
    <row r="964" spans="1:39">
      <c r="A964" s="162"/>
      <c r="B964" s="162"/>
      <c r="C964" s="162"/>
      <c r="D964" s="162"/>
      <c r="E964" s="162"/>
      <c r="F964" s="162"/>
      <c r="G964" s="162"/>
      <c r="H964" s="163"/>
      <c r="I964" s="292"/>
      <c r="J964" s="292"/>
      <c r="K964" s="292"/>
      <c r="L964" s="185"/>
      <c r="M964" s="185"/>
      <c r="N964" s="185"/>
      <c r="O964" s="185"/>
      <c r="P964" s="185"/>
      <c r="Q964" s="185"/>
      <c r="R964" s="185"/>
      <c r="S964" s="185"/>
      <c r="T964" s="185"/>
      <c r="U964" s="185"/>
      <c r="V964" s="185"/>
      <c r="W964" s="185"/>
      <c r="X964" s="185"/>
      <c r="Y964" s="185"/>
      <c r="Z964" s="185"/>
      <c r="AA964" s="185"/>
      <c r="AB964" s="185"/>
      <c r="AC964" s="185"/>
      <c r="AD964" s="185"/>
      <c r="AE964" s="185"/>
      <c r="AF964" s="185"/>
      <c r="AG964" s="185"/>
      <c r="AH964" s="249"/>
      <c r="AI964" s="185"/>
      <c r="AJ964" s="185"/>
      <c r="AK964" s="185"/>
      <c r="AL964" s="185"/>
      <c r="AM964" s="185"/>
    </row>
    <row r="965" spans="1:39">
      <c r="A965" s="162"/>
      <c r="B965" s="162"/>
      <c r="C965" s="162"/>
      <c r="D965" s="162"/>
      <c r="E965" s="162"/>
      <c r="F965" s="162"/>
      <c r="G965" s="162"/>
      <c r="H965" s="163"/>
      <c r="I965" s="292"/>
      <c r="J965" s="292"/>
      <c r="K965" s="292"/>
      <c r="L965" s="185"/>
      <c r="M965" s="185"/>
      <c r="N965" s="185"/>
      <c r="O965" s="185"/>
      <c r="P965" s="185"/>
      <c r="Q965" s="185"/>
      <c r="R965" s="185"/>
      <c r="S965" s="185"/>
      <c r="T965" s="185"/>
      <c r="U965" s="185"/>
      <c r="V965" s="185"/>
      <c r="W965" s="185"/>
      <c r="X965" s="185"/>
      <c r="Y965" s="185"/>
      <c r="Z965" s="185"/>
      <c r="AA965" s="185"/>
      <c r="AB965" s="185"/>
      <c r="AC965" s="185"/>
      <c r="AD965" s="185"/>
      <c r="AE965" s="185"/>
      <c r="AF965" s="185"/>
      <c r="AG965" s="185"/>
      <c r="AH965" s="249"/>
      <c r="AI965" s="185"/>
      <c r="AJ965" s="185"/>
      <c r="AK965" s="185"/>
      <c r="AL965" s="185"/>
      <c r="AM965" s="185"/>
    </row>
    <row r="966" spans="1:39">
      <c r="A966" s="162"/>
      <c r="B966" s="162"/>
      <c r="C966" s="162"/>
      <c r="D966" s="162"/>
      <c r="E966" s="162"/>
      <c r="F966" s="162"/>
      <c r="G966" s="162"/>
      <c r="H966" s="163"/>
      <c r="I966" s="292"/>
      <c r="J966" s="292"/>
      <c r="K966" s="292"/>
      <c r="L966" s="185"/>
      <c r="M966" s="185"/>
      <c r="N966" s="185"/>
      <c r="O966" s="185"/>
      <c r="P966" s="185"/>
      <c r="Q966" s="185"/>
      <c r="R966" s="185"/>
      <c r="S966" s="185"/>
      <c r="T966" s="185"/>
      <c r="U966" s="185"/>
      <c r="V966" s="185"/>
      <c r="W966" s="185"/>
      <c r="X966" s="185"/>
      <c r="Y966" s="185"/>
      <c r="Z966" s="185"/>
      <c r="AA966" s="185"/>
      <c r="AB966" s="185"/>
      <c r="AC966" s="185"/>
      <c r="AD966" s="185"/>
      <c r="AE966" s="185"/>
      <c r="AF966" s="185"/>
      <c r="AG966" s="185"/>
      <c r="AH966" s="249"/>
      <c r="AI966" s="185"/>
      <c r="AJ966" s="185"/>
      <c r="AK966" s="185"/>
      <c r="AL966" s="185"/>
      <c r="AM966" s="185"/>
    </row>
    <row r="967" spans="1:39">
      <c r="A967" s="162"/>
      <c r="B967" s="162"/>
      <c r="C967" s="162"/>
      <c r="D967" s="162"/>
      <c r="E967" s="162"/>
      <c r="F967" s="162"/>
      <c r="G967" s="162"/>
      <c r="H967" s="163"/>
      <c r="I967" s="292"/>
      <c r="J967" s="292"/>
      <c r="K967" s="292"/>
      <c r="L967" s="185"/>
      <c r="M967" s="185"/>
      <c r="N967" s="185"/>
      <c r="O967" s="185"/>
      <c r="P967" s="185"/>
      <c r="Q967" s="185"/>
      <c r="R967" s="185"/>
      <c r="S967" s="185"/>
      <c r="T967" s="185"/>
      <c r="U967" s="185"/>
      <c r="V967" s="185"/>
      <c r="W967" s="185"/>
      <c r="X967" s="185"/>
      <c r="Y967" s="185"/>
      <c r="Z967" s="185"/>
      <c r="AA967" s="185"/>
      <c r="AB967" s="185"/>
      <c r="AC967" s="185"/>
      <c r="AD967" s="185"/>
      <c r="AE967" s="185"/>
      <c r="AF967" s="185"/>
      <c r="AG967" s="185"/>
      <c r="AH967" s="249"/>
      <c r="AI967" s="185"/>
      <c r="AJ967" s="185"/>
      <c r="AK967" s="185"/>
      <c r="AL967" s="185"/>
      <c r="AM967" s="185"/>
    </row>
    <row r="968" spans="1:39">
      <c r="A968" s="162"/>
      <c r="B968" s="162"/>
      <c r="C968" s="162"/>
      <c r="D968" s="162"/>
      <c r="E968" s="162"/>
      <c r="F968" s="162"/>
      <c r="G968" s="162"/>
      <c r="H968" s="163"/>
      <c r="I968" s="292"/>
      <c r="J968" s="292"/>
      <c r="K968" s="292"/>
      <c r="L968" s="185"/>
      <c r="M968" s="185"/>
      <c r="N968" s="185"/>
      <c r="O968" s="185"/>
      <c r="P968" s="185"/>
      <c r="Q968" s="185"/>
      <c r="R968" s="185"/>
      <c r="S968" s="185"/>
      <c r="T968" s="185"/>
      <c r="U968" s="185"/>
      <c r="V968" s="185"/>
      <c r="W968" s="185"/>
      <c r="X968" s="185"/>
      <c r="Y968" s="185"/>
      <c r="Z968" s="185"/>
      <c r="AA968" s="185"/>
      <c r="AB968" s="185"/>
      <c r="AC968" s="185"/>
      <c r="AD968" s="185"/>
      <c r="AE968" s="185"/>
      <c r="AF968" s="185"/>
      <c r="AG968" s="185"/>
      <c r="AH968" s="249"/>
      <c r="AI968" s="185"/>
      <c r="AJ968" s="185"/>
      <c r="AK968" s="185"/>
      <c r="AL968" s="185"/>
      <c r="AM968" s="185"/>
    </row>
    <row r="969" spans="1:39">
      <c r="A969" s="162"/>
      <c r="B969" s="162"/>
      <c r="C969" s="162"/>
      <c r="D969" s="162"/>
      <c r="E969" s="162"/>
      <c r="F969" s="162"/>
      <c r="G969" s="162"/>
      <c r="H969" s="163"/>
      <c r="I969" s="292"/>
      <c r="J969" s="292"/>
      <c r="K969" s="292"/>
      <c r="L969" s="185"/>
      <c r="M969" s="185"/>
      <c r="N969" s="185"/>
      <c r="O969" s="185"/>
      <c r="P969" s="185"/>
      <c r="Q969" s="185"/>
      <c r="R969" s="185"/>
      <c r="S969" s="185"/>
      <c r="T969" s="185"/>
      <c r="U969" s="185"/>
      <c r="V969" s="185"/>
      <c r="W969" s="185"/>
      <c r="X969" s="185"/>
      <c r="Y969" s="185"/>
      <c r="Z969" s="185"/>
      <c r="AA969" s="185"/>
      <c r="AB969" s="185"/>
      <c r="AC969" s="185"/>
      <c r="AD969" s="185"/>
      <c r="AE969" s="185"/>
      <c r="AF969" s="185"/>
      <c r="AG969" s="185"/>
      <c r="AH969" s="249"/>
      <c r="AI969" s="185"/>
      <c r="AJ969" s="185"/>
      <c r="AK969" s="185"/>
      <c r="AL969" s="185"/>
      <c r="AM969" s="185"/>
    </row>
    <row r="970" spans="1:39">
      <c r="A970" s="162"/>
      <c r="B970" s="162"/>
      <c r="C970" s="162"/>
      <c r="D970" s="162"/>
      <c r="E970" s="162"/>
      <c r="F970" s="162"/>
      <c r="G970" s="162"/>
      <c r="H970" s="163"/>
      <c r="I970" s="292"/>
      <c r="J970" s="292"/>
      <c r="K970" s="292"/>
      <c r="L970" s="185"/>
      <c r="M970" s="185"/>
      <c r="N970" s="185"/>
      <c r="O970" s="185"/>
      <c r="P970" s="185"/>
      <c r="Q970" s="185"/>
      <c r="R970" s="185"/>
      <c r="S970" s="185"/>
      <c r="T970" s="185"/>
      <c r="U970" s="185"/>
      <c r="V970" s="185"/>
      <c r="W970" s="185"/>
      <c r="X970" s="185"/>
      <c r="Y970" s="185"/>
      <c r="Z970" s="185"/>
      <c r="AA970" s="185"/>
      <c r="AB970" s="185"/>
      <c r="AC970" s="185"/>
      <c r="AD970" s="185"/>
      <c r="AE970" s="185"/>
      <c r="AF970" s="185"/>
      <c r="AG970" s="185"/>
      <c r="AH970" s="249"/>
      <c r="AI970" s="185"/>
      <c r="AJ970" s="185"/>
      <c r="AK970" s="185"/>
      <c r="AL970" s="185"/>
      <c r="AM970" s="185"/>
    </row>
    <row r="971" spans="1:39">
      <c r="A971" s="162"/>
      <c r="B971" s="162"/>
      <c r="C971" s="162"/>
      <c r="D971" s="162"/>
      <c r="E971" s="162"/>
      <c r="F971" s="162"/>
      <c r="G971" s="162"/>
      <c r="H971" s="163"/>
      <c r="I971" s="292"/>
      <c r="J971" s="292"/>
      <c r="K971" s="292"/>
      <c r="L971" s="185"/>
      <c r="M971" s="185"/>
      <c r="N971" s="185"/>
      <c r="O971" s="185"/>
      <c r="P971" s="185"/>
      <c r="Q971" s="185"/>
      <c r="R971" s="185"/>
      <c r="S971" s="185"/>
      <c r="T971" s="185"/>
      <c r="U971" s="185"/>
      <c r="V971" s="185"/>
      <c r="W971" s="185"/>
      <c r="X971" s="185"/>
      <c r="Y971" s="185"/>
      <c r="Z971" s="185"/>
      <c r="AA971" s="185"/>
      <c r="AB971" s="185"/>
      <c r="AC971" s="185"/>
      <c r="AD971" s="185"/>
      <c r="AE971" s="185"/>
      <c r="AF971" s="185"/>
      <c r="AG971" s="185"/>
      <c r="AH971" s="249"/>
      <c r="AI971" s="185"/>
      <c r="AJ971" s="185"/>
      <c r="AK971" s="185"/>
      <c r="AL971" s="185"/>
      <c r="AM971" s="185"/>
    </row>
    <row r="972" spans="1:39">
      <c r="A972" s="162"/>
      <c r="B972" s="162"/>
      <c r="C972" s="162"/>
      <c r="D972" s="162"/>
      <c r="E972" s="162"/>
      <c r="F972" s="162"/>
      <c r="G972" s="162"/>
      <c r="H972" s="163"/>
      <c r="I972" s="292"/>
      <c r="J972" s="292"/>
      <c r="K972" s="292"/>
      <c r="L972" s="185"/>
      <c r="M972" s="185"/>
      <c r="N972" s="185"/>
      <c r="O972" s="185"/>
      <c r="P972" s="185"/>
      <c r="Q972" s="185"/>
      <c r="R972" s="185"/>
      <c r="S972" s="185"/>
      <c r="T972" s="185"/>
      <c r="U972" s="185"/>
      <c r="V972" s="185"/>
      <c r="W972" s="185"/>
      <c r="X972" s="185"/>
      <c r="Y972" s="185"/>
      <c r="Z972" s="185"/>
      <c r="AA972" s="185"/>
      <c r="AB972" s="185"/>
      <c r="AC972" s="185"/>
      <c r="AD972" s="185"/>
      <c r="AE972" s="185"/>
      <c r="AF972" s="185"/>
      <c r="AG972" s="185"/>
      <c r="AH972" s="249"/>
      <c r="AI972" s="185"/>
      <c r="AJ972" s="185"/>
      <c r="AK972" s="185"/>
      <c r="AL972" s="185"/>
      <c r="AM972" s="185"/>
    </row>
    <row r="973" spans="1:39">
      <c r="A973" s="162"/>
      <c r="B973" s="162"/>
      <c r="C973" s="162"/>
      <c r="D973" s="162"/>
      <c r="E973" s="162"/>
      <c r="F973" s="162"/>
      <c r="G973" s="162"/>
      <c r="H973" s="163"/>
      <c r="I973" s="292"/>
      <c r="J973" s="292"/>
      <c r="K973" s="292"/>
      <c r="L973" s="185"/>
      <c r="M973" s="185"/>
      <c r="N973" s="185"/>
      <c r="O973" s="185"/>
      <c r="P973" s="185"/>
      <c r="Q973" s="185"/>
      <c r="R973" s="185"/>
      <c r="S973" s="185"/>
      <c r="T973" s="185"/>
      <c r="U973" s="185"/>
      <c r="V973" s="185"/>
      <c r="W973" s="185"/>
      <c r="X973" s="185"/>
      <c r="Y973" s="185"/>
      <c r="Z973" s="185"/>
      <c r="AA973" s="185"/>
      <c r="AB973" s="185"/>
      <c r="AC973" s="185"/>
      <c r="AD973" s="185"/>
      <c r="AE973" s="185"/>
      <c r="AF973" s="185"/>
      <c r="AG973" s="185"/>
      <c r="AH973" s="249"/>
      <c r="AI973" s="185"/>
      <c r="AJ973" s="185"/>
      <c r="AK973" s="185"/>
      <c r="AL973" s="185"/>
      <c r="AM973" s="185"/>
    </row>
    <row r="974" spans="1:39">
      <c r="A974" s="162"/>
      <c r="B974" s="162"/>
      <c r="C974" s="162"/>
      <c r="D974" s="162"/>
      <c r="E974" s="162"/>
      <c r="F974" s="162"/>
      <c r="G974" s="162"/>
      <c r="H974" s="163"/>
      <c r="I974" s="292"/>
      <c r="J974" s="292"/>
      <c r="K974" s="292"/>
      <c r="L974" s="185"/>
      <c r="M974" s="185"/>
      <c r="N974" s="185"/>
      <c r="O974" s="185"/>
      <c r="P974" s="185"/>
      <c r="Q974" s="185"/>
      <c r="R974" s="185"/>
      <c r="S974" s="185"/>
      <c r="T974" s="185"/>
      <c r="U974" s="185"/>
      <c r="V974" s="185"/>
      <c r="W974" s="185"/>
      <c r="X974" s="185"/>
      <c r="Y974" s="185"/>
      <c r="Z974" s="185"/>
      <c r="AA974" s="185"/>
      <c r="AB974" s="185"/>
      <c r="AC974" s="185"/>
      <c r="AD974" s="185"/>
      <c r="AE974" s="185"/>
      <c r="AF974" s="185"/>
      <c r="AG974" s="185"/>
      <c r="AH974" s="249"/>
      <c r="AI974" s="185"/>
      <c r="AJ974" s="185"/>
      <c r="AK974" s="185"/>
      <c r="AL974" s="185"/>
      <c r="AM974" s="185"/>
    </row>
    <row r="975" spans="1:39">
      <c r="A975" s="162"/>
      <c r="B975" s="162"/>
      <c r="C975" s="162"/>
      <c r="D975" s="162"/>
      <c r="E975" s="162"/>
      <c r="F975" s="162"/>
      <c r="G975" s="162"/>
      <c r="H975" s="163"/>
      <c r="I975" s="292"/>
      <c r="J975" s="292"/>
      <c r="K975" s="292"/>
      <c r="L975" s="185"/>
      <c r="M975" s="185"/>
      <c r="N975" s="185"/>
      <c r="O975" s="185"/>
      <c r="P975" s="185"/>
      <c r="Q975" s="185"/>
      <c r="R975" s="185"/>
      <c r="S975" s="185"/>
      <c r="T975" s="185"/>
      <c r="U975" s="185"/>
      <c r="V975" s="185"/>
      <c r="W975" s="185"/>
      <c r="X975" s="185"/>
      <c r="Y975" s="185"/>
      <c r="Z975" s="185"/>
      <c r="AA975" s="185"/>
      <c r="AB975" s="185"/>
      <c r="AC975" s="185"/>
      <c r="AD975" s="185"/>
      <c r="AE975" s="185"/>
      <c r="AF975" s="185"/>
      <c r="AG975" s="185"/>
      <c r="AH975" s="249"/>
      <c r="AI975" s="185"/>
      <c r="AJ975" s="185"/>
      <c r="AK975" s="185"/>
      <c r="AL975" s="185"/>
      <c r="AM975" s="185"/>
    </row>
    <row r="976" spans="1:39">
      <c r="A976" s="162"/>
      <c r="B976" s="162"/>
      <c r="C976" s="162"/>
      <c r="D976" s="162"/>
      <c r="E976" s="162"/>
      <c r="F976" s="162"/>
      <c r="G976" s="162"/>
      <c r="H976" s="163"/>
      <c r="I976" s="292"/>
      <c r="J976" s="292"/>
      <c r="K976" s="292"/>
      <c r="L976" s="185"/>
      <c r="M976" s="185"/>
      <c r="N976" s="185"/>
      <c r="O976" s="185"/>
      <c r="P976" s="185"/>
      <c r="Q976" s="185"/>
      <c r="R976" s="185"/>
      <c r="S976" s="185"/>
      <c r="T976" s="185"/>
      <c r="U976" s="185"/>
      <c r="V976" s="185"/>
      <c r="W976" s="185"/>
      <c r="X976" s="185"/>
      <c r="Y976" s="185"/>
      <c r="Z976" s="185"/>
      <c r="AA976" s="185"/>
      <c r="AB976" s="185"/>
      <c r="AC976" s="185"/>
      <c r="AD976" s="185"/>
      <c r="AE976" s="185"/>
      <c r="AF976" s="185"/>
      <c r="AG976" s="185"/>
      <c r="AH976" s="249"/>
      <c r="AI976" s="185"/>
      <c r="AJ976" s="185"/>
      <c r="AK976" s="185"/>
      <c r="AL976" s="185"/>
      <c r="AM976" s="185"/>
    </row>
    <row r="977" spans="1:39">
      <c r="A977" s="162"/>
      <c r="B977" s="162"/>
      <c r="C977" s="162"/>
      <c r="D977" s="162"/>
      <c r="E977" s="162"/>
      <c r="F977" s="162"/>
      <c r="G977" s="162"/>
      <c r="H977" s="163"/>
      <c r="I977" s="292"/>
      <c r="J977" s="292"/>
      <c r="K977" s="292"/>
      <c r="L977" s="185"/>
      <c r="M977" s="185"/>
      <c r="N977" s="185"/>
      <c r="O977" s="185"/>
      <c r="P977" s="185"/>
      <c r="Q977" s="185"/>
      <c r="R977" s="185"/>
      <c r="S977" s="185"/>
      <c r="T977" s="185"/>
      <c r="U977" s="185"/>
      <c r="V977" s="185"/>
      <c r="W977" s="185"/>
      <c r="X977" s="185"/>
      <c r="Y977" s="185"/>
      <c r="Z977" s="185"/>
      <c r="AA977" s="185"/>
      <c r="AB977" s="185"/>
      <c r="AC977" s="185"/>
      <c r="AD977" s="185"/>
      <c r="AE977" s="185"/>
      <c r="AF977" s="185"/>
      <c r="AG977" s="185"/>
      <c r="AH977" s="249"/>
      <c r="AI977" s="185"/>
      <c r="AJ977" s="185"/>
      <c r="AK977" s="185"/>
      <c r="AL977" s="185"/>
      <c r="AM977" s="185"/>
    </row>
    <row r="978" spans="1:39">
      <c r="A978" s="162"/>
      <c r="B978" s="162"/>
      <c r="C978" s="162"/>
      <c r="D978" s="162"/>
      <c r="E978" s="162"/>
      <c r="F978" s="162"/>
      <c r="G978" s="162"/>
      <c r="H978" s="163"/>
      <c r="I978" s="292"/>
      <c r="J978" s="292"/>
      <c r="K978" s="292"/>
      <c r="L978" s="185"/>
      <c r="M978" s="185"/>
      <c r="N978" s="185"/>
      <c r="O978" s="185"/>
      <c r="P978" s="185"/>
      <c r="Q978" s="185"/>
      <c r="R978" s="185"/>
      <c r="S978" s="185"/>
      <c r="T978" s="185"/>
      <c r="U978" s="185"/>
      <c r="V978" s="185"/>
      <c r="W978" s="185"/>
      <c r="X978" s="185"/>
      <c r="Y978" s="185"/>
      <c r="Z978" s="185"/>
      <c r="AA978" s="185"/>
      <c r="AB978" s="185"/>
      <c r="AC978" s="185"/>
      <c r="AD978" s="185"/>
      <c r="AE978" s="185"/>
      <c r="AF978" s="185"/>
      <c r="AG978" s="185"/>
      <c r="AH978" s="249"/>
      <c r="AI978" s="185"/>
      <c r="AJ978" s="185"/>
      <c r="AK978" s="185"/>
      <c r="AL978" s="185"/>
      <c r="AM978" s="185"/>
    </row>
    <row r="979" spans="1:39">
      <c r="A979" s="162"/>
      <c r="B979" s="162"/>
      <c r="C979" s="162"/>
      <c r="D979" s="162"/>
      <c r="E979" s="162"/>
      <c r="F979" s="162"/>
      <c r="G979" s="162"/>
      <c r="H979" s="163"/>
      <c r="I979" s="292"/>
      <c r="J979" s="292"/>
      <c r="K979" s="292"/>
      <c r="L979" s="185"/>
      <c r="M979" s="185"/>
      <c r="N979" s="185"/>
      <c r="O979" s="185"/>
      <c r="P979" s="185"/>
      <c r="Q979" s="185"/>
      <c r="R979" s="185"/>
      <c r="S979" s="185"/>
      <c r="T979" s="185"/>
      <c r="U979" s="185"/>
      <c r="V979" s="185"/>
      <c r="W979" s="185"/>
      <c r="X979" s="185"/>
      <c r="Y979" s="185"/>
      <c r="Z979" s="185"/>
      <c r="AA979" s="185"/>
      <c r="AB979" s="185"/>
      <c r="AC979" s="185"/>
      <c r="AD979" s="185"/>
      <c r="AE979" s="185"/>
      <c r="AF979" s="185"/>
      <c r="AG979" s="185"/>
      <c r="AH979" s="249"/>
      <c r="AI979" s="185"/>
      <c r="AJ979" s="185"/>
      <c r="AK979" s="185"/>
      <c r="AL979" s="185"/>
      <c r="AM979" s="185"/>
    </row>
    <row r="980" spans="1:39">
      <c r="A980" s="162"/>
      <c r="B980" s="162"/>
      <c r="C980" s="162"/>
      <c r="D980" s="162"/>
      <c r="E980" s="162"/>
      <c r="F980" s="162"/>
      <c r="G980" s="162"/>
      <c r="H980" s="163"/>
      <c r="I980" s="292"/>
      <c r="J980" s="292"/>
      <c r="K980" s="292"/>
      <c r="L980" s="185"/>
      <c r="M980" s="185"/>
      <c r="N980" s="185"/>
      <c r="O980" s="185"/>
      <c r="P980" s="185"/>
      <c r="Q980" s="185"/>
      <c r="R980" s="185"/>
      <c r="S980" s="185"/>
      <c r="T980" s="185"/>
      <c r="U980" s="185"/>
      <c r="V980" s="185"/>
      <c r="W980" s="185"/>
      <c r="X980" s="185"/>
      <c r="Y980" s="185"/>
      <c r="Z980" s="185"/>
      <c r="AA980" s="185"/>
      <c r="AB980" s="185"/>
      <c r="AC980" s="185"/>
      <c r="AD980" s="185"/>
      <c r="AE980" s="185"/>
      <c r="AF980" s="185"/>
      <c r="AG980" s="185"/>
      <c r="AH980" s="249"/>
      <c r="AI980" s="185"/>
      <c r="AJ980" s="185"/>
      <c r="AK980" s="185"/>
      <c r="AL980" s="185"/>
      <c r="AM980" s="185"/>
    </row>
    <row r="981" spans="1:39">
      <c r="A981" s="162"/>
      <c r="B981" s="162"/>
      <c r="C981" s="162"/>
      <c r="D981" s="162"/>
      <c r="E981" s="162"/>
      <c r="F981" s="162"/>
      <c r="G981" s="162"/>
      <c r="H981" s="163"/>
      <c r="I981" s="292"/>
      <c r="J981" s="292"/>
      <c r="K981" s="292"/>
      <c r="L981" s="185"/>
      <c r="M981" s="185"/>
      <c r="N981" s="185"/>
      <c r="O981" s="185"/>
      <c r="P981" s="185"/>
      <c r="Q981" s="185"/>
      <c r="R981" s="185"/>
      <c r="S981" s="185"/>
      <c r="T981" s="185"/>
      <c r="U981" s="185"/>
      <c r="V981" s="185"/>
      <c r="W981" s="185"/>
      <c r="X981" s="185"/>
      <c r="Y981" s="185"/>
      <c r="Z981" s="185"/>
      <c r="AA981" s="185"/>
      <c r="AB981" s="185"/>
      <c r="AC981" s="185"/>
      <c r="AD981" s="185"/>
      <c r="AE981" s="185"/>
      <c r="AF981" s="185"/>
      <c r="AG981" s="185"/>
      <c r="AH981" s="249"/>
      <c r="AI981" s="185"/>
      <c r="AJ981" s="185"/>
      <c r="AK981" s="185"/>
      <c r="AL981" s="185"/>
      <c r="AM981" s="185"/>
    </row>
    <row r="982" spans="1:39">
      <c r="A982" s="162"/>
      <c r="B982" s="162"/>
      <c r="C982" s="162"/>
      <c r="D982" s="162"/>
      <c r="E982" s="162"/>
      <c r="F982" s="162"/>
      <c r="G982" s="162"/>
      <c r="H982" s="163"/>
      <c r="I982" s="292"/>
      <c r="J982" s="292"/>
      <c r="K982" s="292"/>
      <c r="L982" s="185"/>
      <c r="M982" s="185"/>
      <c r="N982" s="185"/>
      <c r="O982" s="185"/>
      <c r="P982" s="185"/>
      <c r="Q982" s="185"/>
      <c r="R982" s="185"/>
      <c r="S982" s="185"/>
      <c r="T982" s="185"/>
      <c r="U982" s="185"/>
      <c r="V982" s="185"/>
      <c r="W982" s="185"/>
      <c r="X982" s="185"/>
      <c r="Y982" s="185"/>
      <c r="Z982" s="185"/>
      <c r="AA982" s="185"/>
      <c r="AB982" s="185"/>
      <c r="AC982" s="185"/>
      <c r="AD982" s="185"/>
      <c r="AE982" s="185"/>
      <c r="AF982" s="185"/>
      <c r="AG982" s="185"/>
      <c r="AH982" s="249"/>
      <c r="AI982" s="185"/>
      <c r="AJ982" s="185"/>
      <c r="AK982" s="185"/>
      <c r="AL982" s="185"/>
      <c r="AM982" s="185"/>
    </row>
    <row r="983" spans="1:39">
      <c r="A983" s="162"/>
      <c r="B983" s="162"/>
      <c r="C983" s="162"/>
      <c r="D983" s="162"/>
      <c r="E983" s="162"/>
      <c r="F983" s="162"/>
      <c r="G983" s="162"/>
      <c r="H983" s="163"/>
      <c r="I983" s="292"/>
      <c r="J983" s="292"/>
      <c r="K983" s="292"/>
      <c r="L983" s="185"/>
      <c r="M983" s="185"/>
      <c r="N983" s="185"/>
      <c r="O983" s="185"/>
      <c r="P983" s="185"/>
      <c r="Q983" s="185"/>
      <c r="R983" s="185"/>
      <c r="S983" s="185"/>
      <c r="T983" s="185"/>
      <c r="U983" s="185"/>
      <c r="V983" s="185"/>
      <c r="W983" s="185"/>
      <c r="X983" s="185"/>
      <c r="Y983" s="185"/>
      <c r="Z983" s="185"/>
      <c r="AA983" s="185"/>
      <c r="AB983" s="185"/>
      <c r="AC983" s="185"/>
      <c r="AD983" s="185"/>
      <c r="AE983" s="185"/>
      <c r="AF983" s="185"/>
      <c r="AG983" s="185"/>
      <c r="AH983" s="249"/>
      <c r="AI983" s="185"/>
      <c r="AJ983" s="185"/>
      <c r="AK983" s="185"/>
      <c r="AL983" s="185"/>
      <c r="AM983" s="185"/>
    </row>
    <row r="984" spans="1:39">
      <c r="A984" s="162"/>
      <c r="B984" s="162"/>
      <c r="C984" s="162"/>
      <c r="D984" s="162"/>
      <c r="E984" s="162"/>
      <c r="F984" s="162"/>
      <c r="G984" s="162"/>
      <c r="H984" s="163"/>
      <c r="I984" s="292"/>
      <c r="J984" s="292"/>
      <c r="K984" s="292"/>
      <c r="L984" s="185"/>
      <c r="M984" s="185"/>
      <c r="N984" s="185"/>
      <c r="O984" s="185"/>
      <c r="P984" s="185"/>
      <c r="Q984" s="185"/>
      <c r="R984" s="185"/>
      <c r="S984" s="185"/>
      <c r="T984" s="185"/>
      <c r="U984" s="185"/>
      <c r="V984" s="185"/>
      <c r="W984" s="185"/>
      <c r="X984" s="185"/>
      <c r="Y984" s="185"/>
      <c r="Z984" s="185"/>
      <c r="AA984" s="185"/>
      <c r="AB984" s="185"/>
      <c r="AC984" s="185"/>
      <c r="AD984" s="185"/>
      <c r="AE984" s="185"/>
      <c r="AF984" s="185"/>
      <c r="AG984" s="185"/>
      <c r="AH984" s="249"/>
      <c r="AI984" s="185"/>
      <c r="AJ984" s="185"/>
      <c r="AK984" s="185"/>
      <c r="AL984" s="185"/>
      <c r="AM984" s="185"/>
    </row>
    <row r="985" spans="1:39">
      <c r="A985" s="162"/>
      <c r="B985" s="162"/>
      <c r="C985" s="162"/>
      <c r="D985" s="162"/>
      <c r="E985" s="162"/>
      <c r="F985" s="162"/>
      <c r="G985" s="162"/>
      <c r="H985" s="163"/>
      <c r="I985" s="292"/>
      <c r="J985" s="292"/>
      <c r="K985" s="292"/>
      <c r="L985" s="185"/>
      <c r="M985" s="185"/>
      <c r="N985" s="185"/>
      <c r="O985" s="185"/>
      <c r="P985" s="185"/>
      <c r="Q985" s="185"/>
      <c r="R985" s="185"/>
      <c r="S985" s="185"/>
      <c r="T985" s="185"/>
      <c r="U985" s="185"/>
      <c r="V985" s="185"/>
      <c r="W985" s="185"/>
      <c r="X985" s="185"/>
      <c r="Y985" s="185"/>
      <c r="Z985" s="185"/>
      <c r="AA985" s="185"/>
      <c r="AB985" s="185"/>
      <c r="AC985" s="185"/>
      <c r="AD985" s="185"/>
      <c r="AE985" s="185"/>
      <c r="AF985" s="185"/>
      <c r="AG985" s="185"/>
      <c r="AH985" s="249"/>
      <c r="AI985" s="185"/>
      <c r="AJ985" s="185"/>
      <c r="AK985" s="185"/>
      <c r="AL985" s="185"/>
      <c r="AM985" s="185"/>
    </row>
    <row r="986" spans="1:39">
      <c r="A986" s="162"/>
      <c r="B986" s="162"/>
      <c r="C986" s="162"/>
      <c r="D986" s="162"/>
      <c r="E986" s="162"/>
      <c r="F986" s="162"/>
      <c r="G986" s="162"/>
      <c r="H986" s="163"/>
      <c r="I986" s="292"/>
      <c r="J986" s="292"/>
      <c r="K986" s="292"/>
      <c r="L986" s="185"/>
      <c r="M986" s="185"/>
      <c r="N986" s="185"/>
      <c r="O986" s="185"/>
      <c r="P986" s="185"/>
      <c r="Q986" s="185"/>
      <c r="R986" s="185"/>
      <c r="S986" s="185"/>
      <c r="T986" s="185"/>
      <c r="U986" s="185"/>
      <c r="V986" s="185"/>
      <c r="W986" s="185"/>
      <c r="X986" s="185"/>
      <c r="Y986" s="185"/>
      <c r="Z986" s="185"/>
      <c r="AA986" s="185"/>
      <c r="AB986" s="185"/>
      <c r="AC986" s="185"/>
      <c r="AD986" s="185"/>
      <c r="AE986" s="185"/>
      <c r="AF986" s="185"/>
      <c r="AG986" s="185"/>
      <c r="AH986" s="249"/>
      <c r="AI986" s="185"/>
      <c r="AJ986" s="185"/>
      <c r="AK986" s="185"/>
      <c r="AL986" s="185"/>
      <c r="AM986" s="185"/>
    </row>
    <row r="987" spans="1:39">
      <c r="A987" s="162"/>
      <c r="B987" s="162"/>
      <c r="C987" s="162"/>
      <c r="D987" s="162"/>
      <c r="E987" s="162"/>
      <c r="F987" s="162"/>
      <c r="G987" s="162"/>
      <c r="H987" s="163"/>
      <c r="I987" s="292"/>
      <c r="J987" s="292"/>
      <c r="K987" s="292"/>
      <c r="L987" s="185"/>
      <c r="M987" s="185"/>
      <c r="N987" s="185"/>
      <c r="O987" s="185"/>
      <c r="P987" s="185"/>
      <c r="Q987" s="185"/>
      <c r="R987" s="185"/>
      <c r="S987" s="185"/>
      <c r="T987" s="185"/>
      <c r="U987" s="185"/>
      <c r="V987" s="185"/>
      <c r="W987" s="185"/>
      <c r="X987" s="185"/>
      <c r="Y987" s="185"/>
      <c r="Z987" s="185"/>
      <c r="AA987" s="185"/>
      <c r="AB987" s="185"/>
      <c r="AC987" s="185"/>
      <c r="AD987" s="185"/>
      <c r="AE987" s="185"/>
      <c r="AF987" s="185"/>
      <c r="AG987" s="185"/>
      <c r="AH987" s="249"/>
      <c r="AI987" s="185"/>
      <c r="AJ987" s="185"/>
      <c r="AK987" s="185"/>
      <c r="AL987" s="185"/>
      <c r="AM987" s="185"/>
    </row>
    <row r="988" spans="1:39">
      <c r="A988" s="162"/>
      <c r="B988" s="162"/>
      <c r="C988" s="162"/>
      <c r="D988" s="162"/>
      <c r="E988" s="162"/>
      <c r="F988" s="162"/>
      <c r="G988" s="162"/>
      <c r="H988" s="163"/>
      <c r="I988" s="292"/>
      <c r="J988" s="292"/>
      <c r="K988" s="292"/>
      <c r="L988" s="185"/>
      <c r="M988" s="185"/>
      <c r="N988" s="185"/>
      <c r="O988" s="185"/>
      <c r="P988" s="185"/>
      <c r="Q988" s="185"/>
      <c r="R988" s="185"/>
      <c r="S988" s="185"/>
      <c r="T988" s="185"/>
      <c r="U988" s="185"/>
      <c r="V988" s="185"/>
      <c r="W988" s="185"/>
      <c r="X988" s="185"/>
      <c r="Y988" s="185"/>
      <c r="Z988" s="185"/>
      <c r="AA988" s="185"/>
      <c r="AB988" s="185"/>
      <c r="AC988" s="185"/>
      <c r="AD988" s="185"/>
      <c r="AE988" s="185"/>
      <c r="AF988" s="185"/>
      <c r="AG988" s="185"/>
      <c r="AH988" s="249"/>
      <c r="AI988" s="185"/>
      <c r="AJ988" s="185"/>
      <c r="AK988" s="185"/>
      <c r="AL988" s="185"/>
      <c r="AM988" s="185"/>
    </row>
    <row r="989" spans="1:39">
      <c r="A989" s="162"/>
      <c r="B989" s="162"/>
      <c r="C989" s="162"/>
      <c r="D989" s="162"/>
      <c r="E989" s="162"/>
      <c r="F989" s="162"/>
      <c r="G989" s="162"/>
      <c r="H989" s="163"/>
      <c r="I989" s="292"/>
      <c r="J989" s="292"/>
      <c r="K989" s="292"/>
      <c r="L989" s="185"/>
      <c r="M989" s="185"/>
      <c r="N989" s="185"/>
      <c r="O989" s="185"/>
      <c r="P989" s="185"/>
      <c r="Q989" s="185"/>
      <c r="R989" s="185"/>
      <c r="S989" s="185"/>
      <c r="T989" s="185"/>
      <c r="U989" s="185"/>
      <c r="V989" s="185"/>
      <c r="W989" s="185"/>
      <c r="X989" s="185"/>
      <c r="Y989" s="185"/>
      <c r="Z989" s="185"/>
      <c r="AA989" s="185"/>
      <c r="AB989" s="185"/>
      <c r="AC989" s="185"/>
      <c r="AD989" s="185"/>
      <c r="AE989" s="185"/>
      <c r="AF989" s="185"/>
      <c r="AG989" s="185"/>
      <c r="AH989" s="249"/>
      <c r="AI989" s="185"/>
      <c r="AJ989" s="185"/>
      <c r="AK989" s="185"/>
      <c r="AL989" s="185"/>
      <c r="AM989" s="185"/>
    </row>
    <row r="990" spans="1:39">
      <c r="A990" s="162"/>
      <c r="B990" s="162"/>
      <c r="C990" s="162"/>
      <c r="D990" s="162"/>
      <c r="E990" s="162"/>
      <c r="F990" s="162"/>
      <c r="G990" s="162"/>
      <c r="H990" s="163"/>
      <c r="I990" s="292"/>
      <c r="J990" s="292"/>
      <c r="K990" s="292"/>
      <c r="L990" s="185"/>
      <c r="M990" s="185"/>
      <c r="N990" s="185"/>
      <c r="O990" s="185"/>
      <c r="P990" s="185"/>
      <c r="Q990" s="185"/>
      <c r="R990" s="185"/>
      <c r="S990" s="185"/>
      <c r="T990" s="185"/>
      <c r="U990" s="185"/>
      <c r="V990" s="185"/>
      <c r="W990" s="185"/>
      <c r="X990" s="185"/>
      <c r="Y990" s="185"/>
      <c r="Z990" s="185"/>
      <c r="AA990" s="185"/>
      <c r="AB990" s="185"/>
      <c r="AC990" s="185"/>
      <c r="AD990" s="185"/>
      <c r="AE990" s="185"/>
      <c r="AF990" s="185"/>
      <c r="AG990" s="185"/>
      <c r="AH990" s="249"/>
      <c r="AI990" s="185"/>
      <c r="AJ990" s="185"/>
      <c r="AK990" s="185"/>
      <c r="AL990" s="185"/>
      <c r="AM990" s="185"/>
    </row>
    <row r="991" spans="1:39">
      <c r="A991" s="162"/>
      <c r="B991" s="162"/>
      <c r="C991" s="162"/>
      <c r="D991" s="162"/>
      <c r="E991" s="162"/>
      <c r="F991" s="162"/>
      <c r="G991" s="162"/>
      <c r="H991" s="163"/>
      <c r="I991" s="292"/>
      <c r="J991" s="292"/>
      <c r="K991" s="292"/>
      <c r="L991" s="185"/>
      <c r="M991" s="185"/>
      <c r="N991" s="185"/>
      <c r="O991" s="185"/>
      <c r="P991" s="185"/>
      <c r="Q991" s="185"/>
      <c r="R991" s="185"/>
      <c r="S991" s="185"/>
      <c r="T991" s="185"/>
      <c r="U991" s="185"/>
      <c r="V991" s="185"/>
      <c r="W991" s="185"/>
      <c r="X991" s="185"/>
      <c r="Y991" s="185"/>
      <c r="Z991" s="185"/>
      <c r="AA991" s="185"/>
      <c r="AB991" s="185"/>
      <c r="AC991" s="185"/>
      <c r="AD991" s="185"/>
      <c r="AE991" s="185"/>
      <c r="AF991" s="185"/>
      <c r="AG991" s="185"/>
      <c r="AH991" s="249"/>
      <c r="AI991" s="185"/>
      <c r="AJ991" s="185"/>
      <c r="AK991" s="185"/>
      <c r="AL991" s="185"/>
      <c r="AM991" s="185"/>
    </row>
    <row r="992" spans="1:39">
      <c r="A992" s="162"/>
      <c r="B992" s="162"/>
      <c r="C992" s="162"/>
      <c r="D992" s="162"/>
      <c r="E992" s="162"/>
      <c r="F992" s="162"/>
      <c r="G992" s="162"/>
      <c r="H992" s="163"/>
      <c r="I992" s="292"/>
      <c r="J992" s="292"/>
      <c r="K992" s="292"/>
      <c r="L992" s="185"/>
      <c r="M992" s="185"/>
      <c r="N992" s="185"/>
      <c r="O992" s="185"/>
      <c r="P992" s="185"/>
      <c r="Q992" s="185"/>
      <c r="R992" s="185"/>
      <c r="S992" s="185"/>
      <c r="T992" s="185"/>
      <c r="U992" s="185"/>
      <c r="V992" s="185"/>
      <c r="W992" s="185"/>
      <c r="X992" s="185"/>
      <c r="Y992" s="185"/>
      <c r="Z992" s="185"/>
      <c r="AA992" s="185"/>
      <c r="AB992" s="185"/>
      <c r="AC992" s="185"/>
      <c r="AD992" s="185"/>
      <c r="AE992" s="185"/>
      <c r="AF992" s="185"/>
      <c r="AG992" s="185"/>
      <c r="AH992" s="249"/>
      <c r="AI992" s="185"/>
      <c r="AJ992" s="185"/>
      <c r="AK992" s="185"/>
      <c r="AL992" s="185"/>
      <c r="AM992" s="185"/>
    </row>
    <row r="993" spans="1:39">
      <c r="A993" s="162"/>
      <c r="B993" s="162"/>
      <c r="C993" s="162"/>
      <c r="D993" s="162"/>
      <c r="E993" s="162"/>
      <c r="F993" s="162"/>
      <c r="G993" s="162"/>
      <c r="H993" s="163"/>
      <c r="I993" s="292"/>
      <c r="J993" s="292"/>
      <c r="K993" s="292"/>
      <c r="L993" s="185"/>
      <c r="M993" s="185"/>
      <c r="N993" s="185"/>
      <c r="O993" s="185"/>
      <c r="P993" s="185"/>
      <c r="Q993" s="185"/>
      <c r="R993" s="185"/>
      <c r="S993" s="185"/>
      <c r="T993" s="185"/>
      <c r="U993" s="185"/>
      <c r="V993" s="185"/>
      <c r="W993" s="185"/>
      <c r="X993" s="185"/>
      <c r="Y993" s="185"/>
      <c r="Z993" s="185"/>
      <c r="AA993" s="185"/>
      <c r="AB993" s="185"/>
      <c r="AC993" s="185"/>
      <c r="AD993" s="185"/>
      <c r="AE993" s="185"/>
      <c r="AF993" s="185"/>
      <c r="AG993" s="185"/>
      <c r="AH993" s="249"/>
      <c r="AI993" s="185"/>
      <c r="AJ993" s="185"/>
      <c r="AK993" s="185"/>
      <c r="AL993" s="185"/>
      <c r="AM993" s="185"/>
    </row>
    <row r="994" spans="1:39">
      <c r="A994" s="162"/>
      <c r="B994" s="162"/>
      <c r="C994" s="162"/>
      <c r="D994" s="162"/>
      <c r="E994" s="162"/>
      <c r="F994" s="162"/>
      <c r="G994" s="162"/>
      <c r="H994" s="163"/>
      <c r="I994" s="292"/>
      <c r="J994" s="292"/>
      <c r="K994" s="292"/>
      <c r="L994" s="185"/>
      <c r="M994" s="185"/>
      <c r="N994" s="185"/>
      <c r="O994" s="185"/>
      <c r="P994" s="185"/>
      <c r="Q994" s="185"/>
      <c r="R994" s="185"/>
      <c r="S994" s="185"/>
      <c r="T994" s="185"/>
      <c r="U994" s="185"/>
      <c r="V994" s="185"/>
      <c r="W994" s="185"/>
      <c r="X994" s="185"/>
      <c r="Y994" s="185"/>
      <c r="Z994" s="185"/>
      <c r="AA994" s="185"/>
      <c r="AB994" s="185"/>
      <c r="AC994" s="185"/>
      <c r="AD994" s="185"/>
      <c r="AE994" s="185"/>
      <c r="AF994" s="185"/>
      <c r="AG994" s="185"/>
      <c r="AH994" s="249"/>
      <c r="AI994" s="185"/>
      <c r="AJ994" s="185"/>
      <c r="AK994" s="185"/>
      <c r="AL994" s="185"/>
      <c r="AM994" s="185"/>
    </row>
    <row r="995" spans="1:39">
      <c r="A995" s="162"/>
      <c r="B995" s="162"/>
      <c r="C995" s="162"/>
      <c r="D995" s="162"/>
      <c r="E995" s="162"/>
      <c r="F995" s="162"/>
      <c r="G995" s="162"/>
      <c r="H995" s="163"/>
      <c r="I995" s="292"/>
      <c r="J995" s="292"/>
      <c r="K995" s="292"/>
      <c r="L995" s="185"/>
      <c r="M995" s="185"/>
      <c r="N995" s="185"/>
      <c r="O995" s="185"/>
      <c r="P995" s="185"/>
      <c r="Q995" s="185"/>
      <c r="R995" s="185"/>
      <c r="S995" s="185"/>
      <c r="T995" s="185"/>
      <c r="U995" s="185"/>
      <c r="V995" s="185"/>
      <c r="W995" s="185"/>
      <c r="X995" s="185"/>
      <c r="Y995" s="185"/>
      <c r="Z995" s="185"/>
      <c r="AA995" s="185"/>
      <c r="AB995" s="185"/>
      <c r="AC995" s="185"/>
      <c r="AD995" s="185"/>
      <c r="AE995" s="185"/>
      <c r="AF995" s="185"/>
      <c r="AG995" s="185"/>
      <c r="AH995" s="249"/>
      <c r="AI995" s="185"/>
      <c r="AJ995" s="185"/>
      <c r="AK995" s="185"/>
      <c r="AL995" s="185"/>
      <c r="AM995" s="185"/>
    </row>
    <row r="996" spans="1:39">
      <c r="A996" s="162"/>
      <c r="B996" s="162"/>
      <c r="C996" s="162"/>
      <c r="D996" s="162"/>
      <c r="E996" s="162"/>
      <c r="F996" s="162"/>
      <c r="G996" s="162"/>
      <c r="H996" s="163"/>
      <c r="I996" s="292"/>
      <c r="J996" s="292"/>
      <c r="K996" s="292"/>
      <c r="L996" s="185"/>
      <c r="M996" s="185"/>
      <c r="N996" s="185"/>
      <c r="O996" s="185"/>
      <c r="P996" s="185"/>
      <c r="Q996" s="185"/>
      <c r="R996" s="185"/>
      <c r="S996" s="185"/>
      <c r="T996" s="185"/>
      <c r="U996" s="185"/>
      <c r="V996" s="185"/>
      <c r="W996" s="185"/>
      <c r="X996" s="185"/>
      <c r="Y996" s="185"/>
      <c r="Z996" s="185"/>
      <c r="AA996" s="185"/>
      <c r="AB996" s="185"/>
      <c r="AC996" s="185"/>
      <c r="AD996" s="185"/>
      <c r="AE996" s="185"/>
      <c r="AF996" s="185"/>
      <c r="AG996" s="185"/>
      <c r="AH996" s="249"/>
      <c r="AI996" s="185"/>
      <c r="AJ996" s="185"/>
      <c r="AK996" s="185"/>
      <c r="AL996" s="185"/>
      <c r="AM996" s="185"/>
    </row>
    <row r="997" spans="1:39">
      <c r="A997" s="162"/>
      <c r="B997" s="162"/>
      <c r="C997" s="162"/>
      <c r="D997" s="162"/>
      <c r="E997" s="162"/>
      <c r="F997" s="162"/>
      <c r="G997" s="162"/>
      <c r="H997" s="163"/>
      <c r="I997" s="292"/>
      <c r="J997" s="292"/>
      <c r="K997" s="292"/>
      <c r="L997" s="185"/>
      <c r="M997" s="185"/>
      <c r="N997" s="185"/>
      <c r="O997" s="185"/>
      <c r="P997" s="185"/>
      <c r="Q997" s="185"/>
      <c r="R997" s="185"/>
      <c r="S997" s="185"/>
      <c r="T997" s="185"/>
      <c r="U997" s="185"/>
      <c r="V997" s="185"/>
      <c r="W997" s="185"/>
      <c r="X997" s="185"/>
      <c r="Y997" s="185"/>
      <c r="Z997" s="185"/>
      <c r="AA997" s="185"/>
      <c r="AB997" s="185"/>
      <c r="AC997" s="185"/>
      <c r="AD997" s="185"/>
      <c r="AE997" s="185"/>
      <c r="AF997" s="185"/>
      <c r="AG997" s="185"/>
      <c r="AH997" s="249"/>
      <c r="AI997" s="185"/>
      <c r="AJ997" s="185"/>
      <c r="AK997" s="185"/>
      <c r="AL997" s="185"/>
      <c r="AM997" s="185"/>
    </row>
    <row r="998" spans="1:39">
      <c r="A998" s="162"/>
      <c r="B998" s="162"/>
      <c r="C998" s="162"/>
      <c r="D998" s="162"/>
      <c r="E998" s="162"/>
      <c r="F998" s="162"/>
      <c r="G998" s="162"/>
      <c r="H998" s="163"/>
      <c r="I998" s="292"/>
      <c r="J998" s="292"/>
      <c r="K998" s="292"/>
      <c r="L998" s="185"/>
      <c r="M998" s="185"/>
      <c r="N998" s="185"/>
      <c r="O998" s="185"/>
      <c r="P998" s="185"/>
      <c r="Q998" s="185"/>
      <c r="R998" s="185"/>
      <c r="S998" s="185"/>
      <c r="T998" s="185"/>
      <c r="U998" s="185"/>
      <c r="V998" s="185"/>
      <c r="W998" s="185"/>
      <c r="X998" s="185"/>
      <c r="Y998" s="185"/>
      <c r="Z998" s="185"/>
      <c r="AA998" s="185"/>
      <c r="AB998" s="185"/>
      <c r="AC998" s="185"/>
      <c r="AD998" s="185"/>
      <c r="AE998" s="185"/>
      <c r="AF998" s="185"/>
      <c r="AG998" s="185"/>
      <c r="AH998" s="249"/>
      <c r="AI998" s="185"/>
      <c r="AJ998" s="185"/>
      <c r="AK998" s="185"/>
      <c r="AL998" s="185"/>
      <c r="AM998" s="185"/>
    </row>
    <row r="999" spans="1:39">
      <c r="A999" s="162"/>
      <c r="B999" s="162"/>
      <c r="C999" s="162"/>
      <c r="D999" s="162"/>
      <c r="E999" s="162"/>
      <c r="F999" s="162"/>
      <c r="G999" s="162"/>
      <c r="H999" s="163"/>
      <c r="I999" s="292"/>
      <c r="J999" s="292"/>
      <c r="K999" s="292"/>
      <c r="L999" s="185"/>
      <c r="M999" s="185"/>
      <c r="N999" s="185"/>
      <c r="O999" s="185"/>
      <c r="P999" s="185"/>
      <c r="Q999" s="185"/>
      <c r="R999" s="185"/>
      <c r="S999" s="185"/>
      <c r="T999" s="185"/>
      <c r="U999" s="185"/>
      <c r="V999" s="185"/>
      <c r="W999" s="185"/>
      <c r="X999" s="185"/>
      <c r="Y999" s="185"/>
      <c r="Z999" s="185"/>
      <c r="AA999" s="185"/>
      <c r="AB999" s="185"/>
      <c r="AC999" s="185"/>
      <c r="AD999" s="185"/>
      <c r="AE999" s="185"/>
      <c r="AF999" s="185"/>
      <c r="AG999" s="185"/>
      <c r="AH999" s="249"/>
      <c r="AI999" s="185"/>
      <c r="AJ999" s="185"/>
      <c r="AK999" s="185"/>
      <c r="AL999" s="185"/>
      <c r="AM999" s="185"/>
    </row>
    <row r="1000" spans="1:39">
      <c r="A1000" s="162"/>
      <c r="B1000" s="162"/>
      <c r="C1000" s="162"/>
      <c r="D1000" s="162"/>
      <c r="E1000" s="162"/>
      <c r="F1000" s="162"/>
      <c r="G1000" s="162"/>
      <c r="H1000" s="163"/>
      <c r="I1000" s="292"/>
      <c r="J1000" s="292"/>
      <c r="K1000" s="292"/>
      <c r="L1000" s="185"/>
      <c r="M1000" s="185"/>
      <c r="N1000" s="185"/>
      <c r="O1000" s="185"/>
      <c r="P1000" s="185"/>
      <c r="Q1000" s="185"/>
      <c r="R1000" s="185"/>
      <c r="S1000" s="185"/>
      <c r="T1000" s="185"/>
      <c r="U1000" s="185"/>
      <c r="V1000" s="185"/>
      <c r="W1000" s="185"/>
      <c r="X1000" s="185"/>
      <c r="Y1000" s="185"/>
      <c r="Z1000" s="185"/>
      <c r="AA1000" s="185"/>
      <c r="AB1000" s="185"/>
      <c r="AC1000" s="185"/>
      <c r="AD1000" s="185"/>
      <c r="AE1000" s="185"/>
      <c r="AF1000" s="185"/>
      <c r="AG1000" s="185"/>
      <c r="AH1000" s="249"/>
      <c r="AI1000" s="185"/>
      <c r="AJ1000" s="185"/>
      <c r="AK1000" s="185"/>
      <c r="AL1000" s="185"/>
      <c r="AM1000" s="185"/>
    </row>
    <row r="1001" spans="1:39">
      <c r="A1001" s="162"/>
      <c r="B1001" s="162"/>
      <c r="C1001" s="162"/>
      <c r="D1001" s="162"/>
      <c r="E1001" s="162"/>
      <c r="F1001" s="162"/>
      <c r="G1001" s="162"/>
      <c r="H1001" s="163"/>
      <c r="I1001" s="292"/>
      <c r="J1001" s="292"/>
      <c r="K1001" s="292"/>
      <c r="L1001" s="185"/>
      <c r="M1001" s="185"/>
      <c r="N1001" s="185"/>
      <c r="O1001" s="185"/>
      <c r="P1001" s="185"/>
      <c r="Q1001" s="185"/>
      <c r="R1001" s="185"/>
      <c r="S1001" s="185"/>
      <c r="T1001" s="185"/>
      <c r="U1001" s="185"/>
      <c r="V1001" s="185"/>
      <c r="W1001" s="185"/>
      <c r="X1001" s="185"/>
      <c r="Y1001" s="185"/>
      <c r="Z1001" s="185"/>
      <c r="AA1001" s="185"/>
      <c r="AB1001" s="185"/>
      <c r="AC1001" s="185"/>
      <c r="AD1001" s="185"/>
      <c r="AE1001" s="185"/>
      <c r="AF1001" s="185"/>
      <c r="AG1001" s="185"/>
      <c r="AH1001" s="249"/>
      <c r="AI1001" s="185"/>
      <c r="AJ1001" s="185"/>
      <c r="AK1001" s="185"/>
      <c r="AL1001" s="185"/>
      <c r="AM1001" s="185"/>
    </row>
    <row r="1002" spans="1:39">
      <c r="A1002" s="162"/>
      <c r="B1002" s="162"/>
      <c r="C1002" s="162"/>
      <c r="D1002" s="162"/>
      <c r="E1002" s="162"/>
      <c r="F1002" s="162"/>
      <c r="G1002" s="162"/>
      <c r="H1002" s="163"/>
      <c r="I1002" s="292"/>
      <c r="J1002" s="292"/>
      <c r="K1002" s="292"/>
      <c r="L1002" s="185"/>
      <c r="M1002" s="185"/>
      <c r="N1002" s="185"/>
      <c r="O1002" s="185"/>
      <c r="P1002" s="185"/>
      <c r="Q1002" s="185"/>
      <c r="R1002" s="185"/>
      <c r="S1002" s="185"/>
      <c r="T1002" s="185"/>
      <c r="U1002" s="185"/>
      <c r="V1002" s="185"/>
      <c r="W1002" s="185"/>
      <c r="X1002" s="185"/>
      <c r="Y1002" s="185"/>
      <c r="Z1002" s="185"/>
      <c r="AA1002" s="185"/>
      <c r="AB1002" s="185"/>
      <c r="AC1002" s="185"/>
      <c r="AD1002" s="185"/>
      <c r="AE1002" s="185"/>
      <c r="AF1002" s="185"/>
      <c r="AG1002" s="185"/>
      <c r="AH1002" s="249"/>
      <c r="AI1002" s="185"/>
      <c r="AJ1002" s="185"/>
      <c r="AK1002" s="185"/>
      <c r="AL1002" s="185"/>
      <c r="AM1002" s="185"/>
    </row>
    <row r="1003" spans="1:39">
      <c r="A1003" s="162"/>
      <c r="B1003" s="162"/>
      <c r="C1003" s="162"/>
      <c r="D1003" s="162"/>
      <c r="E1003" s="162"/>
      <c r="F1003" s="162"/>
      <c r="G1003" s="162"/>
      <c r="H1003" s="163"/>
      <c r="I1003" s="292"/>
      <c r="J1003" s="292"/>
      <c r="K1003" s="292"/>
      <c r="L1003" s="185"/>
      <c r="M1003" s="185"/>
      <c r="N1003" s="185"/>
      <c r="O1003" s="185"/>
      <c r="P1003" s="185"/>
      <c r="Q1003" s="185"/>
      <c r="R1003" s="185"/>
      <c r="S1003" s="185"/>
      <c r="T1003" s="185"/>
      <c r="U1003" s="185"/>
      <c r="V1003" s="185"/>
      <c r="W1003" s="185"/>
      <c r="X1003" s="185"/>
      <c r="Y1003" s="185"/>
      <c r="Z1003" s="185"/>
      <c r="AA1003" s="185"/>
      <c r="AB1003" s="185"/>
      <c r="AC1003" s="185"/>
      <c r="AD1003" s="185"/>
      <c r="AE1003" s="185"/>
      <c r="AF1003" s="185"/>
      <c r="AG1003" s="185"/>
      <c r="AH1003" s="249"/>
      <c r="AI1003" s="185"/>
      <c r="AJ1003" s="185"/>
      <c r="AK1003" s="185"/>
      <c r="AL1003" s="185"/>
      <c r="AM1003" s="185"/>
    </row>
    <row r="1004" spans="1:39">
      <c r="A1004" s="162"/>
      <c r="B1004" s="162"/>
      <c r="C1004" s="162"/>
      <c r="D1004" s="162"/>
      <c r="E1004" s="162"/>
      <c r="F1004" s="162"/>
      <c r="G1004" s="162"/>
      <c r="H1004" s="163"/>
      <c r="I1004" s="292"/>
      <c r="J1004" s="292"/>
      <c r="K1004" s="292"/>
      <c r="L1004" s="185"/>
      <c r="M1004" s="185"/>
      <c r="N1004" s="185"/>
      <c r="O1004" s="185"/>
      <c r="P1004" s="185"/>
      <c r="Q1004" s="185"/>
      <c r="R1004" s="185"/>
      <c r="S1004" s="185"/>
      <c r="T1004" s="185"/>
      <c r="U1004" s="185"/>
      <c r="V1004" s="185"/>
      <c r="W1004" s="185"/>
      <c r="X1004" s="185"/>
      <c r="Y1004" s="185"/>
      <c r="Z1004" s="185"/>
      <c r="AA1004" s="185"/>
      <c r="AB1004" s="185"/>
      <c r="AC1004" s="185"/>
      <c r="AD1004" s="185"/>
      <c r="AE1004" s="185"/>
      <c r="AF1004" s="185"/>
      <c r="AG1004" s="185"/>
      <c r="AH1004" s="249"/>
      <c r="AI1004" s="185"/>
      <c r="AJ1004" s="185"/>
      <c r="AK1004" s="185"/>
      <c r="AL1004" s="185"/>
      <c r="AM1004" s="185"/>
    </row>
    <row r="1005" spans="1:39">
      <c r="A1005" s="162"/>
      <c r="B1005" s="162"/>
      <c r="C1005" s="162"/>
      <c r="D1005" s="162"/>
      <c r="E1005" s="162"/>
      <c r="F1005" s="162"/>
      <c r="G1005" s="162"/>
      <c r="H1005" s="163"/>
      <c r="I1005" s="292"/>
      <c r="J1005" s="292"/>
      <c r="K1005" s="292"/>
      <c r="L1005" s="185"/>
      <c r="M1005" s="185"/>
      <c r="N1005" s="185"/>
      <c r="O1005" s="185"/>
      <c r="P1005" s="185"/>
      <c r="Q1005" s="185"/>
      <c r="R1005" s="185"/>
      <c r="S1005" s="185"/>
      <c r="T1005" s="185"/>
      <c r="U1005" s="185"/>
      <c r="V1005" s="185"/>
      <c r="W1005" s="185"/>
      <c r="X1005" s="185"/>
      <c r="Y1005" s="185"/>
      <c r="Z1005" s="185"/>
      <c r="AA1005" s="185"/>
      <c r="AB1005" s="185"/>
      <c r="AC1005" s="185"/>
      <c r="AD1005" s="185"/>
      <c r="AE1005" s="185"/>
      <c r="AF1005" s="185"/>
      <c r="AG1005" s="185"/>
      <c r="AH1005" s="249"/>
      <c r="AI1005" s="185"/>
      <c r="AJ1005" s="185"/>
      <c r="AK1005" s="185"/>
      <c r="AL1005" s="185"/>
      <c r="AM1005" s="185"/>
    </row>
    <row r="1006" spans="1:39">
      <c r="A1006" s="162"/>
      <c r="B1006" s="162"/>
      <c r="C1006" s="162"/>
      <c r="D1006" s="162"/>
      <c r="E1006" s="162"/>
      <c r="F1006" s="162"/>
      <c r="G1006" s="162"/>
      <c r="H1006" s="163"/>
      <c r="I1006" s="292"/>
      <c r="J1006" s="292"/>
      <c r="K1006" s="292"/>
      <c r="L1006" s="185"/>
      <c r="M1006" s="185"/>
      <c r="N1006" s="185"/>
      <c r="O1006" s="185"/>
      <c r="P1006" s="185"/>
      <c r="Q1006" s="185"/>
      <c r="R1006" s="185"/>
      <c r="S1006" s="185"/>
      <c r="T1006" s="185"/>
      <c r="U1006" s="185"/>
      <c r="V1006" s="185"/>
      <c r="W1006" s="185"/>
      <c r="X1006" s="185"/>
      <c r="Y1006" s="185"/>
      <c r="Z1006" s="185"/>
      <c r="AA1006" s="185"/>
      <c r="AB1006" s="185"/>
      <c r="AC1006" s="185"/>
      <c r="AD1006" s="185"/>
      <c r="AE1006" s="185"/>
      <c r="AF1006" s="185"/>
      <c r="AG1006" s="185"/>
      <c r="AH1006" s="249"/>
      <c r="AI1006" s="185"/>
      <c r="AJ1006" s="185"/>
      <c r="AK1006" s="185"/>
      <c r="AL1006" s="185"/>
      <c r="AM1006" s="185"/>
    </row>
    <row r="1007" spans="1:39">
      <c r="A1007" s="162"/>
      <c r="B1007" s="162"/>
      <c r="C1007" s="162"/>
      <c r="D1007" s="162"/>
      <c r="E1007" s="162"/>
      <c r="F1007" s="162"/>
      <c r="G1007" s="162"/>
      <c r="H1007" s="163"/>
      <c r="I1007" s="292"/>
      <c r="J1007" s="292"/>
      <c r="K1007" s="292"/>
      <c r="L1007" s="185"/>
      <c r="M1007" s="185"/>
      <c r="N1007" s="185"/>
      <c r="O1007" s="185"/>
      <c r="P1007" s="185"/>
      <c r="Q1007" s="185"/>
      <c r="R1007" s="185"/>
      <c r="S1007" s="185"/>
      <c r="T1007" s="185"/>
      <c r="U1007" s="185"/>
      <c r="V1007" s="185"/>
      <c r="W1007" s="185"/>
      <c r="X1007" s="185"/>
      <c r="Y1007" s="185"/>
      <c r="Z1007" s="185"/>
      <c r="AA1007" s="185"/>
      <c r="AB1007" s="185"/>
      <c r="AC1007" s="185"/>
      <c r="AD1007" s="185"/>
      <c r="AE1007" s="185"/>
      <c r="AF1007" s="185"/>
      <c r="AG1007" s="185"/>
      <c r="AH1007" s="249"/>
      <c r="AI1007" s="185"/>
      <c r="AJ1007" s="185"/>
      <c r="AK1007" s="185"/>
      <c r="AL1007" s="185"/>
      <c r="AM1007" s="185"/>
    </row>
    <row r="1008" spans="1:39">
      <c r="A1008" s="162"/>
      <c r="B1008" s="162"/>
      <c r="C1008" s="162"/>
      <c r="D1008" s="162"/>
      <c r="E1008" s="162"/>
      <c r="F1008" s="162"/>
      <c r="G1008" s="162"/>
      <c r="H1008" s="163"/>
      <c r="I1008" s="292"/>
      <c r="J1008" s="292"/>
      <c r="K1008" s="292"/>
      <c r="L1008" s="185"/>
      <c r="M1008" s="185"/>
      <c r="N1008" s="185"/>
      <c r="O1008" s="185"/>
      <c r="P1008" s="185"/>
      <c r="Q1008" s="185"/>
      <c r="R1008" s="185"/>
      <c r="S1008" s="185"/>
      <c r="T1008" s="185"/>
      <c r="U1008" s="185"/>
      <c r="V1008" s="185"/>
      <c r="W1008" s="185"/>
      <c r="X1008" s="185"/>
      <c r="Y1008" s="185"/>
      <c r="Z1008" s="185"/>
      <c r="AA1008" s="185"/>
      <c r="AB1008" s="185"/>
      <c r="AC1008" s="185"/>
      <c r="AD1008" s="185"/>
      <c r="AE1008" s="185"/>
      <c r="AF1008" s="185"/>
      <c r="AG1008" s="185"/>
      <c r="AH1008" s="249"/>
      <c r="AI1008" s="185"/>
      <c r="AJ1008" s="185"/>
      <c r="AK1008" s="185"/>
      <c r="AL1008" s="185"/>
      <c r="AM1008" s="185"/>
    </row>
    <row r="1009" spans="1:39">
      <c r="A1009" s="162"/>
      <c r="B1009" s="162"/>
      <c r="C1009" s="162"/>
      <c r="D1009" s="162"/>
      <c r="E1009" s="162"/>
      <c r="F1009" s="162"/>
      <c r="G1009" s="162"/>
      <c r="H1009" s="163"/>
      <c r="I1009" s="292"/>
      <c r="J1009" s="292"/>
      <c r="K1009" s="292"/>
      <c r="L1009" s="185"/>
      <c r="M1009" s="185"/>
      <c r="N1009" s="185"/>
      <c r="O1009" s="185"/>
      <c r="P1009" s="185"/>
      <c r="Q1009" s="185"/>
      <c r="R1009" s="185"/>
      <c r="S1009" s="185"/>
      <c r="T1009" s="185"/>
      <c r="U1009" s="185"/>
      <c r="V1009" s="185"/>
      <c r="W1009" s="185"/>
      <c r="X1009" s="185"/>
      <c r="Y1009" s="185"/>
      <c r="Z1009" s="185"/>
      <c r="AA1009" s="185"/>
      <c r="AB1009" s="185"/>
      <c r="AC1009" s="185"/>
      <c r="AD1009" s="185"/>
      <c r="AE1009" s="185"/>
      <c r="AF1009" s="185"/>
      <c r="AG1009" s="185"/>
      <c r="AH1009" s="249"/>
      <c r="AI1009" s="185"/>
      <c r="AJ1009" s="185"/>
      <c r="AK1009" s="185"/>
      <c r="AL1009" s="185"/>
      <c r="AM1009" s="185"/>
    </row>
    <row r="1010" spans="1:39">
      <c r="A1010" s="162"/>
      <c r="B1010" s="162"/>
      <c r="C1010" s="162"/>
      <c r="D1010" s="162"/>
      <c r="E1010" s="162"/>
      <c r="F1010" s="162"/>
      <c r="G1010" s="162"/>
      <c r="H1010" s="163"/>
      <c r="I1010" s="292"/>
      <c r="J1010" s="292"/>
      <c r="K1010" s="292"/>
      <c r="L1010" s="185"/>
      <c r="M1010" s="185"/>
      <c r="N1010" s="185"/>
      <c r="O1010" s="185"/>
      <c r="P1010" s="185"/>
      <c r="Q1010" s="185"/>
      <c r="R1010" s="185"/>
      <c r="S1010" s="185"/>
      <c r="T1010" s="185"/>
      <c r="U1010" s="185"/>
      <c r="V1010" s="185"/>
      <c r="W1010" s="185"/>
      <c r="X1010" s="185"/>
      <c r="Y1010" s="185"/>
      <c r="Z1010" s="185"/>
      <c r="AA1010" s="185"/>
      <c r="AB1010" s="185"/>
      <c r="AC1010" s="185"/>
      <c r="AD1010" s="185"/>
      <c r="AE1010" s="185"/>
      <c r="AF1010" s="185"/>
      <c r="AG1010" s="185"/>
      <c r="AH1010" s="249"/>
      <c r="AI1010" s="185"/>
      <c r="AJ1010" s="185"/>
      <c r="AK1010" s="185"/>
      <c r="AL1010" s="185"/>
      <c r="AM1010" s="185"/>
    </row>
    <row r="1011" spans="1:39">
      <c r="A1011" s="162"/>
      <c r="B1011" s="162"/>
      <c r="C1011" s="162"/>
      <c r="D1011" s="162"/>
      <c r="E1011" s="162"/>
      <c r="F1011" s="162"/>
      <c r="G1011" s="162"/>
      <c r="H1011" s="163"/>
      <c r="I1011" s="292"/>
      <c r="J1011" s="292"/>
      <c r="K1011" s="292"/>
      <c r="L1011" s="185"/>
      <c r="M1011" s="185"/>
      <c r="N1011" s="185"/>
      <c r="O1011" s="185"/>
      <c r="P1011" s="185"/>
      <c r="Q1011" s="185"/>
      <c r="R1011" s="185"/>
      <c r="S1011" s="185"/>
      <c r="T1011" s="185"/>
      <c r="U1011" s="185"/>
      <c r="V1011" s="185"/>
      <c r="W1011" s="185"/>
      <c r="X1011" s="185"/>
      <c r="Y1011" s="185"/>
      <c r="Z1011" s="185"/>
      <c r="AA1011" s="185"/>
      <c r="AB1011" s="185"/>
      <c r="AC1011" s="185"/>
      <c r="AD1011" s="185"/>
      <c r="AE1011" s="185"/>
      <c r="AF1011" s="185"/>
      <c r="AG1011" s="185"/>
      <c r="AH1011" s="249"/>
      <c r="AI1011" s="185"/>
      <c r="AJ1011" s="185"/>
      <c r="AK1011" s="185"/>
      <c r="AL1011" s="185"/>
      <c r="AM1011" s="185"/>
    </row>
    <row r="1012" spans="1:39">
      <c r="A1012" s="162"/>
      <c r="B1012" s="162"/>
      <c r="C1012" s="162"/>
      <c r="D1012" s="162"/>
      <c r="E1012" s="162"/>
      <c r="F1012" s="162"/>
      <c r="G1012" s="162"/>
      <c r="H1012" s="163"/>
      <c r="I1012" s="292"/>
      <c r="J1012" s="292"/>
      <c r="K1012" s="292"/>
      <c r="L1012" s="185"/>
      <c r="M1012" s="185"/>
      <c r="N1012" s="185"/>
      <c r="O1012" s="185"/>
      <c r="P1012" s="185"/>
      <c r="Q1012" s="185"/>
      <c r="R1012" s="185"/>
      <c r="S1012" s="185"/>
      <c r="T1012" s="185"/>
      <c r="U1012" s="185"/>
      <c r="V1012" s="185"/>
      <c r="W1012" s="185"/>
      <c r="X1012" s="185"/>
      <c r="Y1012" s="185"/>
      <c r="Z1012" s="185"/>
      <c r="AA1012" s="185"/>
      <c r="AB1012" s="185"/>
      <c r="AC1012" s="185"/>
      <c r="AD1012" s="185"/>
      <c r="AE1012" s="185"/>
      <c r="AF1012" s="185"/>
      <c r="AG1012" s="185"/>
      <c r="AH1012" s="249"/>
      <c r="AI1012" s="185"/>
      <c r="AJ1012" s="185"/>
      <c r="AK1012" s="185"/>
      <c r="AL1012" s="185"/>
      <c r="AM1012" s="185"/>
    </row>
    <row r="1013" spans="1:39">
      <c r="A1013" s="162"/>
      <c r="B1013" s="162"/>
      <c r="C1013" s="162"/>
      <c r="D1013" s="162"/>
      <c r="E1013" s="162"/>
      <c r="F1013" s="162"/>
      <c r="G1013" s="162"/>
      <c r="H1013" s="163"/>
      <c r="I1013" s="292"/>
      <c r="J1013" s="292"/>
      <c r="K1013" s="292"/>
      <c r="L1013" s="185"/>
      <c r="M1013" s="185"/>
      <c r="N1013" s="185"/>
      <c r="O1013" s="185"/>
      <c r="P1013" s="185"/>
      <c r="Q1013" s="185"/>
      <c r="R1013" s="185"/>
      <c r="S1013" s="185"/>
      <c r="T1013" s="185"/>
      <c r="U1013" s="185"/>
      <c r="V1013" s="185"/>
      <c r="W1013" s="185"/>
      <c r="X1013" s="185"/>
      <c r="Y1013" s="185"/>
      <c r="Z1013" s="185"/>
      <c r="AA1013" s="185"/>
      <c r="AB1013" s="185"/>
      <c r="AC1013" s="185"/>
      <c r="AD1013" s="185"/>
      <c r="AE1013" s="185"/>
      <c r="AF1013" s="185"/>
      <c r="AG1013" s="185"/>
      <c r="AH1013" s="249"/>
      <c r="AI1013" s="185"/>
      <c r="AJ1013" s="185"/>
      <c r="AK1013" s="185"/>
      <c r="AL1013" s="185"/>
      <c r="AM1013" s="185"/>
    </row>
    <row r="1014" spans="1:39">
      <c r="A1014" s="162"/>
      <c r="B1014" s="162"/>
      <c r="C1014" s="162"/>
      <c r="D1014" s="162"/>
      <c r="E1014" s="162"/>
      <c r="F1014" s="162"/>
      <c r="G1014" s="162"/>
      <c r="H1014" s="163"/>
      <c r="I1014" s="292"/>
      <c r="J1014" s="292"/>
      <c r="K1014" s="292"/>
      <c r="L1014" s="185"/>
      <c r="M1014" s="185"/>
      <c r="N1014" s="185"/>
      <c r="O1014" s="185"/>
      <c r="P1014" s="185"/>
      <c r="Q1014" s="185"/>
      <c r="R1014" s="185"/>
      <c r="S1014" s="185"/>
      <c r="T1014" s="185"/>
      <c r="U1014" s="185"/>
      <c r="V1014" s="185"/>
      <c r="W1014" s="185"/>
      <c r="X1014" s="185"/>
      <c r="Y1014" s="185"/>
      <c r="Z1014" s="185"/>
      <c r="AA1014" s="185"/>
      <c r="AB1014" s="185"/>
      <c r="AC1014" s="185"/>
      <c r="AD1014" s="185"/>
      <c r="AE1014" s="185"/>
      <c r="AF1014" s="185"/>
      <c r="AG1014" s="185"/>
      <c r="AH1014" s="249"/>
      <c r="AI1014" s="185"/>
      <c r="AJ1014" s="185"/>
      <c r="AK1014" s="185"/>
      <c r="AL1014" s="185"/>
      <c r="AM1014" s="185"/>
    </row>
    <row r="1015" spans="1:39">
      <c r="A1015" s="162"/>
      <c r="B1015" s="162"/>
      <c r="C1015" s="162"/>
      <c r="D1015" s="162"/>
      <c r="E1015" s="162"/>
      <c r="F1015" s="162"/>
      <c r="G1015" s="162"/>
      <c r="H1015" s="163"/>
      <c r="I1015" s="292"/>
      <c r="J1015" s="292"/>
      <c r="K1015" s="292"/>
      <c r="L1015" s="185"/>
      <c r="M1015" s="185"/>
      <c r="N1015" s="185"/>
      <c r="O1015" s="185"/>
      <c r="P1015" s="185"/>
      <c r="Q1015" s="185"/>
      <c r="R1015" s="185"/>
      <c r="S1015" s="185"/>
      <c r="T1015" s="185"/>
      <c r="U1015" s="185"/>
      <c r="V1015" s="185"/>
      <c r="W1015" s="185"/>
      <c r="X1015" s="185"/>
      <c r="Y1015" s="185"/>
      <c r="Z1015" s="185"/>
      <c r="AA1015" s="185"/>
      <c r="AB1015" s="185"/>
      <c r="AC1015" s="185"/>
      <c r="AD1015" s="185"/>
      <c r="AE1015" s="185"/>
      <c r="AF1015" s="185"/>
      <c r="AG1015" s="185"/>
      <c r="AH1015" s="249"/>
      <c r="AI1015" s="185"/>
      <c r="AJ1015" s="185"/>
      <c r="AK1015" s="185"/>
      <c r="AL1015" s="185"/>
      <c r="AM1015" s="185"/>
    </row>
    <row r="1016" spans="1:39">
      <c r="A1016" s="162"/>
      <c r="B1016" s="162"/>
      <c r="C1016" s="162"/>
      <c r="D1016" s="162"/>
      <c r="E1016" s="162"/>
      <c r="F1016" s="162"/>
      <c r="G1016" s="162"/>
      <c r="H1016" s="163"/>
      <c r="I1016" s="292"/>
      <c r="J1016" s="292"/>
      <c r="K1016" s="292"/>
      <c r="L1016" s="185"/>
      <c r="M1016" s="185"/>
      <c r="N1016" s="185"/>
      <c r="O1016" s="185"/>
      <c r="P1016" s="185"/>
      <c r="Q1016" s="185"/>
      <c r="R1016" s="185"/>
      <c r="S1016" s="185"/>
      <c r="T1016" s="185"/>
      <c r="U1016" s="185"/>
      <c r="V1016" s="185"/>
      <c r="W1016" s="185"/>
      <c r="X1016" s="185"/>
      <c r="Y1016" s="185"/>
      <c r="Z1016" s="185"/>
      <c r="AA1016" s="185"/>
      <c r="AB1016" s="185"/>
      <c r="AC1016" s="185"/>
      <c r="AD1016" s="185"/>
      <c r="AE1016" s="185"/>
      <c r="AF1016" s="185"/>
      <c r="AG1016" s="185"/>
      <c r="AH1016" s="249"/>
      <c r="AI1016" s="185"/>
      <c r="AJ1016" s="185"/>
      <c r="AK1016" s="185"/>
      <c r="AL1016" s="185"/>
      <c r="AM1016" s="185"/>
    </row>
    <row r="1017" spans="1:39">
      <c r="A1017" s="162"/>
      <c r="B1017" s="162"/>
      <c r="C1017" s="162"/>
      <c r="D1017" s="162"/>
      <c r="E1017" s="162"/>
      <c r="F1017" s="162"/>
      <c r="G1017" s="162"/>
      <c r="H1017" s="163"/>
      <c r="I1017" s="292"/>
      <c r="J1017" s="292"/>
      <c r="K1017" s="292"/>
      <c r="L1017" s="185"/>
      <c r="M1017" s="185"/>
      <c r="N1017" s="185"/>
      <c r="O1017" s="185"/>
      <c r="P1017" s="185"/>
      <c r="Q1017" s="185"/>
      <c r="R1017" s="185"/>
      <c r="S1017" s="185"/>
      <c r="T1017" s="185"/>
      <c r="U1017" s="185"/>
      <c r="V1017" s="185"/>
      <c r="W1017" s="185"/>
      <c r="X1017" s="185"/>
      <c r="Y1017" s="185"/>
      <c r="Z1017" s="185"/>
      <c r="AA1017" s="185"/>
      <c r="AB1017" s="185"/>
      <c r="AC1017" s="185"/>
      <c r="AD1017" s="185"/>
      <c r="AE1017" s="185"/>
      <c r="AF1017" s="185"/>
      <c r="AG1017" s="185"/>
      <c r="AH1017" s="249"/>
      <c r="AI1017" s="185"/>
      <c r="AJ1017" s="185"/>
      <c r="AK1017" s="185"/>
      <c r="AL1017" s="185"/>
      <c r="AM1017" s="185"/>
    </row>
    <row r="1018" spans="1:39">
      <c r="A1018" s="162"/>
      <c r="B1018" s="162"/>
      <c r="C1018" s="162"/>
      <c r="D1018" s="162"/>
      <c r="E1018" s="162"/>
      <c r="F1018" s="162"/>
      <c r="G1018" s="162"/>
      <c r="H1018" s="163"/>
      <c r="I1018" s="292"/>
      <c r="J1018" s="292"/>
      <c r="K1018" s="292"/>
      <c r="L1018" s="185"/>
      <c r="M1018" s="185"/>
      <c r="N1018" s="185"/>
      <c r="O1018" s="185"/>
      <c r="P1018" s="185"/>
      <c r="Q1018" s="185"/>
      <c r="R1018" s="185"/>
      <c r="S1018" s="185"/>
      <c r="T1018" s="185"/>
      <c r="U1018" s="185"/>
      <c r="V1018" s="185"/>
      <c r="W1018" s="185"/>
      <c r="X1018" s="185"/>
      <c r="Y1018" s="185"/>
      <c r="Z1018" s="185"/>
      <c r="AA1018" s="185"/>
      <c r="AB1018" s="185"/>
      <c r="AC1018" s="185"/>
      <c r="AD1018" s="185"/>
      <c r="AE1018" s="185"/>
      <c r="AF1018" s="185"/>
      <c r="AG1018" s="185"/>
      <c r="AH1018" s="249"/>
      <c r="AI1018" s="185"/>
      <c r="AJ1018" s="185"/>
      <c r="AK1018" s="185"/>
      <c r="AL1018" s="185"/>
      <c r="AM1018" s="185"/>
    </row>
    <row r="1019" spans="1:39">
      <c r="A1019" s="162"/>
      <c r="B1019" s="162"/>
      <c r="C1019" s="162"/>
      <c r="D1019" s="162"/>
      <c r="E1019" s="162"/>
      <c r="F1019" s="162"/>
      <c r="G1019" s="162"/>
      <c r="H1019" s="163"/>
      <c r="I1019" s="292"/>
      <c r="J1019" s="292"/>
      <c r="K1019" s="292"/>
      <c r="L1019" s="185"/>
      <c r="M1019" s="185"/>
      <c r="N1019" s="185"/>
      <c r="O1019" s="185"/>
      <c r="P1019" s="185"/>
      <c r="Q1019" s="185"/>
      <c r="R1019" s="185"/>
      <c r="S1019" s="185"/>
      <c r="T1019" s="185"/>
      <c r="U1019" s="185"/>
      <c r="V1019" s="185"/>
      <c r="W1019" s="185"/>
      <c r="X1019" s="185"/>
      <c r="Y1019" s="185"/>
      <c r="Z1019" s="185"/>
      <c r="AA1019" s="185"/>
      <c r="AB1019" s="185"/>
      <c r="AC1019" s="185"/>
      <c r="AD1019" s="185"/>
      <c r="AE1019" s="185"/>
      <c r="AF1019" s="185"/>
      <c r="AG1019" s="185"/>
      <c r="AH1019" s="249"/>
      <c r="AI1019" s="185"/>
      <c r="AJ1019" s="185"/>
      <c r="AK1019" s="185"/>
      <c r="AL1019" s="185"/>
      <c r="AM1019" s="185"/>
    </row>
    <row r="1020" spans="1:39">
      <c r="A1020" s="162"/>
      <c r="B1020" s="162"/>
      <c r="C1020" s="162"/>
      <c r="D1020" s="162"/>
      <c r="E1020" s="162"/>
      <c r="F1020" s="162"/>
      <c r="G1020" s="162"/>
      <c r="H1020" s="163"/>
      <c r="I1020" s="292"/>
      <c r="J1020" s="292"/>
      <c r="K1020" s="292"/>
      <c r="L1020" s="185"/>
      <c r="M1020" s="185"/>
      <c r="N1020" s="185"/>
      <c r="O1020" s="185"/>
      <c r="P1020" s="185"/>
      <c r="Q1020" s="185"/>
      <c r="R1020" s="185"/>
      <c r="S1020" s="185"/>
      <c r="T1020" s="185"/>
      <c r="U1020" s="185"/>
      <c r="V1020" s="185"/>
      <c r="W1020" s="185"/>
      <c r="X1020" s="185"/>
      <c r="Y1020" s="185"/>
      <c r="Z1020" s="185"/>
      <c r="AA1020" s="185"/>
      <c r="AB1020" s="185"/>
      <c r="AC1020" s="185"/>
      <c r="AD1020" s="185"/>
      <c r="AE1020" s="185"/>
      <c r="AF1020" s="185"/>
      <c r="AG1020" s="185"/>
      <c r="AH1020" s="249"/>
      <c r="AI1020" s="185"/>
      <c r="AJ1020" s="185"/>
      <c r="AK1020" s="185"/>
      <c r="AL1020" s="185"/>
      <c r="AM1020" s="185"/>
    </row>
    <row r="1021" spans="1:39">
      <c r="A1021" s="162"/>
      <c r="B1021" s="162"/>
      <c r="C1021" s="162"/>
      <c r="D1021" s="162"/>
      <c r="E1021" s="162"/>
      <c r="F1021" s="162"/>
      <c r="G1021" s="162"/>
      <c r="H1021" s="163"/>
      <c r="I1021" s="292"/>
      <c r="J1021" s="292"/>
      <c r="K1021" s="292"/>
      <c r="L1021" s="185"/>
      <c r="M1021" s="185"/>
      <c r="N1021" s="185"/>
      <c r="O1021" s="185"/>
      <c r="P1021" s="185"/>
      <c r="Q1021" s="185"/>
      <c r="R1021" s="185"/>
      <c r="S1021" s="185"/>
      <c r="T1021" s="185"/>
      <c r="U1021" s="185"/>
      <c r="V1021" s="185"/>
      <c r="W1021" s="185"/>
      <c r="X1021" s="185"/>
      <c r="Y1021" s="185"/>
      <c r="Z1021" s="185"/>
      <c r="AA1021" s="185"/>
      <c r="AB1021" s="185"/>
      <c r="AC1021" s="185"/>
      <c r="AD1021" s="185"/>
      <c r="AE1021" s="185"/>
      <c r="AF1021" s="185"/>
      <c r="AG1021" s="185"/>
      <c r="AH1021" s="249"/>
      <c r="AI1021" s="185"/>
      <c r="AJ1021" s="185"/>
      <c r="AK1021" s="185"/>
      <c r="AL1021" s="185"/>
      <c r="AM1021" s="185"/>
    </row>
    <row r="1022" spans="1:39">
      <c r="A1022" s="162"/>
      <c r="B1022" s="162"/>
      <c r="C1022" s="162"/>
      <c r="D1022" s="162"/>
      <c r="E1022" s="162"/>
      <c r="F1022" s="162"/>
      <c r="G1022" s="162"/>
      <c r="H1022" s="163"/>
      <c r="I1022" s="292"/>
      <c r="J1022" s="292"/>
      <c r="K1022" s="292"/>
      <c r="L1022" s="185"/>
      <c r="M1022" s="185"/>
      <c r="N1022" s="185"/>
      <c r="O1022" s="185"/>
      <c r="P1022" s="185"/>
      <c r="Q1022" s="185"/>
      <c r="R1022" s="185"/>
      <c r="S1022" s="185"/>
      <c r="T1022" s="185"/>
      <c r="U1022" s="185"/>
      <c r="V1022" s="185"/>
      <c r="W1022" s="185"/>
      <c r="X1022" s="185"/>
      <c r="Y1022" s="185"/>
      <c r="Z1022" s="185"/>
      <c r="AA1022" s="185"/>
      <c r="AB1022" s="185"/>
      <c r="AC1022" s="185"/>
      <c r="AD1022" s="185"/>
      <c r="AE1022" s="185"/>
      <c r="AF1022" s="185"/>
      <c r="AG1022" s="185"/>
      <c r="AH1022" s="249"/>
      <c r="AI1022" s="185"/>
      <c r="AJ1022" s="185"/>
      <c r="AK1022" s="185"/>
      <c r="AL1022" s="185"/>
      <c r="AM1022" s="185"/>
    </row>
    <row r="1023" spans="1:39">
      <c r="A1023" s="162"/>
      <c r="B1023" s="162"/>
      <c r="C1023" s="162"/>
      <c r="D1023" s="162"/>
      <c r="E1023" s="162"/>
      <c r="F1023" s="162"/>
      <c r="G1023" s="162"/>
      <c r="H1023" s="163"/>
      <c r="I1023" s="292"/>
      <c r="J1023" s="292"/>
      <c r="K1023" s="292"/>
      <c r="L1023" s="185"/>
      <c r="M1023" s="185"/>
      <c r="N1023" s="185"/>
      <c r="O1023" s="185"/>
      <c r="P1023" s="185"/>
      <c r="Q1023" s="185"/>
      <c r="R1023" s="185"/>
      <c r="S1023" s="185"/>
      <c r="T1023" s="185"/>
      <c r="U1023" s="185"/>
      <c r="V1023" s="185"/>
      <c r="W1023" s="185"/>
      <c r="X1023" s="185"/>
      <c r="Y1023" s="185"/>
      <c r="Z1023" s="185"/>
      <c r="AA1023" s="185"/>
      <c r="AB1023" s="185"/>
      <c r="AC1023" s="185"/>
      <c r="AD1023" s="185"/>
      <c r="AE1023" s="185"/>
      <c r="AF1023" s="185"/>
      <c r="AG1023" s="185"/>
      <c r="AH1023" s="249"/>
      <c r="AI1023" s="185"/>
      <c r="AJ1023" s="185"/>
      <c r="AK1023" s="185"/>
      <c r="AL1023" s="185"/>
      <c r="AM1023" s="185"/>
    </row>
    <row r="1024" spans="1:39">
      <c r="A1024" s="162"/>
      <c r="B1024" s="162"/>
      <c r="C1024" s="162"/>
      <c r="D1024" s="162"/>
      <c r="E1024" s="162"/>
      <c r="F1024" s="162"/>
      <c r="G1024" s="162"/>
      <c r="H1024" s="163"/>
      <c r="I1024" s="292"/>
      <c r="J1024" s="292"/>
      <c r="K1024" s="292"/>
      <c r="L1024" s="185"/>
      <c r="M1024" s="185"/>
      <c r="N1024" s="185"/>
      <c r="O1024" s="185"/>
      <c r="P1024" s="185"/>
      <c r="Q1024" s="185"/>
      <c r="R1024" s="185"/>
      <c r="S1024" s="185"/>
      <c r="T1024" s="185"/>
      <c r="U1024" s="185"/>
      <c r="V1024" s="185"/>
      <c r="W1024" s="185"/>
      <c r="X1024" s="185"/>
      <c r="Y1024" s="185"/>
      <c r="Z1024" s="185"/>
      <c r="AA1024" s="185"/>
      <c r="AB1024" s="185"/>
      <c r="AC1024" s="185"/>
      <c r="AD1024" s="185"/>
      <c r="AE1024" s="185"/>
      <c r="AF1024" s="185"/>
      <c r="AG1024" s="185"/>
      <c r="AH1024" s="249"/>
      <c r="AI1024" s="185"/>
      <c r="AJ1024" s="185"/>
      <c r="AK1024" s="185"/>
      <c r="AL1024" s="185"/>
      <c r="AM1024" s="185"/>
    </row>
    <row r="1025" spans="1:39">
      <c r="A1025" s="162"/>
      <c r="B1025" s="162"/>
      <c r="C1025" s="162"/>
      <c r="D1025" s="162"/>
      <c r="E1025" s="162"/>
      <c r="F1025" s="162"/>
      <c r="G1025" s="162"/>
      <c r="H1025" s="163"/>
      <c r="I1025" s="292"/>
      <c r="J1025" s="292"/>
      <c r="K1025" s="292"/>
      <c r="L1025" s="185"/>
      <c r="M1025" s="185"/>
      <c r="N1025" s="185"/>
      <c r="O1025" s="185"/>
      <c r="P1025" s="185"/>
      <c r="Q1025" s="185"/>
      <c r="R1025" s="185"/>
      <c r="S1025" s="185"/>
      <c r="T1025" s="185"/>
      <c r="U1025" s="185"/>
      <c r="V1025" s="185"/>
      <c r="W1025" s="185"/>
      <c r="X1025" s="185"/>
      <c r="Y1025" s="185"/>
      <c r="Z1025" s="185"/>
      <c r="AA1025" s="185"/>
      <c r="AB1025" s="185"/>
      <c r="AC1025" s="185"/>
      <c r="AD1025" s="185"/>
      <c r="AE1025" s="185"/>
      <c r="AF1025" s="185"/>
      <c r="AG1025" s="185"/>
      <c r="AH1025" s="249"/>
      <c r="AI1025" s="185"/>
      <c r="AJ1025" s="185"/>
      <c r="AK1025" s="185"/>
      <c r="AL1025" s="185"/>
      <c r="AM1025" s="185"/>
    </row>
    <row r="1026" spans="1:39">
      <c r="A1026" s="162"/>
      <c r="B1026" s="162"/>
      <c r="C1026" s="162"/>
      <c r="D1026" s="162"/>
      <c r="E1026" s="162"/>
      <c r="F1026" s="162"/>
      <c r="G1026" s="162"/>
      <c r="H1026" s="163"/>
      <c r="I1026" s="292"/>
      <c r="J1026" s="292"/>
      <c r="K1026" s="292"/>
      <c r="L1026" s="185"/>
      <c r="M1026" s="185"/>
      <c r="N1026" s="185"/>
      <c r="O1026" s="185"/>
      <c r="P1026" s="185"/>
      <c r="Q1026" s="185"/>
      <c r="R1026" s="185"/>
      <c r="S1026" s="185"/>
      <c r="T1026" s="185"/>
      <c r="U1026" s="185"/>
      <c r="V1026" s="185"/>
      <c r="W1026" s="185"/>
      <c r="X1026" s="185"/>
      <c r="Y1026" s="185"/>
      <c r="Z1026" s="185"/>
      <c r="AA1026" s="185"/>
      <c r="AB1026" s="185"/>
      <c r="AC1026" s="185"/>
      <c r="AD1026" s="185"/>
      <c r="AE1026" s="185"/>
      <c r="AF1026" s="185"/>
      <c r="AG1026" s="185"/>
      <c r="AH1026" s="249"/>
      <c r="AI1026" s="185"/>
      <c r="AJ1026" s="185"/>
      <c r="AK1026" s="185"/>
      <c r="AL1026" s="185"/>
      <c r="AM1026" s="185"/>
    </row>
    <row r="1027" spans="1:39">
      <c r="A1027" s="162"/>
      <c r="B1027" s="162"/>
      <c r="C1027" s="162"/>
      <c r="D1027" s="162"/>
      <c r="E1027" s="162"/>
      <c r="F1027" s="162"/>
      <c r="G1027" s="162"/>
      <c r="H1027" s="163"/>
      <c r="I1027" s="292"/>
      <c r="J1027" s="292"/>
      <c r="K1027" s="292"/>
      <c r="L1027" s="185"/>
      <c r="M1027" s="185"/>
      <c r="N1027" s="185"/>
      <c r="O1027" s="185"/>
      <c r="P1027" s="185"/>
      <c r="Q1027" s="185"/>
      <c r="R1027" s="185"/>
      <c r="S1027" s="185"/>
      <c r="T1027" s="185"/>
      <c r="U1027" s="185"/>
      <c r="V1027" s="185"/>
      <c r="W1027" s="185"/>
      <c r="X1027" s="185"/>
      <c r="Y1027" s="185"/>
      <c r="Z1027" s="185"/>
      <c r="AA1027" s="185"/>
      <c r="AB1027" s="185"/>
      <c r="AC1027" s="185"/>
      <c r="AD1027" s="185"/>
      <c r="AE1027" s="185"/>
      <c r="AF1027" s="185"/>
      <c r="AG1027" s="185"/>
      <c r="AH1027" s="249"/>
      <c r="AI1027" s="185"/>
      <c r="AJ1027" s="185"/>
      <c r="AK1027" s="185"/>
      <c r="AL1027" s="185"/>
      <c r="AM1027" s="185"/>
    </row>
    <row r="1028" spans="1:39">
      <c r="A1028" s="162"/>
      <c r="B1028" s="162"/>
      <c r="C1028" s="162"/>
      <c r="D1028" s="162"/>
      <c r="E1028" s="162"/>
      <c r="F1028" s="162"/>
      <c r="G1028" s="162"/>
      <c r="H1028" s="163"/>
      <c r="I1028" s="292"/>
      <c r="J1028" s="292"/>
      <c r="K1028" s="292"/>
      <c r="L1028" s="185"/>
      <c r="M1028" s="185"/>
      <c r="N1028" s="185"/>
      <c r="O1028" s="185"/>
      <c r="P1028" s="185"/>
      <c r="Q1028" s="185"/>
      <c r="R1028" s="185"/>
      <c r="S1028" s="185"/>
      <c r="T1028" s="185"/>
      <c r="U1028" s="185"/>
      <c r="V1028" s="185"/>
      <c r="W1028" s="185"/>
      <c r="X1028" s="185"/>
      <c r="Y1028" s="185"/>
      <c r="Z1028" s="185"/>
      <c r="AA1028" s="185"/>
      <c r="AB1028" s="185"/>
      <c r="AC1028" s="185"/>
      <c r="AD1028" s="185"/>
      <c r="AE1028" s="185"/>
      <c r="AF1028" s="185"/>
      <c r="AG1028" s="185"/>
      <c r="AH1028" s="249"/>
      <c r="AI1028" s="185"/>
      <c r="AJ1028" s="185"/>
      <c r="AK1028" s="185"/>
      <c r="AL1028" s="185"/>
      <c r="AM1028" s="185"/>
    </row>
    <row r="1029" spans="1:39">
      <c r="A1029" s="162"/>
      <c r="B1029" s="162"/>
      <c r="C1029" s="162"/>
      <c r="D1029" s="162"/>
      <c r="E1029" s="162"/>
      <c r="F1029" s="162"/>
      <c r="G1029" s="162"/>
      <c r="H1029" s="163"/>
      <c r="I1029" s="292"/>
      <c r="J1029" s="292"/>
      <c r="K1029" s="292"/>
      <c r="L1029" s="185"/>
      <c r="M1029" s="185"/>
      <c r="N1029" s="185"/>
      <c r="O1029" s="185"/>
      <c r="P1029" s="185"/>
      <c r="Q1029" s="185"/>
      <c r="R1029" s="185"/>
      <c r="S1029" s="185"/>
      <c r="T1029" s="185"/>
      <c r="U1029" s="185"/>
      <c r="V1029" s="185"/>
      <c r="W1029" s="185"/>
      <c r="X1029" s="185"/>
      <c r="Y1029" s="185"/>
      <c r="Z1029" s="185"/>
      <c r="AA1029" s="185"/>
      <c r="AB1029" s="185"/>
      <c r="AC1029" s="185"/>
      <c r="AD1029" s="185"/>
      <c r="AE1029" s="185"/>
      <c r="AF1029" s="185"/>
      <c r="AG1029" s="185"/>
      <c r="AH1029" s="249"/>
      <c r="AI1029" s="185"/>
      <c r="AJ1029" s="185"/>
      <c r="AK1029" s="185"/>
      <c r="AL1029" s="185"/>
      <c r="AM1029" s="185"/>
    </row>
    <row r="1030" spans="1:39">
      <c r="A1030" s="162"/>
      <c r="B1030" s="162"/>
      <c r="C1030" s="162"/>
      <c r="D1030" s="162"/>
      <c r="E1030" s="162"/>
      <c r="F1030" s="162"/>
      <c r="G1030" s="162"/>
      <c r="H1030" s="163"/>
      <c r="I1030" s="292"/>
      <c r="J1030" s="292"/>
      <c r="K1030" s="292"/>
      <c r="L1030" s="185"/>
      <c r="M1030" s="185"/>
      <c r="N1030" s="185"/>
      <c r="O1030" s="185"/>
      <c r="P1030" s="185"/>
      <c r="Q1030" s="185"/>
      <c r="R1030" s="185"/>
      <c r="S1030" s="185"/>
      <c r="T1030" s="185"/>
      <c r="U1030" s="185"/>
      <c r="V1030" s="185"/>
      <c r="W1030" s="185"/>
      <c r="X1030" s="185"/>
      <c r="Y1030" s="185"/>
      <c r="Z1030" s="185"/>
      <c r="AA1030" s="185"/>
      <c r="AB1030" s="185"/>
      <c r="AC1030" s="185"/>
      <c r="AD1030" s="185"/>
      <c r="AE1030" s="185"/>
      <c r="AF1030" s="185"/>
      <c r="AG1030" s="185"/>
      <c r="AH1030" s="249"/>
      <c r="AI1030" s="185"/>
      <c r="AJ1030" s="185"/>
      <c r="AK1030" s="185"/>
      <c r="AL1030" s="185"/>
      <c r="AM1030" s="185"/>
    </row>
    <row r="1031" spans="1:39">
      <c r="A1031" s="162"/>
      <c r="B1031" s="162"/>
      <c r="C1031" s="162"/>
      <c r="D1031" s="162"/>
      <c r="E1031" s="162"/>
      <c r="F1031" s="162"/>
      <c r="G1031" s="162"/>
      <c r="H1031" s="163"/>
      <c r="I1031" s="292"/>
      <c r="J1031" s="292"/>
      <c r="K1031" s="292"/>
      <c r="L1031" s="185"/>
      <c r="M1031" s="185"/>
      <c r="N1031" s="185"/>
      <c r="O1031" s="185"/>
      <c r="P1031" s="185"/>
      <c r="Q1031" s="185"/>
      <c r="R1031" s="185"/>
      <c r="S1031" s="185"/>
      <c r="T1031" s="185"/>
      <c r="U1031" s="185"/>
      <c r="V1031" s="185"/>
      <c r="W1031" s="185"/>
      <c r="X1031" s="185"/>
      <c r="Y1031" s="185"/>
      <c r="Z1031" s="185"/>
      <c r="AA1031" s="185"/>
      <c r="AB1031" s="185"/>
      <c r="AC1031" s="185"/>
      <c r="AD1031" s="185"/>
      <c r="AE1031" s="185"/>
      <c r="AF1031" s="185"/>
      <c r="AG1031" s="185"/>
      <c r="AH1031" s="249"/>
      <c r="AI1031" s="185"/>
      <c r="AJ1031" s="185"/>
      <c r="AK1031" s="185"/>
      <c r="AL1031" s="185"/>
      <c r="AM1031" s="185"/>
    </row>
    <row r="1032" spans="1:39">
      <c r="A1032" s="162"/>
      <c r="B1032" s="162"/>
      <c r="C1032" s="162"/>
      <c r="D1032" s="162"/>
      <c r="E1032" s="162"/>
      <c r="F1032" s="162"/>
      <c r="G1032" s="162"/>
      <c r="H1032" s="163"/>
      <c r="I1032" s="292"/>
      <c r="J1032" s="292"/>
      <c r="K1032" s="292"/>
      <c r="L1032" s="185"/>
      <c r="M1032" s="185"/>
      <c r="N1032" s="185"/>
      <c r="O1032" s="185"/>
      <c r="P1032" s="185"/>
      <c r="Q1032" s="185"/>
      <c r="R1032" s="185"/>
      <c r="S1032" s="185"/>
      <c r="T1032" s="185"/>
      <c r="U1032" s="185"/>
      <c r="V1032" s="185"/>
      <c r="W1032" s="185"/>
      <c r="X1032" s="185"/>
      <c r="Y1032" s="185"/>
      <c r="Z1032" s="185"/>
      <c r="AA1032" s="185"/>
      <c r="AB1032" s="185"/>
      <c r="AC1032" s="185"/>
      <c r="AD1032" s="185"/>
      <c r="AE1032" s="185"/>
      <c r="AF1032" s="185"/>
      <c r="AG1032" s="185"/>
      <c r="AH1032" s="249"/>
      <c r="AI1032" s="185"/>
      <c r="AJ1032" s="185"/>
      <c r="AK1032" s="185"/>
      <c r="AL1032" s="185"/>
      <c r="AM1032" s="185"/>
    </row>
    <row r="1033" spans="1:39">
      <c r="A1033" s="162"/>
      <c r="B1033" s="162"/>
      <c r="C1033" s="162"/>
      <c r="D1033" s="162"/>
      <c r="E1033" s="162"/>
      <c r="F1033" s="162"/>
      <c r="G1033" s="162"/>
      <c r="H1033" s="163"/>
      <c r="I1033" s="292"/>
      <c r="J1033" s="292"/>
      <c r="K1033" s="292"/>
      <c r="L1033" s="185"/>
      <c r="M1033" s="185"/>
      <c r="N1033" s="185"/>
      <c r="O1033" s="185"/>
      <c r="P1033" s="185"/>
      <c r="Q1033" s="185"/>
      <c r="R1033" s="185"/>
      <c r="S1033" s="185"/>
      <c r="T1033" s="185"/>
      <c r="U1033" s="185"/>
      <c r="V1033" s="185"/>
      <c r="W1033" s="185"/>
      <c r="X1033" s="185"/>
      <c r="Y1033" s="185"/>
      <c r="Z1033" s="185"/>
      <c r="AA1033" s="185"/>
      <c r="AB1033" s="185"/>
      <c r="AC1033" s="185"/>
      <c r="AD1033" s="185"/>
      <c r="AE1033" s="185"/>
      <c r="AF1033" s="185"/>
      <c r="AG1033" s="185"/>
      <c r="AH1033" s="249"/>
      <c r="AI1033" s="185"/>
      <c r="AJ1033" s="185"/>
      <c r="AK1033" s="185"/>
      <c r="AL1033" s="185"/>
      <c r="AM1033" s="185"/>
    </row>
    <row r="1034" spans="1:39">
      <c r="A1034" s="162"/>
      <c r="B1034" s="162"/>
      <c r="C1034" s="162"/>
      <c r="D1034" s="162"/>
      <c r="E1034" s="162"/>
      <c r="F1034" s="162"/>
      <c r="G1034" s="162"/>
      <c r="H1034" s="163"/>
      <c r="I1034" s="292"/>
      <c r="J1034" s="292"/>
      <c r="K1034" s="292"/>
      <c r="L1034" s="185"/>
      <c r="M1034" s="185"/>
      <c r="N1034" s="185"/>
      <c r="O1034" s="185"/>
      <c r="P1034" s="185"/>
      <c r="Q1034" s="185"/>
      <c r="R1034" s="185"/>
      <c r="S1034" s="185"/>
      <c r="T1034" s="185"/>
      <c r="U1034" s="185"/>
      <c r="V1034" s="185"/>
      <c r="W1034" s="185"/>
      <c r="X1034" s="185"/>
      <c r="Y1034" s="185"/>
      <c r="Z1034" s="185"/>
      <c r="AA1034" s="185"/>
      <c r="AB1034" s="185"/>
      <c r="AC1034" s="185"/>
      <c r="AD1034" s="185"/>
      <c r="AE1034" s="185"/>
      <c r="AF1034" s="185"/>
      <c r="AG1034" s="185"/>
      <c r="AH1034" s="249"/>
      <c r="AI1034" s="185"/>
      <c r="AJ1034" s="185"/>
      <c r="AK1034" s="185"/>
      <c r="AL1034" s="185"/>
      <c r="AM1034" s="185"/>
    </row>
    <row r="1035" spans="1:39">
      <c r="A1035" s="162"/>
      <c r="B1035" s="162"/>
      <c r="C1035" s="162"/>
      <c r="D1035" s="162"/>
      <c r="E1035" s="162"/>
      <c r="F1035" s="162"/>
      <c r="G1035" s="162"/>
      <c r="H1035" s="163"/>
      <c r="I1035" s="292"/>
      <c r="J1035" s="292"/>
      <c r="K1035" s="292"/>
      <c r="L1035" s="185"/>
      <c r="M1035" s="185"/>
      <c r="N1035" s="185"/>
      <c r="O1035" s="185"/>
      <c r="P1035" s="185"/>
      <c r="Q1035" s="185"/>
      <c r="R1035" s="185"/>
      <c r="S1035" s="185"/>
      <c r="T1035" s="185"/>
      <c r="U1035" s="185"/>
      <c r="V1035" s="185"/>
      <c r="W1035" s="185"/>
      <c r="X1035" s="185"/>
      <c r="Y1035" s="185"/>
      <c r="Z1035" s="185"/>
      <c r="AA1035" s="185"/>
      <c r="AB1035" s="185"/>
      <c r="AC1035" s="185"/>
      <c r="AD1035" s="185"/>
      <c r="AE1035" s="185"/>
      <c r="AF1035" s="185"/>
      <c r="AG1035" s="185"/>
      <c r="AH1035" s="249"/>
      <c r="AI1035" s="185"/>
      <c r="AJ1035" s="185"/>
      <c r="AK1035" s="185"/>
      <c r="AL1035" s="185"/>
      <c r="AM1035" s="185"/>
    </row>
    <row r="1036" spans="1:39">
      <c r="A1036" s="162"/>
      <c r="B1036" s="162"/>
      <c r="C1036" s="162"/>
      <c r="D1036" s="162"/>
      <c r="E1036" s="162"/>
      <c r="F1036" s="162"/>
      <c r="G1036" s="162"/>
      <c r="H1036" s="163"/>
      <c r="I1036" s="292"/>
      <c r="J1036" s="292"/>
      <c r="K1036" s="292"/>
      <c r="L1036" s="185"/>
      <c r="M1036" s="185"/>
      <c r="N1036" s="185"/>
      <c r="O1036" s="185"/>
      <c r="P1036" s="185"/>
      <c r="Q1036" s="185"/>
      <c r="R1036" s="185"/>
      <c r="S1036" s="185"/>
      <c r="T1036" s="185"/>
      <c r="U1036" s="185"/>
      <c r="V1036" s="185"/>
      <c r="W1036" s="185"/>
      <c r="X1036" s="185"/>
      <c r="Y1036" s="185"/>
      <c r="Z1036" s="185"/>
      <c r="AA1036" s="185"/>
      <c r="AB1036" s="185"/>
      <c r="AC1036" s="185"/>
      <c r="AD1036" s="185"/>
      <c r="AE1036" s="185"/>
      <c r="AF1036" s="185"/>
      <c r="AG1036" s="185"/>
      <c r="AH1036" s="249"/>
      <c r="AI1036" s="185"/>
      <c r="AJ1036" s="185"/>
      <c r="AK1036" s="185"/>
      <c r="AL1036" s="185"/>
      <c r="AM1036" s="185"/>
    </row>
    <row r="1037" spans="1:39">
      <c r="A1037" s="162"/>
      <c r="B1037" s="162"/>
      <c r="C1037" s="162"/>
      <c r="D1037" s="162"/>
      <c r="E1037" s="162"/>
      <c r="F1037" s="162"/>
      <c r="G1037" s="162"/>
      <c r="H1037" s="163"/>
      <c r="I1037" s="292"/>
      <c r="J1037" s="292"/>
      <c r="K1037" s="292"/>
      <c r="L1037" s="185"/>
      <c r="M1037" s="185"/>
      <c r="N1037" s="185"/>
      <c r="O1037" s="185"/>
      <c r="P1037" s="185"/>
      <c r="Q1037" s="185"/>
      <c r="R1037" s="185"/>
      <c r="S1037" s="185"/>
      <c r="T1037" s="185"/>
      <c r="U1037" s="185"/>
      <c r="V1037" s="185"/>
      <c r="W1037" s="185"/>
      <c r="X1037" s="185"/>
      <c r="Y1037" s="185"/>
      <c r="Z1037" s="185"/>
      <c r="AA1037" s="185"/>
      <c r="AB1037" s="185"/>
      <c r="AC1037" s="185"/>
      <c r="AD1037" s="185"/>
      <c r="AE1037" s="185"/>
      <c r="AF1037" s="185"/>
      <c r="AG1037" s="185"/>
      <c r="AH1037" s="249"/>
      <c r="AI1037" s="185"/>
      <c r="AJ1037" s="185"/>
      <c r="AK1037" s="185"/>
      <c r="AL1037" s="185"/>
      <c r="AM1037" s="185"/>
    </row>
    <row r="1038" spans="1:39">
      <c r="A1038" s="162"/>
      <c r="B1038" s="162"/>
      <c r="C1038" s="162"/>
      <c r="D1038" s="162"/>
      <c r="E1038" s="162"/>
      <c r="F1038" s="162"/>
      <c r="G1038" s="162"/>
      <c r="H1038" s="163"/>
      <c r="I1038" s="292"/>
      <c r="J1038" s="292"/>
      <c r="K1038" s="292"/>
      <c r="L1038" s="185"/>
      <c r="M1038" s="185"/>
      <c r="N1038" s="185"/>
      <c r="O1038" s="185"/>
      <c r="P1038" s="185"/>
      <c r="Q1038" s="185"/>
      <c r="R1038" s="185"/>
      <c r="S1038" s="185"/>
      <c r="T1038" s="185"/>
      <c r="U1038" s="185"/>
      <c r="V1038" s="185"/>
      <c r="W1038" s="185"/>
      <c r="X1038" s="185"/>
      <c r="Y1038" s="185"/>
      <c r="Z1038" s="185"/>
      <c r="AA1038" s="185"/>
      <c r="AB1038" s="185"/>
      <c r="AC1038" s="185"/>
      <c r="AD1038" s="185"/>
      <c r="AE1038" s="185"/>
      <c r="AF1038" s="185"/>
      <c r="AG1038" s="185"/>
      <c r="AH1038" s="249"/>
      <c r="AI1038" s="185"/>
      <c r="AJ1038" s="185"/>
      <c r="AK1038" s="185"/>
      <c r="AL1038" s="185"/>
      <c r="AM1038" s="185"/>
    </row>
    <row r="1039" spans="1:39">
      <c r="A1039" s="162"/>
      <c r="B1039" s="162"/>
      <c r="C1039" s="162"/>
      <c r="D1039" s="162"/>
      <c r="E1039" s="162"/>
      <c r="F1039" s="162"/>
      <c r="G1039" s="162"/>
      <c r="H1039" s="163"/>
      <c r="I1039" s="292"/>
      <c r="J1039" s="292"/>
      <c r="K1039" s="292"/>
      <c r="L1039" s="185"/>
      <c r="M1039" s="185"/>
      <c r="N1039" s="185"/>
      <c r="O1039" s="185"/>
      <c r="P1039" s="185"/>
      <c r="Q1039" s="185"/>
      <c r="R1039" s="185"/>
      <c r="S1039" s="185"/>
      <c r="T1039" s="185"/>
      <c r="U1039" s="185"/>
      <c r="V1039" s="185"/>
      <c r="W1039" s="185"/>
      <c r="X1039" s="185"/>
      <c r="Y1039" s="185"/>
      <c r="Z1039" s="185"/>
      <c r="AA1039" s="185"/>
      <c r="AB1039" s="185"/>
      <c r="AC1039" s="185"/>
      <c r="AD1039" s="185"/>
      <c r="AE1039" s="185"/>
      <c r="AF1039" s="185"/>
      <c r="AG1039" s="185"/>
      <c r="AH1039" s="249"/>
      <c r="AI1039" s="185"/>
      <c r="AJ1039" s="185"/>
      <c r="AK1039" s="185"/>
      <c r="AL1039" s="185"/>
      <c r="AM1039" s="185"/>
    </row>
    <row r="1040" spans="1:39">
      <c r="A1040" s="162"/>
      <c r="B1040" s="162"/>
      <c r="C1040" s="162"/>
      <c r="D1040" s="162"/>
      <c r="E1040" s="162"/>
      <c r="F1040" s="162"/>
      <c r="G1040" s="162"/>
      <c r="H1040" s="163"/>
      <c r="I1040" s="292"/>
      <c r="J1040" s="292"/>
      <c r="K1040" s="292"/>
      <c r="L1040" s="185"/>
      <c r="M1040" s="185"/>
      <c r="N1040" s="185"/>
      <c r="O1040" s="185"/>
      <c r="P1040" s="185"/>
      <c r="Q1040" s="185"/>
      <c r="R1040" s="185"/>
      <c r="S1040" s="185"/>
      <c r="T1040" s="185"/>
      <c r="U1040" s="185"/>
      <c r="V1040" s="185"/>
      <c r="W1040" s="185"/>
      <c r="X1040" s="185"/>
      <c r="Y1040" s="185"/>
      <c r="Z1040" s="185"/>
      <c r="AA1040" s="185"/>
      <c r="AB1040" s="185"/>
      <c r="AC1040" s="185"/>
      <c r="AD1040" s="185"/>
      <c r="AE1040" s="185"/>
      <c r="AF1040" s="185"/>
      <c r="AG1040" s="185"/>
      <c r="AH1040" s="249"/>
      <c r="AI1040" s="185"/>
      <c r="AJ1040" s="185"/>
      <c r="AK1040" s="185"/>
      <c r="AL1040" s="185"/>
      <c r="AM1040" s="185"/>
    </row>
    <row r="1041" spans="1:39">
      <c r="A1041" s="162"/>
      <c r="B1041" s="162"/>
      <c r="C1041" s="162"/>
      <c r="D1041" s="162"/>
      <c r="E1041" s="162"/>
      <c r="F1041" s="162"/>
      <c r="G1041" s="162"/>
      <c r="H1041" s="163"/>
      <c r="I1041" s="292"/>
      <c r="J1041" s="292"/>
      <c r="K1041" s="292"/>
      <c r="L1041" s="185"/>
      <c r="M1041" s="185"/>
      <c r="N1041" s="185"/>
      <c r="O1041" s="185"/>
      <c r="P1041" s="185"/>
      <c r="Q1041" s="185"/>
      <c r="R1041" s="185"/>
      <c r="S1041" s="185"/>
      <c r="T1041" s="185"/>
      <c r="U1041" s="185"/>
      <c r="V1041" s="185"/>
      <c r="W1041" s="185"/>
      <c r="X1041" s="185"/>
      <c r="Y1041" s="185"/>
      <c r="Z1041" s="185"/>
      <c r="AA1041" s="185"/>
      <c r="AB1041" s="185"/>
      <c r="AC1041" s="185"/>
      <c r="AD1041" s="185"/>
      <c r="AE1041" s="185"/>
      <c r="AF1041" s="185"/>
      <c r="AG1041" s="185"/>
      <c r="AH1041" s="249"/>
      <c r="AI1041" s="185"/>
      <c r="AJ1041" s="185"/>
      <c r="AK1041" s="185"/>
      <c r="AL1041" s="185"/>
      <c r="AM1041" s="185"/>
    </row>
    <row r="1042" spans="1:39">
      <c r="A1042" s="162"/>
      <c r="B1042" s="162"/>
      <c r="C1042" s="162"/>
      <c r="D1042" s="162"/>
      <c r="E1042" s="162"/>
      <c r="F1042" s="162"/>
      <c r="G1042" s="162"/>
      <c r="H1042" s="163"/>
      <c r="I1042" s="292"/>
      <c r="J1042" s="292"/>
      <c r="K1042" s="292"/>
      <c r="L1042" s="185"/>
      <c r="M1042" s="185"/>
      <c r="N1042" s="185"/>
      <c r="O1042" s="185"/>
      <c r="P1042" s="185"/>
      <c r="Q1042" s="185"/>
      <c r="R1042" s="185"/>
      <c r="S1042" s="185"/>
      <c r="T1042" s="185"/>
      <c r="U1042" s="185"/>
      <c r="V1042" s="185"/>
      <c r="W1042" s="185"/>
      <c r="X1042" s="185"/>
      <c r="Y1042" s="185"/>
      <c r="Z1042" s="185"/>
      <c r="AA1042" s="185"/>
      <c r="AB1042" s="185"/>
      <c r="AC1042" s="185"/>
      <c r="AD1042" s="185"/>
      <c r="AE1042" s="185"/>
      <c r="AF1042" s="185"/>
      <c r="AG1042" s="185"/>
      <c r="AH1042" s="249"/>
      <c r="AI1042" s="185"/>
      <c r="AJ1042" s="185"/>
      <c r="AK1042" s="185"/>
      <c r="AL1042" s="185"/>
      <c r="AM1042" s="185"/>
    </row>
    <row r="1043" spans="1:39">
      <c r="A1043" s="162"/>
      <c r="B1043" s="162"/>
      <c r="C1043" s="162"/>
      <c r="D1043" s="162"/>
      <c r="E1043" s="162"/>
      <c r="F1043" s="162"/>
      <c r="G1043" s="162"/>
      <c r="H1043" s="163"/>
      <c r="I1043" s="292"/>
      <c r="J1043" s="292"/>
      <c r="K1043" s="292"/>
      <c r="L1043" s="185"/>
      <c r="M1043" s="185"/>
      <c r="N1043" s="185"/>
      <c r="O1043" s="185"/>
      <c r="P1043" s="185"/>
      <c r="Q1043" s="185"/>
      <c r="R1043" s="185"/>
      <c r="S1043" s="185"/>
      <c r="T1043" s="185"/>
      <c r="U1043" s="185"/>
      <c r="V1043" s="185"/>
      <c r="W1043" s="185"/>
      <c r="X1043" s="185"/>
      <c r="Y1043" s="185"/>
      <c r="Z1043" s="185"/>
      <c r="AA1043" s="185"/>
      <c r="AB1043" s="185"/>
      <c r="AC1043" s="185"/>
      <c r="AD1043" s="185"/>
      <c r="AE1043" s="185"/>
      <c r="AF1043" s="185"/>
      <c r="AG1043" s="185"/>
      <c r="AH1043" s="249"/>
      <c r="AI1043" s="185"/>
      <c r="AJ1043" s="185"/>
      <c r="AK1043" s="185"/>
      <c r="AL1043" s="185"/>
      <c r="AM1043" s="185"/>
    </row>
    <row r="1044" spans="1:39">
      <c r="A1044" s="162"/>
      <c r="B1044" s="162"/>
      <c r="C1044" s="162"/>
      <c r="D1044" s="162"/>
      <c r="E1044" s="162"/>
      <c r="F1044" s="162"/>
      <c r="G1044" s="162"/>
      <c r="H1044" s="163"/>
      <c r="I1044" s="292"/>
      <c r="J1044" s="292"/>
      <c r="K1044" s="292"/>
      <c r="L1044" s="185"/>
      <c r="M1044" s="185"/>
      <c r="N1044" s="185"/>
      <c r="O1044" s="185"/>
      <c r="P1044" s="185"/>
      <c r="Q1044" s="185"/>
      <c r="R1044" s="185"/>
      <c r="S1044" s="185"/>
      <c r="T1044" s="185"/>
      <c r="U1044" s="185"/>
      <c r="V1044" s="185"/>
      <c r="W1044" s="185"/>
      <c r="X1044" s="185"/>
      <c r="Y1044" s="185"/>
      <c r="Z1044" s="185"/>
      <c r="AA1044" s="185"/>
      <c r="AB1044" s="185"/>
      <c r="AC1044" s="185"/>
      <c r="AD1044" s="185"/>
      <c r="AE1044" s="185"/>
      <c r="AF1044" s="185"/>
      <c r="AG1044" s="185"/>
      <c r="AH1044" s="249"/>
      <c r="AI1044" s="185"/>
      <c r="AJ1044" s="185"/>
      <c r="AK1044" s="185"/>
      <c r="AL1044" s="185"/>
      <c r="AM1044" s="185"/>
    </row>
    <row r="1045" spans="1:39">
      <c r="A1045" s="162"/>
      <c r="B1045" s="162"/>
      <c r="C1045" s="162"/>
      <c r="D1045" s="162"/>
      <c r="E1045" s="162"/>
      <c r="F1045" s="162"/>
      <c r="G1045" s="162"/>
      <c r="H1045" s="163"/>
      <c r="I1045" s="292"/>
      <c r="J1045" s="292"/>
      <c r="K1045" s="292"/>
      <c r="L1045" s="185"/>
      <c r="M1045" s="185"/>
      <c r="N1045" s="185"/>
      <c r="O1045" s="185"/>
      <c r="P1045" s="185"/>
      <c r="Q1045" s="185"/>
      <c r="R1045" s="185"/>
      <c r="S1045" s="185"/>
      <c r="T1045" s="185"/>
      <c r="U1045" s="185"/>
      <c r="V1045" s="185"/>
      <c r="W1045" s="185"/>
      <c r="X1045" s="185"/>
      <c r="Y1045" s="185"/>
      <c r="Z1045" s="185"/>
      <c r="AA1045" s="185"/>
      <c r="AB1045" s="185"/>
      <c r="AC1045" s="185"/>
      <c r="AD1045" s="185"/>
      <c r="AE1045" s="185"/>
      <c r="AF1045" s="185"/>
      <c r="AG1045" s="185"/>
      <c r="AH1045" s="249"/>
      <c r="AI1045" s="185"/>
      <c r="AJ1045" s="185"/>
      <c r="AK1045" s="185"/>
      <c r="AL1045" s="185"/>
      <c r="AM1045" s="185"/>
    </row>
    <row r="1046" spans="1:39">
      <c r="A1046" s="162"/>
      <c r="B1046" s="162"/>
      <c r="C1046" s="162"/>
      <c r="D1046" s="162"/>
      <c r="E1046" s="162"/>
      <c r="F1046" s="162"/>
      <c r="G1046" s="162"/>
      <c r="H1046" s="163"/>
      <c r="I1046" s="292"/>
      <c r="J1046" s="292"/>
      <c r="K1046" s="292"/>
      <c r="L1046" s="185"/>
      <c r="M1046" s="185"/>
      <c r="N1046" s="185"/>
      <c r="O1046" s="185"/>
      <c r="P1046" s="185"/>
      <c r="Q1046" s="185"/>
      <c r="R1046" s="185"/>
      <c r="S1046" s="185"/>
      <c r="T1046" s="185"/>
      <c r="U1046" s="185"/>
      <c r="V1046" s="185"/>
      <c r="W1046" s="185"/>
      <c r="X1046" s="185"/>
      <c r="Y1046" s="185"/>
      <c r="Z1046" s="185"/>
      <c r="AA1046" s="185"/>
      <c r="AB1046" s="185"/>
      <c r="AC1046" s="185"/>
      <c r="AD1046" s="185"/>
      <c r="AE1046" s="185"/>
      <c r="AF1046" s="185"/>
      <c r="AG1046" s="185"/>
      <c r="AH1046" s="249"/>
      <c r="AI1046" s="185"/>
      <c r="AJ1046" s="185"/>
      <c r="AK1046" s="185"/>
      <c r="AL1046" s="185"/>
      <c r="AM1046" s="185"/>
    </row>
    <row r="1047" spans="1:39">
      <c r="A1047" s="162"/>
      <c r="B1047" s="162"/>
      <c r="C1047" s="162"/>
      <c r="D1047" s="162"/>
      <c r="E1047" s="162"/>
      <c r="F1047" s="162"/>
      <c r="G1047" s="162"/>
      <c r="H1047" s="163"/>
      <c r="I1047" s="292"/>
      <c r="J1047" s="292"/>
      <c r="K1047" s="292"/>
      <c r="L1047" s="185"/>
      <c r="M1047" s="185"/>
      <c r="N1047" s="185"/>
      <c r="O1047" s="185"/>
      <c r="P1047" s="185"/>
      <c r="Q1047" s="185"/>
      <c r="R1047" s="185"/>
      <c r="S1047" s="185"/>
      <c r="T1047" s="185"/>
      <c r="U1047" s="185"/>
      <c r="V1047" s="185"/>
      <c r="W1047" s="185"/>
      <c r="X1047" s="185"/>
      <c r="Y1047" s="185"/>
      <c r="Z1047" s="185"/>
      <c r="AA1047" s="185"/>
      <c r="AB1047" s="185"/>
      <c r="AC1047" s="185"/>
      <c r="AD1047" s="185"/>
      <c r="AE1047" s="185"/>
      <c r="AF1047" s="185"/>
      <c r="AG1047" s="185"/>
      <c r="AH1047" s="249"/>
      <c r="AI1047" s="185"/>
      <c r="AJ1047" s="185"/>
      <c r="AK1047" s="185"/>
      <c r="AL1047" s="185"/>
      <c r="AM1047" s="185"/>
    </row>
    <row r="1048" spans="1:39">
      <c r="A1048" s="162"/>
      <c r="B1048" s="162"/>
      <c r="C1048" s="162"/>
      <c r="D1048" s="162"/>
      <c r="E1048" s="162"/>
      <c r="F1048" s="162"/>
      <c r="G1048" s="162"/>
      <c r="H1048" s="163"/>
      <c r="I1048" s="292"/>
      <c r="J1048" s="292"/>
      <c r="K1048" s="292"/>
      <c r="L1048" s="185"/>
      <c r="M1048" s="185"/>
      <c r="N1048" s="185"/>
      <c r="O1048" s="185"/>
      <c r="P1048" s="185"/>
      <c r="Q1048" s="185"/>
      <c r="R1048" s="185"/>
      <c r="S1048" s="185"/>
      <c r="T1048" s="185"/>
      <c r="U1048" s="185"/>
      <c r="V1048" s="185"/>
      <c r="W1048" s="185"/>
      <c r="X1048" s="185"/>
      <c r="Y1048" s="185"/>
      <c r="Z1048" s="185"/>
      <c r="AA1048" s="185"/>
      <c r="AB1048" s="185"/>
      <c r="AC1048" s="185"/>
      <c r="AD1048" s="185"/>
      <c r="AE1048" s="185"/>
      <c r="AF1048" s="185"/>
      <c r="AG1048" s="185"/>
      <c r="AH1048" s="249"/>
      <c r="AI1048" s="185"/>
      <c r="AJ1048" s="185"/>
      <c r="AK1048" s="185"/>
      <c r="AL1048" s="185"/>
      <c r="AM1048" s="185"/>
    </row>
    <row r="1049" spans="1:39">
      <c r="A1049" s="162"/>
      <c r="B1049" s="162"/>
      <c r="C1049" s="162"/>
      <c r="D1049" s="162"/>
      <c r="E1049" s="162"/>
      <c r="F1049" s="162"/>
      <c r="G1049" s="162"/>
      <c r="H1049" s="163"/>
      <c r="I1049" s="292"/>
      <c r="J1049" s="292"/>
      <c r="K1049" s="292"/>
      <c r="L1049" s="185"/>
      <c r="M1049" s="185"/>
      <c r="N1049" s="185"/>
      <c r="O1049" s="185"/>
      <c r="P1049" s="185"/>
      <c r="Q1049" s="185"/>
      <c r="R1049" s="185"/>
      <c r="S1049" s="185"/>
      <c r="T1049" s="185"/>
      <c r="U1049" s="185"/>
      <c r="V1049" s="185"/>
      <c r="W1049" s="185"/>
      <c r="X1049" s="185"/>
      <c r="Y1049" s="185"/>
      <c r="Z1049" s="185"/>
      <c r="AA1049" s="185"/>
      <c r="AB1049" s="185"/>
      <c r="AC1049" s="185"/>
      <c r="AD1049" s="185"/>
      <c r="AE1049" s="185"/>
      <c r="AF1049" s="185"/>
      <c r="AG1049" s="185"/>
      <c r="AH1049" s="249"/>
      <c r="AI1049" s="185"/>
      <c r="AJ1049" s="185"/>
      <c r="AK1049" s="185"/>
      <c r="AL1049" s="185"/>
      <c r="AM1049" s="185"/>
    </row>
    <row r="1050" spans="1:39">
      <c r="A1050" s="162"/>
      <c r="B1050" s="162"/>
      <c r="C1050" s="162"/>
      <c r="D1050" s="162"/>
      <c r="E1050" s="162"/>
      <c r="F1050" s="162"/>
      <c r="G1050" s="162"/>
      <c r="H1050" s="163"/>
      <c r="I1050" s="292"/>
      <c r="J1050" s="292"/>
      <c r="K1050" s="292"/>
      <c r="L1050" s="185"/>
      <c r="M1050" s="185"/>
      <c r="N1050" s="185"/>
      <c r="O1050" s="185"/>
      <c r="P1050" s="185"/>
      <c r="Q1050" s="185"/>
      <c r="R1050" s="185"/>
      <c r="S1050" s="185"/>
      <c r="T1050" s="185"/>
      <c r="U1050" s="185"/>
      <c r="V1050" s="185"/>
      <c r="W1050" s="185"/>
      <c r="X1050" s="185"/>
      <c r="Y1050" s="185"/>
      <c r="Z1050" s="185"/>
      <c r="AA1050" s="185"/>
      <c r="AB1050" s="185"/>
      <c r="AC1050" s="185"/>
      <c r="AD1050" s="185"/>
      <c r="AE1050" s="185"/>
      <c r="AF1050" s="185"/>
      <c r="AG1050" s="185"/>
      <c r="AH1050" s="249"/>
      <c r="AI1050" s="185"/>
      <c r="AJ1050" s="185"/>
      <c r="AK1050" s="185"/>
      <c r="AL1050" s="185"/>
      <c r="AM1050" s="185"/>
    </row>
    <row r="1051" spans="1:39">
      <c r="A1051" s="162"/>
      <c r="B1051" s="162"/>
      <c r="C1051" s="162"/>
      <c r="D1051" s="162"/>
      <c r="E1051" s="162"/>
      <c r="F1051" s="162"/>
      <c r="G1051" s="162"/>
      <c r="H1051" s="163"/>
      <c r="I1051" s="292"/>
      <c r="J1051" s="292"/>
      <c r="K1051" s="292"/>
      <c r="L1051" s="185"/>
      <c r="M1051" s="185"/>
      <c r="N1051" s="185"/>
      <c r="O1051" s="185"/>
      <c r="P1051" s="185"/>
      <c r="Q1051" s="185"/>
      <c r="R1051" s="185"/>
      <c r="S1051" s="185"/>
      <c r="T1051" s="185"/>
      <c r="U1051" s="185"/>
      <c r="V1051" s="185"/>
      <c r="W1051" s="185"/>
      <c r="X1051" s="185"/>
      <c r="Y1051" s="185"/>
      <c r="Z1051" s="185"/>
      <c r="AA1051" s="185"/>
      <c r="AB1051" s="185"/>
      <c r="AC1051" s="185"/>
      <c r="AD1051" s="185"/>
      <c r="AE1051" s="185"/>
      <c r="AF1051" s="185"/>
      <c r="AG1051" s="185"/>
      <c r="AH1051" s="249"/>
      <c r="AI1051" s="185"/>
      <c r="AJ1051" s="185"/>
      <c r="AK1051" s="185"/>
      <c r="AL1051" s="185"/>
      <c r="AM1051" s="185"/>
    </row>
    <row r="1052" spans="1:39">
      <c r="A1052" s="162"/>
      <c r="B1052" s="162"/>
      <c r="C1052" s="162"/>
      <c r="D1052" s="162"/>
      <c r="E1052" s="162"/>
      <c r="F1052" s="162"/>
      <c r="G1052" s="162"/>
      <c r="H1052" s="163"/>
      <c r="I1052" s="292"/>
      <c r="J1052" s="292"/>
      <c r="K1052" s="292"/>
      <c r="L1052" s="185"/>
      <c r="M1052" s="185"/>
      <c r="N1052" s="185"/>
      <c r="O1052" s="185"/>
      <c r="P1052" s="185"/>
      <c r="Q1052" s="185"/>
      <c r="R1052" s="185"/>
      <c r="S1052" s="185"/>
      <c r="T1052" s="185"/>
      <c r="U1052" s="185"/>
      <c r="V1052" s="185"/>
      <c r="W1052" s="185"/>
      <c r="X1052" s="185"/>
      <c r="Y1052" s="185"/>
      <c r="Z1052" s="185"/>
      <c r="AA1052" s="185"/>
      <c r="AB1052" s="185"/>
      <c r="AC1052" s="185"/>
      <c r="AD1052" s="185"/>
      <c r="AE1052" s="185"/>
      <c r="AF1052" s="185"/>
      <c r="AG1052" s="185"/>
      <c r="AH1052" s="249"/>
      <c r="AI1052" s="185"/>
      <c r="AJ1052" s="185"/>
      <c r="AK1052" s="185"/>
      <c r="AL1052" s="185"/>
      <c r="AM1052" s="185"/>
    </row>
    <row r="1053" spans="1:39">
      <c r="A1053" s="162"/>
      <c r="B1053" s="162"/>
      <c r="C1053" s="162"/>
      <c r="D1053" s="162"/>
      <c r="E1053" s="162"/>
      <c r="F1053" s="162"/>
      <c r="G1053" s="162"/>
      <c r="H1053" s="163"/>
      <c r="I1053" s="292"/>
      <c r="J1053" s="292"/>
      <c r="K1053" s="292"/>
      <c r="L1053" s="185"/>
      <c r="M1053" s="185"/>
      <c r="N1053" s="185"/>
      <c r="O1053" s="185"/>
      <c r="P1053" s="185"/>
      <c r="Q1053" s="185"/>
      <c r="R1053" s="185"/>
      <c r="S1053" s="185"/>
      <c r="T1053" s="185"/>
      <c r="U1053" s="185"/>
      <c r="V1053" s="185"/>
      <c r="W1053" s="185"/>
      <c r="X1053" s="185"/>
      <c r="Y1053" s="185"/>
      <c r="Z1053" s="185"/>
      <c r="AA1053" s="185"/>
      <c r="AB1053" s="185"/>
      <c r="AC1053" s="185"/>
      <c r="AD1053" s="185"/>
      <c r="AE1053" s="185"/>
      <c r="AF1053" s="185"/>
      <c r="AG1053" s="185"/>
      <c r="AH1053" s="249"/>
      <c r="AI1053" s="185"/>
      <c r="AJ1053" s="185"/>
      <c r="AK1053" s="185"/>
      <c r="AL1053" s="185"/>
      <c r="AM1053" s="185"/>
    </row>
    <row r="1054" spans="1:39">
      <c r="A1054" s="162"/>
      <c r="B1054" s="162"/>
      <c r="C1054" s="162"/>
      <c r="D1054" s="162"/>
      <c r="E1054" s="162"/>
      <c r="F1054" s="162"/>
      <c r="G1054" s="162"/>
      <c r="H1054" s="163"/>
      <c r="I1054" s="292"/>
      <c r="J1054" s="292"/>
      <c r="K1054" s="292"/>
      <c r="L1054" s="185"/>
      <c r="M1054" s="185"/>
      <c r="N1054" s="185"/>
      <c r="O1054" s="185"/>
      <c r="P1054" s="185"/>
      <c r="Q1054" s="185"/>
      <c r="R1054" s="185"/>
      <c r="S1054" s="185"/>
      <c r="T1054" s="185"/>
      <c r="U1054" s="185"/>
      <c r="V1054" s="185"/>
      <c r="W1054" s="185"/>
      <c r="X1054" s="185"/>
      <c r="Y1054" s="185"/>
      <c r="Z1054" s="185"/>
      <c r="AA1054" s="185"/>
      <c r="AB1054" s="185"/>
      <c r="AC1054" s="185"/>
      <c r="AD1054" s="185"/>
      <c r="AE1054" s="185"/>
      <c r="AF1054" s="185"/>
      <c r="AG1054" s="185"/>
      <c r="AH1054" s="249"/>
      <c r="AI1054" s="185"/>
      <c r="AJ1054" s="185"/>
      <c r="AK1054" s="185"/>
      <c r="AL1054" s="185"/>
      <c r="AM1054" s="185"/>
    </row>
    <row r="1055" spans="1:39">
      <c r="A1055" s="162"/>
      <c r="B1055" s="162"/>
      <c r="C1055" s="162"/>
      <c r="D1055" s="162"/>
      <c r="E1055" s="162"/>
      <c r="F1055" s="162"/>
      <c r="G1055" s="162"/>
      <c r="H1055" s="163"/>
      <c r="I1055" s="292"/>
      <c r="J1055" s="292"/>
      <c r="K1055" s="292"/>
      <c r="L1055" s="185"/>
      <c r="M1055" s="185"/>
      <c r="N1055" s="185"/>
      <c r="O1055" s="185"/>
      <c r="P1055" s="185"/>
      <c r="Q1055" s="185"/>
      <c r="R1055" s="185"/>
      <c r="S1055" s="185"/>
      <c r="T1055" s="185"/>
      <c r="U1055" s="185"/>
      <c r="V1055" s="185"/>
      <c r="W1055" s="185"/>
      <c r="X1055" s="185"/>
      <c r="Y1055" s="185"/>
      <c r="Z1055" s="185"/>
      <c r="AA1055" s="185"/>
      <c r="AB1055" s="185"/>
      <c r="AC1055" s="185"/>
      <c r="AD1055" s="185"/>
      <c r="AE1055" s="185"/>
      <c r="AF1055" s="185"/>
      <c r="AG1055" s="185"/>
      <c r="AH1055" s="249"/>
      <c r="AI1055" s="185"/>
      <c r="AJ1055" s="185"/>
      <c r="AK1055" s="185"/>
      <c r="AL1055" s="185"/>
      <c r="AM1055" s="185"/>
    </row>
    <row r="1056" spans="1:39">
      <c r="A1056" s="162"/>
      <c r="B1056" s="162"/>
      <c r="C1056" s="162"/>
      <c r="D1056" s="162"/>
      <c r="E1056" s="162"/>
      <c r="F1056" s="162"/>
      <c r="G1056" s="162"/>
      <c r="H1056" s="163"/>
      <c r="I1056" s="292"/>
      <c r="J1056" s="292"/>
      <c r="K1056" s="292"/>
      <c r="L1056" s="185"/>
      <c r="M1056" s="185"/>
      <c r="N1056" s="185"/>
      <c r="O1056" s="185"/>
      <c r="P1056" s="185"/>
      <c r="Q1056" s="185"/>
      <c r="R1056" s="185"/>
      <c r="S1056" s="185"/>
      <c r="T1056" s="185"/>
      <c r="U1056" s="185"/>
      <c r="V1056" s="185"/>
      <c r="W1056" s="185"/>
      <c r="X1056" s="185"/>
      <c r="Y1056" s="185"/>
      <c r="Z1056" s="185"/>
      <c r="AA1056" s="185"/>
      <c r="AB1056" s="185"/>
      <c r="AC1056" s="185"/>
      <c r="AD1056" s="185"/>
      <c r="AE1056" s="185"/>
      <c r="AF1056" s="185"/>
      <c r="AG1056" s="185"/>
      <c r="AH1056" s="249"/>
      <c r="AI1056" s="185"/>
      <c r="AJ1056" s="185"/>
      <c r="AK1056" s="185"/>
      <c r="AL1056" s="185"/>
      <c r="AM1056" s="185"/>
    </row>
    <row r="1057" spans="1:39">
      <c r="A1057" s="162"/>
      <c r="B1057" s="162"/>
      <c r="C1057" s="162"/>
      <c r="D1057" s="162"/>
      <c r="E1057" s="162"/>
      <c r="F1057" s="162"/>
      <c r="G1057" s="162"/>
      <c r="H1057" s="163"/>
      <c r="I1057" s="292"/>
      <c r="J1057" s="292"/>
      <c r="K1057" s="292"/>
      <c r="L1057" s="185"/>
      <c r="M1057" s="185"/>
      <c r="N1057" s="185"/>
      <c r="O1057" s="185"/>
      <c r="P1057" s="185"/>
      <c r="Q1057" s="185"/>
      <c r="R1057" s="185"/>
      <c r="S1057" s="185"/>
      <c r="T1057" s="185"/>
      <c r="U1057" s="185"/>
      <c r="V1057" s="185"/>
      <c r="W1057" s="185"/>
      <c r="X1057" s="185"/>
      <c r="Y1057" s="185"/>
      <c r="Z1057" s="185"/>
      <c r="AA1057" s="185"/>
      <c r="AB1057" s="185"/>
      <c r="AC1057" s="185"/>
      <c r="AD1057" s="185"/>
      <c r="AE1057" s="185"/>
      <c r="AF1057" s="185"/>
      <c r="AG1057" s="185"/>
      <c r="AH1057" s="249"/>
      <c r="AI1057" s="185"/>
      <c r="AJ1057" s="185"/>
      <c r="AK1057" s="185"/>
      <c r="AL1057" s="185"/>
      <c r="AM1057" s="185"/>
    </row>
    <row r="1058" spans="1:39">
      <c r="A1058" s="162"/>
      <c r="B1058" s="162"/>
      <c r="C1058" s="162"/>
      <c r="D1058" s="162"/>
      <c r="E1058" s="162"/>
      <c r="F1058" s="162"/>
      <c r="G1058" s="162"/>
      <c r="H1058" s="163"/>
      <c r="I1058" s="292"/>
      <c r="J1058" s="292"/>
      <c r="K1058" s="292"/>
      <c r="L1058" s="185"/>
      <c r="M1058" s="185"/>
      <c r="N1058" s="185"/>
      <c r="O1058" s="185"/>
      <c r="P1058" s="185"/>
      <c r="Q1058" s="185"/>
      <c r="R1058" s="185"/>
      <c r="S1058" s="185"/>
      <c r="T1058" s="185"/>
      <c r="U1058" s="185"/>
      <c r="V1058" s="185"/>
      <c r="W1058" s="185"/>
      <c r="X1058" s="185"/>
      <c r="Y1058" s="185"/>
      <c r="Z1058" s="185"/>
      <c r="AA1058" s="185"/>
      <c r="AB1058" s="185"/>
      <c r="AC1058" s="185"/>
      <c r="AD1058" s="185"/>
      <c r="AE1058" s="185"/>
      <c r="AF1058" s="185"/>
      <c r="AG1058" s="185"/>
      <c r="AH1058" s="249"/>
      <c r="AI1058" s="185"/>
      <c r="AJ1058" s="185"/>
      <c r="AK1058" s="185"/>
      <c r="AL1058" s="185"/>
      <c r="AM1058" s="185"/>
    </row>
    <row r="1059" spans="1:39">
      <c r="A1059" s="162"/>
      <c r="B1059" s="162"/>
      <c r="C1059" s="162"/>
      <c r="D1059" s="162"/>
      <c r="E1059" s="162"/>
      <c r="F1059" s="162"/>
      <c r="G1059" s="162"/>
      <c r="H1059" s="163"/>
      <c r="I1059" s="292"/>
      <c r="J1059" s="292"/>
      <c r="K1059" s="292"/>
      <c r="L1059" s="185"/>
      <c r="M1059" s="185"/>
      <c r="N1059" s="185"/>
      <c r="O1059" s="185"/>
      <c r="P1059" s="185"/>
      <c r="Q1059" s="185"/>
      <c r="R1059" s="185"/>
      <c r="S1059" s="185"/>
      <c r="T1059" s="185"/>
      <c r="U1059" s="185"/>
      <c r="V1059" s="185"/>
      <c r="W1059" s="185"/>
      <c r="X1059" s="185"/>
      <c r="Y1059" s="185"/>
      <c r="Z1059" s="185"/>
      <c r="AA1059" s="185"/>
      <c r="AB1059" s="185"/>
      <c r="AC1059" s="185"/>
      <c r="AD1059" s="185"/>
      <c r="AE1059" s="185"/>
      <c r="AF1059" s="185"/>
      <c r="AG1059" s="185"/>
      <c r="AH1059" s="249"/>
      <c r="AI1059" s="185"/>
      <c r="AJ1059" s="185"/>
      <c r="AK1059" s="185"/>
      <c r="AL1059" s="185"/>
      <c r="AM1059" s="185"/>
    </row>
    <row r="1060" spans="1:39">
      <c r="A1060" s="162"/>
      <c r="B1060" s="162"/>
      <c r="C1060" s="162"/>
      <c r="D1060" s="162"/>
      <c r="E1060" s="162"/>
      <c r="F1060" s="162"/>
      <c r="G1060" s="162"/>
      <c r="H1060" s="163"/>
      <c r="I1060" s="292"/>
      <c r="J1060" s="292"/>
      <c r="K1060" s="292"/>
      <c r="L1060" s="185"/>
      <c r="M1060" s="185"/>
      <c r="N1060" s="185"/>
      <c r="O1060" s="185"/>
      <c r="P1060" s="185"/>
      <c r="Q1060" s="185"/>
      <c r="R1060" s="185"/>
      <c r="S1060" s="185"/>
      <c r="T1060" s="185"/>
      <c r="U1060" s="185"/>
      <c r="V1060" s="185"/>
      <c r="W1060" s="185"/>
      <c r="X1060" s="185"/>
      <c r="Y1060" s="185"/>
      <c r="Z1060" s="185"/>
      <c r="AA1060" s="185"/>
      <c r="AB1060" s="185"/>
      <c r="AC1060" s="185"/>
      <c r="AD1060" s="185"/>
      <c r="AE1060" s="185"/>
      <c r="AF1060" s="185"/>
      <c r="AG1060" s="185"/>
      <c r="AH1060" s="249"/>
      <c r="AI1060" s="185"/>
      <c r="AJ1060" s="185"/>
      <c r="AK1060" s="185"/>
      <c r="AL1060" s="185"/>
      <c r="AM1060" s="185"/>
    </row>
    <row r="1061" spans="1:39">
      <c r="A1061" s="162"/>
      <c r="B1061" s="162"/>
      <c r="C1061" s="162"/>
      <c r="D1061" s="162"/>
      <c r="E1061" s="162"/>
      <c r="F1061" s="162"/>
      <c r="G1061" s="162"/>
      <c r="H1061" s="163"/>
      <c r="I1061" s="292"/>
      <c r="J1061" s="292"/>
      <c r="K1061" s="292"/>
      <c r="L1061" s="185"/>
      <c r="M1061" s="185"/>
      <c r="N1061" s="185"/>
      <c r="O1061" s="185"/>
      <c r="P1061" s="185"/>
      <c r="Q1061" s="185"/>
      <c r="R1061" s="185"/>
      <c r="S1061" s="185"/>
      <c r="T1061" s="185"/>
      <c r="U1061" s="185"/>
      <c r="V1061" s="185"/>
      <c r="W1061" s="185"/>
      <c r="X1061" s="185"/>
      <c r="Y1061" s="185"/>
      <c r="Z1061" s="185"/>
      <c r="AA1061" s="185"/>
      <c r="AB1061" s="185"/>
      <c r="AC1061" s="185"/>
      <c r="AD1061" s="185"/>
      <c r="AE1061" s="185"/>
      <c r="AF1061" s="185"/>
      <c r="AG1061" s="185"/>
      <c r="AH1061" s="249"/>
      <c r="AI1061" s="185"/>
      <c r="AJ1061" s="185"/>
      <c r="AK1061" s="185"/>
      <c r="AL1061" s="185"/>
      <c r="AM1061" s="185"/>
    </row>
    <row r="1062" spans="1:39">
      <c r="A1062" s="162"/>
      <c r="B1062" s="162"/>
      <c r="C1062" s="162"/>
      <c r="D1062" s="162"/>
      <c r="E1062" s="162"/>
      <c r="F1062" s="162"/>
      <c r="G1062" s="162"/>
      <c r="H1062" s="163"/>
      <c r="I1062" s="292"/>
      <c r="J1062" s="292"/>
      <c r="K1062" s="292"/>
      <c r="L1062" s="185"/>
      <c r="M1062" s="185"/>
      <c r="N1062" s="185"/>
      <c r="O1062" s="185"/>
      <c r="P1062" s="185"/>
      <c r="Q1062" s="185"/>
      <c r="R1062" s="185"/>
      <c r="S1062" s="185"/>
      <c r="T1062" s="185"/>
      <c r="U1062" s="185"/>
      <c r="V1062" s="185"/>
      <c r="W1062" s="185"/>
      <c r="X1062" s="185"/>
      <c r="Y1062" s="185"/>
      <c r="Z1062" s="185"/>
      <c r="AA1062" s="185"/>
      <c r="AB1062" s="185"/>
      <c r="AC1062" s="185"/>
      <c r="AD1062" s="185"/>
      <c r="AE1062" s="185"/>
      <c r="AF1062" s="185"/>
      <c r="AG1062" s="185"/>
      <c r="AH1062" s="249"/>
      <c r="AI1062" s="185"/>
      <c r="AJ1062" s="185"/>
      <c r="AK1062" s="185"/>
      <c r="AL1062" s="185"/>
      <c r="AM1062" s="185"/>
    </row>
    <row r="1063" spans="1:39">
      <c r="A1063" s="162"/>
      <c r="B1063" s="162"/>
      <c r="C1063" s="162"/>
      <c r="D1063" s="162"/>
      <c r="E1063" s="162"/>
      <c r="F1063" s="162"/>
      <c r="G1063" s="162"/>
      <c r="H1063" s="163"/>
      <c r="I1063" s="292"/>
      <c r="J1063" s="292"/>
      <c r="K1063" s="292"/>
      <c r="L1063" s="185"/>
      <c r="M1063" s="185"/>
      <c r="N1063" s="185"/>
      <c r="O1063" s="185"/>
      <c r="P1063" s="185"/>
      <c r="Q1063" s="185"/>
      <c r="R1063" s="185"/>
      <c r="S1063" s="185"/>
      <c r="T1063" s="185"/>
      <c r="U1063" s="185"/>
      <c r="V1063" s="185"/>
      <c r="W1063" s="185"/>
      <c r="X1063" s="185"/>
      <c r="Y1063" s="185"/>
      <c r="Z1063" s="185"/>
      <c r="AA1063" s="185"/>
      <c r="AB1063" s="185"/>
      <c r="AC1063" s="185"/>
      <c r="AD1063" s="185"/>
      <c r="AE1063" s="185"/>
      <c r="AF1063" s="185"/>
      <c r="AG1063" s="185"/>
      <c r="AH1063" s="249"/>
      <c r="AI1063" s="185"/>
      <c r="AJ1063" s="185"/>
      <c r="AK1063" s="185"/>
      <c r="AL1063" s="185"/>
      <c r="AM1063" s="185"/>
    </row>
    <row r="1064" spans="1:39">
      <c r="A1064" s="162"/>
      <c r="B1064" s="162"/>
      <c r="C1064" s="162"/>
      <c r="D1064" s="162"/>
      <c r="E1064" s="162"/>
      <c r="F1064" s="162"/>
      <c r="G1064" s="162"/>
      <c r="H1064" s="163"/>
      <c r="I1064" s="292"/>
      <c r="J1064" s="292"/>
      <c r="K1064" s="292"/>
      <c r="L1064" s="185"/>
      <c r="M1064" s="185"/>
      <c r="N1064" s="185"/>
      <c r="O1064" s="185"/>
      <c r="P1064" s="185"/>
      <c r="Q1064" s="185"/>
      <c r="R1064" s="185"/>
      <c r="S1064" s="185"/>
      <c r="T1064" s="185"/>
      <c r="U1064" s="185"/>
      <c r="V1064" s="185"/>
      <c r="W1064" s="185"/>
      <c r="X1064" s="185"/>
      <c r="Y1064" s="185"/>
      <c r="Z1064" s="185"/>
      <c r="AA1064" s="185"/>
      <c r="AB1064" s="185"/>
      <c r="AC1064" s="185"/>
      <c r="AD1064" s="185"/>
      <c r="AE1064" s="185"/>
      <c r="AF1064" s="185"/>
      <c r="AG1064" s="185"/>
      <c r="AH1064" s="249"/>
      <c r="AI1064" s="185"/>
      <c r="AJ1064" s="185"/>
      <c r="AK1064" s="185"/>
      <c r="AL1064" s="185"/>
      <c r="AM1064" s="185"/>
    </row>
    <row r="1065" spans="1:39">
      <c r="A1065" s="162"/>
      <c r="B1065" s="162"/>
      <c r="C1065" s="162"/>
      <c r="D1065" s="162"/>
      <c r="E1065" s="162"/>
      <c r="F1065" s="162"/>
      <c r="G1065" s="162"/>
      <c r="H1065" s="163"/>
      <c r="I1065" s="292"/>
      <c r="J1065" s="292"/>
      <c r="K1065" s="292"/>
      <c r="L1065" s="185"/>
      <c r="M1065" s="185"/>
      <c r="N1065" s="185"/>
      <c r="O1065" s="185"/>
      <c r="P1065" s="185"/>
      <c r="Q1065" s="185"/>
      <c r="R1065" s="185"/>
      <c r="S1065" s="185"/>
      <c r="T1065" s="185"/>
      <c r="U1065" s="185"/>
      <c r="V1065" s="185"/>
      <c r="W1065" s="185"/>
      <c r="X1065" s="185"/>
      <c r="Y1065" s="185"/>
      <c r="Z1065" s="185"/>
      <c r="AA1065" s="185"/>
      <c r="AB1065" s="185"/>
      <c r="AC1065" s="185"/>
      <c r="AD1065" s="185"/>
      <c r="AE1065" s="185"/>
      <c r="AF1065" s="185"/>
      <c r="AG1065" s="185"/>
      <c r="AH1065" s="249"/>
      <c r="AI1065" s="185"/>
      <c r="AJ1065" s="185"/>
      <c r="AK1065" s="185"/>
      <c r="AL1065" s="185"/>
      <c r="AM1065" s="185"/>
    </row>
    <row r="1066" spans="1:39">
      <c r="A1066" s="162"/>
      <c r="B1066" s="162"/>
      <c r="C1066" s="162"/>
      <c r="D1066" s="162"/>
      <c r="E1066" s="162"/>
      <c r="F1066" s="162"/>
      <c r="G1066" s="162"/>
      <c r="H1066" s="163"/>
      <c r="I1066" s="292"/>
      <c r="J1066" s="292"/>
      <c r="K1066" s="292"/>
      <c r="L1066" s="185"/>
      <c r="M1066" s="185"/>
      <c r="N1066" s="185"/>
      <c r="O1066" s="185"/>
      <c r="P1066" s="185"/>
      <c r="Q1066" s="185"/>
      <c r="R1066" s="185"/>
      <c r="S1066" s="185"/>
      <c r="T1066" s="185"/>
      <c r="U1066" s="185"/>
      <c r="V1066" s="185"/>
      <c r="W1066" s="185"/>
      <c r="X1066" s="185"/>
      <c r="Y1066" s="185"/>
      <c r="Z1066" s="185"/>
      <c r="AA1066" s="185"/>
      <c r="AB1066" s="185"/>
      <c r="AC1066" s="185"/>
      <c r="AD1066" s="185"/>
      <c r="AE1066" s="185"/>
      <c r="AF1066" s="185"/>
      <c r="AG1066" s="185"/>
      <c r="AH1066" s="249"/>
      <c r="AI1066" s="185"/>
      <c r="AJ1066" s="185"/>
      <c r="AK1066" s="185"/>
      <c r="AL1066" s="185"/>
      <c r="AM1066" s="185"/>
    </row>
    <row r="1067" spans="1:39">
      <c r="A1067" s="162"/>
      <c r="B1067" s="162"/>
      <c r="C1067" s="162"/>
      <c r="D1067" s="162"/>
      <c r="E1067" s="162"/>
      <c r="F1067" s="162"/>
      <c r="G1067" s="162"/>
      <c r="H1067" s="163"/>
      <c r="I1067" s="292"/>
      <c r="J1067" s="292"/>
      <c r="K1067" s="292"/>
      <c r="L1067" s="185"/>
      <c r="M1067" s="185"/>
      <c r="N1067" s="185"/>
      <c r="O1067" s="185"/>
      <c r="P1067" s="185"/>
      <c r="Q1067" s="185"/>
      <c r="R1067" s="185"/>
      <c r="S1067" s="185"/>
      <c r="T1067" s="185"/>
      <c r="U1067" s="185"/>
      <c r="V1067" s="185"/>
      <c r="W1067" s="185"/>
      <c r="X1067" s="185"/>
      <c r="Y1067" s="185"/>
      <c r="Z1067" s="185"/>
      <c r="AA1067" s="185"/>
      <c r="AB1067" s="185"/>
      <c r="AC1067" s="185"/>
      <c r="AD1067" s="185"/>
      <c r="AE1067" s="185"/>
      <c r="AF1067" s="185"/>
      <c r="AG1067" s="185"/>
      <c r="AH1067" s="249"/>
      <c r="AI1067" s="185"/>
      <c r="AJ1067" s="185"/>
      <c r="AK1067" s="185"/>
      <c r="AL1067" s="185"/>
      <c r="AM1067" s="185"/>
    </row>
    <row r="1068" spans="1:39">
      <c r="A1068" s="162"/>
      <c r="B1068" s="162"/>
      <c r="C1068" s="162"/>
      <c r="D1068" s="162"/>
      <c r="E1068" s="162"/>
      <c r="F1068" s="162"/>
      <c r="G1068" s="162"/>
      <c r="H1068" s="163"/>
      <c r="I1068" s="292"/>
      <c r="J1068" s="292"/>
      <c r="K1068" s="292"/>
      <c r="L1068" s="185"/>
      <c r="M1068" s="185"/>
      <c r="N1068" s="185"/>
      <c r="O1068" s="185"/>
      <c r="P1068" s="185"/>
      <c r="Q1068" s="185"/>
      <c r="R1068" s="185"/>
      <c r="S1068" s="185"/>
      <c r="T1068" s="185"/>
      <c r="U1068" s="185"/>
      <c r="V1068" s="185"/>
      <c r="W1068" s="185"/>
      <c r="X1068" s="185"/>
      <c r="Y1068" s="185"/>
      <c r="Z1068" s="185"/>
      <c r="AA1068" s="185"/>
      <c r="AB1068" s="185"/>
      <c r="AC1068" s="185"/>
      <c r="AD1068" s="185"/>
      <c r="AE1068" s="185"/>
      <c r="AF1068" s="185"/>
      <c r="AG1068" s="185"/>
      <c r="AH1068" s="249"/>
      <c r="AI1068" s="185"/>
      <c r="AJ1068" s="185"/>
      <c r="AK1068" s="185"/>
      <c r="AL1068" s="185"/>
      <c r="AM1068" s="185"/>
    </row>
    <row r="1069" spans="1:39">
      <c r="A1069" s="162"/>
      <c r="B1069" s="162"/>
      <c r="C1069" s="162"/>
      <c r="D1069" s="162"/>
      <c r="E1069" s="162"/>
      <c r="F1069" s="162"/>
      <c r="G1069" s="162"/>
      <c r="H1069" s="163"/>
      <c r="I1069" s="292"/>
      <c r="J1069" s="292"/>
      <c r="K1069" s="292"/>
      <c r="L1069" s="185"/>
      <c r="M1069" s="185"/>
      <c r="N1069" s="185"/>
      <c r="O1069" s="185"/>
      <c r="P1069" s="185"/>
      <c r="Q1069" s="185"/>
      <c r="R1069" s="185"/>
      <c r="S1069" s="185"/>
      <c r="T1069" s="185"/>
      <c r="U1069" s="185"/>
      <c r="V1069" s="185"/>
      <c r="W1069" s="185"/>
      <c r="X1069" s="185"/>
      <c r="Y1069" s="185"/>
      <c r="Z1069" s="185"/>
      <c r="AA1069" s="185"/>
      <c r="AB1069" s="185"/>
      <c r="AC1069" s="185"/>
      <c r="AD1069" s="185"/>
      <c r="AE1069" s="185"/>
      <c r="AF1069" s="185"/>
      <c r="AG1069" s="185"/>
      <c r="AH1069" s="249"/>
      <c r="AI1069" s="185"/>
      <c r="AJ1069" s="185"/>
      <c r="AK1069" s="185"/>
      <c r="AL1069" s="185"/>
      <c r="AM1069" s="185"/>
    </row>
    <row r="1070" spans="1:39">
      <c r="A1070" s="162"/>
      <c r="B1070" s="162"/>
      <c r="C1070" s="162"/>
      <c r="D1070" s="162"/>
      <c r="E1070" s="162"/>
      <c r="F1070" s="162"/>
      <c r="G1070" s="162"/>
      <c r="H1070" s="163"/>
      <c r="I1070" s="292"/>
      <c r="J1070" s="292"/>
      <c r="K1070" s="292"/>
      <c r="L1070" s="185"/>
      <c r="M1070" s="185"/>
      <c r="N1070" s="185"/>
      <c r="O1070" s="185"/>
      <c r="P1070" s="185"/>
      <c r="Q1070" s="185"/>
      <c r="R1070" s="185"/>
      <c r="S1070" s="185"/>
      <c r="T1070" s="185"/>
      <c r="U1070" s="185"/>
      <c r="V1070" s="185"/>
      <c r="W1070" s="185"/>
      <c r="X1070" s="185"/>
      <c r="Y1070" s="185"/>
      <c r="Z1070" s="185"/>
      <c r="AA1070" s="185"/>
      <c r="AB1070" s="185"/>
      <c r="AC1070" s="185"/>
      <c r="AD1070" s="185"/>
      <c r="AE1070" s="185"/>
      <c r="AF1070" s="185"/>
      <c r="AG1070" s="185"/>
      <c r="AH1070" s="249"/>
      <c r="AI1070" s="185"/>
      <c r="AJ1070" s="185"/>
      <c r="AK1070" s="185"/>
      <c r="AL1070" s="185"/>
      <c r="AM1070" s="185"/>
    </row>
    <row r="1071" spans="1:39">
      <c r="A1071" s="162"/>
      <c r="B1071" s="162"/>
      <c r="C1071" s="162"/>
      <c r="D1071" s="162"/>
      <c r="E1071" s="162"/>
      <c r="F1071" s="162"/>
      <c r="G1071" s="162"/>
      <c r="H1071" s="163"/>
      <c r="I1071" s="292"/>
      <c r="J1071" s="292"/>
      <c r="K1071" s="292"/>
      <c r="L1071" s="185"/>
      <c r="M1071" s="185"/>
      <c r="N1071" s="185"/>
      <c r="O1071" s="185"/>
      <c r="P1071" s="185"/>
      <c r="Q1071" s="185"/>
      <c r="R1071" s="185"/>
      <c r="S1071" s="185"/>
      <c r="T1071" s="185"/>
      <c r="U1071" s="185"/>
      <c r="V1071" s="185"/>
      <c r="W1071" s="185"/>
      <c r="X1071" s="185"/>
      <c r="Y1071" s="185"/>
      <c r="Z1071" s="185"/>
      <c r="AA1071" s="185"/>
      <c r="AB1071" s="185"/>
      <c r="AC1071" s="185"/>
      <c r="AD1071" s="185"/>
      <c r="AE1071" s="185"/>
      <c r="AF1071" s="185"/>
      <c r="AG1071" s="185"/>
      <c r="AH1071" s="249"/>
      <c r="AI1071" s="185"/>
      <c r="AJ1071" s="185"/>
      <c r="AK1071" s="185"/>
      <c r="AL1071" s="185"/>
      <c r="AM1071" s="185"/>
    </row>
    <row r="1072" spans="1:39">
      <c r="A1072" s="162"/>
      <c r="B1072" s="162"/>
      <c r="C1072" s="162"/>
      <c r="D1072" s="162"/>
      <c r="E1072" s="162"/>
      <c r="F1072" s="162"/>
      <c r="G1072" s="162"/>
      <c r="H1072" s="163"/>
      <c r="I1072" s="292"/>
      <c r="J1072" s="292"/>
      <c r="K1072" s="292"/>
      <c r="L1072" s="185"/>
      <c r="M1072" s="185"/>
      <c r="N1072" s="185"/>
      <c r="O1072" s="185"/>
      <c r="P1072" s="185"/>
      <c r="Q1072" s="185"/>
      <c r="R1072" s="185"/>
      <c r="S1072" s="185"/>
      <c r="T1072" s="185"/>
      <c r="U1072" s="185"/>
      <c r="V1072" s="185"/>
      <c r="W1072" s="185"/>
      <c r="X1072" s="185"/>
      <c r="Y1072" s="185"/>
      <c r="Z1072" s="185"/>
      <c r="AA1072" s="185"/>
      <c r="AB1072" s="185"/>
      <c r="AC1072" s="185"/>
      <c r="AD1072" s="185"/>
      <c r="AE1072" s="185"/>
      <c r="AF1072" s="185"/>
      <c r="AG1072" s="185"/>
      <c r="AH1072" s="249"/>
      <c r="AI1072" s="185"/>
      <c r="AJ1072" s="185"/>
      <c r="AK1072" s="185"/>
      <c r="AL1072" s="185"/>
      <c r="AM1072" s="185"/>
    </row>
    <row r="1073" spans="1:39">
      <c r="A1073" s="162"/>
      <c r="B1073" s="162"/>
      <c r="C1073" s="162"/>
      <c r="D1073" s="162"/>
      <c r="E1073" s="162"/>
      <c r="F1073" s="162"/>
      <c r="G1073" s="162"/>
      <c r="H1073" s="163"/>
      <c r="I1073" s="292"/>
      <c r="J1073" s="292"/>
      <c r="K1073" s="292"/>
      <c r="L1073" s="185"/>
      <c r="M1073" s="185"/>
      <c r="N1073" s="185"/>
      <c r="O1073" s="185"/>
      <c r="P1073" s="185"/>
      <c r="Q1073" s="185"/>
      <c r="R1073" s="185"/>
      <c r="S1073" s="185"/>
      <c r="T1073" s="185"/>
      <c r="U1073" s="185"/>
      <c r="V1073" s="185"/>
      <c r="W1073" s="185"/>
      <c r="X1073" s="185"/>
      <c r="Y1073" s="185"/>
      <c r="Z1073" s="185"/>
      <c r="AA1073" s="185"/>
      <c r="AB1073" s="185"/>
      <c r="AC1073" s="185"/>
      <c r="AD1073" s="185"/>
      <c r="AE1073" s="185"/>
      <c r="AF1073" s="185"/>
      <c r="AG1073" s="185"/>
      <c r="AH1073" s="249"/>
      <c r="AI1073" s="185"/>
      <c r="AJ1073" s="185"/>
      <c r="AK1073" s="185"/>
      <c r="AL1073" s="185"/>
      <c r="AM1073" s="185"/>
    </row>
    <row r="1074" spans="1:39">
      <c r="A1074" s="162"/>
      <c r="B1074" s="162"/>
      <c r="C1074" s="162"/>
      <c r="D1074" s="162"/>
      <c r="E1074" s="162"/>
      <c r="F1074" s="162"/>
      <c r="G1074" s="162"/>
      <c r="H1074" s="163"/>
      <c r="I1074" s="292"/>
      <c r="J1074" s="292"/>
      <c r="K1074" s="292"/>
      <c r="L1074" s="185"/>
      <c r="M1074" s="185"/>
      <c r="N1074" s="185"/>
      <c r="O1074" s="185"/>
      <c r="P1074" s="185"/>
      <c r="Q1074" s="185"/>
      <c r="R1074" s="185"/>
      <c r="S1074" s="185"/>
      <c r="T1074" s="185"/>
      <c r="U1074" s="185"/>
      <c r="V1074" s="185"/>
      <c r="W1074" s="185"/>
      <c r="X1074" s="185"/>
      <c r="Y1074" s="185"/>
      <c r="Z1074" s="185"/>
      <c r="AA1074" s="185"/>
      <c r="AB1074" s="185"/>
      <c r="AC1074" s="185"/>
      <c r="AD1074" s="185"/>
      <c r="AE1074" s="185"/>
      <c r="AF1074" s="185"/>
      <c r="AG1074" s="185"/>
      <c r="AH1074" s="249"/>
      <c r="AI1074" s="185"/>
      <c r="AJ1074" s="185"/>
      <c r="AK1074" s="185"/>
      <c r="AL1074" s="185"/>
      <c r="AM1074" s="185"/>
    </row>
    <row r="1075" spans="1:39">
      <c r="A1075" s="162"/>
      <c r="B1075" s="162"/>
      <c r="C1075" s="162"/>
      <c r="D1075" s="162"/>
      <c r="E1075" s="162"/>
      <c r="F1075" s="162"/>
      <c r="G1075" s="162"/>
      <c r="H1075" s="163"/>
      <c r="I1075" s="292"/>
      <c r="J1075" s="292"/>
      <c r="K1075" s="292"/>
      <c r="L1075" s="185"/>
      <c r="M1075" s="185"/>
      <c r="N1075" s="185"/>
      <c r="O1075" s="185"/>
      <c r="P1075" s="185"/>
      <c r="Q1075" s="185"/>
      <c r="R1075" s="185"/>
      <c r="S1075" s="185"/>
      <c r="T1075" s="185"/>
      <c r="U1075" s="185"/>
      <c r="V1075" s="185"/>
      <c r="W1075" s="185"/>
      <c r="X1075" s="185"/>
      <c r="Y1075" s="185"/>
      <c r="Z1075" s="185"/>
      <c r="AA1075" s="185"/>
      <c r="AB1075" s="185"/>
      <c r="AC1075" s="185"/>
      <c r="AD1075" s="185"/>
      <c r="AE1075" s="185"/>
      <c r="AF1075" s="185"/>
      <c r="AG1075" s="185"/>
      <c r="AH1075" s="249"/>
      <c r="AI1075" s="185"/>
      <c r="AJ1075" s="185"/>
      <c r="AK1075" s="185"/>
      <c r="AL1075" s="185"/>
      <c r="AM1075" s="185"/>
    </row>
    <row r="1076" spans="1:39">
      <c r="A1076" s="162"/>
      <c r="B1076" s="162"/>
      <c r="C1076" s="162"/>
      <c r="D1076" s="162"/>
      <c r="E1076" s="162"/>
      <c r="F1076" s="162"/>
      <c r="G1076" s="162"/>
      <c r="H1076" s="163"/>
      <c r="I1076" s="292"/>
      <c r="J1076" s="292"/>
      <c r="K1076" s="292"/>
      <c r="L1076" s="185"/>
      <c r="M1076" s="185"/>
      <c r="N1076" s="185"/>
      <c r="O1076" s="185"/>
      <c r="P1076" s="185"/>
      <c r="Q1076" s="185"/>
      <c r="R1076" s="185"/>
      <c r="S1076" s="185"/>
      <c r="T1076" s="185"/>
      <c r="U1076" s="185"/>
      <c r="V1076" s="185"/>
      <c r="W1076" s="185"/>
      <c r="X1076" s="185"/>
      <c r="Y1076" s="185"/>
      <c r="Z1076" s="185"/>
      <c r="AA1076" s="185"/>
      <c r="AB1076" s="185"/>
      <c r="AC1076" s="185"/>
      <c r="AD1076" s="185"/>
      <c r="AE1076" s="185"/>
      <c r="AF1076" s="185"/>
      <c r="AG1076" s="185"/>
      <c r="AH1076" s="249"/>
      <c r="AI1076" s="185"/>
      <c r="AJ1076" s="185"/>
      <c r="AK1076" s="185"/>
      <c r="AL1076" s="185"/>
      <c r="AM1076" s="185"/>
    </row>
    <row r="1077" spans="1:39">
      <c r="A1077" s="162"/>
      <c r="B1077" s="162"/>
      <c r="C1077" s="162"/>
      <c r="D1077" s="162"/>
      <c r="E1077" s="162"/>
      <c r="F1077" s="162"/>
      <c r="G1077" s="162"/>
      <c r="H1077" s="163"/>
      <c r="I1077" s="292"/>
      <c r="J1077" s="292"/>
      <c r="K1077" s="292"/>
      <c r="L1077" s="185"/>
      <c r="M1077" s="185"/>
      <c r="N1077" s="185"/>
      <c r="O1077" s="185"/>
      <c r="P1077" s="185"/>
      <c r="Q1077" s="185"/>
      <c r="R1077" s="185"/>
      <c r="S1077" s="185"/>
      <c r="T1077" s="185"/>
      <c r="U1077" s="185"/>
      <c r="V1077" s="185"/>
      <c r="W1077" s="185"/>
      <c r="X1077" s="185"/>
      <c r="Y1077" s="185"/>
      <c r="Z1077" s="185"/>
      <c r="AA1077" s="185"/>
      <c r="AB1077" s="185"/>
      <c r="AC1077" s="185"/>
      <c r="AD1077" s="185"/>
      <c r="AE1077" s="185"/>
      <c r="AF1077" s="185"/>
      <c r="AG1077" s="185"/>
      <c r="AH1077" s="249"/>
      <c r="AI1077" s="185"/>
      <c r="AJ1077" s="185"/>
      <c r="AK1077" s="185"/>
      <c r="AL1077" s="185"/>
      <c r="AM1077" s="185"/>
    </row>
    <row r="1078" spans="1:39">
      <c r="A1078" s="162"/>
      <c r="B1078" s="162"/>
      <c r="C1078" s="162"/>
      <c r="D1078" s="162"/>
      <c r="E1078" s="162"/>
      <c r="F1078" s="162"/>
      <c r="G1078" s="162"/>
      <c r="H1078" s="163"/>
      <c r="I1078" s="292"/>
      <c r="J1078" s="292"/>
      <c r="K1078" s="292"/>
      <c r="L1078" s="185"/>
      <c r="M1078" s="185"/>
      <c r="N1078" s="185"/>
      <c r="O1078" s="185"/>
      <c r="P1078" s="185"/>
      <c r="Q1078" s="185"/>
      <c r="R1078" s="185"/>
      <c r="S1078" s="185"/>
      <c r="T1078" s="185"/>
      <c r="U1078" s="185"/>
      <c r="V1078" s="185"/>
      <c r="W1078" s="185"/>
      <c r="X1078" s="185"/>
      <c r="Y1078" s="185"/>
      <c r="Z1078" s="185"/>
      <c r="AA1078" s="185"/>
      <c r="AB1078" s="185"/>
      <c r="AC1078" s="185"/>
      <c r="AD1078" s="185"/>
      <c r="AE1078" s="185"/>
      <c r="AF1078" s="185"/>
      <c r="AG1078" s="185"/>
      <c r="AH1078" s="249"/>
      <c r="AI1078" s="185"/>
      <c r="AJ1078" s="185"/>
      <c r="AK1078" s="185"/>
      <c r="AL1078" s="185"/>
      <c r="AM1078" s="185"/>
    </row>
    <row r="1079" spans="1:39">
      <c r="A1079" s="162"/>
      <c r="B1079" s="162"/>
      <c r="C1079" s="162"/>
      <c r="D1079" s="162"/>
      <c r="E1079" s="162"/>
      <c r="F1079" s="162"/>
      <c r="G1079" s="162"/>
      <c r="H1079" s="163"/>
      <c r="I1079" s="292"/>
      <c r="J1079" s="292"/>
      <c r="K1079" s="292"/>
      <c r="L1079" s="185"/>
      <c r="M1079" s="185"/>
      <c r="N1079" s="185"/>
      <c r="O1079" s="185"/>
      <c r="P1079" s="185"/>
      <c r="Q1079" s="185"/>
      <c r="R1079" s="185"/>
      <c r="S1079" s="185"/>
      <c r="T1079" s="185"/>
      <c r="U1079" s="185"/>
      <c r="V1079" s="185"/>
      <c r="W1079" s="185"/>
      <c r="X1079" s="185"/>
      <c r="Y1079" s="185"/>
      <c r="Z1079" s="185"/>
      <c r="AA1079" s="185"/>
      <c r="AB1079" s="185"/>
      <c r="AC1079" s="185"/>
      <c r="AD1079" s="185"/>
      <c r="AE1079" s="185"/>
      <c r="AF1079" s="185"/>
      <c r="AG1079" s="185"/>
      <c r="AH1079" s="249"/>
      <c r="AI1079" s="185"/>
      <c r="AJ1079" s="185"/>
      <c r="AK1079" s="185"/>
      <c r="AL1079" s="185"/>
      <c r="AM1079" s="185"/>
    </row>
    <row r="1080" spans="1:39">
      <c r="A1080" s="162"/>
      <c r="B1080" s="162"/>
      <c r="C1080" s="162"/>
      <c r="D1080" s="162"/>
      <c r="E1080" s="162"/>
      <c r="F1080" s="162"/>
      <c r="G1080" s="162"/>
      <c r="H1080" s="163"/>
      <c r="I1080" s="292"/>
      <c r="J1080" s="292"/>
      <c r="K1080" s="292"/>
      <c r="L1080" s="185"/>
      <c r="M1080" s="185"/>
      <c r="N1080" s="185"/>
      <c r="O1080" s="185"/>
      <c r="P1080" s="185"/>
      <c r="Q1080" s="185"/>
      <c r="R1080" s="185"/>
      <c r="S1080" s="185"/>
      <c r="T1080" s="185"/>
      <c r="U1080" s="185"/>
      <c r="V1080" s="185"/>
      <c r="W1080" s="185"/>
      <c r="X1080" s="185"/>
      <c r="Y1080" s="185"/>
      <c r="Z1080" s="185"/>
      <c r="AA1080" s="185"/>
      <c r="AB1080" s="185"/>
      <c r="AC1080" s="185"/>
      <c r="AD1080" s="185"/>
      <c r="AE1080" s="185"/>
      <c r="AF1080" s="185"/>
      <c r="AG1080" s="185"/>
      <c r="AH1080" s="249"/>
      <c r="AI1080" s="185"/>
      <c r="AJ1080" s="185"/>
      <c r="AK1080" s="185"/>
      <c r="AL1080" s="185"/>
      <c r="AM1080" s="185"/>
    </row>
    <row r="1081" spans="1:39">
      <c r="A1081" s="162"/>
      <c r="B1081" s="162"/>
      <c r="C1081" s="162"/>
      <c r="D1081" s="162"/>
      <c r="E1081" s="162"/>
      <c r="F1081" s="162"/>
      <c r="G1081" s="162"/>
      <c r="H1081" s="163"/>
      <c r="I1081" s="292"/>
      <c r="J1081" s="292"/>
      <c r="K1081" s="292"/>
      <c r="L1081" s="185"/>
      <c r="M1081" s="185"/>
      <c r="N1081" s="185"/>
      <c r="O1081" s="185"/>
      <c r="P1081" s="185"/>
      <c r="Q1081" s="185"/>
      <c r="R1081" s="185"/>
      <c r="S1081" s="185"/>
      <c r="T1081" s="185"/>
      <c r="U1081" s="185"/>
      <c r="V1081" s="185"/>
      <c r="W1081" s="185"/>
      <c r="X1081" s="185"/>
      <c r="Y1081" s="185"/>
      <c r="Z1081" s="185"/>
      <c r="AA1081" s="185"/>
      <c r="AB1081" s="185"/>
      <c r="AC1081" s="185"/>
      <c r="AD1081" s="185"/>
      <c r="AE1081" s="185"/>
      <c r="AF1081" s="185"/>
      <c r="AG1081" s="185"/>
      <c r="AH1081" s="249"/>
      <c r="AI1081" s="185"/>
      <c r="AJ1081" s="185"/>
      <c r="AK1081" s="185"/>
      <c r="AL1081" s="185"/>
      <c r="AM1081" s="185"/>
    </row>
    <row r="1082" spans="1:39">
      <c r="A1082" s="162"/>
      <c r="B1082" s="162"/>
      <c r="C1082" s="162"/>
      <c r="D1082" s="162"/>
      <c r="E1082" s="162"/>
      <c r="F1082" s="162"/>
      <c r="G1082" s="162"/>
      <c r="H1082" s="163"/>
      <c r="I1082" s="292"/>
      <c r="J1082" s="292"/>
      <c r="K1082" s="292"/>
      <c r="L1082" s="185"/>
      <c r="M1082" s="185"/>
      <c r="N1082" s="185"/>
      <c r="O1082" s="185"/>
      <c r="P1082" s="185"/>
      <c r="Q1082" s="185"/>
      <c r="R1082" s="185"/>
      <c r="S1082" s="185"/>
      <c r="T1082" s="185"/>
      <c r="U1082" s="185"/>
      <c r="V1082" s="185"/>
      <c r="W1082" s="185"/>
      <c r="X1082" s="185"/>
      <c r="Y1082" s="185"/>
      <c r="Z1082" s="185"/>
      <c r="AA1082" s="185"/>
      <c r="AB1082" s="185"/>
      <c r="AC1082" s="185"/>
      <c r="AD1082" s="185"/>
      <c r="AE1082" s="185"/>
      <c r="AF1082" s="185"/>
      <c r="AG1082" s="185"/>
      <c r="AH1082" s="249"/>
      <c r="AI1082" s="185"/>
      <c r="AJ1082" s="185"/>
      <c r="AK1082" s="185"/>
      <c r="AL1082" s="185"/>
      <c r="AM1082" s="185"/>
    </row>
    <row r="1083" spans="1:39">
      <c r="A1083" s="162"/>
      <c r="B1083" s="162"/>
      <c r="C1083" s="162"/>
      <c r="D1083" s="162"/>
      <c r="E1083" s="162"/>
      <c r="F1083" s="162"/>
      <c r="G1083" s="162"/>
      <c r="H1083" s="163"/>
      <c r="I1083" s="292"/>
      <c r="J1083" s="292"/>
      <c r="K1083" s="292"/>
      <c r="L1083" s="185"/>
      <c r="M1083" s="185"/>
      <c r="N1083" s="185"/>
      <c r="O1083" s="185"/>
      <c r="P1083" s="185"/>
      <c r="Q1083" s="185"/>
      <c r="R1083" s="185"/>
      <c r="S1083" s="185"/>
      <c r="T1083" s="185"/>
      <c r="U1083" s="185"/>
      <c r="V1083" s="185"/>
      <c r="W1083" s="185"/>
      <c r="X1083" s="185"/>
      <c r="Y1083" s="185"/>
      <c r="Z1083" s="185"/>
      <c r="AA1083" s="185"/>
      <c r="AB1083" s="185"/>
      <c r="AC1083" s="185"/>
      <c r="AD1083" s="185"/>
      <c r="AE1083" s="185"/>
      <c r="AF1083" s="185"/>
      <c r="AG1083" s="185"/>
      <c r="AH1083" s="249"/>
      <c r="AI1083" s="185"/>
      <c r="AJ1083" s="185"/>
      <c r="AK1083" s="185"/>
      <c r="AL1083" s="185"/>
      <c r="AM1083" s="185"/>
    </row>
    <row r="1084" spans="1:39">
      <c r="A1084" s="162"/>
      <c r="B1084" s="162"/>
      <c r="C1084" s="162"/>
      <c r="D1084" s="162"/>
      <c r="E1084" s="162"/>
      <c r="F1084" s="162"/>
      <c r="G1084" s="162"/>
      <c r="H1084" s="163"/>
      <c r="I1084" s="292"/>
      <c r="J1084" s="292"/>
      <c r="K1084" s="292"/>
      <c r="L1084" s="185"/>
      <c r="M1084" s="185"/>
      <c r="N1084" s="185"/>
      <c r="O1084" s="185"/>
      <c r="P1084" s="185"/>
      <c r="Q1084" s="185"/>
      <c r="R1084" s="185"/>
      <c r="S1084" s="185"/>
      <c r="T1084" s="185"/>
      <c r="U1084" s="185"/>
      <c r="V1084" s="185"/>
      <c r="W1084" s="185"/>
      <c r="X1084" s="185"/>
      <c r="Y1084" s="185"/>
      <c r="Z1084" s="185"/>
      <c r="AA1084" s="185"/>
      <c r="AB1084" s="185"/>
      <c r="AC1084" s="185"/>
      <c r="AD1084" s="185"/>
      <c r="AE1084" s="185"/>
      <c r="AF1084" s="185"/>
      <c r="AG1084" s="185"/>
      <c r="AH1084" s="249"/>
      <c r="AI1084" s="185"/>
      <c r="AJ1084" s="185"/>
      <c r="AK1084" s="185"/>
      <c r="AL1084" s="185"/>
      <c r="AM1084" s="185"/>
    </row>
    <row r="1085" spans="1:39">
      <c r="A1085" s="162"/>
      <c r="B1085" s="162"/>
      <c r="C1085" s="162"/>
      <c r="D1085" s="162"/>
      <c r="E1085" s="162"/>
      <c r="F1085" s="162"/>
      <c r="G1085" s="162"/>
      <c r="H1085" s="163"/>
      <c r="I1085" s="292"/>
      <c r="J1085" s="292"/>
      <c r="K1085" s="292"/>
      <c r="L1085" s="185"/>
      <c r="M1085" s="185"/>
      <c r="N1085" s="185"/>
      <c r="O1085" s="185"/>
      <c r="P1085" s="185"/>
      <c r="Q1085" s="185"/>
      <c r="R1085" s="185"/>
      <c r="S1085" s="185"/>
      <c r="T1085" s="185"/>
      <c r="U1085" s="185"/>
      <c r="V1085" s="185"/>
      <c r="W1085" s="185"/>
      <c r="X1085" s="185"/>
      <c r="Y1085" s="185"/>
      <c r="Z1085" s="185"/>
      <c r="AA1085" s="185"/>
      <c r="AB1085" s="185"/>
      <c r="AC1085" s="185"/>
      <c r="AD1085" s="185"/>
      <c r="AE1085" s="185"/>
      <c r="AF1085" s="185"/>
      <c r="AG1085" s="185"/>
      <c r="AH1085" s="249"/>
      <c r="AI1085" s="185"/>
      <c r="AJ1085" s="185"/>
      <c r="AK1085" s="185"/>
      <c r="AL1085" s="185"/>
      <c r="AM1085" s="185"/>
    </row>
    <row r="1086" spans="1:39">
      <c r="A1086" s="162"/>
      <c r="B1086" s="162"/>
      <c r="C1086" s="162"/>
      <c r="D1086" s="162"/>
      <c r="E1086" s="162"/>
      <c r="F1086" s="162"/>
      <c r="G1086" s="162"/>
      <c r="H1086" s="163"/>
      <c r="I1086" s="292"/>
      <c r="J1086" s="292"/>
      <c r="K1086" s="292"/>
      <c r="L1086" s="185"/>
      <c r="M1086" s="185"/>
      <c r="N1086" s="185"/>
      <c r="O1086" s="185"/>
      <c r="P1086" s="185"/>
      <c r="Q1086" s="185"/>
      <c r="R1086" s="185"/>
      <c r="S1086" s="185"/>
      <c r="T1086" s="185"/>
      <c r="U1086" s="185"/>
      <c r="V1086" s="185"/>
      <c r="W1086" s="185"/>
      <c r="X1086" s="185"/>
      <c r="Y1086" s="185"/>
      <c r="Z1086" s="185"/>
      <c r="AA1086" s="185"/>
      <c r="AB1086" s="185"/>
      <c r="AC1086" s="185"/>
      <c r="AD1086" s="185"/>
      <c r="AE1086" s="185"/>
      <c r="AF1086" s="185"/>
      <c r="AG1086" s="185"/>
      <c r="AH1086" s="249"/>
      <c r="AI1086" s="185"/>
      <c r="AJ1086" s="185"/>
      <c r="AK1086" s="185"/>
      <c r="AL1086" s="185"/>
      <c r="AM1086" s="185"/>
    </row>
    <row r="1087" spans="1:39">
      <c r="A1087" s="162"/>
      <c r="B1087" s="162"/>
      <c r="C1087" s="162"/>
      <c r="D1087" s="162"/>
      <c r="E1087" s="162"/>
      <c r="F1087" s="162"/>
      <c r="G1087" s="162"/>
      <c r="H1087" s="163"/>
      <c r="I1087" s="292"/>
      <c r="J1087" s="292"/>
      <c r="K1087" s="292"/>
      <c r="L1087" s="185"/>
      <c r="M1087" s="185"/>
      <c r="N1087" s="185"/>
      <c r="O1087" s="185"/>
      <c r="P1087" s="185"/>
      <c r="Q1087" s="185"/>
      <c r="R1087" s="185"/>
      <c r="S1087" s="185"/>
      <c r="T1087" s="185"/>
      <c r="U1087" s="185"/>
      <c r="V1087" s="185"/>
      <c r="W1087" s="185"/>
      <c r="X1087" s="185"/>
      <c r="Y1087" s="185"/>
      <c r="Z1087" s="185"/>
      <c r="AA1087" s="185"/>
      <c r="AB1087" s="185"/>
      <c r="AC1087" s="185"/>
      <c r="AD1087" s="185"/>
      <c r="AE1087" s="185"/>
      <c r="AF1087" s="185"/>
      <c r="AG1087" s="185"/>
      <c r="AH1087" s="249"/>
      <c r="AI1087" s="185"/>
      <c r="AJ1087" s="185"/>
      <c r="AK1087" s="185"/>
      <c r="AL1087" s="185"/>
      <c r="AM1087" s="185"/>
    </row>
    <row r="1088" spans="1:39">
      <c r="A1088" s="162"/>
      <c r="B1088" s="162"/>
      <c r="C1088" s="162"/>
      <c r="D1088" s="162"/>
      <c r="E1088" s="162"/>
      <c r="F1088" s="162"/>
      <c r="G1088" s="162"/>
      <c r="H1088" s="163"/>
      <c r="I1088" s="292"/>
      <c r="J1088" s="292"/>
      <c r="K1088" s="292"/>
      <c r="L1088" s="185"/>
      <c r="M1088" s="185"/>
      <c r="N1088" s="185"/>
      <c r="O1088" s="185"/>
      <c r="P1088" s="185"/>
      <c r="Q1088" s="185"/>
      <c r="R1088" s="185"/>
      <c r="S1088" s="185"/>
      <c r="T1088" s="185"/>
      <c r="U1088" s="185"/>
      <c r="V1088" s="185"/>
      <c r="W1088" s="185"/>
      <c r="X1088" s="185"/>
      <c r="Y1088" s="185"/>
      <c r="Z1088" s="185"/>
      <c r="AA1088" s="185"/>
      <c r="AB1088" s="185"/>
      <c r="AC1088" s="185"/>
      <c r="AD1088" s="185"/>
      <c r="AE1088" s="185"/>
      <c r="AF1088" s="185"/>
      <c r="AG1088" s="185"/>
      <c r="AH1088" s="249"/>
      <c r="AI1088" s="185"/>
      <c r="AJ1088" s="185"/>
      <c r="AK1088" s="185"/>
      <c r="AL1088" s="185"/>
      <c r="AM1088" s="185"/>
    </row>
    <row r="1089" spans="1:39">
      <c r="A1089" s="162"/>
      <c r="B1089" s="162"/>
      <c r="C1089" s="162"/>
      <c r="D1089" s="162"/>
      <c r="E1089" s="162"/>
      <c r="F1089" s="162"/>
      <c r="G1089" s="162"/>
      <c r="H1089" s="163"/>
      <c r="I1089" s="292"/>
      <c r="J1089" s="292"/>
      <c r="K1089" s="292"/>
      <c r="L1089" s="185"/>
      <c r="M1089" s="185"/>
      <c r="N1089" s="185"/>
      <c r="O1089" s="185"/>
      <c r="P1089" s="185"/>
      <c r="Q1089" s="185"/>
      <c r="R1089" s="185"/>
      <c r="S1089" s="185"/>
      <c r="T1089" s="185"/>
      <c r="U1089" s="185"/>
      <c r="V1089" s="185"/>
      <c r="W1089" s="185"/>
      <c r="X1089" s="185"/>
      <c r="Y1089" s="185"/>
      <c r="Z1089" s="185"/>
      <c r="AA1089" s="185"/>
      <c r="AB1089" s="185"/>
      <c r="AC1089" s="185"/>
      <c r="AD1089" s="185"/>
      <c r="AE1089" s="185"/>
      <c r="AF1089" s="185"/>
      <c r="AG1089" s="185"/>
      <c r="AH1089" s="249"/>
      <c r="AI1089" s="185"/>
      <c r="AJ1089" s="185"/>
      <c r="AK1089" s="185"/>
      <c r="AL1089" s="185"/>
      <c r="AM1089" s="185"/>
    </row>
    <row r="1090" spans="1:39">
      <c r="A1090" s="162"/>
      <c r="B1090" s="162"/>
      <c r="C1090" s="162"/>
      <c r="D1090" s="162"/>
      <c r="E1090" s="162"/>
      <c r="F1090" s="162"/>
      <c r="G1090" s="162"/>
      <c r="H1090" s="163"/>
      <c r="I1090" s="292"/>
      <c r="J1090" s="292"/>
      <c r="K1090" s="292"/>
      <c r="L1090" s="185"/>
      <c r="M1090" s="185"/>
      <c r="N1090" s="185"/>
      <c r="O1090" s="185"/>
      <c r="P1090" s="185"/>
      <c r="Q1090" s="185"/>
      <c r="R1090" s="185"/>
      <c r="S1090" s="185"/>
      <c r="T1090" s="185"/>
      <c r="U1090" s="185"/>
      <c r="V1090" s="185"/>
      <c r="W1090" s="185"/>
      <c r="X1090" s="185"/>
      <c r="Y1090" s="185"/>
      <c r="Z1090" s="185"/>
      <c r="AA1090" s="185"/>
      <c r="AB1090" s="185"/>
      <c r="AC1090" s="185"/>
      <c r="AD1090" s="185"/>
      <c r="AE1090" s="185"/>
      <c r="AF1090" s="185"/>
      <c r="AG1090" s="185"/>
      <c r="AH1090" s="249"/>
      <c r="AI1090" s="185"/>
      <c r="AJ1090" s="185"/>
      <c r="AK1090" s="185"/>
      <c r="AL1090" s="185"/>
      <c r="AM1090" s="185"/>
    </row>
    <row r="1091" spans="1:39">
      <c r="A1091" s="162"/>
      <c r="B1091" s="162"/>
      <c r="C1091" s="162"/>
      <c r="D1091" s="162"/>
      <c r="E1091" s="162"/>
      <c r="F1091" s="162"/>
      <c r="G1091" s="162"/>
      <c r="H1091" s="163"/>
      <c r="I1091" s="292"/>
      <c r="J1091" s="292"/>
      <c r="K1091" s="292"/>
      <c r="L1091" s="185"/>
      <c r="M1091" s="185"/>
      <c r="N1091" s="185"/>
      <c r="O1091" s="185"/>
      <c r="P1091" s="185"/>
      <c r="Q1091" s="185"/>
      <c r="R1091" s="185"/>
      <c r="S1091" s="185"/>
      <c r="T1091" s="185"/>
      <c r="U1091" s="185"/>
      <c r="V1091" s="185"/>
      <c r="W1091" s="185"/>
      <c r="X1091" s="185"/>
      <c r="Y1091" s="185"/>
      <c r="Z1091" s="185"/>
      <c r="AA1091" s="185"/>
      <c r="AB1091" s="185"/>
      <c r="AC1091" s="185"/>
      <c r="AD1091" s="185"/>
      <c r="AE1091" s="185"/>
      <c r="AF1091" s="185"/>
      <c r="AG1091" s="185"/>
      <c r="AH1091" s="249"/>
      <c r="AI1091" s="185"/>
      <c r="AJ1091" s="185"/>
      <c r="AK1091" s="185"/>
      <c r="AL1091" s="185"/>
      <c r="AM1091" s="185"/>
    </row>
    <row r="1092" spans="1:39">
      <c r="A1092" s="162"/>
      <c r="B1092" s="162"/>
      <c r="C1092" s="162"/>
      <c r="D1092" s="162"/>
      <c r="E1092" s="162"/>
      <c r="F1092" s="162"/>
      <c r="G1092" s="162"/>
      <c r="H1092" s="163"/>
      <c r="I1092" s="292"/>
      <c r="J1092" s="292"/>
      <c r="K1092" s="292"/>
      <c r="L1092" s="185"/>
      <c r="M1092" s="185"/>
      <c r="N1092" s="185"/>
      <c r="O1092" s="185"/>
      <c r="P1092" s="185"/>
      <c r="Q1092" s="185"/>
      <c r="R1092" s="185"/>
      <c r="S1092" s="185"/>
      <c r="T1092" s="185"/>
      <c r="U1092" s="185"/>
      <c r="V1092" s="185"/>
      <c r="W1092" s="185"/>
      <c r="X1092" s="185"/>
      <c r="Y1092" s="185"/>
      <c r="Z1092" s="185"/>
      <c r="AA1092" s="185"/>
      <c r="AB1092" s="185"/>
      <c r="AC1092" s="185"/>
      <c r="AD1092" s="185"/>
      <c r="AE1092" s="185"/>
      <c r="AF1092" s="185"/>
      <c r="AG1092" s="185"/>
      <c r="AH1092" s="249"/>
      <c r="AI1092" s="185"/>
      <c r="AJ1092" s="185"/>
      <c r="AK1092" s="185"/>
      <c r="AL1092" s="185"/>
      <c r="AM1092" s="185"/>
    </row>
    <row r="1093" spans="1:39">
      <c r="A1093" s="162"/>
      <c r="B1093" s="162"/>
      <c r="C1093" s="162"/>
      <c r="D1093" s="162"/>
      <c r="E1093" s="162"/>
      <c r="F1093" s="162"/>
      <c r="G1093" s="162"/>
      <c r="H1093" s="163"/>
      <c r="I1093" s="292"/>
      <c r="J1093" s="292"/>
      <c r="K1093" s="292"/>
      <c r="L1093" s="185"/>
      <c r="M1093" s="185"/>
      <c r="N1093" s="185"/>
      <c r="O1093" s="185"/>
      <c r="P1093" s="185"/>
      <c r="Q1093" s="185"/>
      <c r="R1093" s="185"/>
      <c r="S1093" s="185"/>
      <c r="T1093" s="185"/>
      <c r="U1093" s="185"/>
      <c r="V1093" s="185"/>
      <c r="W1093" s="185"/>
      <c r="X1093" s="185"/>
      <c r="Y1093" s="185"/>
      <c r="Z1093" s="185"/>
      <c r="AA1093" s="185"/>
      <c r="AB1093" s="185"/>
      <c r="AC1093" s="185"/>
      <c r="AD1093" s="185"/>
      <c r="AE1093" s="185"/>
      <c r="AF1093" s="185"/>
      <c r="AG1093" s="185"/>
      <c r="AH1093" s="249"/>
      <c r="AI1093" s="185"/>
      <c r="AJ1093" s="185"/>
      <c r="AK1093" s="185"/>
      <c r="AL1093" s="185"/>
      <c r="AM1093" s="185"/>
    </row>
    <row r="1094" spans="1:39">
      <c r="A1094" s="162"/>
      <c r="B1094" s="162"/>
      <c r="C1094" s="162"/>
      <c r="D1094" s="162"/>
      <c r="E1094" s="162"/>
      <c r="F1094" s="162"/>
      <c r="G1094" s="162"/>
      <c r="H1094" s="163"/>
      <c r="I1094" s="292"/>
      <c r="J1094" s="292"/>
      <c r="K1094" s="292"/>
      <c r="L1094" s="185"/>
      <c r="M1094" s="185"/>
      <c r="N1094" s="185"/>
      <c r="O1094" s="185"/>
      <c r="P1094" s="185"/>
      <c r="Q1094" s="185"/>
      <c r="R1094" s="185"/>
      <c r="S1094" s="185"/>
      <c r="T1094" s="185"/>
      <c r="U1094" s="185"/>
      <c r="V1094" s="185"/>
      <c r="W1094" s="185"/>
      <c r="X1094" s="185"/>
      <c r="Y1094" s="185"/>
      <c r="Z1094" s="185"/>
      <c r="AA1094" s="185"/>
      <c r="AB1094" s="185"/>
      <c r="AC1094" s="185"/>
      <c r="AD1094" s="185"/>
      <c r="AE1094" s="185"/>
      <c r="AF1094" s="185"/>
      <c r="AG1094" s="185"/>
      <c r="AH1094" s="249"/>
      <c r="AI1094" s="185"/>
      <c r="AJ1094" s="185"/>
      <c r="AK1094" s="185"/>
      <c r="AL1094" s="185"/>
      <c r="AM1094" s="185"/>
    </row>
    <row r="1095" spans="1:39">
      <c r="A1095" s="162"/>
      <c r="B1095" s="162"/>
      <c r="C1095" s="162"/>
      <c r="D1095" s="162"/>
      <c r="E1095" s="162"/>
      <c r="F1095" s="162"/>
      <c r="G1095" s="162"/>
      <c r="H1095" s="163"/>
      <c r="I1095" s="292"/>
      <c r="J1095" s="292"/>
      <c r="K1095" s="292"/>
      <c r="L1095" s="185"/>
      <c r="M1095" s="185"/>
      <c r="N1095" s="185"/>
      <c r="O1095" s="185"/>
      <c r="P1095" s="185"/>
      <c r="Q1095" s="185"/>
      <c r="R1095" s="185"/>
      <c r="S1095" s="185"/>
      <c r="T1095" s="185"/>
      <c r="U1095" s="185"/>
      <c r="V1095" s="185"/>
      <c r="W1095" s="185"/>
      <c r="X1095" s="185"/>
      <c r="Y1095" s="185"/>
      <c r="Z1095" s="185"/>
      <c r="AA1095" s="185"/>
      <c r="AB1095" s="185"/>
      <c r="AC1095" s="185"/>
      <c r="AD1095" s="185"/>
      <c r="AE1095" s="185"/>
      <c r="AF1095" s="185"/>
      <c r="AG1095" s="185"/>
      <c r="AH1095" s="249"/>
      <c r="AI1095" s="185"/>
      <c r="AJ1095" s="185"/>
      <c r="AK1095" s="185"/>
      <c r="AL1095" s="185"/>
      <c r="AM1095" s="185"/>
    </row>
    <row r="1096" spans="1:39">
      <c r="A1096" s="162"/>
      <c r="B1096" s="162"/>
      <c r="C1096" s="162"/>
      <c r="D1096" s="162"/>
      <c r="E1096" s="162"/>
      <c r="F1096" s="162"/>
      <c r="G1096" s="162"/>
      <c r="H1096" s="163"/>
      <c r="I1096" s="292"/>
      <c r="J1096" s="292"/>
      <c r="K1096" s="292"/>
      <c r="L1096" s="185"/>
      <c r="M1096" s="185"/>
      <c r="N1096" s="185"/>
      <c r="O1096" s="185"/>
      <c r="P1096" s="185"/>
      <c r="Q1096" s="185"/>
      <c r="R1096" s="185"/>
      <c r="S1096" s="185"/>
      <c r="T1096" s="185"/>
      <c r="U1096" s="185"/>
      <c r="V1096" s="185"/>
      <c r="W1096" s="185"/>
      <c r="X1096" s="185"/>
      <c r="Y1096" s="185"/>
      <c r="Z1096" s="185"/>
      <c r="AA1096" s="185"/>
      <c r="AB1096" s="185"/>
      <c r="AC1096" s="185"/>
      <c r="AD1096" s="185"/>
      <c r="AE1096" s="185"/>
      <c r="AF1096" s="185"/>
      <c r="AG1096" s="185"/>
      <c r="AH1096" s="249"/>
      <c r="AI1096" s="185"/>
      <c r="AJ1096" s="185"/>
      <c r="AK1096" s="185"/>
      <c r="AL1096" s="185"/>
      <c r="AM1096" s="185"/>
    </row>
    <row r="1097" spans="1:39">
      <c r="A1097" s="162"/>
      <c r="B1097" s="162"/>
      <c r="C1097" s="162"/>
      <c r="D1097" s="162"/>
      <c r="E1097" s="162"/>
      <c r="F1097" s="162"/>
      <c r="G1097" s="162"/>
      <c r="H1097" s="163"/>
      <c r="I1097" s="292"/>
      <c r="J1097" s="292"/>
      <c r="K1097" s="292"/>
      <c r="L1097" s="185"/>
      <c r="M1097" s="185"/>
      <c r="N1097" s="185"/>
      <c r="O1097" s="185"/>
      <c r="P1097" s="185"/>
      <c r="Q1097" s="185"/>
      <c r="R1097" s="185"/>
      <c r="S1097" s="185"/>
      <c r="T1097" s="185"/>
      <c r="U1097" s="185"/>
      <c r="V1097" s="185"/>
      <c r="W1097" s="185"/>
      <c r="X1097" s="185"/>
      <c r="Y1097" s="185"/>
      <c r="Z1097" s="185"/>
      <c r="AA1097" s="185"/>
      <c r="AB1097" s="185"/>
      <c r="AC1097" s="185"/>
      <c r="AD1097" s="185"/>
      <c r="AE1097" s="185"/>
      <c r="AF1097" s="185"/>
      <c r="AG1097" s="185"/>
      <c r="AH1097" s="249"/>
      <c r="AI1097" s="185"/>
      <c r="AJ1097" s="185"/>
      <c r="AK1097" s="185"/>
      <c r="AL1097" s="185"/>
      <c r="AM1097" s="185"/>
    </row>
    <row r="1098" spans="1:39">
      <c r="A1098" s="162"/>
      <c r="B1098" s="162"/>
      <c r="C1098" s="162"/>
      <c r="D1098" s="162"/>
      <c r="E1098" s="162"/>
      <c r="F1098" s="162"/>
      <c r="G1098" s="162"/>
      <c r="H1098" s="163"/>
      <c r="I1098" s="292"/>
      <c r="J1098" s="292"/>
      <c r="K1098" s="292"/>
      <c r="L1098" s="185"/>
      <c r="M1098" s="185"/>
      <c r="N1098" s="185"/>
      <c r="O1098" s="185"/>
      <c r="P1098" s="185"/>
      <c r="Q1098" s="185"/>
      <c r="R1098" s="185"/>
      <c r="S1098" s="185"/>
      <c r="T1098" s="185"/>
      <c r="U1098" s="185"/>
      <c r="V1098" s="185"/>
      <c r="W1098" s="185"/>
      <c r="X1098" s="185"/>
      <c r="Y1098" s="185"/>
      <c r="Z1098" s="185"/>
      <c r="AA1098" s="185"/>
      <c r="AB1098" s="185"/>
      <c r="AC1098" s="185"/>
      <c r="AD1098" s="185"/>
      <c r="AE1098" s="185"/>
      <c r="AF1098" s="185"/>
      <c r="AG1098" s="185"/>
      <c r="AH1098" s="249"/>
      <c r="AI1098" s="185"/>
      <c r="AJ1098" s="185"/>
      <c r="AK1098" s="185"/>
      <c r="AL1098" s="185"/>
      <c r="AM1098" s="185"/>
    </row>
    <row r="1099" spans="1:39">
      <c r="A1099" s="162"/>
      <c r="B1099" s="162"/>
      <c r="C1099" s="162"/>
      <c r="D1099" s="162"/>
      <c r="E1099" s="162"/>
      <c r="F1099" s="162"/>
      <c r="G1099" s="162"/>
      <c r="H1099" s="163"/>
      <c r="I1099" s="292"/>
      <c r="J1099" s="292"/>
      <c r="K1099" s="292"/>
      <c r="L1099" s="185"/>
      <c r="M1099" s="185"/>
      <c r="N1099" s="185"/>
      <c r="O1099" s="185"/>
      <c r="P1099" s="185"/>
      <c r="Q1099" s="185"/>
      <c r="R1099" s="185"/>
      <c r="S1099" s="185"/>
      <c r="T1099" s="185"/>
      <c r="U1099" s="185"/>
      <c r="V1099" s="185"/>
      <c r="W1099" s="185"/>
      <c r="X1099" s="185"/>
      <c r="Y1099" s="185"/>
      <c r="Z1099" s="185"/>
      <c r="AA1099" s="185"/>
      <c r="AB1099" s="185"/>
      <c r="AC1099" s="185"/>
      <c r="AD1099" s="185"/>
      <c r="AE1099" s="185"/>
      <c r="AF1099" s="185"/>
      <c r="AG1099" s="185"/>
      <c r="AH1099" s="249"/>
      <c r="AI1099" s="185"/>
      <c r="AJ1099" s="185"/>
      <c r="AK1099" s="185"/>
      <c r="AL1099" s="185"/>
      <c r="AM1099" s="185"/>
    </row>
    <row r="1100" spans="1:39">
      <c r="A1100" s="162"/>
      <c r="B1100" s="162"/>
      <c r="C1100" s="162"/>
      <c r="D1100" s="162"/>
      <c r="E1100" s="162"/>
      <c r="F1100" s="162"/>
      <c r="G1100" s="162"/>
      <c r="H1100" s="163"/>
      <c r="I1100" s="292"/>
      <c r="J1100" s="292"/>
      <c r="K1100" s="292"/>
      <c r="L1100" s="185"/>
      <c r="M1100" s="185"/>
      <c r="N1100" s="185"/>
      <c r="O1100" s="185"/>
      <c r="P1100" s="185"/>
      <c r="Q1100" s="185"/>
      <c r="R1100" s="185"/>
      <c r="S1100" s="185"/>
      <c r="T1100" s="185"/>
      <c r="U1100" s="185"/>
      <c r="V1100" s="185"/>
      <c r="W1100" s="185"/>
      <c r="X1100" s="185"/>
      <c r="Y1100" s="185"/>
      <c r="Z1100" s="185"/>
      <c r="AA1100" s="185"/>
      <c r="AB1100" s="185"/>
      <c r="AC1100" s="185"/>
      <c r="AD1100" s="185"/>
      <c r="AE1100" s="185"/>
      <c r="AF1100" s="185"/>
      <c r="AG1100" s="185"/>
      <c r="AH1100" s="249"/>
      <c r="AI1100" s="185"/>
      <c r="AJ1100" s="185"/>
      <c r="AK1100" s="185"/>
      <c r="AL1100" s="185"/>
      <c r="AM1100" s="185"/>
    </row>
    <row r="1101" spans="1:39">
      <c r="A1101" s="162"/>
      <c r="B1101" s="162"/>
      <c r="C1101" s="162"/>
      <c r="D1101" s="162"/>
      <c r="E1101" s="162"/>
      <c r="F1101" s="162"/>
      <c r="G1101" s="162"/>
      <c r="H1101" s="163"/>
      <c r="I1101" s="292"/>
      <c r="J1101" s="292"/>
      <c r="K1101" s="292"/>
      <c r="L1101" s="185"/>
      <c r="M1101" s="185"/>
      <c r="N1101" s="185"/>
      <c r="O1101" s="185"/>
      <c r="P1101" s="185"/>
      <c r="Q1101" s="185"/>
      <c r="R1101" s="185"/>
      <c r="S1101" s="185"/>
      <c r="T1101" s="185"/>
      <c r="U1101" s="185"/>
      <c r="V1101" s="185"/>
      <c r="W1101" s="185"/>
      <c r="X1101" s="185"/>
      <c r="Y1101" s="185"/>
      <c r="Z1101" s="185"/>
      <c r="AA1101" s="185"/>
      <c r="AB1101" s="185"/>
      <c r="AC1101" s="185"/>
      <c r="AD1101" s="185"/>
      <c r="AE1101" s="185"/>
      <c r="AF1101" s="185"/>
      <c r="AG1101" s="185"/>
      <c r="AH1101" s="249"/>
      <c r="AI1101" s="185"/>
      <c r="AJ1101" s="185"/>
      <c r="AK1101" s="185"/>
      <c r="AL1101" s="185"/>
      <c r="AM1101" s="185"/>
    </row>
    <row r="1102" spans="1:39">
      <c r="A1102" s="162"/>
      <c r="B1102" s="162"/>
      <c r="C1102" s="162"/>
      <c r="D1102" s="162"/>
      <c r="E1102" s="162"/>
      <c r="F1102" s="162"/>
      <c r="G1102" s="162"/>
      <c r="H1102" s="163"/>
      <c r="I1102" s="292"/>
      <c r="J1102" s="292"/>
      <c r="K1102" s="292"/>
      <c r="L1102" s="185"/>
      <c r="M1102" s="185"/>
      <c r="N1102" s="185"/>
      <c r="O1102" s="185"/>
      <c r="P1102" s="185"/>
      <c r="Q1102" s="185"/>
      <c r="R1102" s="185"/>
      <c r="S1102" s="185"/>
      <c r="T1102" s="185"/>
      <c r="U1102" s="185"/>
      <c r="V1102" s="185"/>
      <c r="W1102" s="185"/>
      <c r="X1102" s="185"/>
      <c r="Y1102" s="185"/>
      <c r="Z1102" s="185"/>
      <c r="AA1102" s="185"/>
      <c r="AB1102" s="185"/>
      <c r="AC1102" s="185"/>
      <c r="AD1102" s="185"/>
      <c r="AE1102" s="185"/>
      <c r="AF1102" s="185"/>
      <c r="AG1102" s="185"/>
      <c r="AH1102" s="249"/>
      <c r="AI1102" s="185"/>
      <c r="AJ1102" s="185"/>
      <c r="AK1102" s="185"/>
      <c r="AL1102" s="185"/>
      <c r="AM1102" s="185"/>
    </row>
    <row r="1103" spans="1:39">
      <c r="A1103" s="162"/>
      <c r="B1103" s="162"/>
      <c r="C1103" s="162"/>
      <c r="D1103" s="162"/>
      <c r="E1103" s="162"/>
      <c r="F1103" s="162"/>
      <c r="G1103" s="162"/>
      <c r="H1103" s="163"/>
      <c r="I1103" s="292"/>
      <c r="J1103" s="292"/>
      <c r="K1103" s="292"/>
      <c r="L1103" s="185"/>
      <c r="M1103" s="185"/>
      <c r="N1103" s="185"/>
      <c r="O1103" s="185"/>
      <c r="P1103" s="185"/>
      <c r="Q1103" s="185"/>
      <c r="R1103" s="185"/>
      <c r="S1103" s="185"/>
      <c r="T1103" s="185"/>
      <c r="U1103" s="185"/>
      <c r="V1103" s="185"/>
      <c r="W1103" s="185"/>
      <c r="X1103" s="185"/>
      <c r="Y1103" s="185"/>
      <c r="Z1103" s="185"/>
      <c r="AA1103" s="185"/>
      <c r="AB1103" s="185"/>
      <c r="AC1103" s="185"/>
      <c r="AD1103" s="185"/>
      <c r="AE1103" s="185"/>
      <c r="AF1103" s="185"/>
      <c r="AG1103" s="185"/>
      <c r="AH1103" s="249"/>
      <c r="AI1103" s="185"/>
      <c r="AJ1103" s="185"/>
      <c r="AK1103" s="185"/>
      <c r="AL1103" s="185"/>
      <c r="AM1103" s="185"/>
    </row>
    <row r="1104" spans="1:39">
      <c r="A1104" s="162"/>
      <c r="B1104" s="162"/>
      <c r="C1104" s="162"/>
      <c r="D1104" s="162"/>
      <c r="E1104" s="162"/>
      <c r="F1104" s="162"/>
      <c r="G1104" s="162"/>
      <c r="H1104" s="163"/>
      <c r="I1104" s="292"/>
      <c r="J1104" s="292"/>
      <c r="K1104" s="292"/>
      <c r="L1104" s="185"/>
      <c r="M1104" s="185"/>
      <c r="N1104" s="185"/>
      <c r="O1104" s="185"/>
      <c r="P1104" s="185"/>
      <c r="Q1104" s="185"/>
      <c r="R1104" s="185"/>
      <c r="S1104" s="185"/>
      <c r="T1104" s="185"/>
      <c r="U1104" s="185"/>
      <c r="V1104" s="185"/>
      <c r="W1104" s="185"/>
      <c r="X1104" s="185"/>
      <c r="Y1104" s="185"/>
      <c r="Z1104" s="185"/>
      <c r="AA1104" s="185"/>
      <c r="AB1104" s="185"/>
      <c r="AC1104" s="185"/>
      <c r="AD1104" s="185"/>
      <c r="AE1104" s="185"/>
      <c r="AF1104" s="185"/>
      <c r="AG1104" s="185"/>
      <c r="AH1104" s="249"/>
      <c r="AI1104" s="185"/>
      <c r="AJ1104" s="185"/>
      <c r="AK1104" s="185"/>
      <c r="AL1104" s="185"/>
      <c r="AM1104" s="185"/>
    </row>
    <row r="1105" spans="1:39">
      <c r="A1105" s="162"/>
      <c r="B1105" s="162"/>
      <c r="C1105" s="162"/>
      <c r="D1105" s="162"/>
      <c r="E1105" s="162"/>
      <c r="F1105" s="162"/>
      <c r="G1105" s="162"/>
      <c r="H1105" s="163"/>
      <c r="I1105" s="292"/>
      <c r="J1105" s="292"/>
      <c r="K1105" s="292"/>
      <c r="L1105" s="185"/>
      <c r="M1105" s="185"/>
      <c r="N1105" s="185"/>
      <c r="O1105" s="185"/>
      <c r="P1105" s="185"/>
      <c r="Q1105" s="185"/>
      <c r="R1105" s="185"/>
      <c r="S1105" s="185"/>
      <c r="T1105" s="185"/>
      <c r="U1105" s="185"/>
      <c r="V1105" s="185"/>
      <c r="W1105" s="185"/>
      <c r="X1105" s="185"/>
      <c r="Y1105" s="185"/>
      <c r="Z1105" s="185"/>
      <c r="AA1105" s="185"/>
      <c r="AB1105" s="185"/>
      <c r="AC1105" s="185"/>
      <c r="AD1105" s="185"/>
      <c r="AE1105" s="185"/>
      <c r="AF1105" s="185"/>
      <c r="AG1105" s="185"/>
      <c r="AH1105" s="249"/>
      <c r="AI1105" s="185"/>
      <c r="AJ1105" s="185"/>
      <c r="AK1105" s="185"/>
      <c r="AL1105" s="185"/>
      <c r="AM1105" s="185"/>
    </row>
    <row r="1106" spans="1:39">
      <c r="A1106" s="162"/>
      <c r="B1106" s="162"/>
      <c r="C1106" s="162"/>
      <c r="D1106" s="162"/>
      <c r="E1106" s="162"/>
      <c r="F1106" s="162"/>
      <c r="G1106" s="162"/>
      <c r="H1106" s="163"/>
      <c r="I1106" s="292"/>
      <c r="J1106" s="292"/>
      <c r="K1106" s="292"/>
      <c r="L1106" s="185"/>
      <c r="M1106" s="185"/>
      <c r="N1106" s="185"/>
      <c r="O1106" s="185"/>
      <c r="P1106" s="185"/>
      <c r="Q1106" s="185"/>
      <c r="R1106" s="185"/>
      <c r="S1106" s="185"/>
      <c r="T1106" s="185"/>
      <c r="U1106" s="185"/>
      <c r="V1106" s="185"/>
      <c r="W1106" s="185"/>
      <c r="X1106" s="185"/>
      <c r="Y1106" s="185"/>
      <c r="Z1106" s="185"/>
      <c r="AA1106" s="185"/>
      <c r="AB1106" s="185"/>
      <c r="AC1106" s="185"/>
      <c r="AD1106" s="185"/>
      <c r="AE1106" s="185"/>
      <c r="AF1106" s="185"/>
      <c r="AG1106" s="185"/>
      <c r="AH1106" s="249"/>
      <c r="AI1106" s="185"/>
      <c r="AJ1106" s="185"/>
      <c r="AK1106" s="185"/>
      <c r="AL1106" s="185"/>
      <c r="AM1106" s="185"/>
    </row>
    <row r="1107" spans="1:39">
      <c r="A1107" s="162"/>
      <c r="B1107" s="162"/>
      <c r="C1107" s="162"/>
      <c r="D1107" s="162"/>
      <c r="E1107" s="162"/>
      <c r="F1107" s="162"/>
      <c r="G1107" s="162"/>
      <c r="H1107" s="163"/>
      <c r="I1107" s="292"/>
      <c r="J1107" s="292"/>
      <c r="K1107" s="292"/>
      <c r="L1107" s="185"/>
      <c r="M1107" s="185"/>
      <c r="N1107" s="185"/>
      <c r="O1107" s="185"/>
      <c r="P1107" s="185"/>
      <c r="Q1107" s="185"/>
      <c r="R1107" s="185"/>
      <c r="S1107" s="185"/>
      <c r="T1107" s="185"/>
      <c r="U1107" s="185"/>
      <c r="V1107" s="185"/>
      <c r="W1107" s="185"/>
      <c r="X1107" s="185"/>
      <c r="Y1107" s="185"/>
      <c r="Z1107" s="185"/>
      <c r="AA1107" s="185"/>
      <c r="AB1107" s="185"/>
      <c r="AC1107" s="185"/>
      <c r="AD1107" s="185"/>
      <c r="AE1107" s="185"/>
      <c r="AF1107" s="185"/>
      <c r="AG1107" s="185"/>
      <c r="AH1107" s="249"/>
      <c r="AI1107" s="185"/>
      <c r="AJ1107" s="185"/>
      <c r="AK1107" s="185"/>
      <c r="AL1107" s="185"/>
      <c r="AM1107" s="185"/>
    </row>
    <row r="1108" spans="1:39">
      <c r="A1108" s="162"/>
      <c r="B1108" s="162"/>
      <c r="C1108" s="162"/>
      <c r="D1108" s="162"/>
      <c r="E1108" s="162"/>
      <c r="F1108" s="162"/>
      <c r="G1108" s="162"/>
      <c r="H1108" s="163"/>
      <c r="I1108" s="292"/>
      <c r="J1108" s="292"/>
      <c r="K1108" s="292"/>
      <c r="L1108" s="185"/>
      <c r="M1108" s="185"/>
      <c r="N1108" s="185"/>
      <c r="O1108" s="185"/>
      <c r="P1108" s="185"/>
      <c r="Q1108" s="185"/>
      <c r="R1108" s="185"/>
      <c r="S1108" s="185"/>
      <c r="T1108" s="185"/>
      <c r="U1108" s="185"/>
      <c r="V1108" s="185"/>
      <c r="W1108" s="185"/>
      <c r="X1108" s="185"/>
      <c r="Y1108" s="185"/>
      <c r="Z1108" s="185"/>
      <c r="AA1108" s="185"/>
      <c r="AB1108" s="185"/>
      <c r="AC1108" s="185"/>
      <c r="AD1108" s="185"/>
      <c r="AE1108" s="185"/>
      <c r="AF1108" s="185"/>
      <c r="AG1108" s="185"/>
      <c r="AH1108" s="249"/>
      <c r="AI1108" s="185"/>
      <c r="AJ1108" s="185"/>
      <c r="AK1108" s="185"/>
      <c r="AL1108" s="185"/>
      <c r="AM1108" s="185"/>
    </row>
    <row r="1109" spans="1:39">
      <c r="A1109" s="162"/>
      <c r="B1109" s="162"/>
      <c r="C1109" s="162"/>
      <c r="D1109" s="162"/>
      <c r="E1109" s="162"/>
      <c r="F1109" s="162"/>
      <c r="G1109" s="162"/>
      <c r="H1109" s="163"/>
      <c r="I1109" s="292"/>
      <c r="J1109" s="292"/>
      <c r="K1109" s="292"/>
      <c r="L1109" s="185"/>
      <c r="M1109" s="185"/>
      <c r="N1109" s="185"/>
      <c r="O1109" s="185"/>
      <c r="P1109" s="185"/>
      <c r="Q1109" s="185"/>
      <c r="R1109" s="185"/>
      <c r="S1109" s="185"/>
      <c r="T1109" s="185"/>
      <c r="U1109" s="185"/>
      <c r="V1109" s="185"/>
      <c r="W1109" s="185"/>
      <c r="X1109" s="185"/>
      <c r="Y1109" s="185"/>
      <c r="Z1109" s="185"/>
      <c r="AA1109" s="185"/>
      <c r="AB1109" s="185"/>
      <c r="AC1109" s="185"/>
      <c r="AD1109" s="185"/>
      <c r="AE1109" s="185"/>
      <c r="AF1109" s="185"/>
      <c r="AG1109" s="185"/>
      <c r="AH1109" s="249"/>
      <c r="AI1109" s="185"/>
      <c r="AJ1109" s="185"/>
      <c r="AK1109" s="185"/>
      <c r="AL1109" s="185"/>
      <c r="AM1109" s="185"/>
    </row>
    <row r="1110" spans="1:39">
      <c r="A1110" s="162"/>
      <c r="B1110" s="162"/>
      <c r="C1110" s="162"/>
      <c r="D1110" s="162"/>
      <c r="E1110" s="162"/>
      <c r="F1110" s="162"/>
      <c r="G1110" s="162"/>
      <c r="H1110" s="163"/>
      <c r="I1110" s="292"/>
      <c r="J1110" s="292"/>
      <c r="K1110" s="292"/>
      <c r="L1110" s="185"/>
      <c r="M1110" s="185"/>
      <c r="N1110" s="185"/>
      <c r="O1110" s="185"/>
      <c r="P1110" s="185"/>
      <c r="Q1110" s="185"/>
      <c r="R1110" s="185"/>
      <c r="S1110" s="185"/>
      <c r="T1110" s="185"/>
      <c r="U1110" s="185"/>
      <c r="V1110" s="185"/>
      <c r="W1110" s="185"/>
      <c r="X1110" s="185"/>
      <c r="Y1110" s="185"/>
      <c r="Z1110" s="185"/>
      <c r="AA1110" s="185"/>
      <c r="AB1110" s="185"/>
      <c r="AC1110" s="185"/>
      <c r="AD1110" s="185"/>
      <c r="AE1110" s="185"/>
      <c r="AF1110" s="185"/>
      <c r="AG1110" s="185"/>
      <c r="AH1110" s="249"/>
      <c r="AI1110" s="185"/>
      <c r="AJ1110" s="185"/>
      <c r="AK1110" s="185"/>
      <c r="AL1110" s="185"/>
      <c r="AM1110" s="185"/>
    </row>
    <row r="1111" spans="1:39">
      <c r="A1111" s="162"/>
      <c r="B1111" s="162"/>
      <c r="C1111" s="162"/>
      <c r="D1111" s="162"/>
      <c r="E1111" s="162"/>
      <c r="F1111" s="162"/>
      <c r="G1111" s="162"/>
      <c r="H1111" s="163"/>
      <c r="I1111" s="292"/>
      <c r="J1111" s="292"/>
      <c r="K1111" s="292"/>
      <c r="L1111" s="185"/>
      <c r="M1111" s="185"/>
      <c r="N1111" s="185"/>
      <c r="O1111" s="185"/>
      <c r="P1111" s="185"/>
      <c r="Q1111" s="185"/>
      <c r="R1111" s="185"/>
      <c r="S1111" s="185"/>
      <c r="T1111" s="185"/>
      <c r="U1111" s="185"/>
      <c r="V1111" s="185"/>
      <c r="W1111" s="185"/>
      <c r="X1111" s="185"/>
      <c r="Y1111" s="185"/>
      <c r="Z1111" s="185"/>
      <c r="AA1111" s="185"/>
      <c r="AB1111" s="185"/>
      <c r="AC1111" s="185"/>
      <c r="AD1111" s="185"/>
      <c r="AE1111" s="185"/>
      <c r="AF1111" s="185"/>
      <c r="AG1111" s="185"/>
      <c r="AH1111" s="249"/>
      <c r="AI1111" s="185"/>
      <c r="AJ1111" s="185"/>
      <c r="AK1111" s="185"/>
      <c r="AL1111" s="185"/>
      <c r="AM1111" s="185"/>
    </row>
    <row r="1112" spans="1:39">
      <c r="A1112" s="162"/>
      <c r="B1112" s="162"/>
      <c r="C1112" s="162"/>
      <c r="D1112" s="162"/>
      <c r="E1112" s="162"/>
      <c r="F1112" s="162"/>
      <c r="G1112" s="162"/>
      <c r="H1112" s="163"/>
      <c r="I1112" s="292"/>
      <c r="J1112" s="292"/>
      <c r="K1112" s="292"/>
      <c r="L1112" s="185"/>
      <c r="M1112" s="185"/>
      <c r="N1112" s="185"/>
      <c r="O1112" s="185"/>
      <c r="P1112" s="185"/>
      <c r="Q1112" s="185"/>
      <c r="R1112" s="185"/>
      <c r="S1112" s="185"/>
      <c r="T1112" s="185"/>
      <c r="U1112" s="185"/>
      <c r="V1112" s="185"/>
      <c r="W1112" s="185"/>
      <c r="X1112" s="185"/>
      <c r="Y1112" s="185"/>
      <c r="Z1112" s="185"/>
      <c r="AA1112" s="185"/>
      <c r="AB1112" s="185"/>
      <c r="AC1112" s="185"/>
      <c r="AD1112" s="185"/>
      <c r="AE1112" s="185"/>
      <c r="AF1112" s="185"/>
      <c r="AG1112" s="185"/>
      <c r="AH1112" s="249"/>
      <c r="AI1112" s="185"/>
      <c r="AJ1112" s="185"/>
      <c r="AK1112" s="185"/>
      <c r="AL1112" s="185"/>
      <c r="AM1112" s="185"/>
    </row>
    <row r="1113" spans="1:39">
      <c r="A1113" s="162"/>
      <c r="B1113" s="162"/>
      <c r="C1113" s="162"/>
      <c r="D1113" s="162"/>
      <c r="E1113" s="162"/>
      <c r="F1113" s="162"/>
      <c r="G1113" s="162"/>
      <c r="H1113" s="163"/>
      <c r="I1113" s="292"/>
      <c r="J1113" s="292"/>
      <c r="K1113" s="292"/>
      <c r="L1113" s="185"/>
      <c r="M1113" s="185"/>
      <c r="N1113" s="185"/>
      <c r="O1113" s="185"/>
      <c r="P1113" s="185"/>
      <c r="Q1113" s="185"/>
      <c r="R1113" s="185"/>
      <c r="S1113" s="185"/>
      <c r="T1113" s="185"/>
      <c r="U1113" s="185"/>
      <c r="V1113" s="185"/>
      <c r="W1113" s="185"/>
      <c r="X1113" s="185"/>
      <c r="Y1113" s="185"/>
      <c r="Z1113" s="185"/>
      <c r="AA1113" s="185"/>
      <c r="AB1113" s="185"/>
      <c r="AC1113" s="185"/>
      <c r="AD1113" s="185"/>
      <c r="AE1113" s="185"/>
      <c r="AF1113" s="185"/>
      <c r="AG1113" s="185"/>
      <c r="AH1113" s="249"/>
      <c r="AI1113" s="185"/>
      <c r="AJ1113" s="185"/>
      <c r="AK1113" s="185"/>
      <c r="AL1113" s="185"/>
      <c r="AM1113" s="185"/>
    </row>
    <row r="1114" spans="1:39">
      <c r="A1114" s="162"/>
      <c r="B1114" s="162"/>
      <c r="C1114" s="162"/>
      <c r="D1114" s="162"/>
      <c r="E1114" s="162"/>
      <c r="F1114" s="162"/>
      <c r="G1114" s="162"/>
      <c r="H1114" s="163"/>
      <c r="I1114" s="292"/>
      <c r="J1114" s="292"/>
      <c r="K1114" s="292"/>
      <c r="L1114" s="185"/>
      <c r="M1114" s="185"/>
      <c r="N1114" s="185"/>
      <c r="O1114" s="185"/>
      <c r="P1114" s="185"/>
      <c r="Q1114" s="185"/>
      <c r="R1114" s="185"/>
      <c r="S1114" s="185"/>
      <c r="T1114" s="185"/>
      <c r="U1114" s="185"/>
      <c r="V1114" s="185"/>
      <c r="W1114" s="185"/>
      <c r="X1114" s="185"/>
      <c r="Y1114" s="185"/>
      <c r="Z1114" s="185"/>
      <c r="AA1114" s="185"/>
      <c r="AB1114" s="185"/>
      <c r="AC1114" s="185"/>
      <c r="AD1114" s="185"/>
      <c r="AE1114" s="185"/>
      <c r="AF1114" s="185"/>
      <c r="AG1114" s="185"/>
      <c r="AH1114" s="249"/>
      <c r="AI1114" s="185"/>
      <c r="AJ1114" s="185"/>
      <c r="AK1114" s="185"/>
      <c r="AL1114" s="185"/>
      <c r="AM1114" s="185"/>
    </row>
    <row r="1115" spans="1:39">
      <c r="A1115" s="162"/>
      <c r="B1115" s="162"/>
      <c r="C1115" s="162"/>
      <c r="D1115" s="162"/>
      <c r="E1115" s="162"/>
      <c r="F1115" s="162"/>
      <c r="G1115" s="162"/>
      <c r="H1115" s="163"/>
      <c r="I1115" s="292"/>
      <c r="J1115" s="292"/>
      <c r="K1115" s="292"/>
      <c r="L1115" s="185"/>
      <c r="M1115" s="185"/>
      <c r="N1115" s="185"/>
      <c r="O1115" s="185"/>
      <c r="P1115" s="185"/>
      <c r="Q1115" s="185"/>
      <c r="R1115" s="185"/>
      <c r="S1115" s="185"/>
      <c r="T1115" s="185"/>
      <c r="U1115" s="185"/>
      <c r="V1115" s="185"/>
      <c r="W1115" s="185"/>
      <c r="X1115" s="185"/>
      <c r="Y1115" s="185"/>
      <c r="Z1115" s="185"/>
      <c r="AA1115" s="185"/>
      <c r="AB1115" s="185"/>
      <c r="AC1115" s="185"/>
      <c r="AD1115" s="185"/>
      <c r="AE1115" s="185"/>
      <c r="AF1115" s="185"/>
      <c r="AG1115" s="185"/>
      <c r="AH1115" s="249"/>
      <c r="AI1115" s="185"/>
      <c r="AJ1115" s="185"/>
      <c r="AK1115" s="185"/>
      <c r="AL1115" s="185"/>
      <c r="AM1115" s="185"/>
    </row>
    <row r="1116" spans="1:39">
      <c r="A1116" s="162"/>
      <c r="B1116" s="162"/>
      <c r="C1116" s="162"/>
      <c r="D1116" s="162"/>
      <c r="E1116" s="162"/>
      <c r="F1116" s="162"/>
      <c r="G1116" s="162"/>
      <c r="H1116" s="163"/>
      <c r="I1116" s="292"/>
      <c r="J1116" s="292"/>
      <c r="K1116" s="292"/>
      <c r="L1116" s="185"/>
      <c r="M1116" s="185"/>
      <c r="N1116" s="185"/>
      <c r="O1116" s="185"/>
      <c r="P1116" s="185"/>
      <c r="Q1116" s="185"/>
      <c r="R1116" s="185"/>
      <c r="S1116" s="185"/>
      <c r="T1116" s="185"/>
      <c r="U1116" s="185"/>
      <c r="V1116" s="185"/>
      <c r="W1116" s="185"/>
      <c r="X1116" s="185"/>
      <c r="Y1116" s="185"/>
      <c r="Z1116" s="185"/>
      <c r="AA1116" s="185"/>
      <c r="AB1116" s="185"/>
      <c r="AC1116" s="185"/>
      <c r="AD1116" s="185"/>
      <c r="AE1116" s="185"/>
      <c r="AF1116" s="185"/>
      <c r="AG1116" s="185"/>
      <c r="AH1116" s="249"/>
      <c r="AI1116" s="185"/>
      <c r="AJ1116" s="185"/>
      <c r="AK1116" s="185"/>
      <c r="AL1116" s="185"/>
      <c r="AM1116" s="185"/>
    </row>
    <row r="1117" spans="1:39">
      <c r="A1117" s="162"/>
      <c r="B1117" s="162"/>
      <c r="C1117" s="162"/>
      <c r="D1117" s="162"/>
      <c r="E1117" s="162"/>
      <c r="F1117" s="162"/>
      <c r="G1117" s="162"/>
      <c r="H1117" s="163"/>
      <c r="I1117" s="292"/>
      <c r="J1117" s="292"/>
      <c r="K1117" s="292"/>
      <c r="L1117" s="185"/>
      <c r="M1117" s="185"/>
      <c r="N1117" s="185"/>
      <c r="O1117" s="185"/>
      <c r="P1117" s="185"/>
      <c r="Q1117" s="185"/>
      <c r="R1117" s="185"/>
      <c r="S1117" s="185"/>
      <c r="T1117" s="185"/>
      <c r="U1117" s="185"/>
      <c r="V1117" s="185"/>
      <c r="W1117" s="185"/>
      <c r="X1117" s="185"/>
      <c r="Y1117" s="185"/>
      <c r="Z1117" s="185"/>
      <c r="AA1117" s="185"/>
      <c r="AB1117" s="185"/>
      <c r="AC1117" s="185"/>
      <c r="AD1117" s="185"/>
      <c r="AE1117" s="185"/>
      <c r="AF1117" s="185"/>
      <c r="AG1117" s="185"/>
      <c r="AH1117" s="249"/>
      <c r="AI1117" s="185"/>
      <c r="AJ1117" s="185"/>
      <c r="AK1117" s="185"/>
      <c r="AL1117" s="185"/>
      <c r="AM1117" s="185"/>
    </row>
    <row r="1118" spans="1:39">
      <c r="A1118" s="162"/>
      <c r="B1118" s="162"/>
      <c r="C1118" s="162"/>
      <c r="D1118" s="162"/>
      <c r="E1118" s="162"/>
      <c r="F1118" s="162"/>
      <c r="G1118" s="162"/>
      <c r="H1118" s="163"/>
      <c r="I1118" s="292"/>
      <c r="J1118" s="292"/>
      <c r="K1118" s="292"/>
      <c r="L1118" s="185"/>
      <c r="M1118" s="185"/>
      <c r="N1118" s="185"/>
      <c r="O1118" s="185"/>
      <c r="P1118" s="185"/>
      <c r="Q1118" s="185"/>
      <c r="R1118" s="185"/>
      <c r="S1118" s="185"/>
      <c r="T1118" s="185"/>
      <c r="U1118" s="185"/>
      <c r="V1118" s="185"/>
      <c r="W1118" s="185"/>
      <c r="X1118" s="185"/>
      <c r="Y1118" s="185"/>
      <c r="Z1118" s="185"/>
      <c r="AA1118" s="185"/>
      <c r="AB1118" s="185"/>
      <c r="AC1118" s="185"/>
      <c r="AD1118" s="185"/>
      <c r="AE1118" s="185"/>
      <c r="AF1118" s="185"/>
      <c r="AG1118" s="185"/>
      <c r="AH1118" s="249"/>
      <c r="AI1118" s="185"/>
      <c r="AJ1118" s="185"/>
      <c r="AK1118" s="185"/>
      <c r="AL1118" s="185"/>
      <c r="AM1118" s="185"/>
    </row>
    <row r="1119" spans="1:39">
      <c r="A1119" s="162"/>
      <c r="B1119" s="162"/>
      <c r="C1119" s="162"/>
      <c r="D1119" s="162"/>
      <c r="E1119" s="162"/>
      <c r="F1119" s="162"/>
      <c r="G1119" s="162"/>
      <c r="H1119" s="163"/>
      <c r="I1119" s="292"/>
      <c r="J1119" s="292"/>
      <c r="K1119" s="292"/>
      <c r="L1119" s="185"/>
      <c r="M1119" s="185"/>
      <c r="N1119" s="185"/>
      <c r="O1119" s="185"/>
      <c r="P1119" s="185"/>
      <c r="Q1119" s="185"/>
      <c r="R1119" s="185"/>
      <c r="S1119" s="185"/>
      <c r="T1119" s="185"/>
      <c r="U1119" s="185"/>
      <c r="V1119" s="185"/>
      <c r="W1119" s="185"/>
      <c r="X1119" s="185"/>
      <c r="Y1119" s="185"/>
      <c r="Z1119" s="185"/>
      <c r="AA1119" s="185"/>
      <c r="AB1119" s="185"/>
      <c r="AC1119" s="185"/>
      <c r="AD1119" s="185"/>
      <c r="AE1119" s="185"/>
      <c r="AF1119" s="185"/>
      <c r="AG1119" s="185"/>
      <c r="AH1119" s="249"/>
      <c r="AI1119" s="185"/>
      <c r="AJ1119" s="185"/>
      <c r="AK1119" s="185"/>
      <c r="AL1119" s="185"/>
      <c r="AM1119" s="185"/>
    </row>
    <row r="1120" spans="1:39">
      <c r="A1120" s="162"/>
      <c r="B1120" s="162"/>
      <c r="C1120" s="162"/>
      <c r="D1120" s="162"/>
      <c r="E1120" s="162"/>
      <c r="F1120" s="162"/>
      <c r="G1120" s="162"/>
      <c r="H1120" s="163"/>
      <c r="I1120" s="292"/>
      <c r="J1120" s="292"/>
      <c r="K1120" s="292"/>
      <c r="L1120" s="185"/>
      <c r="M1120" s="185"/>
      <c r="N1120" s="185"/>
      <c r="O1120" s="185"/>
      <c r="P1120" s="185"/>
      <c r="Q1120" s="185"/>
      <c r="R1120" s="185"/>
      <c r="S1120" s="185"/>
      <c r="T1120" s="185"/>
      <c r="U1120" s="185"/>
      <c r="V1120" s="185"/>
      <c r="W1120" s="185"/>
      <c r="X1120" s="185"/>
      <c r="Y1120" s="185"/>
      <c r="Z1120" s="185"/>
      <c r="AA1120" s="185"/>
      <c r="AB1120" s="185"/>
      <c r="AC1120" s="185"/>
      <c r="AD1120" s="185"/>
      <c r="AE1120" s="185"/>
      <c r="AF1120" s="185"/>
      <c r="AG1120" s="185"/>
      <c r="AH1120" s="249"/>
      <c r="AI1120" s="185"/>
      <c r="AJ1120" s="185"/>
      <c r="AK1120" s="185"/>
      <c r="AL1120" s="185"/>
      <c r="AM1120" s="185"/>
    </row>
    <row r="1121" spans="1:39">
      <c r="A1121" s="162"/>
      <c r="B1121" s="162"/>
      <c r="C1121" s="162"/>
      <c r="D1121" s="162"/>
      <c r="E1121" s="162"/>
      <c r="F1121" s="162"/>
      <c r="G1121" s="162"/>
      <c r="H1121" s="163"/>
      <c r="I1121" s="292"/>
      <c r="J1121" s="292"/>
      <c r="K1121" s="292"/>
      <c r="L1121" s="185"/>
      <c r="M1121" s="185"/>
      <c r="N1121" s="185"/>
      <c r="O1121" s="185"/>
      <c r="P1121" s="185"/>
      <c r="Q1121" s="185"/>
      <c r="R1121" s="185"/>
      <c r="S1121" s="185"/>
      <c r="T1121" s="185"/>
      <c r="U1121" s="185"/>
      <c r="V1121" s="185"/>
      <c r="W1121" s="185"/>
      <c r="X1121" s="185"/>
      <c r="Y1121" s="185"/>
      <c r="Z1121" s="185"/>
      <c r="AA1121" s="185"/>
      <c r="AB1121" s="185"/>
      <c r="AC1121" s="185"/>
      <c r="AD1121" s="185"/>
      <c r="AE1121" s="185"/>
      <c r="AF1121" s="185"/>
      <c r="AG1121" s="185"/>
      <c r="AH1121" s="249"/>
      <c r="AI1121" s="185"/>
      <c r="AJ1121" s="185"/>
      <c r="AK1121" s="185"/>
      <c r="AL1121" s="185"/>
      <c r="AM1121" s="185"/>
    </row>
    <row r="1122" spans="1:39">
      <c r="A1122" s="162"/>
      <c r="B1122" s="162"/>
      <c r="C1122" s="162"/>
      <c r="D1122" s="162"/>
      <c r="E1122" s="162"/>
      <c r="F1122" s="162"/>
      <c r="G1122" s="162"/>
      <c r="H1122" s="163"/>
      <c r="I1122" s="292"/>
      <c r="J1122" s="292"/>
      <c r="K1122" s="292"/>
      <c r="L1122" s="185"/>
      <c r="M1122" s="185"/>
      <c r="N1122" s="185"/>
      <c r="O1122" s="185"/>
      <c r="P1122" s="185"/>
      <c r="Q1122" s="185"/>
      <c r="R1122" s="185"/>
      <c r="S1122" s="185"/>
      <c r="T1122" s="185"/>
      <c r="U1122" s="185"/>
      <c r="V1122" s="185"/>
      <c r="W1122" s="185"/>
      <c r="X1122" s="185"/>
      <c r="Y1122" s="185"/>
      <c r="Z1122" s="185"/>
      <c r="AA1122" s="185"/>
      <c r="AB1122" s="185"/>
      <c r="AC1122" s="185"/>
      <c r="AD1122" s="185"/>
      <c r="AE1122" s="185"/>
      <c r="AF1122" s="185"/>
      <c r="AG1122" s="185"/>
      <c r="AH1122" s="249"/>
      <c r="AI1122" s="185"/>
      <c r="AJ1122" s="185"/>
      <c r="AK1122" s="185"/>
      <c r="AL1122" s="185"/>
      <c r="AM1122" s="185"/>
    </row>
    <row r="1123" spans="1:39">
      <c r="A1123" s="162"/>
      <c r="B1123" s="162"/>
      <c r="C1123" s="162"/>
      <c r="D1123" s="162"/>
      <c r="E1123" s="162"/>
      <c r="F1123" s="162"/>
      <c r="G1123" s="162"/>
      <c r="H1123" s="163"/>
      <c r="I1123" s="292"/>
      <c r="J1123" s="292"/>
      <c r="K1123" s="292"/>
      <c r="L1123" s="185"/>
      <c r="M1123" s="185"/>
      <c r="N1123" s="185"/>
      <c r="O1123" s="185"/>
      <c r="P1123" s="185"/>
      <c r="Q1123" s="185"/>
      <c r="R1123" s="185"/>
      <c r="S1123" s="185"/>
      <c r="T1123" s="185"/>
      <c r="U1123" s="185"/>
      <c r="V1123" s="185"/>
      <c r="W1123" s="185"/>
      <c r="X1123" s="185"/>
      <c r="Y1123" s="185"/>
      <c r="Z1123" s="185"/>
      <c r="AA1123" s="185"/>
      <c r="AB1123" s="185"/>
      <c r="AC1123" s="185"/>
      <c r="AD1123" s="185"/>
      <c r="AE1123" s="185"/>
      <c r="AF1123" s="185"/>
      <c r="AG1123" s="185"/>
      <c r="AH1123" s="249"/>
      <c r="AI1123" s="185"/>
      <c r="AJ1123" s="185"/>
      <c r="AK1123" s="185"/>
      <c r="AL1123" s="185"/>
      <c r="AM1123" s="185"/>
    </row>
    <row r="1124" spans="1:39">
      <c r="A1124" s="162"/>
      <c r="B1124" s="162"/>
      <c r="C1124" s="162"/>
      <c r="D1124" s="162"/>
      <c r="E1124" s="162"/>
      <c r="F1124" s="162"/>
      <c r="G1124" s="162"/>
      <c r="H1124" s="163"/>
      <c r="I1124" s="292"/>
      <c r="J1124" s="292"/>
      <c r="K1124" s="292"/>
      <c r="L1124" s="185"/>
      <c r="M1124" s="185"/>
      <c r="N1124" s="185"/>
      <c r="O1124" s="185"/>
      <c r="P1124" s="185"/>
      <c r="Q1124" s="185"/>
      <c r="R1124" s="185"/>
      <c r="S1124" s="185"/>
      <c r="T1124" s="185"/>
      <c r="U1124" s="185"/>
      <c r="V1124" s="185"/>
      <c r="W1124" s="185"/>
      <c r="X1124" s="185"/>
      <c r="Y1124" s="185"/>
      <c r="Z1124" s="185"/>
      <c r="AA1124" s="185"/>
      <c r="AB1124" s="185"/>
      <c r="AC1124" s="185"/>
      <c r="AD1124" s="185"/>
      <c r="AE1124" s="185"/>
      <c r="AF1124" s="185"/>
      <c r="AG1124" s="185"/>
      <c r="AH1124" s="249"/>
      <c r="AI1124" s="185"/>
      <c r="AJ1124" s="185"/>
      <c r="AK1124" s="185"/>
      <c r="AL1124" s="185"/>
      <c r="AM1124" s="185"/>
    </row>
    <row r="1125" spans="1:39">
      <c r="A1125" s="162"/>
      <c r="B1125" s="162"/>
      <c r="C1125" s="162"/>
      <c r="D1125" s="162"/>
      <c r="E1125" s="162"/>
      <c r="F1125" s="162"/>
      <c r="G1125" s="162"/>
      <c r="H1125" s="163"/>
      <c r="I1125" s="292"/>
      <c r="J1125" s="292"/>
      <c r="K1125" s="292"/>
      <c r="L1125" s="185"/>
      <c r="M1125" s="185"/>
      <c r="N1125" s="185"/>
      <c r="O1125" s="185"/>
      <c r="P1125" s="185"/>
      <c r="Q1125" s="185"/>
      <c r="R1125" s="185"/>
      <c r="S1125" s="185"/>
      <c r="T1125" s="185"/>
      <c r="U1125" s="185"/>
      <c r="V1125" s="185"/>
      <c r="W1125" s="185"/>
      <c r="X1125" s="185"/>
      <c r="Y1125" s="185"/>
      <c r="Z1125" s="185"/>
      <c r="AA1125" s="185"/>
      <c r="AB1125" s="185"/>
      <c r="AC1125" s="185"/>
      <c r="AD1125" s="185"/>
      <c r="AE1125" s="185"/>
      <c r="AF1125" s="185"/>
      <c r="AG1125" s="185"/>
      <c r="AH1125" s="249"/>
      <c r="AI1125" s="185"/>
      <c r="AJ1125" s="185"/>
      <c r="AK1125" s="185"/>
      <c r="AL1125" s="185"/>
      <c r="AM1125" s="185"/>
    </row>
    <row r="1126" spans="1:39">
      <c r="A1126" s="162"/>
      <c r="B1126" s="162"/>
      <c r="C1126" s="162"/>
      <c r="D1126" s="162"/>
      <c r="E1126" s="162"/>
      <c r="F1126" s="162"/>
      <c r="G1126" s="162"/>
      <c r="H1126" s="163"/>
      <c r="I1126" s="292"/>
      <c r="J1126" s="292"/>
      <c r="K1126" s="292"/>
      <c r="L1126" s="185"/>
      <c r="M1126" s="185"/>
      <c r="N1126" s="185"/>
      <c r="O1126" s="185"/>
      <c r="P1126" s="185"/>
      <c r="Q1126" s="185"/>
      <c r="R1126" s="185"/>
      <c r="S1126" s="185"/>
      <c r="T1126" s="185"/>
      <c r="U1126" s="185"/>
      <c r="V1126" s="185"/>
      <c r="W1126" s="185"/>
      <c r="X1126" s="185"/>
      <c r="Y1126" s="185"/>
      <c r="Z1126" s="185"/>
      <c r="AA1126" s="185"/>
      <c r="AB1126" s="185"/>
      <c r="AC1126" s="185"/>
      <c r="AD1126" s="185"/>
      <c r="AE1126" s="185"/>
      <c r="AF1126" s="185"/>
      <c r="AG1126" s="185"/>
      <c r="AH1126" s="249"/>
      <c r="AI1126" s="185"/>
      <c r="AJ1126" s="185"/>
      <c r="AK1126" s="185"/>
      <c r="AL1126" s="185"/>
      <c r="AM1126" s="185"/>
    </row>
    <row r="1127" spans="1:39">
      <c r="A1127" s="162"/>
      <c r="B1127" s="162"/>
      <c r="C1127" s="162"/>
      <c r="D1127" s="162"/>
      <c r="E1127" s="162"/>
      <c r="F1127" s="162"/>
      <c r="G1127" s="162"/>
      <c r="H1127" s="163"/>
      <c r="I1127" s="292"/>
      <c r="J1127" s="292"/>
      <c r="K1127" s="292"/>
      <c r="L1127" s="185"/>
      <c r="M1127" s="185"/>
      <c r="N1127" s="185"/>
      <c r="O1127" s="185"/>
      <c r="P1127" s="185"/>
      <c r="Q1127" s="185"/>
      <c r="R1127" s="185"/>
      <c r="S1127" s="185"/>
      <c r="T1127" s="185"/>
      <c r="U1127" s="185"/>
      <c r="V1127" s="185"/>
      <c r="W1127" s="185"/>
      <c r="X1127" s="185"/>
      <c r="Y1127" s="185"/>
      <c r="Z1127" s="185"/>
      <c r="AA1127" s="185"/>
      <c r="AB1127" s="185"/>
      <c r="AC1127" s="185"/>
      <c r="AD1127" s="185"/>
      <c r="AE1127" s="185"/>
      <c r="AF1127" s="185"/>
      <c r="AG1127" s="185"/>
      <c r="AH1127" s="249"/>
      <c r="AI1127" s="185"/>
      <c r="AJ1127" s="185"/>
      <c r="AK1127" s="185"/>
      <c r="AL1127" s="185"/>
      <c r="AM1127" s="185"/>
    </row>
    <row r="1128" spans="1:39">
      <c r="A1128" s="162"/>
      <c r="B1128" s="162"/>
      <c r="C1128" s="162"/>
      <c r="D1128" s="162"/>
      <c r="E1128" s="162"/>
      <c r="F1128" s="162"/>
      <c r="G1128" s="162"/>
      <c r="H1128" s="163"/>
      <c r="I1128" s="292"/>
      <c r="J1128" s="292"/>
      <c r="K1128" s="292"/>
      <c r="L1128" s="185"/>
      <c r="M1128" s="185"/>
      <c r="N1128" s="185"/>
      <c r="O1128" s="185"/>
      <c r="P1128" s="185"/>
      <c r="Q1128" s="185"/>
      <c r="R1128" s="185"/>
      <c r="S1128" s="185"/>
      <c r="T1128" s="185"/>
      <c r="U1128" s="185"/>
      <c r="V1128" s="185"/>
      <c r="W1128" s="185"/>
      <c r="X1128" s="185"/>
      <c r="Y1128" s="185"/>
      <c r="Z1128" s="185"/>
      <c r="AA1128" s="185"/>
      <c r="AB1128" s="185"/>
      <c r="AC1128" s="185"/>
      <c r="AD1128" s="185"/>
      <c r="AE1128" s="185"/>
      <c r="AF1128" s="185"/>
      <c r="AG1128" s="185"/>
      <c r="AH1128" s="249"/>
      <c r="AI1128" s="185"/>
      <c r="AJ1128" s="185"/>
      <c r="AK1128" s="185"/>
      <c r="AL1128" s="185"/>
      <c r="AM1128" s="185"/>
    </row>
    <row r="1129" spans="1:39">
      <c r="A1129" s="162"/>
      <c r="B1129" s="162"/>
      <c r="C1129" s="162"/>
      <c r="D1129" s="162"/>
      <c r="E1129" s="162"/>
      <c r="F1129" s="162"/>
      <c r="G1129" s="162"/>
      <c r="H1129" s="163"/>
      <c r="I1129" s="292"/>
      <c r="J1129" s="292"/>
      <c r="K1129" s="292"/>
      <c r="L1129" s="185"/>
      <c r="M1129" s="185"/>
      <c r="N1129" s="185"/>
      <c r="O1129" s="185"/>
      <c r="P1129" s="185"/>
      <c r="Q1129" s="185"/>
      <c r="R1129" s="185"/>
      <c r="S1129" s="185"/>
      <c r="T1129" s="185"/>
      <c r="U1129" s="185"/>
      <c r="V1129" s="185"/>
      <c r="W1129" s="185"/>
      <c r="X1129" s="185"/>
      <c r="Y1129" s="185"/>
      <c r="Z1129" s="185"/>
      <c r="AA1129" s="185"/>
      <c r="AB1129" s="185"/>
      <c r="AC1129" s="185"/>
      <c r="AD1129" s="185"/>
      <c r="AE1129" s="185"/>
      <c r="AF1129" s="185"/>
      <c r="AG1129" s="185"/>
      <c r="AH1129" s="249"/>
      <c r="AI1129" s="185"/>
      <c r="AJ1129" s="185"/>
      <c r="AK1129" s="185"/>
      <c r="AL1129" s="185"/>
      <c r="AM1129" s="185"/>
    </row>
    <row r="1130" spans="1:39">
      <c r="A1130" s="162"/>
      <c r="B1130" s="162"/>
      <c r="C1130" s="162"/>
      <c r="D1130" s="162"/>
      <c r="E1130" s="162"/>
      <c r="F1130" s="162"/>
      <c r="G1130" s="162"/>
      <c r="H1130" s="163"/>
      <c r="I1130" s="292"/>
      <c r="J1130" s="292"/>
      <c r="K1130" s="292"/>
      <c r="L1130" s="185"/>
      <c r="M1130" s="185"/>
      <c r="N1130" s="185"/>
      <c r="O1130" s="185"/>
      <c r="P1130" s="185"/>
      <c r="Q1130" s="185"/>
      <c r="R1130" s="185"/>
      <c r="S1130" s="185"/>
      <c r="T1130" s="185"/>
      <c r="U1130" s="185"/>
      <c r="V1130" s="185"/>
      <c r="W1130" s="185"/>
      <c r="X1130" s="185"/>
      <c r="Y1130" s="185"/>
      <c r="Z1130" s="185"/>
      <c r="AA1130" s="185"/>
      <c r="AB1130" s="185"/>
      <c r="AC1130" s="185"/>
      <c r="AD1130" s="185"/>
      <c r="AE1130" s="185"/>
      <c r="AF1130" s="185"/>
      <c r="AG1130" s="185"/>
      <c r="AH1130" s="249"/>
      <c r="AI1130" s="185"/>
      <c r="AJ1130" s="185"/>
      <c r="AK1130" s="185"/>
      <c r="AL1130" s="185"/>
      <c r="AM1130" s="185"/>
    </row>
    <row r="1131" spans="1:39">
      <c r="A1131" s="162"/>
      <c r="B1131" s="162"/>
      <c r="C1131" s="162"/>
      <c r="D1131" s="162"/>
      <c r="E1131" s="162"/>
      <c r="F1131" s="162"/>
      <c r="G1131" s="162"/>
      <c r="H1131" s="163"/>
      <c r="I1131" s="292"/>
      <c r="J1131" s="292"/>
      <c r="K1131" s="292"/>
      <c r="L1131" s="185"/>
      <c r="M1131" s="185"/>
      <c r="N1131" s="185"/>
      <c r="O1131" s="185"/>
      <c r="P1131" s="185"/>
      <c r="Q1131" s="185"/>
      <c r="R1131" s="185"/>
      <c r="S1131" s="185"/>
      <c r="T1131" s="185"/>
      <c r="U1131" s="185"/>
      <c r="V1131" s="185"/>
      <c r="W1131" s="185"/>
      <c r="X1131" s="185"/>
      <c r="Y1131" s="185"/>
      <c r="Z1131" s="185"/>
      <c r="AA1131" s="185"/>
      <c r="AB1131" s="185"/>
      <c r="AC1131" s="185"/>
      <c r="AD1131" s="185"/>
      <c r="AE1131" s="185"/>
      <c r="AF1131" s="185"/>
      <c r="AG1131" s="185"/>
      <c r="AH1131" s="249"/>
      <c r="AI1131" s="185"/>
      <c r="AJ1131" s="185"/>
      <c r="AK1131" s="185"/>
      <c r="AL1131" s="185"/>
      <c r="AM1131" s="185"/>
    </row>
    <row r="1132" spans="1:39">
      <c r="A1132" s="162"/>
      <c r="B1132" s="162"/>
      <c r="C1132" s="162"/>
      <c r="D1132" s="162"/>
      <c r="E1132" s="162"/>
      <c r="F1132" s="162"/>
      <c r="G1132" s="162"/>
      <c r="H1132" s="163"/>
      <c r="I1132" s="292"/>
      <c r="J1132" s="292"/>
      <c r="K1132" s="292"/>
      <c r="L1132" s="185"/>
      <c r="M1132" s="185"/>
      <c r="N1132" s="185"/>
      <c r="O1132" s="185"/>
      <c r="P1132" s="185"/>
      <c r="Q1132" s="185"/>
      <c r="R1132" s="185"/>
      <c r="S1132" s="185"/>
      <c r="T1132" s="185"/>
      <c r="U1132" s="185"/>
      <c r="V1132" s="185"/>
      <c r="W1132" s="185"/>
      <c r="X1132" s="185"/>
      <c r="Y1132" s="185"/>
      <c r="Z1132" s="185"/>
      <c r="AA1132" s="185"/>
      <c r="AB1132" s="185"/>
      <c r="AC1132" s="185"/>
      <c r="AD1132" s="185"/>
      <c r="AE1132" s="185"/>
      <c r="AF1132" s="185"/>
      <c r="AG1132" s="185"/>
      <c r="AH1132" s="249"/>
      <c r="AI1132" s="185"/>
      <c r="AJ1132" s="185"/>
      <c r="AK1132" s="185"/>
      <c r="AL1132" s="185"/>
      <c r="AM1132" s="185"/>
    </row>
    <row r="1133" spans="1:39">
      <c r="A1133" s="162"/>
      <c r="B1133" s="162"/>
      <c r="C1133" s="162"/>
      <c r="D1133" s="162"/>
      <c r="E1133" s="162"/>
      <c r="F1133" s="162"/>
      <c r="G1133" s="162"/>
      <c r="H1133" s="163"/>
      <c r="I1133" s="292"/>
      <c r="J1133" s="292"/>
      <c r="K1133" s="292"/>
      <c r="L1133" s="185"/>
      <c r="M1133" s="185"/>
      <c r="N1133" s="185"/>
      <c r="O1133" s="185"/>
      <c r="P1133" s="185"/>
      <c r="Q1133" s="185"/>
      <c r="R1133" s="185"/>
      <c r="S1133" s="185"/>
      <c r="T1133" s="185"/>
      <c r="U1133" s="185"/>
      <c r="V1133" s="185"/>
      <c r="W1133" s="185"/>
      <c r="X1133" s="185"/>
      <c r="Y1133" s="185"/>
      <c r="Z1133" s="185"/>
      <c r="AA1133" s="185"/>
      <c r="AB1133" s="185"/>
      <c r="AC1133" s="185"/>
      <c r="AD1133" s="185"/>
      <c r="AE1133" s="185"/>
      <c r="AF1133" s="185"/>
      <c r="AG1133" s="185"/>
      <c r="AH1133" s="249"/>
      <c r="AI1133" s="185"/>
      <c r="AJ1133" s="185"/>
      <c r="AK1133" s="185"/>
      <c r="AL1133" s="185"/>
      <c r="AM1133" s="185"/>
    </row>
    <row r="1134" spans="1:39">
      <c r="A1134" s="162"/>
      <c r="B1134" s="162"/>
      <c r="C1134" s="162"/>
      <c r="D1134" s="162"/>
      <c r="E1134" s="162"/>
      <c r="F1134" s="162"/>
      <c r="G1134" s="162"/>
      <c r="H1134" s="163"/>
      <c r="I1134" s="292"/>
      <c r="J1134" s="292"/>
      <c r="K1134" s="292"/>
      <c r="L1134" s="185"/>
      <c r="M1134" s="185"/>
      <c r="N1134" s="185"/>
      <c r="O1134" s="185"/>
      <c r="P1134" s="185"/>
      <c r="Q1134" s="185"/>
      <c r="R1134" s="185"/>
      <c r="S1134" s="185"/>
      <c r="T1134" s="185"/>
      <c r="U1134" s="185"/>
      <c r="V1134" s="185"/>
      <c r="W1134" s="185"/>
      <c r="X1134" s="185"/>
      <c r="Y1134" s="185"/>
      <c r="Z1134" s="185"/>
      <c r="AA1134" s="185"/>
      <c r="AB1134" s="185"/>
      <c r="AC1134" s="185"/>
      <c r="AD1134" s="185"/>
      <c r="AE1134" s="185"/>
      <c r="AF1134" s="185"/>
      <c r="AG1134" s="185"/>
      <c r="AH1134" s="249"/>
      <c r="AI1134" s="185"/>
      <c r="AJ1134" s="185"/>
      <c r="AK1134" s="185"/>
      <c r="AL1134" s="185"/>
      <c r="AM1134" s="185"/>
    </row>
    <row r="1135" spans="1:39">
      <c r="A1135" s="162"/>
      <c r="B1135" s="162"/>
      <c r="C1135" s="162"/>
      <c r="D1135" s="162"/>
      <c r="E1135" s="162"/>
      <c r="F1135" s="162"/>
      <c r="G1135" s="162"/>
      <c r="H1135" s="163"/>
      <c r="I1135" s="292"/>
      <c r="J1135" s="292"/>
      <c r="K1135" s="292"/>
      <c r="L1135" s="185"/>
      <c r="M1135" s="185"/>
      <c r="N1135" s="185"/>
      <c r="O1135" s="185"/>
      <c r="P1135" s="185"/>
      <c r="Q1135" s="185"/>
      <c r="R1135" s="185"/>
      <c r="S1135" s="185"/>
      <c r="T1135" s="185"/>
      <c r="U1135" s="185"/>
      <c r="V1135" s="185"/>
      <c r="W1135" s="185"/>
      <c r="X1135" s="185"/>
      <c r="Y1135" s="185"/>
      <c r="Z1135" s="185"/>
      <c r="AA1135" s="185"/>
      <c r="AB1135" s="185"/>
      <c r="AC1135" s="185"/>
      <c r="AD1135" s="185"/>
      <c r="AE1135" s="185"/>
      <c r="AF1135" s="185"/>
      <c r="AG1135" s="185"/>
      <c r="AH1135" s="249"/>
      <c r="AI1135" s="185"/>
      <c r="AJ1135" s="185"/>
      <c r="AK1135" s="185"/>
      <c r="AL1135" s="185"/>
      <c r="AM1135" s="185"/>
    </row>
    <row r="1136" spans="1:39">
      <c r="A1136" s="162"/>
      <c r="B1136" s="162"/>
      <c r="C1136" s="162"/>
      <c r="D1136" s="162"/>
      <c r="E1136" s="162"/>
      <c r="F1136" s="162"/>
      <c r="G1136" s="162"/>
      <c r="H1136" s="163"/>
      <c r="I1136" s="292"/>
      <c r="J1136" s="292"/>
      <c r="K1136" s="292"/>
      <c r="L1136" s="185"/>
      <c r="M1136" s="185"/>
      <c r="N1136" s="185"/>
      <c r="O1136" s="185"/>
      <c r="P1136" s="185"/>
      <c r="Q1136" s="185"/>
      <c r="R1136" s="185"/>
      <c r="S1136" s="185"/>
      <c r="T1136" s="185"/>
      <c r="U1136" s="185"/>
      <c r="V1136" s="185"/>
      <c r="W1136" s="185"/>
      <c r="X1136" s="185"/>
      <c r="Y1136" s="185"/>
      <c r="Z1136" s="185"/>
      <c r="AA1136" s="185"/>
      <c r="AB1136" s="185"/>
      <c r="AC1136" s="185"/>
      <c r="AD1136" s="185"/>
      <c r="AE1136" s="185"/>
      <c r="AF1136" s="185"/>
      <c r="AG1136" s="185"/>
      <c r="AH1136" s="249"/>
      <c r="AI1136" s="185"/>
      <c r="AJ1136" s="185"/>
      <c r="AK1136" s="185"/>
      <c r="AL1136" s="185"/>
      <c r="AM1136" s="185"/>
    </row>
    <row r="1137" spans="1:39">
      <c r="A1137" s="162"/>
      <c r="B1137" s="162"/>
      <c r="C1137" s="162"/>
      <c r="D1137" s="162"/>
      <c r="E1137" s="162"/>
      <c r="F1137" s="162"/>
      <c r="G1137" s="162"/>
      <c r="H1137" s="163"/>
      <c r="I1137" s="292"/>
      <c r="J1137" s="292"/>
      <c r="K1137" s="292"/>
      <c r="L1137" s="185"/>
      <c r="M1137" s="185"/>
      <c r="N1137" s="185"/>
      <c r="O1137" s="185"/>
      <c r="P1137" s="185"/>
      <c r="Q1137" s="185"/>
      <c r="R1137" s="185"/>
      <c r="S1137" s="185"/>
      <c r="T1137" s="185"/>
      <c r="U1137" s="185"/>
      <c r="V1137" s="185"/>
      <c r="W1137" s="185"/>
      <c r="X1137" s="185"/>
      <c r="Y1137" s="185"/>
      <c r="Z1137" s="185"/>
      <c r="AA1137" s="185"/>
      <c r="AB1137" s="185"/>
      <c r="AC1137" s="185"/>
      <c r="AD1137" s="185"/>
      <c r="AE1137" s="185"/>
      <c r="AF1137" s="185"/>
      <c r="AG1137" s="185"/>
      <c r="AH1137" s="249"/>
      <c r="AI1137" s="185"/>
      <c r="AJ1137" s="185"/>
      <c r="AK1137" s="185"/>
      <c r="AL1137" s="185"/>
      <c r="AM1137" s="185"/>
    </row>
    <row r="1138" spans="1:39">
      <c r="A1138" s="162"/>
      <c r="B1138" s="162"/>
      <c r="C1138" s="162"/>
      <c r="D1138" s="162"/>
      <c r="E1138" s="162"/>
      <c r="F1138" s="162"/>
      <c r="G1138" s="162"/>
      <c r="H1138" s="163"/>
      <c r="I1138" s="292"/>
      <c r="J1138" s="292"/>
      <c r="K1138" s="292"/>
      <c r="L1138" s="185"/>
      <c r="M1138" s="185"/>
      <c r="N1138" s="185"/>
      <c r="O1138" s="185"/>
      <c r="P1138" s="185"/>
      <c r="Q1138" s="185"/>
      <c r="R1138" s="185"/>
      <c r="S1138" s="185"/>
      <c r="T1138" s="185"/>
      <c r="U1138" s="185"/>
      <c r="V1138" s="185"/>
      <c r="W1138" s="185"/>
      <c r="X1138" s="185"/>
      <c r="Y1138" s="185"/>
      <c r="Z1138" s="185"/>
      <c r="AA1138" s="185"/>
      <c r="AB1138" s="185"/>
      <c r="AC1138" s="185"/>
      <c r="AD1138" s="185"/>
      <c r="AE1138" s="185"/>
      <c r="AF1138" s="185"/>
      <c r="AG1138" s="185"/>
      <c r="AH1138" s="249"/>
      <c r="AI1138" s="185"/>
      <c r="AJ1138" s="185"/>
      <c r="AK1138" s="185"/>
      <c r="AL1138" s="185"/>
      <c r="AM1138" s="185"/>
    </row>
    <row r="1139" spans="1:39">
      <c r="A1139" s="162"/>
      <c r="B1139" s="162"/>
      <c r="C1139" s="162"/>
      <c r="D1139" s="162"/>
      <c r="E1139" s="162"/>
      <c r="F1139" s="162"/>
      <c r="G1139" s="162"/>
      <c r="H1139" s="163"/>
      <c r="I1139" s="292"/>
      <c r="J1139" s="292"/>
      <c r="K1139" s="292"/>
      <c r="L1139" s="185"/>
      <c r="M1139" s="185"/>
      <c r="N1139" s="185"/>
      <c r="O1139" s="185"/>
      <c r="P1139" s="185"/>
      <c r="Q1139" s="185"/>
      <c r="R1139" s="185"/>
      <c r="S1139" s="185"/>
      <c r="T1139" s="185"/>
      <c r="U1139" s="185"/>
      <c r="V1139" s="185"/>
      <c r="W1139" s="185"/>
      <c r="X1139" s="185"/>
      <c r="Y1139" s="185"/>
      <c r="Z1139" s="185"/>
      <c r="AA1139" s="185"/>
      <c r="AB1139" s="185"/>
      <c r="AC1139" s="185"/>
      <c r="AD1139" s="185"/>
      <c r="AE1139" s="185"/>
      <c r="AF1139" s="185"/>
      <c r="AG1139" s="185"/>
      <c r="AH1139" s="249"/>
      <c r="AI1139" s="185"/>
      <c r="AJ1139" s="185"/>
      <c r="AK1139" s="185"/>
      <c r="AL1139" s="185"/>
      <c r="AM1139" s="185"/>
    </row>
    <row r="1140" spans="1:39">
      <c r="A1140" s="162"/>
      <c r="B1140" s="162"/>
      <c r="C1140" s="162"/>
      <c r="D1140" s="162"/>
      <c r="E1140" s="162"/>
      <c r="F1140" s="162"/>
      <c r="G1140" s="162"/>
      <c r="H1140" s="163"/>
      <c r="I1140" s="292"/>
      <c r="J1140" s="292"/>
      <c r="K1140" s="292"/>
      <c r="L1140" s="185"/>
      <c r="M1140" s="185"/>
      <c r="N1140" s="185"/>
      <c r="O1140" s="185"/>
      <c r="P1140" s="185"/>
      <c r="Q1140" s="185"/>
      <c r="R1140" s="185"/>
      <c r="S1140" s="185"/>
      <c r="T1140" s="185"/>
      <c r="U1140" s="185"/>
      <c r="V1140" s="185"/>
      <c r="W1140" s="185"/>
      <c r="X1140" s="185"/>
      <c r="Y1140" s="185"/>
      <c r="Z1140" s="185"/>
      <c r="AA1140" s="185"/>
      <c r="AB1140" s="185"/>
      <c r="AC1140" s="185"/>
      <c r="AD1140" s="185"/>
      <c r="AE1140" s="185"/>
      <c r="AF1140" s="185"/>
      <c r="AG1140" s="185"/>
      <c r="AH1140" s="249"/>
      <c r="AI1140" s="185"/>
      <c r="AJ1140" s="185"/>
      <c r="AK1140" s="185"/>
      <c r="AL1140" s="185"/>
      <c r="AM1140" s="185"/>
    </row>
    <row r="1141" spans="1:39">
      <c r="A1141" s="162"/>
      <c r="B1141" s="162"/>
      <c r="C1141" s="162"/>
      <c r="D1141" s="162"/>
      <c r="E1141" s="162"/>
      <c r="F1141" s="162"/>
      <c r="G1141" s="162"/>
      <c r="H1141" s="163"/>
      <c r="I1141" s="292"/>
      <c r="J1141" s="292"/>
      <c r="K1141" s="292"/>
      <c r="L1141" s="185"/>
      <c r="M1141" s="185"/>
      <c r="N1141" s="185"/>
      <c r="O1141" s="185"/>
      <c r="P1141" s="185"/>
      <c r="Q1141" s="185"/>
      <c r="R1141" s="185"/>
      <c r="S1141" s="185"/>
      <c r="T1141" s="185"/>
      <c r="U1141" s="185"/>
      <c r="V1141" s="185"/>
      <c r="W1141" s="185"/>
      <c r="X1141" s="185"/>
      <c r="Y1141" s="185"/>
      <c r="Z1141" s="185"/>
      <c r="AA1141" s="185"/>
      <c r="AB1141" s="185"/>
      <c r="AC1141" s="185"/>
      <c r="AD1141" s="185"/>
      <c r="AE1141" s="185"/>
      <c r="AF1141" s="185"/>
      <c r="AG1141" s="185"/>
      <c r="AH1141" s="249"/>
      <c r="AI1141" s="185"/>
      <c r="AJ1141" s="185"/>
      <c r="AK1141" s="185"/>
      <c r="AL1141" s="185"/>
      <c r="AM1141" s="185"/>
    </row>
    <row r="1142" spans="1:39">
      <c r="A1142" s="162"/>
      <c r="B1142" s="162"/>
      <c r="C1142" s="162"/>
      <c r="D1142" s="162"/>
      <c r="E1142" s="162"/>
      <c r="F1142" s="162"/>
      <c r="G1142" s="162"/>
      <c r="H1142" s="163"/>
      <c r="I1142" s="292"/>
      <c r="J1142" s="292"/>
      <c r="K1142" s="292"/>
      <c r="L1142" s="185"/>
      <c r="M1142" s="185"/>
      <c r="N1142" s="185"/>
      <c r="O1142" s="185"/>
      <c r="P1142" s="185"/>
      <c r="Q1142" s="185"/>
      <c r="R1142" s="185"/>
      <c r="S1142" s="185"/>
      <c r="T1142" s="185"/>
      <c r="U1142" s="185"/>
      <c r="V1142" s="185"/>
      <c r="W1142" s="185"/>
      <c r="X1142" s="185"/>
      <c r="Y1142" s="185"/>
      <c r="Z1142" s="185"/>
      <c r="AA1142" s="185"/>
      <c r="AB1142" s="185"/>
      <c r="AC1142" s="185"/>
      <c r="AD1142" s="185"/>
      <c r="AE1142" s="185"/>
      <c r="AF1142" s="185"/>
      <c r="AG1142" s="185"/>
      <c r="AH1142" s="249"/>
      <c r="AI1142" s="185"/>
      <c r="AJ1142" s="185"/>
      <c r="AK1142" s="185"/>
      <c r="AL1142" s="185"/>
      <c r="AM1142" s="185"/>
    </row>
    <row r="1143" spans="1:39">
      <c r="A1143" s="162"/>
      <c r="B1143" s="162"/>
      <c r="C1143" s="162"/>
      <c r="D1143" s="162"/>
      <c r="E1143" s="162"/>
      <c r="F1143" s="162"/>
      <c r="G1143" s="162"/>
      <c r="H1143" s="163"/>
      <c r="I1143" s="292"/>
      <c r="J1143" s="292"/>
      <c r="K1143" s="292"/>
      <c r="L1143" s="185"/>
      <c r="M1143" s="185"/>
      <c r="N1143" s="185"/>
      <c r="O1143" s="185"/>
      <c r="P1143" s="185"/>
      <c r="Q1143" s="185"/>
      <c r="R1143" s="185"/>
      <c r="S1143" s="185"/>
      <c r="T1143" s="185"/>
      <c r="U1143" s="185"/>
      <c r="V1143" s="185"/>
      <c r="W1143" s="185"/>
      <c r="X1143" s="185"/>
      <c r="Y1143" s="185"/>
      <c r="Z1143" s="185"/>
      <c r="AA1143" s="185"/>
      <c r="AB1143" s="185"/>
      <c r="AC1143" s="185"/>
      <c r="AD1143" s="185"/>
      <c r="AE1143" s="185"/>
      <c r="AF1143" s="185"/>
      <c r="AG1143" s="185"/>
      <c r="AH1143" s="249"/>
      <c r="AI1143" s="185"/>
      <c r="AJ1143" s="185"/>
      <c r="AK1143" s="185"/>
      <c r="AL1143" s="185"/>
      <c r="AM1143" s="185"/>
    </row>
    <row r="1144" spans="1:39">
      <c r="A1144" s="162"/>
      <c r="B1144" s="162"/>
      <c r="C1144" s="162"/>
      <c r="D1144" s="162"/>
      <c r="E1144" s="162"/>
      <c r="F1144" s="162"/>
      <c r="G1144" s="162"/>
      <c r="H1144" s="163"/>
      <c r="I1144" s="292"/>
      <c r="J1144" s="292"/>
      <c r="K1144" s="292"/>
      <c r="L1144" s="185"/>
      <c r="M1144" s="185"/>
      <c r="N1144" s="185"/>
      <c r="O1144" s="185"/>
      <c r="P1144" s="185"/>
      <c r="Q1144" s="185"/>
      <c r="R1144" s="185"/>
      <c r="S1144" s="185"/>
      <c r="T1144" s="185"/>
      <c r="U1144" s="185"/>
      <c r="V1144" s="185"/>
      <c r="W1144" s="185"/>
      <c r="X1144" s="185"/>
      <c r="Y1144" s="185"/>
      <c r="Z1144" s="185"/>
      <c r="AA1144" s="185"/>
      <c r="AB1144" s="185"/>
      <c r="AC1144" s="185"/>
      <c r="AD1144" s="185"/>
      <c r="AE1144" s="185"/>
      <c r="AF1144" s="185"/>
      <c r="AG1144" s="185"/>
      <c r="AH1144" s="249"/>
      <c r="AI1144" s="185"/>
      <c r="AJ1144" s="185"/>
      <c r="AK1144" s="185"/>
      <c r="AL1144" s="185"/>
      <c r="AM1144" s="185"/>
    </row>
    <row r="1145" spans="1:39">
      <c r="A1145" s="162"/>
      <c r="B1145" s="162"/>
      <c r="C1145" s="162"/>
      <c r="D1145" s="162"/>
      <c r="E1145" s="162"/>
      <c r="F1145" s="162"/>
      <c r="G1145" s="162"/>
      <c r="H1145" s="163"/>
      <c r="I1145" s="292"/>
      <c r="J1145" s="292"/>
      <c r="K1145" s="292"/>
      <c r="L1145" s="185"/>
      <c r="M1145" s="185"/>
      <c r="N1145" s="185"/>
      <c r="O1145" s="185"/>
      <c r="P1145" s="185"/>
      <c r="Q1145" s="185"/>
      <c r="R1145" s="185"/>
      <c r="S1145" s="185"/>
      <c r="T1145" s="185"/>
      <c r="U1145" s="185"/>
      <c r="V1145" s="185"/>
      <c r="W1145" s="185"/>
      <c r="X1145" s="185"/>
      <c r="Y1145" s="185"/>
      <c r="Z1145" s="185"/>
      <c r="AA1145" s="185"/>
      <c r="AB1145" s="185"/>
      <c r="AC1145" s="185"/>
      <c r="AD1145" s="185"/>
      <c r="AE1145" s="185"/>
      <c r="AF1145" s="185"/>
      <c r="AG1145" s="185"/>
      <c r="AH1145" s="249"/>
      <c r="AI1145" s="185"/>
      <c r="AJ1145" s="185"/>
      <c r="AK1145" s="185"/>
      <c r="AL1145" s="185"/>
      <c r="AM1145" s="185"/>
    </row>
    <row r="1146" spans="1:39">
      <c r="A1146" s="162"/>
      <c r="B1146" s="162"/>
      <c r="C1146" s="162"/>
      <c r="D1146" s="162"/>
      <c r="E1146" s="162"/>
      <c r="F1146" s="162"/>
      <c r="G1146" s="162"/>
      <c r="H1146" s="163"/>
      <c r="I1146" s="292"/>
      <c r="J1146" s="292"/>
      <c r="K1146" s="292"/>
      <c r="L1146" s="185"/>
      <c r="M1146" s="185"/>
      <c r="N1146" s="185"/>
      <c r="O1146" s="185"/>
      <c r="P1146" s="185"/>
      <c r="Q1146" s="185"/>
      <c r="R1146" s="185"/>
      <c r="S1146" s="185"/>
      <c r="T1146" s="185"/>
      <c r="U1146" s="185"/>
      <c r="V1146" s="185"/>
      <c r="W1146" s="185"/>
      <c r="X1146" s="185"/>
      <c r="Y1146" s="185"/>
      <c r="Z1146" s="185"/>
      <c r="AA1146" s="185"/>
      <c r="AB1146" s="185"/>
      <c r="AC1146" s="185"/>
      <c r="AD1146" s="185"/>
      <c r="AE1146" s="185"/>
      <c r="AF1146" s="185"/>
      <c r="AG1146" s="185"/>
      <c r="AH1146" s="249"/>
      <c r="AI1146" s="185"/>
      <c r="AJ1146" s="185"/>
      <c r="AK1146" s="185"/>
      <c r="AL1146" s="185"/>
      <c r="AM1146" s="185"/>
    </row>
    <row r="1147" spans="1:39">
      <c r="A1147" s="162"/>
      <c r="B1147" s="162"/>
      <c r="C1147" s="162"/>
      <c r="D1147" s="162"/>
      <c r="E1147" s="162"/>
      <c r="F1147" s="162"/>
      <c r="G1147" s="162"/>
      <c r="H1147" s="163"/>
      <c r="I1147" s="292"/>
      <c r="J1147" s="292"/>
      <c r="K1147" s="292"/>
      <c r="L1147" s="185"/>
      <c r="M1147" s="185"/>
      <c r="N1147" s="185"/>
      <c r="O1147" s="185"/>
      <c r="P1147" s="185"/>
      <c r="Q1147" s="185"/>
      <c r="R1147" s="185"/>
      <c r="S1147" s="185"/>
      <c r="T1147" s="185"/>
      <c r="U1147" s="185"/>
      <c r="V1147" s="185"/>
      <c r="W1147" s="185"/>
      <c r="X1147" s="185"/>
      <c r="Y1147" s="185"/>
      <c r="Z1147" s="185"/>
      <c r="AA1147" s="185"/>
      <c r="AB1147" s="185"/>
      <c r="AC1147" s="185"/>
      <c r="AD1147" s="185"/>
      <c r="AE1147" s="185"/>
      <c r="AF1147" s="185"/>
      <c r="AG1147" s="185"/>
      <c r="AH1147" s="249"/>
      <c r="AI1147" s="185"/>
      <c r="AJ1147" s="185"/>
      <c r="AK1147" s="185"/>
      <c r="AL1147" s="185"/>
      <c r="AM1147" s="185"/>
    </row>
    <row r="1148" spans="1:39">
      <c r="A1148" s="162"/>
      <c r="B1148" s="162"/>
      <c r="C1148" s="162"/>
      <c r="D1148" s="162"/>
      <c r="E1148" s="162"/>
      <c r="F1148" s="162"/>
      <c r="G1148" s="162"/>
      <c r="H1148" s="163"/>
      <c r="I1148" s="292"/>
      <c r="J1148" s="292"/>
      <c r="K1148" s="292"/>
      <c r="L1148" s="185"/>
      <c r="M1148" s="185"/>
      <c r="N1148" s="185"/>
      <c r="O1148" s="185"/>
      <c r="P1148" s="185"/>
      <c r="Q1148" s="185"/>
      <c r="R1148" s="185"/>
      <c r="S1148" s="185"/>
      <c r="T1148" s="185"/>
      <c r="U1148" s="185"/>
      <c r="V1148" s="185"/>
      <c r="W1148" s="185"/>
      <c r="X1148" s="185"/>
      <c r="Y1148" s="185"/>
      <c r="Z1148" s="185"/>
      <c r="AA1148" s="185"/>
      <c r="AB1148" s="185"/>
      <c r="AC1148" s="185"/>
      <c r="AD1148" s="185"/>
      <c r="AE1148" s="185"/>
      <c r="AF1148" s="185"/>
      <c r="AG1148" s="185"/>
      <c r="AH1148" s="249"/>
      <c r="AI1148" s="185"/>
      <c r="AJ1148" s="185"/>
      <c r="AK1148" s="185"/>
      <c r="AL1148" s="185"/>
      <c r="AM1148" s="185"/>
    </row>
    <row r="1149" spans="1:39">
      <c r="A1149" s="162"/>
      <c r="B1149" s="162"/>
      <c r="C1149" s="162"/>
      <c r="D1149" s="162"/>
      <c r="E1149" s="162"/>
      <c r="F1149" s="162"/>
      <c r="G1149" s="162"/>
      <c r="H1149" s="163"/>
      <c r="I1149" s="292"/>
      <c r="J1149" s="292"/>
      <c r="K1149" s="292"/>
      <c r="L1149" s="185"/>
      <c r="M1149" s="185"/>
      <c r="N1149" s="185"/>
      <c r="O1149" s="185"/>
      <c r="P1149" s="185"/>
      <c r="Q1149" s="185"/>
      <c r="R1149" s="185"/>
      <c r="S1149" s="185"/>
      <c r="T1149" s="185"/>
      <c r="U1149" s="185"/>
      <c r="V1149" s="185"/>
      <c r="W1149" s="185"/>
      <c r="X1149" s="185"/>
      <c r="Y1149" s="185"/>
      <c r="Z1149" s="185"/>
      <c r="AA1149" s="185"/>
      <c r="AB1149" s="185"/>
      <c r="AC1149" s="185"/>
      <c r="AD1149" s="185"/>
      <c r="AE1149" s="185"/>
      <c r="AF1149" s="185"/>
      <c r="AG1149" s="185"/>
      <c r="AH1149" s="249"/>
      <c r="AI1149" s="185"/>
      <c r="AJ1149" s="185"/>
      <c r="AK1149" s="185"/>
      <c r="AL1149" s="185"/>
      <c r="AM1149" s="185"/>
    </row>
    <row r="1150" spans="1:39">
      <c r="A1150" s="162"/>
      <c r="B1150" s="162"/>
      <c r="C1150" s="162"/>
      <c r="D1150" s="162"/>
      <c r="E1150" s="162"/>
      <c r="F1150" s="162"/>
      <c r="G1150" s="162"/>
      <c r="H1150" s="163"/>
      <c r="I1150" s="292"/>
      <c r="J1150" s="292"/>
      <c r="K1150" s="292"/>
      <c r="L1150" s="185"/>
      <c r="M1150" s="185"/>
      <c r="N1150" s="185"/>
      <c r="O1150" s="185"/>
      <c r="P1150" s="185"/>
      <c r="Q1150" s="185"/>
      <c r="R1150" s="185"/>
      <c r="S1150" s="185"/>
      <c r="T1150" s="185"/>
      <c r="U1150" s="185"/>
      <c r="V1150" s="185"/>
      <c r="W1150" s="185"/>
      <c r="X1150" s="185"/>
      <c r="Y1150" s="185"/>
      <c r="Z1150" s="185"/>
      <c r="AA1150" s="185"/>
      <c r="AB1150" s="185"/>
      <c r="AC1150" s="185"/>
      <c r="AD1150" s="185"/>
      <c r="AE1150" s="185"/>
      <c r="AF1150" s="185"/>
      <c r="AG1150" s="185"/>
      <c r="AH1150" s="249"/>
      <c r="AI1150" s="185"/>
      <c r="AJ1150" s="185"/>
      <c r="AK1150" s="185"/>
      <c r="AL1150" s="185"/>
      <c r="AM1150" s="185"/>
    </row>
    <row r="1151" spans="1:39">
      <c r="A1151" s="162"/>
      <c r="B1151" s="162"/>
      <c r="C1151" s="162"/>
      <c r="D1151" s="162"/>
      <c r="E1151" s="162"/>
      <c r="F1151" s="162"/>
      <c r="G1151" s="162"/>
      <c r="H1151" s="163"/>
      <c r="I1151" s="292"/>
      <c r="J1151" s="292"/>
      <c r="K1151" s="292"/>
      <c r="L1151" s="185"/>
      <c r="M1151" s="185"/>
      <c r="N1151" s="185"/>
      <c r="O1151" s="185"/>
      <c r="P1151" s="185"/>
      <c r="Q1151" s="185"/>
      <c r="R1151" s="185"/>
      <c r="S1151" s="185"/>
      <c r="T1151" s="185"/>
      <c r="U1151" s="185"/>
      <c r="V1151" s="185"/>
      <c r="W1151" s="185"/>
      <c r="X1151" s="185"/>
      <c r="Y1151" s="185"/>
      <c r="Z1151" s="185"/>
      <c r="AA1151" s="185"/>
      <c r="AB1151" s="185"/>
      <c r="AC1151" s="185"/>
      <c r="AD1151" s="185"/>
      <c r="AE1151" s="185"/>
      <c r="AF1151" s="185"/>
      <c r="AG1151" s="185"/>
      <c r="AH1151" s="249"/>
      <c r="AI1151" s="185"/>
      <c r="AJ1151" s="185"/>
      <c r="AK1151" s="185"/>
      <c r="AL1151" s="185"/>
      <c r="AM1151" s="185"/>
    </row>
    <row r="1152" spans="1:39">
      <c r="A1152" s="162"/>
      <c r="B1152" s="162"/>
      <c r="C1152" s="162"/>
      <c r="D1152" s="162"/>
      <c r="E1152" s="162"/>
      <c r="F1152" s="162"/>
      <c r="G1152" s="162"/>
      <c r="H1152" s="163"/>
      <c r="I1152" s="292"/>
      <c r="J1152" s="292"/>
      <c r="K1152" s="292"/>
      <c r="L1152" s="185"/>
      <c r="M1152" s="185"/>
      <c r="N1152" s="185"/>
      <c r="O1152" s="185"/>
      <c r="P1152" s="185"/>
      <c r="Q1152" s="185"/>
      <c r="R1152" s="185"/>
      <c r="S1152" s="185"/>
      <c r="T1152" s="185"/>
      <c r="U1152" s="185"/>
      <c r="V1152" s="185"/>
      <c r="W1152" s="185"/>
      <c r="X1152" s="185"/>
      <c r="Y1152" s="185"/>
      <c r="Z1152" s="185"/>
      <c r="AA1152" s="185"/>
      <c r="AB1152" s="185"/>
      <c r="AC1152" s="185"/>
      <c r="AD1152" s="185"/>
      <c r="AE1152" s="185"/>
      <c r="AF1152" s="185"/>
      <c r="AG1152" s="185"/>
      <c r="AH1152" s="249"/>
      <c r="AI1152" s="185"/>
      <c r="AJ1152" s="185"/>
      <c r="AK1152" s="185"/>
      <c r="AL1152" s="185"/>
      <c r="AM1152" s="185"/>
    </row>
    <row r="1153" spans="1:39">
      <c r="A1153" s="162"/>
      <c r="B1153" s="162"/>
      <c r="C1153" s="162"/>
      <c r="D1153" s="162"/>
      <c r="E1153" s="162"/>
      <c r="F1153" s="162"/>
      <c r="G1153" s="162"/>
      <c r="H1153" s="163"/>
      <c r="I1153" s="292"/>
      <c r="J1153" s="292"/>
      <c r="K1153" s="292"/>
      <c r="L1153" s="185"/>
      <c r="M1153" s="185"/>
      <c r="N1153" s="185"/>
      <c r="O1153" s="185"/>
      <c r="P1153" s="185"/>
      <c r="Q1153" s="185"/>
      <c r="R1153" s="185"/>
      <c r="S1153" s="185"/>
      <c r="T1153" s="185"/>
      <c r="U1153" s="185"/>
      <c r="V1153" s="185"/>
      <c r="W1153" s="185"/>
      <c r="X1153" s="185"/>
      <c r="Y1153" s="185"/>
      <c r="Z1153" s="185"/>
      <c r="AA1153" s="185"/>
      <c r="AB1153" s="185"/>
      <c r="AC1153" s="185"/>
      <c r="AD1153" s="185"/>
      <c r="AE1153" s="185"/>
      <c r="AF1153" s="185"/>
      <c r="AG1153" s="185"/>
      <c r="AH1153" s="249"/>
      <c r="AI1153" s="185"/>
      <c r="AJ1153" s="185"/>
      <c r="AK1153" s="185"/>
      <c r="AL1153" s="185"/>
      <c r="AM1153" s="185"/>
    </row>
    <row r="1154" spans="1:39">
      <c r="A1154" s="162"/>
      <c r="B1154" s="162"/>
      <c r="C1154" s="162"/>
      <c r="D1154" s="162"/>
      <c r="E1154" s="162"/>
      <c r="F1154" s="162"/>
      <c r="G1154" s="162"/>
      <c r="H1154" s="163"/>
      <c r="I1154" s="292"/>
      <c r="J1154" s="292"/>
      <c r="K1154" s="292"/>
      <c r="L1154" s="185"/>
      <c r="M1154" s="185"/>
      <c r="N1154" s="185"/>
      <c r="O1154" s="185"/>
      <c r="P1154" s="185"/>
      <c r="Q1154" s="185"/>
      <c r="R1154" s="185"/>
      <c r="S1154" s="185"/>
      <c r="T1154" s="185"/>
      <c r="U1154" s="185"/>
      <c r="V1154" s="185"/>
      <c r="W1154" s="185"/>
      <c r="X1154" s="185"/>
      <c r="Y1154" s="185"/>
      <c r="Z1154" s="185"/>
      <c r="AA1154" s="185"/>
      <c r="AB1154" s="185"/>
      <c r="AC1154" s="185"/>
      <c r="AD1154" s="185"/>
      <c r="AE1154" s="185"/>
      <c r="AF1154" s="185"/>
      <c r="AG1154" s="185"/>
      <c r="AH1154" s="249"/>
      <c r="AI1154" s="185"/>
      <c r="AJ1154" s="185"/>
      <c r="AK1154" s="185"/>
      <c r="AL1154" s="185"/>
      <c r="AM1154" s="185"/>
    </row>
    <row r="1155" spans="1:39">
      <c r="A1155" s="162"/>
      <c r="B1155" s="162"/>
      <c r="C1155" s="162"/>
      <c r="D1155" s="162"/>
      <c r="E1155" s="162"/>
      <c r="F1155" s="162"/>
      <c r="G1155" s="162"/>
      <c r="H1155" s="163"/>
      <c r="I1155" s="292"/>
      <c r="J1155" s="292"/>
      <c r="K1155" s="292"/>
      <c r="L1155" s="185"/>
      <c r="M1155" s="185"/>
      <c r="N1155" s="185"/>
      <c r="O1155" s="185"/>
      <c r="P1155" s="185"/>
      <c r="Q1155" s="185"/>
      <c r="R1155" s="185"/>
      <c r="S1155" s="185"/>
      <c r="T1155" s="185"/>
      <c r="U1155" s="185"/>
      <c r="V1155" s="185"/>
      <c r="W1155" s="185"/>
      <c r="X1155" s="185"/>
      <c r="Y1155" s="185"/>
      <c r="Z1155" s="185"/>
      <c r="AA1155" s="185"/>
      <c r="AB1155" s="185"/>
      <c r="AC1155" s="185"/>
      <c r="AD1155" s="185"/>
      <c r="AE1155" s="185"/>
      <c r="AF1155" s="185"/>
      <c r="AG1155" s="185"/>
      <c r="AH1155" s="249"/>
      <c r="AI1155" s="185"/>
      <c r="AJ1155" s="185"/>
      <c r="AK1155" s="185"/>
      <c r="AL1155" s="185"/>
      <c r="AM1155" s="185"/>
    </row>
    <row r="1156" spans="1:39">
      <c r="A1156" s="162"/>
      <c r="B1156" s="162"/>
      <c r="C1156" s="162"/>
      <c r="D1156" s="162"/>
      <c r="E1156" s="162"/>
      <c r="F1156" s="162"/>
      <c r="G1156" s="162"/>
      <c r="H1156" s="163"/>
      <c r="I1156" s="292"/>
      <c r="J1156" s="292"/>
      <c r="K1156" s="292"/>
      <c r="L1156" s="185"/>
      <c r="M1156" s="185"/>
      <c r="N1156" s="185"/>
      <c r="O1156" s="185"/>
      <c r="P1156" s="185"/>
      <c r="Q1156" s="185"/>
      <c r="R1156" s="185"/>
      <c r="S1156" s="185"/>
      <c r="T1156" s="185"/>
      <c r="U1156" s="185"/>
      <c r="V1156" s="185"/>
      <c r="W1156" s="185"/>
      <c r="X1156" s="185"/>
      <c r="Y1156" s="185"/>
      <c r="Z1156" s="185"/>
      <c r="AA1156" s="185"/>
      <c r="AB1156" s="185"/>
      <c r="AC1156" s="185"/>
      <c r="AD1156" s="185"/>
      <c r="AE1156" s="185"/>
      <c r="AF1156" s="185"/>
      <c r="AG1156" s="185"/>
      <c r="AH1156" s="249"/>
      <c r="AI1156" s="185"/>
      <c r="AJ1156" s="185"/>
      <c r="AK1156" s="185"/>
      <c r="AL1156" s="185"/>
      <c r="AM1156" s="185"/>
    </row>
    <row r="1157" spans="1:39">
      <c r="A1157" s="162"/>
      <c r="B1157" s="162"/>
      <c r="C1157" s="162"/>
      <c r="D1157" s="162"/>
      <c r="E1157" s="162"/>
      <c r="F1157" s="162"/>
      <c r="G1157" s="162"/>
      <c r="H1157" s="163"/>
      <c r="I1157" s="292"/>
      <c r="J1157" s="292"/>
      <c r="K1157" s="292"/>
      <c r="L1157" s="185"/>
      <c r="M1157" s="185"/>
      <c r="N1157" s="185"/>
      <c r="O1157" s="185"/>
      <c r="P1157" s="185"/>
      <c r="Q1157" s="185"/>
      <c r="R1157" s="185"/>
      <c r="S1157" s="185"/>
      <c r="T1157" s="185"/>
      <c r="U1157" s="185"/>
      <c r="V1157" s="185"/>
      <c r="W1157" s="185"/>
      <c r="X1157" s="185"/>
      <c r="Y1157" s="185"/>
      <c r="Z1157" s="185"/>
      <c r="AA1157" s="185"/>
      <c r="AB1157" s="185"/>
      <c r="AC1157" s="185"/>
      <c r="AD1157" s="185"/>
      <c r="AE1157" s="185"/>
      <c r="AF1157" s="185"/>
      <c r="AG1157" s="185"/>
      <c r="AH1157" s="249"/>
      <c r="AI1157" s="185"/>
      <c r="AJ1157" s="185"/>
      <c r="AK1157" s="185"/>
      <c r="AL1157" s="185"/>
      <c r="AM1157" s="185"/>
    </row>
    <row r="1158" spans="1:39">
      <c r="A1158" s="162"/>
      <c r="B1158" s="162"/>
      <c r="C1158" s="162"/>
      <c r="D1158" s="162"/>
      <c r="E1158" s="162"/>
      <c r="F1158" s="162"/>
      <c r="G1158" s="162"/>
      <c r="H1158" s="163"/>
      <c r="I1158" s="292"/>
      <c r="J1158" s="292"/>
      <c r="K1158" s="292"/>
      <c r="L1158" s="185"/>
      <c r="M1158" s="185"/>
      <c r="N1158" s="185"/>
      <c r="O1158" s="185"/>
      <c r="P1158" s="185"/>
      <c r="Q1158" s="185"/>
      <c r="R1158" s="185"/>
      <c r="S1158" s="185"/>
      <c r="T1158" s="185"/>
      <c r="U1158" s="185"/>
      <c r="V1158" s="185"/>
      <c r="W1158" s="185"/>
      <c r="X1158" s="185"/>
      <c r="Y1158" s="185"/>
      <c r="Z1158" s="185"/>
      <c r="AA1158" s="185"/>
      <c r="AB1158" s="185"/>
      <c r="AC1158" s="185"/>
      <c r="AD1158" s="185"/>
      <c r="AE1158" s="185"/>
      <c r="AF1158" s="185"/>
      <c r="AG1158" s="185"/>
      <c r="AH1158" s="249"/>
      <c r="AI1158" s="185"/>
      <c r="AJ1158" s="185"/>
      <c r="AK1158" s="185"/>
      <c r="AL1158" s="185"/>
      <c r="AM1158" s="185"/>
    </row>
    <row r="1159" spans="1:39">
      <c r="A1159" s="162"/>
      <c r="B1159" s="162"/>
      <c r="C1159" s="162"/>
      <c r="D1159" s="162"/>
      <c r="E1159" s="162"/>
      <c r="F1159" s="162"/>
      <c r="G1159" s="162"/>
      <c r="H1159" s="163"/>
      <c r="I1159" s="292"/>
      <c r="J1159" s="292"/>
      <c r="K1159" s="292"/>
      <c r="L1159" s="185"/>
      <c r="M1159" s="185"/>
      <c r="N1159" s="185"/>
      <c r="O1159" s="185"/>
      <c r="P1159" s="185"/>
      <c r="Q1159" s="185"/>
      <c r="R1159" s="185"/>
      <c r="S1159" s="185"/>
      <c r="T1159" s="185"/>
      <c r="U1159" s="185"/>
      <c r="V1159" s="185"/>
      <c r="W1159" s="185"/>
      <c r="X1159" s="185"/>
      <c r="Y1159" s="185"/>
      <c r="Z1159" s="185"/>
      <c r="AA1159" s="185"/>
      <c r="AB1159" s="185"/>
      <c r="AC1159" s="185"/>
      <c r="AD1159" s="185"/>
      <c r="AE1159" s="185"/>
      <c r="AF1159" s="185"/>
      <c r="AG1159" s="185"/>
      <c r="AH1159" s="249"/>
      <c r="AI1159" s="185"/>
      <c r="AJ1159" s="185"/>
      <c r="AK1159" s="185"/>
      <c r="AL1159" s="185"/>
      <c r="AM1159" s="185"/>
    </row>
    <row r="1160" spans="1:39">
      <c r="A1160" s="162"/>
      <c r="B1160" s="162"/>
      <c r="C1160" s="162"/>
      <c r="D1160" s="162"/>
      <c r="E1160" s="162"/>
      <c r="F1160" s="162"/>
      <c r="G1160" s="162"/>
      <c r="H1160" s="163"/>
      <c r="I1160" s="292"/>
      <c r="J1160" s="292"/>
      <c r="K1160" s="292"/>
      <c r="L1160" s="185"/>
      <c r="M1160" s="185"/>
      <c r="N1160" s="185"/>
      <c r="O1160" s="185"/>
      <c r="P1160" s="185"/>
      <c r="Q1160" s="185"/>
      <c r="R1160" s="185"/>
      <c r="S1160" s="185"/>
      <c r="T1160" s="185"/>
      <c r="U1160" s="185"/>
      <c r="V1160" s="185"/>
      <c r="W1160" s="185"/>
      <c r="X1160" s="185"/>
      <c r="Y1160" s="185"/>
      <c r="Z1160" s="185"/>
      <c r="AA1160" s="185"/>
      <c r="AB1160" s="185"/>
      <c r="AC1160" s="185"/>
      <c r="AD1160" s="185"/>
      <c r="AE1160" s="185"/>
      <c r="AF1160" s="185"/>
      <c r="AG1160" s="185"/>
      <c r="AH1160" s="249"/>
      <c r="AI1160" s="185"/>
      <c r="AJ1160" s="185"/>
      <c r="AK1160" s="185"/>
      <c r="AL1160" s="185"/>
      <c r="AM1160" s="185"/>
    </row>
    <row r="1161" spans="1:39">
      <c r="A1161" s="162"/>
      <c r="B1161" s="162"/>
      <c r="C1161" s="162"/>
      <c r="D1161" s="162"/>
      <c r="E1161" s="162"/>
      <c r="F1161" s="162"/>
      <c r="G1161" s="162"/>
      <c r="H1161" s="163"/>
      <c r="I1161" s="292"/>
      <c r="J1161" s="292"/>
      <c r="K1161" s="292"/>
      <c r="L1161" s="185"/>
      <c r="M1161" s="185"/>
      <c r="N1161" s="185"/>
      <c r="O1161" s="185"/>
      <c r="P1161" s="185"/>
      <c r="Q1161" s="185"/>
      <c r="R1161" s="185"/>
      <c r="S1161" s="185"/>
      <c r="T1161" s="185"/>
      <c r="U1161" s="185"/>
      <c r="V1161" s="185"/>
      <c r="W1161" s="185"/>
      <c r="X1161" s="185"/>
      <c r="Y1161" s="185"/>
      <c r="Z1161" s="185"/>
      <c r="AA1161" s="185"/>
      <c r="AB1161" s="185"/>
      <c r="AC1161" s="185"/>
      <c r="AD1161" s="185"/>
      <c r="AE1161" s="185"/>
      <c r="AF1161" s="185"/>
      <c r="AG1161" s="185"/>
      <c r="AH1161" s="249"/>
      <c r="AI1161" s="185"/>
      <c r="AJ1161" s="185"/>
      <c r="AK1161" s="185"/>
      <c r="AL1161" s="185"/>
      <c r="AM1161" s="185"/>
    </row>
    <row r="1162" spans="1:39">
      <c r="A1162" s="162"/>
      <c r="B1162" s="162"/>
      <c r="C1162" s="162"/>
      <c r="D1162" s="162"/>
      <c r="E1162" s="162"/>
      <c r="F1162" s="162"/>
      <c r="G1162" s="162"/>
      <c r="H1162" s="163"/>
      <c r="I1162" s="292"/>
      <c r="J1162" s="292"/>
      <c r="K1162" s="292"/>
      <c r="L1162" s="185"/>
      <c r="M1162" s="185"/>
      <c r="N1162" s="185"/>
      <c r="O1162" s="185"/>
      <c r="P1162" s="185"/>
      <c r="Q1162" s="185"/>
      <c r="R1162" s="185"/>
      <c r="S1162" s="185"/>
      <c r="T1162" s="185"/>
      <c r="U1162" s="185"/>
      <c r="V1162" s="185"/>
      <c r="W1162" s="185"/>
      <c r="X1162" s="185"/>
      <c r="Y1162" s="185"/>
      <c r="Z1162" s="185"/>
      <c r="AA1162" s="185"/>
      <c r="AB1162" s="185"/>
      <c r="AC1162" s="185"/>
      <c r="AD1162" s="185"/>
      <c r="AE1162" s="185"/>
      <c r="AF1162" s="185"/>
      <c r="AG1162" s="185"/>
      <c r="AH1162" s="249"/>
      <c r="AI1162" s="185"/>
      <c r="AJ1162" s="185"/>
      <c r="AK1162" s="185"/>
      <c r="AL1162" s="185"/>
      <c r="AM1162" s="185"/>
    </row>
    <row r="1163" spans="1:39">
      <c r="A1163" s="162"/>
      <c r="B1163" s="162"/>
      <c r="C1163" s="162"/>
      <c r="D1163" s="162"/>
      <c r="E1163" s="162"/>
      <c r="F1163" s="162"/>
      <c r="G1163" s="162"/>
      <c r="H1163" s="163"/>
      <c r="I1163" s="292"/>
      <c r="J1163" s="292"/>
      <c r="K1163" s="292"/>
      <c r="L1163" s="185"/>
      <c r="M1163" s="185"/>
      <c r="N1163" s="185"/>
      <c r="O1163" s="185"/>
      <c r="P1163" s="185"/>
      <c r="Q1163" s="185"/>
      <c r="R1163" s="185"/>
      <c r="S1163" s="185"/>
      <c r="T1163" s="185"/>
      <c r="U1163" s="185"/>
      <c r="V1163" s="185"/>
      <c r="W1163" s="185"/>
      <c r="X1163" s="185"/>
      <c r="Y1163" s="185"/>
      <c r="Z1163" s="185"/>
      <c r="AA1163" s="185"/>
      <c r="AB1163" s="185"/>
      <c r="AC1163" s="185"/>
      <c r="AD1163" s="185"/>
      <c r="AE1163" s="185"/>
      <c r="AF1163" s="185"/>
      <c r="AG1163" s="185"/>
      <c r="AH1163" s="249"/>
      <c r="AI1163" s="185"/>
      <c r="AJ1163" s="185"/>
      <c r="AK1163" s="185"/>
      <c r="AL1163" s="185"/>
      <c r="AM1163" s="185"/>
    </row>
    <row r="1164" spans="1:39">
      <c r="A1164" s="162"/>
      <c r="B1164" s="162"/>
      <c r="C1164" s="162"/>
      <c r="D1164" s="162"/>
      <c r="E1164" s="162"/>
      <c r="F1164" s="162"/>
      <c r="G1164" s="162"/>
      <c r="H1164" s="163"/>
      <c r="I1164" s="292"/>
      <c r="J1164" s="292"/>
      <c r="K1164" s="292"/>
      <c r="L1164" s="185"/>
      <c r="M1164" s="185"/>
      <c r="N1164" s="185"/>
      <c r="O1164" s="185"/>
      <c r="P1164" s="185"/>
      <c r="Q1164" s="185"/>
      <c r="R1164" s="185"/>
      <c r="S1164" s="185"/>
      <c r="T1164" s="185"/>
      <c r="U1164" s="185"/>
      <c r="V1164" s="185"/>
      <c r="W1164" s="185"/>
      <c r="X1164" s="185"/>
      <c r="Y1164" s="185"/>
      <c r="Z1164" s="185"/>
      <c r="AA1164" s="185"/>
      <c r="AB1164" s="185"/>
      <c r="AC1164" s="185"/>
      <c r="AD1164" s="185"/>
      <c r="AE1164" s="185"/>
      <c r="AF1164" s="185"/>
      <c r="AG1164" s="185"/>
      <c r="AH1164" s="249"/>
      <c r="AI1164" s="185"/>
      <c r="AJ1164" s="185"/>
      <c r="AK1164" s="185"/>
      <c r="AL1164" s="185"/>
      <c r="AM1164" s="185"/>
    </row>
    <row r="1165" spans="1:39">
      <c r="A1165" s="162"/>
      <c r="B1165" s="162"/>
      <c r="C1165" s="162"/>
      <c r="D1165" s="162"/>
      <c r="E1165" s="162"/>
      <c r="F1165" s="162"/>
      <c r="G1165" s="162"/>
      <c r="H1165" s="163"/>
      <c r="I1165" s="292"/>
      <c r="J1165" s="292"/>
      <c r="K1165" s="292"/>
      <c r="L1165" s="185"/>
      <c r="M1165" s="185"/>
      <c r="N1165" s="185"/>
      <c r="O1165" s="185"/>
      <c r="P1165" s="185"/>
      <c r="Q1165" s="185"/>
      <c r="R1165" s="185"/>
      <c r="S1165" s="185"/>
      <c r="T1165" s="185"/>
      <c r="U1165" s="185"/>
      <c r="V1165" s="185"/>
      <c r="W1165" s="185"/>
      <c r="X1165" s="185"/>
      <c r="Y1165" s="185"/>
      <c r="Z1165" s="185"/>
      <c r="AA1165" s="185"/>
      <c r="AB1165" s="185"/>
      <c r="AC1165" s="185"/>
      <c r="AD1165" s="185"/>
      <c r="AE1165" s="185"/>
      <c r="AF1165" s="185"/>
      <c r="AG1165" s="185"/>
      <c r="AH1165" s="249"/>
      <c r="AI1165" s="185"/>
      <c r="AJ1165" s="185"/>
      <c r="AK1165" s="185"/>
      <c r="AL1165" s="185"/>
      <c r="AM1165" s="185"/>
    </row>
    <row r="1166" spans="1:39">
      <c r="A1166" s="162"/>
      <c r="B1166" s="162"/>
      <c r="C1166" s="162"/>
      <c r="D1166" s="162"/>
      <c r="E1166" s="162"/>
      <c r="F1166" s="162"/>
      <c r="G1166" s="162"/>
      <c r="H1166" s="163"/>
      <c r="I1166" s="292"/>
      <c r="J1166" s="292"/>
      <c r="K1166" s="292"/>
      <c r="L1166" s="185"/>
      <c r="M1166" s="185"/>
      <c r="N1166" s="185"/>
      <c r="O1166" s="185"/>
      <c r="P1166" s="185"/>
      <c r="Q1166" s="185"/>
      <c r="R1166" s="185"/>
      <c r="S1166" s="185"/>
      <c r="T1166" s="185"/>
      <c r="U1166" s="185"/>
      <c r="V1166" s="185"/>
      <c r="W1166" s="185"/>
      <c r="X1166" s="185"/>
      <c r="Y1166" s="185"/>
      <c r="Z1166" s="185"/>
      <c r="AA1166" s="185"/>
      <c r="AB1166" s="185"/>
      <c r="AC1166" s="185"/>
      <c r="AD1166" s="185"/>
      <c r="AE1166" s="185"/>
      <c r="AF1166" s="185"/>
      <c r="AG1166" s="185"/>
      <c r="AH1166" s="249"/>
      <c r="AI1166" s="185"/>
      <c r="AJ1166" s="185"/>
      <c r="AK1166" s="185"/>
      <c r="AL1166" s="185"/>
      <c r="AM1166" s="185"/>
    </row>
    <row r="1167" spans="1:39">
      <c r="A1167" s="162"/>
      <c r="B1167" s="162"/>
      <c r="C1167" s="162"/>
      <c r="D1167" s="162"/>
      <c r="E1167" s="162"/>
      <c r="F1167" s="162"/>
      <c r="G1167" s="162"/>
      <c r="H1167" s="163"/>
      <c r="I1167" s="292"/>
      <c r="J1167" s="292"/>
      <c r="K1167" s="292"/>
      <c r="L1167" s="185"/>
      <c r="M1167" s="185"/>
      <c r="N1167" s="185"/>
      <c r="O1167" s="185"/>
      <c r="P1167" s="185"/>
      <c r="Q1167" s="185"/>
      <c r="R1167" s="185"/>
      <c r="S1167" s="185"/>
      <c r="T1167" s="185"/>
      <c r="U1167" s="185"/>
      <c r="V1167" s="185"/>
      <c r="W1167" s="185"/>
      <c r="X1167" s="185"/>
      <c r="Y1167" s="185"/>
      <c r="Z1167" s="185"/>
      <c r="AA1167" s="185"/>
      <c r="AB1167" s="185"/>
      <c r="AC1167" s="185"/>
      <c r="AD1167" s="185"/>
      <c r="AE1167" s="185"/>
      <c r="AF1167" s="185"/>
      <c r="AG1167" s="185"/>
      <c r="AH1167" s="249"/>
      <c r="AI1167" s="185"/>
      <c r="AJ1167" s="185"/>
      <c r="AK1167" s="185"/>
      <c r="AL1167" s="185"/>
      <c r="AM1167" s="185"/>
    </row>
    <row r="1168" spans="1:39">
      <c r="A1168" s="162"/>
      <c r="B1168" s="162"/>
      <c r="C1168" s="162"/>
      <c r="D1168" s="162"/>
      <c r="E1168" s="162"/>
      <c r="F1168" s="162"/>
      <c r="G1168" s="162"/>
      <c r="H1168" s="163"/>
      <c r="I1168" s="292"/>
      <c r="J1168" s="292"/>
      <c r="K1168" s="292"/>
      <c r="L1168" s="185"/>
      <c r="M1168" s="185"/>
      <c r="N1168" s="185"/>
      <c r="O1168" s="185"/>
      <c r="P1168" s="185"/>
      <c r="Q1168" s="185"/>
      <c r="R1168" s="185"/>
      <c r="S1168" s="185"/>
      <c r="T1168" s="185"/>
      <c r="U1168" s="185"/>
      <c r="V1168" s="185"/>
      <c r="W1168" s="185"/>
      <c r="X1168" s="185"/>
      <c r="Y1168" s="185"/>
      <c r="Z1168" s="185"/>
      <c r="AA1168" s="185"/>
      <c r="AB1168" s="185"/>
      <c r="AC1168" s="185"/>
      <c r="AD1168" s="185"/>
      <c r="AE1168" s="185"/>
      <c r="AF1168" s="185"/>
      <c r="AG1168" s="185"/>
      <c r="AH1168" s="249"/>
      <c r="AI1168" s="185"/>
      <c r="AJ1168" s="185"/>
      <c r="AK1168" s="185"/>
      <c r="AL1168" s="185"/>
      <c r="AM1168" s="185"/>
    </row>
    <row r="1169" spans="1:39">
      <c r="A1169" s="162"/>
      <c r="B1169" s="162"/>
      <c r="C1169" s="162"/>
      <c r="D1169" s="162"/>
      <c r="E1169" s="162"/>
      <c r="F1169" s="162"/>
      <c r="G1169" s="162"/>
      <c r="H1169" s="163"/>
      <c r="I1169" s="292"/>
      <c r="J1169" s="292"/>
      <c r="K1169" s="292"/>
      <c r="L1169" s="185"/>
      <c r="M1169" s="185"/>
      <c r="N1169" s="185"/>
      <c r="O1169" s="185"/>
      <c r="P1169" s="185"/>
      <c r="Q1169" s="185"/>
      <c r="R1169" s="185"/>
      <c r="S1169" s="185"/>
      <c r="T1169" s="185"/>
      <c r="U1169" s="185"/>
      <c r="V1169" s="185"/>
      <c r="W1169" s="185"/>
      <c r="X1169" s="185"/>
      <c r="Y1169" s="185"/>
      <c r="Z1169" s="185"/>
      <c r="AA1169" s="185"/>
      <c r="AB1169" s="185"/>
      <c r="AC1169" s="185"/>
      <c r="AD1169" s="185"/>
      <c r="AE1169" s="185"/>
      <c r="AF1169" s="185"/>
      <c r="AG1169" s="185"/>
      <c r="AH1169" s="249"/>
      <c r="AI1169" s="185"/>
      <c r="AJ1169" s="185"/>
      <c r="AK1169" s="185"/>
      <c r="AL1169" s="185"/>
      <c r="AM1169" s="185"/>
    </row>
    <row r="1170" spans="1:39">
      <c r="A1170" s="162"/>
      <c r="B1170" s="162"/>
      <c r="C1170" s="162"/>
      <c r="D1170" s="162"/>
      <c r="E1170" s="162"/>
      <c r="F1170" s="162"/>
      <c r="G1170" s="162"/>
      <c r="H1170" s="163"/>
      <c r="I1170" s="292"/>
      <c r="J1170" s="292"/>
      <c r="K1170" s="292"/>
      <c r="L1170" s="185"/>
      <c r="M1170" s="185"/>
      <c r="N1170" s="185"/>
      <c r="O1170" s="185"/>
      <c r="P1170" s="185"/>
      <c r="Q1170" s="185"/>
      <c r="R1170" s="185"/>
      <c r="S1170" s="185"/>
      <c r="T1170" s="185"/>
      <c r="U1170" s="185"/>
      <c r="V1170" s="185"/>
      <c r="W1170" s="185"/>
      <c r="X1170" s="185"/>
      <c r="Y1170" s="185"/>
      <c r="Z1170" s="185"/>
      <c r="AA1170" s="185"/>
      <c r="AB1170" s="185"/>
      <c r="AC1170" s="185"/>
      <c r="AD1170" s="185"/>
      <c r="AE1170" s="185"/>
      <c r="AF1170" s="185"/>
      <c r="AG1170" s="185"/>
      <c r="AH1170" s="249"/>
      <c r="AI1170" s="185"/>
      <c r="AJ1170" s="185"/>
      <c r="AK1170" s="185"/>
      <c r="AL1170" s="185"/>
      <c r="AM1170" s="185"/>
    </row>
    <row r="1171" spans="1:39">
      <c r="A1171" s="162"/>
      <c r="B1171" s="162"/>
      <c r="C1171" s="162"/>
      <c r="D1171" s="162"/>
      <c r="E1171" s="162"/>
      <c r="F1171" s="162"/>
      <c r="G1171" s="162"/>
      <c r="H1171" s="163"/>
      <c r="I1171" s="292"/>
      <c r="J1171" s="292"/>
      <c r="K1171" s="292"/>
      <c r="L1171" s="185"/>
      <c r="M1171" s="185"/>
      <c r="N1171" s="185"/>
      <c r="O1171" s="185"/>
      <c r="P1171" s="185"/>
      <c r="Q1171" s="185"/>
      <c r="R1171" s="185"/>
      <c r="S1171" s="185"/>
      <c r="T1171" s="185"/>
      <c r="U1171" s="185"/>
      <c r="V1171" s="185"/>
      <c r="W1171" s="185"/>
      <c r="X1171" s="185"/>
      <c r="Y1171" s="185"/>
      <c r="Z1171" s="185"/>
      <c r="AA1171" s="185"/>
      <c r="AB1171" s="185"/>
      <c r="AC1171" s="185"/>
      <c r="AD1171" s="185"/>
      <c r="AE1171" s="185"/>
      <c r="AF1171" s="185"/>
      <c r="AG1171" s="185"/>
      <c r="AH1171" s="249"/>
      <c r="AI1171" s="185"/>
      <c r="AJ1171" s="185"/>
      <c r="AK1171" s="185"/>
      <c r="AL1171" s="185"/>
      <c r="AM1171" s="185"/>
    </row>
    <row r="1172" spans="1:39">
      <c r="A1172" s="162"/>
      <c r="B1172" s="162"/>
      <c r="C1172" s="162"/>
      <c r="D1172" s="162"/>
      <c r="E1172" s="162"/>
      <c r="F1172" s="162"/>
      <c r="G1172" s="162"/>
      <c r="H1172" s="163"/>
      <c r="I1172" s="292"/>
      <c r="J1172" s="292"/>
      <c r="K1172" s="292"/>
      <c r="L1172" s="185"/>
      <c r="M1172" s="185"/>
      <c r="N1172" s="185"/>
      <c r="O1172" s="185"/>
      <c r="P1172" s="185"/>
      <c r="Q1172" s="185"/>
      <c r="R1172" s="185"/>
      <c r="S1172" s="185"/>
      <c r="T1172" s="185"/>
      <c r="U1172" s="185"/>
      <c r="V1172" s="185"/>
      <c r="W1172" s="185"/>
      <c r="X1172" s="185"/>
      <c r="Y1172" s="185"/>
      <c r="Z1172" s="185"/>
      <c r="AA1172" s="185"/>
      <c r="AB1172" s="185"/>
      <c r="AC1172" s="185"/>
      <c r="AD1172" s="185"/>
      <c r="AE1172" s="185"/>
      <c r="AF1172" s="185"/>
      <c r="AG1172" s="185"/>
      <c r="AH1172" s="249"/>
      <c r="AI1172" s="185"/>
      <c r="AJ1172" s="185"/>
      <c r="AK1172" s="185"/>
      <c r="AL1172" s="185"/>
      <c r="AM1172" s="185"/>
    </row>
    <row r="1173" spans="1:39">
      <c r="A1173" s="162"/>
      <c r="B1173" s="162"/>
      <c r="C1173" s="162"/>
      <c r="D1173" s="162"/>
      <c r="E1173" s="162"/>
      <c r="F1173" s="162"/>
      <c r="G1173" s="162"/>
      <c r="H1173" s="163"/>
      <c r="I1173" s="292"/>
      <c r="J1173" s="292"/>
      <c r="K1173" s="292"/>
      <c r="L1173" s="185"/>
      <c r="M1173" s="185"/>
      <c r="N1173" s="185"/>
      <c r="O1173" s="185"/>
      <c r="P1173" s="185"/>
      <c r="Q1173" s="185"/>
      <c r="R1173" s="185"/>
      <c r="S1173" s="185"/>
      <c r="T1173" s="185"/>
      <c r="U1173" s="185"/>
      <c r="V1173" s="185"/>
      <c r="W1173" s="185"/>
      <c r="X1173" s="185"/>
      <c r="Y1173" s="185"/>
      <c r="Z1173" s="185"/>
      <c r="AA1173" s="185"/>
      <c r="AB1173" s="185"/>
      <c r="AC1173" s="185"/>
      <c r="AD1173" s="185"/>
      <c r="AE1173" s="185"/>
      <c r="AF1173" s="185"/>
      <c r="AG1173" s="185"/>
      <c r="AH1173" s="249"/>
      <c r="AI1173" s="185"/>
      <c r="AJ1173" s="185"/>
      <c r="AK1173" s="185"/>
      <c r="AL1173" s="185"/>
      <c r="AM1173" s="185"/>
    </row>
    <row r="1174" spans="1:39">
      <c r="A1174" s="162"/>
      <c r="B1174" s="162"/>
      <c r="C1174" s="162"/>
      <c r="D1174" s="162"/>
      <c r="E1174" s="162"/>
      <c r="F1174" s="162"/>
      <c r="G1174" s="162"/>
      <c r="H1174" s="163"/>
      <c r="I1174" s="292"/>
      <c r="J1174" s="292"/>
      <c r="K1174" s="292"/>
      <c r="L1174" s="185"/>
      <c r="M1174" s="185"/>
      <c r="N1174" s="185"/>
      <c r="O1174" s="185"/>
      <c r="P1174" s="185"/>
      <c r="Q1174" s="185"/>
      <c r="R1174" s="185"/>
      <c r="S1174" s="185"/>
      <c r="T1174" s="185"/>
      <c r="U1174" s="185"/>
      <c r="V1174" s="185"/>
      <c r="W1174" s="185"/>
      <c r="X1174" s="185"/>
      <c r="Y1174" s="185"/>
      <c r="Z1174" s="185"/>
      <c r="AA1174" s="185"/>
      <c r="AB1174" s="185"/>
      <c r="AC1174" s="185"/>
      <c r="AD1174" s="185"/>
      <c r="AE1174" s="185"/>
      <c r="AF1174" s="185"/>
      <c r="AG1174" s="185"/>
      <c r="AH1174" s="249"/>
      <c r="AI1174" s="185"/>
      <c r="AJ1174" s="185"/>
      <c r="AK1174" s="185"/>
      <c r="AL1174" s="185"/>
      <c r="AM1174" s="185"/>
    </row>
    <row r="1175" spans="1:39">
      <c r="A1175" s="162"/>
      <c r="B1175" s="162"/>
      <c r="C1175" s="162"/>
      <c r="D1175" s="162"/>
      <c r="E1175" s="162"/>
      <c r="F1175" s="162"/>
      <c r="G1175" s="162"/>
      <c r="H1175" s="163"/>
      <c r="I1175" s="292"/>
      <c r="J1175" s="292"/>
      <c r="K1175" s="292"/>
      <c r="L1175" s="185"/>
      <c r="M1175" s="185"/>
      <c r="N1175" s="185"/>
      <c r="O1175" s="185"/>
      <c r="P1175" s="185"/>
      <c r="Q1175" s="185"/>
      <c r="R1175" s="185"/>
      <c r="S1175" s="185"/>
      <c r="T1175" s="185"/>
      <c r="U1175" s="185"/>
      <c r="V1175" s="185"/>
      <c r="W1175" s="185"/>
      <c r="X1175" s="185"/>
      <c r="Y1175" s="185"/>
      <c r="Z1175" s="185"/>
      <c r="AA1175" s="185"/>
      <c r="AB1175" s="185"/>
      <c r="AC1175" s="185"/>
      <c r="AD1175" s="185"/>
      <c r="AE1175" s="185"/>
      <c r="AF1175" s="185"/>
      <c r="AG1175" s="185"/>
      <c r="AH1175" s="249"/>
      <c r="AI1175" s="185"/>
      <c r="AJ1175" s="185"/>
      <c r="AK1175" s="185"/>
      <c r="AL1175" s="185"/>
      <c r="AM1175" s="185"/>
    </row>
    <row r="1176" spans="1:39">
      <c r="A1176" s="162"/>
      <c r="B1176" s="162"/>
      <c r="C1176" s="162"/>
      <c r="D1176" s="162"/>
      <c r="E1176" s="162"/>
      <c r="F1176" s="162"/>
      <c r="G1176" s="162"/>
      <c r="H1176" s="163"/>
      <c r="I1176" s="292"/>
      <c r="J1176" s="292"/>
      <c r="K1176" s="292"/>
      <c r="L1176" s="185"/>
      <c r="M1176" s="185"/>
      <c r="N1176" s="185"/>
      <c r="O1176" s="185"/>
      <c r="P1176" s="185"/>
      <c r="Q1176" s="185"/>
      <c r="R1176" s="185"/>
      <c r="S1176" s="185"/>
      <c r="T1176" s="185"/>
      <c r="U1176" s="185"/>
      <c r="V1176" s="185"/>
      <c r="W1176" s="185"/>
      <c r="X1176" s="185"/>
      <c r="Y1176" s="185"/>
      <c r="Z1176" s="185"/>
      <c r="AA1176" s="185"/>
      <c r="AB1176" s="185"/>
      <c r="AC1176" s="185"/>
      <c r="AD1176" s="185"/>
      <c r="AE1176" s="185"/>
      <c r="AF1176" s="185"/>
      <c r="AG1176" s="185"/>
      <c r="AH1176" s="249"/>
      <c r="AI1176" s="185"/>
      <c r="AJ1176" s="185"/>
      <c r="AK1176" s="185"/>
      <c r="AL1176" s="185"/>
      <c r="AM1176" s="185"/>
    </row>
    <row r="1177" spans="1:39">
      <c r="A1177" s="162"/>
      <c r="B1177" s="162"/>
      <c r="C1177" s="162"/>
      <c r="D1177" s="162"/>
      <c r="E1177" s="162"/>
      <c r="F1177" s="162"/>
      <c r="G1177" s="162"/>
      <c r="H1177" s="163"/>
      <c r="I1177" s="292"/>
      <c r="J1177" s="292"/>
      <c r="K1177" s="292"/>
      <c r="L1177" s="185"/>
      <c r="M1177" s="185"/>
      <c r="N1177" s="185"/>
      <c r="O1177" s="185"/>
      <c r="P1177" s="185"/>
      <c r="Q1177" s="185"/>
      <c r="R1177" s="185"/>
      <c r="S1177" s="185"/>
      <c r="T1177" s="185"/>
      <c r="U1177" s="185"/>
      <c r="V1177" s="185"/>
      <c r="W1177" s="185"/>
      <c r="X1177" s="185"/>
      <c r="Y1177" s="185"/>
      <c r="Z1177" s="185"/>
      <c r="AA1177" s="185"/>
      <c r="AB1177" s="185"/>
      <c r="AC1177" s="185"/>
      <c r="AD1177" s="185"/>
      <c r="AE1177" s="185"/>
      <c r="AF1177" s="185"/>
      <c r="AG1177" s="185"/>
      <c r="AH1177" s="249"/>
      <c r="AI1177" s="185"/>
      <c r="AJ1177" s="185"/>
      <c r="AK1177" s="185"/>
      <c r="AL1177" s="185"/>
      <c r="AM1177" s="185"/>
    </row>
    <row r="1178" spans="1:39">
      <c r="A1178" s="162"/>
      <c r="B1178" s="162"/>
      <c r="C1178" s="162"/>
      <c r="D1178" s="162"/>
      <c r="E1178" s="162"/>
      <c r="F1178" s="162"/>
      <c r="G1178" s="162"/>
      <c r="H1178" s="163"/>
      <c r="I1178" s="292"/>
      <c r="J1178" s="292"/>
      <c r="K1178" s="292"/>
      <c r="L1178" s="185"/>
      <c r="M1178" s="185"/>
      <c r="N1178" s="185"/>
      <c r="O1178" s="185"/>
      <c r="P1178" s="185"/>
      <c r="Q1178" s="185"/>
      <c r="R1178" s="185"/>
      <c r="S1178" s="185"/>
      <c r="T1178" s="185"/>
      <c r="U1178" s="185"/>
      <c r="V1178" s="185"/>
      <c r="W1178" s="185"/>
      <c r="X1178" s="185"/>
      <c r="Y1178" s="185"/>
      <c r="Z1178" s="185"/>
      <c r="AA1178" s="185"/>
      <c r="AB1178" s="185"/>
      <c r="AC1178" s="185"/>
      <c r="AD1178" s="185"/>
      <c r="AE1178" s="185"/>
      <c r="AF1178" s="185"/>
      <c r="AG1178" s="185"/>
      <c r="AH1178" s="249"/>
      <c r="AI1178" s="185"/>
      <c r="AJ1178" s="185"/>
      <c r="AK1178" s="185"/>
      <c r="AL1178" s="185"/>
      <c r="AM1178" s="185"/>
    </row>
    <row r="1179" spans="1:39">
      <c r="A1179" s="162"/>
      <c r="B1179" s="162"/>
      <c r="C1179" s="162"/>
      <c r="D1179" s="162"/>
      <c r="E1179" s="162"/>
      <c r="F1179" s="162"/>
      <c r="G1179" s="162"/>
      <c r="H1179" s="163"/>
      <c r="I1179" s="292"/>
      <c r="J1179" s="292"/>
      <c r="K1179" s="292"/>
      <c r="L1179" s="185"/>
      <c r="M1179" s="185"/>
      <c r="N1179" s="185"/>
      <c r="O1179" s="185"/>
      <c r="P1179" s="185"/>
      <c r="Q1179" s="185"/>
      <c r="R1179" s="185"/>
      <c r="S1179" s="185"/>
      <c r="T1179" s="185"/>
      <c r="U1179" s="185"/>
      <c r="V1179" s="185"/>
      <c r="W1179" s="185"/>
      <c r="X1179" s="185"/>
      <c r="Y1179" s="185"/>
      <c r="Z1179" s="185"/>
      <c r="AA1179" s="185"/>
      <c r="AB1179" s="185"/>
      <c r="AC1179" s="185"/>
      <c r="AD1179" s="185"/>
      <c r="AE1179" s="185"/>
      <c r="AF1179" s="185"/>
      <c r="AG1179" s="185"/>
      <c r="AH1179" s="249"/>
      <c r="AI1179" s="185"/>
      <c r="AJ1179" s="185"/>
      <c r="AK1179" s="185"/>
      <c r="AL1179" s="185"/>
      <c r="AM1179" s="185"/>
    </row>
    <row r="1180" spans="1:39">
      <c r="A1180" s="162"/>
      <c r="B1180" s="162"/>
      <c r="C1180" s="162"/>
      <c r="D1180" s="162"/>
      <c r="E1180" s="162"/>
      <c r="F1180" s="162"/>
      <c r="G1180" s="162"/>
      <c r="H1180" s="163"/>
      <c r="I1180" s="292"/>
      <c r="J1180" s="292"/>
      <c r="K1180" s="292"/>
      <c r="L1180" s="185"/>
      <c r="M1180" s="185"/>
      <c r="N1180" s="185"/>
      <c r="O1180" s="185"/>
      <c r="P1180" s="185"/>
      <c r="Q1180" s="185"/>
      <c r="R1180" s="185"/>
      <c r="S1180" s="185"/>
      <c r="T1180" s="185"/>
      <c r="U1180" s="185"/>
      <c r="V1180" s="185"/>
      <c r="W1180" s="185"/>
      <c r="X1180" s="185"/>
      <c r="Y1180" s="185"/>
      <c r="Z1180" s="185"/>
      <c r="AA1180" s="185"/>
      <c r="AB1180" s="185"/>
      <c r="AC1180" s="185"/>
      <c r="AD1180" s="185"/>
      <c r="AE1180" s="185"/>
      <c r="AF1180" s="185"/>
      <c r="AG1180" s="185"/>
      <c r="AH1180" s="249"/>
      <c r="AI1180" s="185"/>
      <c r="AJ1180" s="185"/>
      <c r="AK1180" s="185"/>
      <c r="AL1180" s="185"/>
      <c r="AM1180" s="185"/>
    </row>
    <row r="1181" spans="1:39">
      <c r="A1181" s="162"/>
      <c r="B1181" s="162"/>
      <c r="C1181" s="162"/>
      <c r="D1181" s="162"/>
      <c r="E1181" s="162"/>
      <c r="F1181" s="162"/>
      <c r="G1181" s="162"/>
      <c r="H1181" s="163"/>
      <c r="I1181" s="292"/>
      <c r="J1181" s="292"/>
      <c r="K1181" s="292"/>
      <c r="L1181" s="185"/>
      <c r="M1181" s="185"/>
      <c r="N1181" s="185"/>
      <c r="O1181" s="185"/>
      <c r="P1181" s="185"/>
      <c r="Q1181" s="185"/>
      <c r="R1181" s="185"/>
      <c r="S1181" s="185"/>
      <c r="T1181" s="185"/>
      <c r="U1181" s="185"/>
      <c r="V1181" s="185"/>
      <c r="W1181" s="185"/>
      <c r="X1181" s="185"/>
      <c r="Y1181" s="185"/>
      <c r="Z1181" s="185"/>
      <c r="AA1181" s="185"/>
      <c r="AB1181" s="185"/>
      <c r="AC1181" s="185"/>
      <c r="AD1181" s="185"/>
      <c r="AE1181" s="185"/>
      <c r="AF1181" s="185"/>
      <c r="AG1181" s="185"/>
      <c r="AH1181" s="249"/>
      <c r="AI1181" s="185"/>
      <c r="AJ1181" s="185"/>
      <c r="AK1181" s="185"/>
      <c r="AL1181" s="185"/>
      <c r="AM1181" s="185"/>
    </row>
    <row r="1182" spans="1:39">
      <c r="A1182" s="162"/>
      <c r="B1182" s="162"/>
      <c r="C1182" s="162"/>
      <c r="D1182" s="162"/>
      <c r="E1182" s="162"/>
      <c r="F1182" s="162"/>
      <c r="G1182" s="162"/>
      <c r="H1182" s="163"/>
      <c r="I1182" s="292"/>
      <c r="J1182" s="292"/>
      <c r="K1182" s="292"/>
      <c r="L1182" s="185"/>
      <c r="M1182" s="185"/>
      <c r="N1182" s="185"/>
      <c r="O1182" s="185"/>
      <c r="P1182" s="185"/>
      <c r="Q1182" s="185"/>
      <c r="R1182" s="185"/>
      <c r="S1182" s="185"/>
      <c r="T1182" s="185"/>
      <c r="U1182" s="185"/>
      <c r="V1182" s="185"/>
      <c r="W1182" s="185"/>
      <c r="X1182" s="185"/>
      <c r="Y1182" s="185"/>
      <c r="Z1182" s="185"/>
      <c r="AA1182" s="185"/>
      <c r="AB1182" s="185"/>
      <c r="AC1182" s="185"/>
      <c r="AD1182" s="185"/>
      <c r="AE1182" s="185"/>
      <c r="AF1182" s="185"/>
      <c r="AG1182" s="185"/>
      <c r="AH1182" s="249"/>
      <c r="AI1182" s="185"/>
      <c r="AJ1182" s="185"/>
      <c r="AK1182" s="185"/>
      <c r="AL1182" s="185"/>
      <c r="AM1182" s="185"/>
    </row>
    <row r="1183" spans="1:39">
      <c r="A1183" s="162"/>
      <c r="B1183" s="162"/>
      <c r="C1183" s="162"/>
      <c r="D1183" s="162"/>
      <c r="E1183" s="162"/>
      <c r="F1183" s="162"/>
      <c r="G1183" s="162"/>
      <c r="H1183" s="163"/>
      <c r="I1183" s="292"/>
      <c r="J1183" s="292"/>
      <c r="K1183" s="292"/>
      <c r="L1183" s="185"/>
      <c r="M1183" s="185"/>
      <c r="N1183" s="185"/>
      <c r="O1183" s="185"/>
      <c r="P1183" s="185"/>
      <c r="Q1183" s="185"/>
      <c r="R1183" s="185"/>
      <c r="S1183" s="185"/>
      <c r="T1183" s="185"/>
      <c r="U1183" s="185"/>
      <c r="V1183" s="185"/>
      <c r="W1183" s="185"/>
      <c r="X1183" s="185"/>
      <c r="Y1183" s="185"/>
      <c r="Z1183" s="185"/>
      <c r="AA1183" s="185"/>
      <c r="AB1183" s="185"/>
      <c r="AC1183" s="185"/>
      <c r="AD1183" s="185"/>
      <c r="AE1183" s="185"/>
      <c r="AF1183" s="185"/>
      <c r="AG1183" s="185"/>
      <c r="AH1183" s="249"/>
      <c r="AI1183" s="185"/>
      <c r="AJ1183" s="185"/>
      <c r="AK1183" s="185"/>
      <c r="AL1183" s="185"/>
      <c r="AM1183" s="185"/>
    </row>
    <row r="1184" spans="1:39">
      <c r="A1184" s="162"/>
      <c r="B1184" s="162"/>
      <c r="C1184" s="162"/>
      <c r="D1184" s="162"/>
      <c r="E1184" s="162"/>
      <c r="F1184" s="162"/>
      <c r="G1184" s="162"/>
      <c r="H1184" s="163"/>
      <c r="I1184" s="292"/>
      <c r="J1184" s="292"/>
      <c r="K1184" s="292"/>
      <c r="L1184" s="185"/>
      <c r="M1184" s="185"/>
      <c r="N1184" s="185"/>
      <c r="O1184" s="185"/>
      <c r="P1184" s="185"/>
      <c r="Q1184" s="185"/>
      <c r="R1184" s="185"/>
      <c r="S1184" s="185"/>
      <c r="T1184" s="185"/>
      <c r="U1184" s="185"/>
      <c r="V1184" s="185"/>
      <c r="W1184" s="185"/>
      <c r="X1184" s="185"/>
      <c r="Y1184" s="185"/>
      <c r="Z1184" s="185"/>
      <c r="AA1184" s="185"/>
      <c r="AB1184" s="185"/>
      <c r="AC1184" s="185"/>
      <c r="AD1184" s="185"/>
      <c r="AE1184" s="185"/>
      <c r="AF1184" s="185"/>
      <c r="AG1184" s="185"/>
      <c r="AH1184" s="249"/>
      <c r="AI1184" s="185"/>
      <c r="AJ1184" s="185"/>
      <c r="AK1184" s="185"/>
      <c r="AL1184" s="185"/>
      <c r="AM1184" s="185"/>
    </row>
    <row r="1185" spans="1:39">
      <c r="A1185" s="162"/>
      <c r="B1185" s="162"/>
      <c r="C1185" s="162"/>
      <c r="D1185" s="162"/>
      <c r="E1185" s="162"/>
      <c r="F1185" s="162"/>
      <c r="G1185" s="162"/>
      <c r="H1185" s="163"/>
      <c r="I1185" s="292"/>
      <c r="J1185" s="292"/>
      <c r="K1185" s="292"/>
      <c r="L1185" s="185"/>
      <c r="M1185" s="185"/>
      <c r="N1185" s="185"/>
      <c r="O1185" s="185"/>
      <c r="P1185" s="185"/>
      <c r="Q1185" s="185"/>
      <c r="R1185" s="185"/>
      <c r="S1185" s="185"/>
      <c r="T1185" s="185"/>
      <c r="U1185" s="185"/>
      <c r="V1185" s="185"/>
      <c r="W1185" s="185"/>
      <c r="X1185" s="185"/>
      <c r="Y1185" s="185"/>
      <c r="Z1185" s="185"/>
      <c r="AA1185" s="185"/>
      <c r="AB1185" s="185"/>
      <c r="AC1185" s="185"/>
      <c r="AD1185" s="185"/>
      <c r="AE1185" s="185"/>
      <c r="AF1185" s="185"/>
      <c r="AG1185" s="185"/>
      <c r="AH1185" s="249"/>
      <c r="AI1185" s="185"/>
      <c r="AJ1185" s="185"/>
      <c r="AK1185" s="185"/>
      <c r="AL1185" s="185"/>
      <c r="AM1185" s="185"/>
    </row>
    <row r="1186" spans="1:39">
      <c r="A1186" s="162"/>
      <c r="B1186" s="162"/>
      <c r="C1186" s="162"/>
      <c r="D1186" s="162"/>
      <c r="E1186" s="162"/>
      <c r="F1186" s="162"/>
      <c r="G1186" s="162"/>
      <c r="H1186" s="163"/>
      <c r="I1186" s="292"/>
      <c r="J1186" s="292"/>
      <c r="K1186" s="292"/>
      <c r="L1186" s="185"/>
      <c r="M1186" s="185"/>
      <c r="N1186" s="185"/>
      <c r="O1186" s="185"/>
      <c r="P1186" s="185"/>
      <c r="Q1186" s="185"/>
      <c r="R1186" s="185"/>
      <c r="S1186" s="185"/>
      <c r="T1186" s="185"/>
      <c r="U1186" s="185"/>
      <c r="V1186" s="185"/>
      <c r="W1186" s="185"/>
      <c r="X1186" s="185"/>
      <c r="Y1186" s="185"/>
      <c r="Z1186" s="185"/>
      <c r="AA1186" s="185"/>
      <c r="AB1186" s="185"/>
      <c r="AC1186" s="185"/>
      <c r="AD1186" s="185"/>
      <c r="AE1186" s="185"/>
      <c r="AF1186" s="185"/>
      <c r="AG1186" s="185"/>
      <c r="AH1186" s="249"/>
      <c r="AI1186" s="185"/>
      <c r="AJ1186" s="185"/>
      <c r="AK1186" s="185"/>
      <c r="AL1186" s="185"/>
      <c r="AM1186" s="185"/>
    </row>
    <row r="1187" spans="1:39">
      <c r="A1187" s="162"/>
      <c r="B1187" s="162"/>
      <c r="C1187" s="162"/>
      <c r="D1187" s="162"/>
      <c r="E1187" s="162"/>
      <c r="F1187" s="162"/>
      <c r="G1187" s="162"/>
      <c r="H1187" s="163"/>
      <c r="I1187" s="292"/>
      <c r="J1187" s="292"/>
      <c r="K1187" s="292"/>
      <c r="L1187" s="185"/>
      <c r="M1187" s="185"/>
      <c r="N1187" s="185"/>
      <c r="O1187" s="185"/>
      <c r="P1187" s="185"/>
      <c r="Q1187" s="185"/>
      <c r="R1187" s="185"/>
      <c r="S1187" s="185"/>
      <c r="T1187" s="185"/>
      <c r="U1187" s="185"/>
      <c r="V1187" s="185"/>
      <c r="W1187" s="185"/>
      <c r="X1187" s="185"/>
      <c r="Y1187" s="185"/>
      <c r="Z1187" s="185"/>
      <c r="AA1187" s="185"/>
      <c r="AB1187" s="185"/>
      <c r="AC1187" s="185"/>
      <c r="AD1187" s="185"/>
      <c r="AE1187" s="185"/>
      <c r="AF1187" s="185"/>
      <c r="AG1187" s="185"/>
      <c r="AH1187" s="249"/>
      <c r="AI1187" s="185"/>
      <c r="AJ1187" s="185"/>
      <c r="AK1187" s="185"/>
      <c r="AL1187" s="185"/>
      <c r="AM1187" s="185"/>
    </row>
    <row r="1188" spans="1:39">
      <c r="A1188" s="162"/>
      <c r="B1188" s="162"/>
      <c r="C1188" s="162"/>
      <c r="D1188" s="162"/>
      <c r="E1188" s="162"/>
      <c r="F1188" s="162"/>
      <c r="G1188" s="162"/>
      <c r="H1188" s="163"/>
      <c r="I1188" s="292"/>
      <c r="J1188" s="292"/>
      <c r="K1188" s="292"/>
      <c r="L1188" s="185"/>
      <c r="M1188" s="185"/>
      <c r="N1188" s="185"/>
      <c r="O1188" s="185"/>
      <c r="P1188" s="185"/>
      <c r="Q1188" s="185"/>
      <c r="R1188" s="185"/>
      <c r="S1188" s="185"/>
      <c r="T1188" s="185"/>
      <c r="U1188" s="185"/>
      <c r="V1188" s="185"/>
      <c r="W1188" s="185"/>
      <c r="X1188" s="185"/>
      <c r="Y1188" s="185"/>
      <c r="Z1188" s="185"/>
      <c r="AA1188" s="185"/>
      <c r="AB1188" s="185"/>
      <c r="AC1188" s="185"/>
      <c r="AD1188" s="185"/>
      <c r="AE1188" s="185"/>
      <c r="AF1188" s="185"/>
      <c r="AG1188" s="185"/>
      <c r="AH1188" s="249"/>
      <c r="AI1188" s="185"/>
      <c r="AJ1188" s="185"/>
      <c r="AK1188" s="185"/>
      <c r="AL1188" s="185"/>
      <c r="AM1188" s="185"/>
    </row>
    <row r="1189" spans="1:39">
      <c r="A1189" s="162"/>
      <c r="B1189" s="162"/>
      <c r="C1189" s="162"/>
      <c r="D1189" s="162"/>
      <c r="E1189" s="162"/>
      <c r="F1189" s="162"/>
      <c r="G1189" s="162"/>
      <c r="H1189" s="163"/>
      <c r="I1189" s="292"/>
      <c r="J1189" s="292"/>
      <c r="K1189" s="292"/>
      <c r="L1189" s="185"/>
      <c r="M1189" s="185"/>
      <c r="N1189" s="185"/>
      <c r="O1189" s="185"/>
      <c r="P1189" s="185"/>
      <c r="Q1189" s="185"/>
      <c r="R1189" s="185"/>
      <c r="S1189" s="185"/>
      <c r="T1189" s="185"/>
      <c r="U1189" s="185"/>
      <c r="V1189" s="185"/>
      <c r="W1189" s="185"/>
      <c r="X1189" s="185"/>
      <c r="Y1189" s="185"/>
      <c r="Z1189" s="185"/>
      <c r="AA1189" s="185"/>
      <c r="AB1189" s="185"/>
      <c r="AC1189" s="185"/>
      <c r="AD1189" s="185"/>
      <c r="AE1189" s="185"/>
      <c r="AF1189" s="185"/>
      <c r="AG1189" s="185"/>
      <c r="AH1189" s="249"/>
      <c r="AI1189" s="185"/>
      <c r="AJ1189" s="185"/>
      <c r="AK1189" s="185"/>
      <c r="AL1189" s="185"/>
      <c r="AM1189" s="185"/>
    </row>
    <row r="1190" spans="1:39">
      <c r="A1190" s="162"/>
      <c r="B1190" s="162"/>
      <c r="C1190" s="162"/>
      <c r="D1190" s="162"/>
      <c r="E1190" s="162"/>
      <c r="F1190" s="162"/>
      <c r="G1190" s="162"/>
      <c r="H1190" s="163"/>
      <c r="I1190" s="292"/>
      <c r="J1190" s="292"/>
      <c r="K1190" s="292"/>
      <c r="L1190" s="185"/>
      <c r="M1190" s="185"/>
      <c r="N1190" s="185"/>
      <c r="O1190" s="185"/>
      <c r="P1190" s="185"/>
      <c r="Q1190" s="185"/>
      <c r="R1190" s="185"/>
      <c r="S1190" s="185"/>
      <c r="T1190" s="185"/>
      <c r="U1190" s="185"/>
      <c r="V1190" s="185"/>
      <c r="W1190" s="185"/>
      <c r="X1190" s="185"/>
      <c r="Y1190" s="185"/>
      <c r="Z1190" s="185"/>
      <c r="AA1190" s="185"/>
      <c r="AB1190" s="185"/>
      <c r="AC1190" s="185"/>
      <c r="AD1190" s="185"/>
      <c r="AE1190" s="185"/>
      <c r="AF1190" s="185"/>
      <c r="AG1190" s="185"/>
      <c r="AH1190" s="249"/>
      <c r="AI1190" s="185"/>
      <c r="AJ1190" s="185"/>
      <c r="AK1190" s="185"/>
      <c r="AL1190" s="185"/>
      <c r="AM1190" s="185"/>
    </row>
    <row r="1191" spans="1:39">
      <c r="A1191" s="162"/>
      <c r="B1191" s="162"/>
      <c r="C1191" s="162"/>
      <c r="D1191" s="162"/>
      <c r="E1191" s="162"/>
      <c r="F1191" s="162"/>
      <c r="G1191" s="162"/>
      <c r="H1191" s="163"/>
      <c r="I1191" s="292"/>
      <c r="J1191" s="292"/>
      <c r="K1191" s="292"/>
      <c r="L1191" s="185"/>
      <c r="M1191" s="185"/>
      <c r="N1191" s="185"/>
      <c r="O1191" s="185"/>
      <c r="P1191" s="185"/>
      <c r="Q1191" s="185"/>
      <c r="R1191" s="185"/>
      <c r="S1191" s="185"/>
      <c r="T1191" s="185"/>
      <c r="U1191" s="185"/>
      <c r="V1191" s="185"/>
      <c r="W1191" s="185"/>
      <c r="X1191" s="185"/>
      <c r="Y1191" s="185"/>
      <c r="Z1191" s="185"/>
      <c r="AA1191" s="185"/>
      <c r="AB1191" s="185"/>
      <c r="AC1191" s="185"/>
      <c r="AD1191" s="185"/>
      <c r="AE1191" s="185"/>
      <c r="AF1191" s="185"/>
      <c r="AG1191" s="185"/>
      <c r="AH1191" s="249"/>
      <c r="AI1191" s="185"/>
      <c r="AJ1191" s="185"/>
      <c r="AK1191" s="185"/>
      <c r="AL1191" s="185"/>
      <c r="AM1191" s="185"/>
    </row>
    <row r="1192" spans="1:39">
      <c r="A1192" s="162"/>
      <c r="B1192" s="162"/>
      <c r="C1192" s="162"/>
      <c r="D1192" s="162"/>
      <c r="E1192" s="162"/>
      <c r="F1192" s="162"/>
      <c r="G1192" s="162"/>
      <c r="H1192" s="163"/>
      <c r="I1192" s="292"/>
      <c r="J1192" s="292"/>
      <c r="K1192" s="292"/>
      <c r="L1192" s="185"/>
      <c r="M1192" s="185"/>
      <c r="N1192" s="185"/>
      <c r="O1192" s="185"/>
      <c r="P1192" s="185"/>
      <c r="Q1192" s="185"/>
      <c r="R1192" s="185"/>
      <c r="S1192" s="185"/>
      <c r="T1192" s="185"/>
      <c r="U1192" s="185"/>
      <c r="V1192" s="185"/>
      <c r="W1192" s="185"/>
      <c r="X1192" s="185"/>
      <c r="Y1192" s="185"/>
      <c r="Z1192" s="185"/>
      <c r="AA1192" s="185"/>
      <c r="AB1192" s="185"/>
      <c r="AC1192" s="185"/>
      <c r="AD1192" s="185"/>
      <c r="AE1192" s="185"/>
      <c r="AF1192" s="185"/>
      <c r="AG1192" s="185"/>
      <c r="AH1192" s="249"/>
      <c r="AI1192" s="185"/>
      <c r="AJ1192" s="185"/>
      <c r="AK1192" s="185"/>
      <c r="AL1192" s="185"/>
      <c r="AM1192" s="185"/>
    </row>
    <row r="1193" spans="1:39">
      <c r="A1193" s="162"/>
      <c r="B1193" s="162"/>
      <c r="C1193" s="162"/>
      <c r="D1193" s="162"/>
      <c r="E1193" s="162"/>
      <c r="F1193" s="162"/>
      <c r="G1193" s="162"/>
      <c r="H1193" s="163"/>
      <c r="I1193" s="292"/>
      <c r="J1193" s="292"/>
      <c r="K1193" s="292"/>
      <c r="L1193" s="185"/>
      <c r="M1193" s="185"/>
      <c r="N1193" s="185"/>
      <c r="O1193" s="185"/>
      <c r="P1193" s="185"/>
      <c r="Q1193" s="185"/>
      <c r="R1193" s="185"/>
      <c r="S1193" s="185"/>
      <c r="T1193" s="185"/>
      <c r="U1193" s="185"/>
      <c r="V1193" s="185"/>
      <c r="W1193" s="185"/>
      <c r="X1193" s="185"/>
      <c r="Y1193" s="185"/>
      <c r="Z1193" s="185"/>
      <c r="AA1193" s="185"/>
      <c r="AB1193" s="185"/>
      <c r="AC1193" s="185"/>
      <c r="AD1193" s="185"/>
      <c r="AE1193" s="185"/>
      <c r="AF1193" s="185"/>
      <c r="AG1193" s="185"/>
      <c r="AH1193" s="249"/>
      <c r="AI1193" s="185"/>
      <c r="AJ1193" s="185"/>
      <c r="AK1193" s="185"/>
      <c r="AL1193" s="185"/>
      <c r="AM1193" s="185"/>
    </row>
    <row r="1194" spans="1:39">
      <c r="A1194" s="162"/>
      <c r="B1194" s="162"/>
      <c r="C1194" s="162"/>
      <c r="D1194" s="162"/>
      <c r="E1194" s="162"/>
      <c r="F1194" s="162"/>
      <c r="G1194" s="162"/>
      <c r="H1194" s="163"/>
      <c r="I1194" s="292"/>
      <c r="J1194" s="292"/>
      <c r="K1194" s="292"/>
      <c r="L1194" s="185"/>
      <c r="M1194" s="185"/>
      <c r="N1194" s="185"/>
      <c r="O1194" s="185"/>
      <c r="P1194" s="185"/>
      <c r="Q1194" s="185"/>
      <c r="R1194" s="185"/>
      <c r="S1194" s="185"/>
      <c r="T1194" s="185"/>
      <c r="U1194" s="185"/>
      <c r="V1194" s="185"/>
      <c r="W1194" s="185"/>
      <c r="X1194" s="185"/>
      <c r="Y1194" s="185"/>
      <c r="Z1194" s="185"/>
      <c r="AA1194" s="185"/>
      <c r="AB1194" s="185"/>
      <c r="AC1194" s="185"/>
      <c r="AD1194" s="185"/>
      <c r="AE1194" s="185"/>
      <c r="AF1194" s="185"/>
      <c r="AG1194" s="185"/>
      <c r="AH1194" s="249"/>
      <c r="AI1194" s="185"/>
      <c r="AJ1194" s="185"/>
      <c r="AK1194" s="185"/>
      <c r="AL1194" s="185"/>
      <c r="AM1194" s="185"/>
    </row>
    <row r="1195" spans="1:39">
      <c r="A1195" s="162"/>
      <c r="B1195" s="162"/>
      <c r="C1195" s="162"/>
      <c r="D1195" s="162"/>
      <c r="E1195" s="162"/>
      <c r="F1195" s="162"/>
      <c r="G1195" s="162"/>
      <c r="H1195" s="163"/>
      <c r="I1195" s="292"/>
      <c r="J1195" s="292"/>
      <c r="K1195" s="292"/>
      <c r="L1195" s="185"/>
      <c r="M1195" s="185"/>
      <c r="N1195" s="185"/>
      <c r="O1195" s="185"/>
      <c r="P1195" s="185"/>
      <c r="Q1195" s="185"/>
      <c r="R1195" s="185"/>
      <c r="S1195" s="185"/>
      <c r="T1195" s="185"/>
      <c r="U1195" s="185"/>
      <c r="V1195" s="185"/>
      <c r="W1195" s="185"/>
      <c r="X1195" s="185"/>
      <c r="Y1195" s="185"/>
      <c r="Z1195" s="185"/>
      <c r="AA1195" s="185"/>
      <c r="AB1195" s="185"/>
      <c r="AC1195" s="185"/>
      <c r="AD1195" s="185"/>
      <c r="AE1195" s="185"/>
      <c r="AF1195" s="185"/>
      <c r="AG1195" s="185"/>
      <c r="AH1195" s="249"/>
      <c r="AI1195" s="185"/>
      <c r="AJ1195" s="185"/>
      <c r="AK1195" s="185"/>
      <c r="AL1195" s="185"/>
      <c r="AM1195" s="185"/>
    </row>
    <row r="1196" spans="1:39">
      <c r="A1196" s="162"/>
      <c r="B1196" s="162"/>
      <c r="C1196" s="162"/>
      <c r="D1196" s="162"/>
      <c r="E1196" s="162"/>
      <c r="F1196" s="162"/>
      <c r="G1196" s="162"/>
      <c r="H1196" s="163"/>
      <c r="I1196" s="292"/>
      <c r="J1196" s="292"/>
      <c r="K1196" s="292"/>
      <c r="L1196" s="185"/>
      <c r="M1196" s="185"/>
      <c r="N1196" s="185"/>
      <c r="O1196" s="185"/>
      <c r="P1196" s="185"/>
      <c r="Q1196" s="185"/>
      <c r="R1196" s="185"/>
      <c r="S1196" s="185"/>
      <c r="T1196" s="185"/>
      <c r="U1196" s="185"/>
      <c r="V1196" s="185"/>
      <c r="W1196" s="185"/>
      <c r="X1196" s="185"/>
      <c r="Y1196" s="185"/>
      <c r="Z1196" s="185"/>
      <c r="AA1196" s="185"/>
      <c r="AB1196" s="185"/>
      <c r="AC1196" s="185"/>
      <c r="AD1196" s="185"/>
      <c r="AE1196" s="185"/>
      <c r="AF1196" s="185"/>
      <c r="AG1196" s="185"/>
      <c r="AH1196" s="249"/>
      <c r="AI1196" s="185"/>
      <c r="AJ1196" s="185"/>
      <c r="AK1196" s="185"/>
      <c r="AL1196" s="185"/>
      <c r="AM1196" s="185"/>
    </row>
    <row r="1197" spans="1:39">
      <c r="A1197" s="162"/>
      <c r="B1197" s="162"/>
      <c r="C1197" s="162"/>
      <c r="D1197" s="162"/>
      <c r="E1197" s="162"/>
      <c r="F1197" s="162"/>
      <c r="G1197" s="162"/>
      <c r="H1197" s="163"/>
      <c r="I1197" s="292"/>
      <c r="J1197" s="292"/>
      <c r="K1197" s="292"/>
      <c r="L1197" s="185"/>
      <c r="M1197" s="185"/>
      <c r="N1197" s="185"/>
      <c r="O1197" s="185"/>
      <c r="P1197" s="185"/>
      <c r="Q1197" s="185"/>
      <c r="R1197" s="185"/>
      <c r="S1197" s="185"/>
      <c r="T1197" s="185"/>
      <c r="U1197" s="185"/>
      <c r="V1197" s="185"/>
      <c r="W1197" s="185"/>
      <c r="X1197" s="185"/>
      <c r="Y1197" s="185"/>
      <c r="Z1197" s="185"/>
      <c r="AA1197" s="185"/>
      <c r="AB1197" s="185"/>
      <c r="AC1197" s="185"/>
      <c r="AD1197" s="185"/>
      <c r="AE1197" s="185"/>
      <c r="AF1197" s="185"/>
      <c r="AG1197" s="185"/>
      <c r="AH1197" s="249"/>
      <c r="AI1197" s="185"/>
      <c r="AJ1197" s="185"/>
      <c r="AK1197" s="185"/>
      <c r="AL1197" s="185"/>
      <c r="AM1197" s="185"/>
    </row>
    <row r="1198" spans="1:39">
      <c r="A1198" s="162"/>
      <c r="B1198" s="162"/>
      <c r="C1198" s="162"/>
      <c r="D1198" s="162"/>
      <c r="E1198" s="162"/>
      <c r="F1198" s="162"/>
      <c r="G1198" s="162"/>
      <c r="H1198" s="163"/>
      <c r="I1198" s="292"/>
      <c r="J1198" s="292"/>
      <c r="K1198" s="292"/>
      <c r="L1198" s="185"/>
      <c r="M1198" s="185"/>
      <c r="N1198" s="185"/>
      <c r="O1198" s="185"/>
      <c r="P1198" s="185"/>
      <c r="Q1198" s="185"/>
      <c r="R1198" s="185"/>
      <c r="S1198" s="185"/>
      <c r="T1198" s="185"/>
      <c r="U1198" s="185"/>
      <c r="V1198" s="185"/>
      <c r="W1198" s="185"/>
      <c r="X1198" s="185"/>
      <c r="Y1198" s="185"/>
      <c r="Z1198" s="185"/>
      <c r="AA1198" s="185"/>
      <c r="AB1198" s="185"/>
      <c r="AC1198" s="185"/>
      <c r="AD1198" s="185"/>
      <c r="AE1198" s="185"/>
      <c r="AF1198" s="185"/>
      <c r="AG1198" s="185"/>
      <c r="AH1198" s="249"/>
      <c r="AI1198" s="185"/>
      <c r="AJ1198" s="185"/>
      <c r="AK1198" s="185"/>
      <c r="AL1198" s="185"/>
      <c r="AM1198" s="185"/>
    </row>
    <row r="1199" spans="1:39">
      <c r="A1199" s="162"/>
      <c r="B1199" s="162"/>
      <c r="C1199" s="162"/>
      <c r="D1199" s="162"/>
      <c r="E1199" s="162"/>
      <c r="F1199" s="162"/>
      <c r="G1199" s="162"/>
      <c r="H1199" s="163"/>
      <c r="I1199" s="292"/>
      <c r="J1199" s="292"/>
      <c r="K1199" s="292"/>
      <c r="L1199" s="185"/>
      <c r="M1199" s="185"/>
      <c r="N1199" s="185"/>
      <c r="O1199" s="185"/>
      <c r="P1199" s="185"/>
      <c r="Q1199" s="185"/>
      <c r="R1199" s="185"/>
      <c r="S1199" s="185"/>
      <c r="T1199" s="185"/>
      <c r="U1199" s="185"/>
      <c r="V1199" s="185"/>
      <c r="W1199" s="185"/>
      <c r="X1199" s="185"/>
      <c r="Y1199" s="185"/>
      <c r="Z1199" s="185"/>
      <c r="AA1199" s="185"/>
      <c r="AB1199" s="185"/>
      <c r="AC1199" s="185"/>
      <c r="AD1199" s="185"/>
      <c r="AE1199" s="185"/>
      <c r="AF1199" s="185"/>
      <c r="AG1199" s="185"/>
      <c r="AH1199" s="249"/>
      <c r="AI1199" s="185"/>
      <c r="AJ1199" s="185"/>
      <c r="AK1199" s="185"/>
      <c r="AL1199" s="185"/>
      <c r="AM1199" s="185"/>
    </row>
    <row r="1200" spans="1:39">
      <c r="A1200" s="162"/>
      <c r="B1200" s="162"/>
      <c r="C1200" s="162"/>
      <c r="D1200" s="162"/>
      <c r="E1200" s="162"/>
      <c r="F1200" s="162"/>
      <c r="G1200" s="162"/>
      <c r="H1200" s="163"/>
      <c r="I1200" s="292"/>
      <c r="J1200" s="292"/>
      <c r="K1200" s="292"/>
      <c r="L1200" s="185"/>
      <c r="M1200" s="185"/>
      <c r="N1200" s="185"/>
      <c r="O1200" s="185"/>
      <c r="P1200" s="185"/>
      <c r="Q1200" s="185"/>
      <c r="R1200" s="185"/>
      <c r="S1200" s="185"/>
      <c r="T1200" s="185"/>
      <c r="U1200" s="185"/>
      <c r="V1200" s="185"/>
      <c r="W1200" s="185"/>
      <c r="X1200" s="185"/>
      <c r="Y1200" s="185"/>
      <c r="Z1200" s="185"/>
      <c r="AA1200" s="185"/>
      <c r="AB1200" s="185"/>
      <c r="AC1200" s="185"/>
      <c r="AD1200" s="185"/>
      <c r="AE1200" s="185"/>
      <c r="AF1200" s="185"/>
      <c r="AG1200" s="185"/>
      <c r="AH1200" s="249"/>
      <c r="AI1200" s="185"/>
      <c r="AJ1200" s="185"/>
      <c r="AK1200" s="185"/>
      <c r="AL1200" s="185"/>
      <c r="AM1200" s="185"/>
    </row>
    <row r="1201" spans="1:39">
      <c r="A1201" s="162"/>
      <c r="B1201" s="162"/>
      <c r="C1201" s="162"/>
      <c r="D1201" s="162"/>
      <c r="E1201" s="162"/>
      <c r="F1201" s="162"/>
      <c r="G1201" s="162"/>
      <c r="H1201" s="163"/>
      <c r="I1201" s="292"/>
      <c r="J1201" s="292"/>
      <c r="K1201" s="292"/>
      <c r="L1201" s="185"/>
      <c r="M1201" s="185"/>
      <c r="N1201" s="185"/>
      <c r="O1201" s="185"/>
      <c r="P1201" s="185"/>
      <c r="Q1201" s="185"/>
      <c r="R1201" s="185"/>
      <c r="S1201" s="185"/>
      <c r="T1201" s="185"/>
      <c r="U1201" s="185"/>
      <c r="V1201" s="185"/>
      <c r="W1201" s="185"/>
      <c r="X1201" s="185"/>
      <c r="Y1201" s="185"/>
      <c r="Z1201" s="185"/>
      <c r="AA1201" s="185"/>
      <c r="AB1201" s="185"/>
      <c r="AC1201" s="185"/>
      <c r="AD1201" s="185"/>
      <c r="AE1201" s="185"/>
      <c r="AF1201" s="185"/>
      <c r="AG1201" s="185"/>
      <c r="AH1201" s="249"/>
      <c r="AI1201" s="185"/>
      <c r="AJ1201" s="185"/>
      <c r="AK1201" s="185"/>
      <c r="AL1201" s="185"/>
      <c r="AM1201" s="185"/>
    </row>
    <row r="1202" spans="1:39">
      <c r="A1202" s="162"/>
      <c r="B1202" s="162"/>
      <c r="C1202" s="162"/>
      <c r="D1202" s="162"/>
      <c r="E1202" s="162"/>
      <c r="F1202" s="162"/>
      <c r="G1202" s="162"/>
      <c r="H1202" s="163"/>
      <c r="I1202" s="292"/>
      <c r="J1202" s="292"/>
      <c r="K1202" s="292"/>
      <c r="L1202" s="185"/>
      <c r="M1202" s="185"/>
      <c r="N1202" s="185"/>
      <c r="O1202" s="185"/>
      <c r="P1202" s="185"/>
      <c r="Q1202" s="185"/>
      <c r="R1202" s="185"/>
      <c r="S1202" s="185"/>
      <c r="T1202" s="185"/>
      <c r="U1202" s="185"/>
      <c r="V1202" s="185"/>
      <c r="W1202" s="185"/>
      <c r="X1202" s="185"/>
      <c r="Y1202" s="185"/>
      <c r="Z1202" s="185"/>
      <c r="AA1202" s="185"/>
      <c r="AB1202" s="185"/>
      <c r="AC1202" s="185"/>
      <c r="AD1202" s="185"/>
      <c r="AE1202" s="185"/>
      <c r="AF1202" s="185"/>
      <c r="AG1202" s="185"/>
      <c r="AH1202" s="249"/>
      <c r="AI1202" s="185"/>
      <c r="AJ1202" s="185"/>
      <c r="AK1202" s="185"/>
      <c r="AL1202" s="185"/>
      <c r="AM1202" s="185"/>
    </row>
    <row r="1203" spans="1:39">
      <c r="A1203" s="162"/>
      <c r="B1203" s="162"/>
      <c r="C1203" s="162"/>
      <c r="D1203" s="162"/>
      <c r="E1203" s="162"/>
      <c r="F1203" s="162"/>
      <c r="G1203" s="162"/>
      <c r="H1203" s="163"/>
      <c r="I1203" s="292"/>
      <c r="J1203" s="292"/>
      <c r="K1203" s="292"/>
      <c r="L1203" s="185"/>
      <c r="M1203" s="185"/>
      <c r="N1203" s="185"/>
      <c r="O1203" s="185"/>
      <c r="P1203" s="185"/>
      <c r="Q1203" s="185"/>
      <c r="R1203" s="185"/>
      <c r="S1203" s="185"/>
      <c r="T1203" s="185"/>
      <c r="U1203" s="185"/>
      <c r="V1203" s="185"/>
      <c r="W1203" s="185"/>
      <c r="X1203" s="185"/>
      <c r="Y1203" s="185"/>
      <c r="Z1203" s="185"/>
      <c r="AA1203" s="185"/>
      <c r="AB1203" s="185"/>
      <c r="AC1203" s="185"/>
      <c r="AD1203" s="185"/>
      <c r="AE1203" s="185"/>
      <c r="AF1203" s="185"/>
      <c r="AG1203" s="185"/>
      <c r="AH1203" s="249"/>
      <c r="AI1203" s="185"/>
      <c r="AJ1203" s="185"/>
      <c r="AK1203" s="185"/>
      <c r="AL1203" s="185"/>
      <c r="AM1203" s="185"/>
    </row>
    <row r="1204" spans="1:39">
      <c r="A1204" s="162"/>
      <c r="B1204" s="162"/>
      <c r="C1204" s="162"/>
      <c r="D1204" s="162"/>
      <c r="E1204" s="162"/>
      <c r="F1204" s="162"/>
      <c r="G1204" s="162"/>
      <c r="H1204" s="163"/>
      <c r="I1204" s="292"/>
      <c r="J1204" s="292"/>
      <c r="K1204" s="292"/>
      <c r="L1204" s="185"/>
      <c r="M1204" s="185"/>
      <c r="N1204" s="185"/>
      <c r="O1204" s="185"/>
      <c r="P1204" s="185"/>
      <c r="Q1204" s="185"/>
      <c r="R1204" s="185"/>
      <c r="S1204" s="185"/>
      <c r="T1204" s="185"/>
      <c r="U1204" s="185"/>
      <c r="V1204" s="185"/>
      <c r="W1204" s="185"/>
      <c r="X1204" s="185"/>
      <c r="Y1204" s="185"/>
      <c r="Z1204" s="185"/>
      <c r="AA1204" s="185"/>
      <c r="AB1204" s="185"/>
      <c r="AC1204" s="185"/>
      <c r="AD1204" s="185"/>
      <c r="AE1204" s="185"/>
      <c r="AF1204" s="185"/>
      <c r="AG1204" s="185"/>
      <c r="AH1204" s="249"/>
      <c r="AI1204" s="185"/>
      <c r="AJ1204" s="185"/>
      <c r="AK1204" s="185"/>
      <c r="AL1204" s="185"/>
      <c r="AM1204" s="185"/>
    </row>
    <row r="1205" spans="1:39">
      <c r="A1205" s="162"/>
      <c r="B1205" s="162"/>
      <c r="C1205" s="162"/>
      <c r="D1205" s="162"/>
      <c r="E1205" s="162"/>
      <c r="F1205" s="162"/>
      <c r="G1205" s="162"/>
      <c r="H1205" s="163"/>
      <c r="I1205" s="292"/>
      <c r="J1205" s="292"/>
      <c r="K1205" s="292"/>
      <c r="L1205" s="185"/>
      <c r="M1205" s="185"/>
      <c r="N1205" s="185"/>
      <c r="O1205" s="185"/>
      <c r="P1205" s="185"/>
      <c r="Q1205" s="185"/>
      <c r="R1205" s="185"/>
      <c r="S1205" s="185"/>
      <c r="T1205" s="185"/>
      <c r="U1205" s="185"/>
      <c r="V1205" s="185"/>
      <c r="W1205" s="185"/>
      <c r="X1205" s="185"/>
      <c r="Y1205" s="185"/>
      <c r="Z1205" s="185"/>
      <c r="AA1205" s="185"/>
      <c r="AB1205" s="185"/>
      <c r="AC1205" s="185"/>
      <c r="AD1205" s="185"/>
      <c r="AE1205" s="185"/>
      <c r="AF1205" s="185"/>
      <c r="AG1205" s="185"/>
      <c r="AH1205" s="249"/>
      <c r="AI1205" s="185"/>
      <c r="AJ1205" s="185"/>
      <c r="AK1205" s="185"/>
      <c r="AL1205" s="185"/>
      <c r="AM1205" s="185"/>
    </row>
    <row r="1206" spans="1:39">
      <c r="A1206" s="162"/>
      <c r="B1206" s="162"/>
      <c r="C1206" s="162"/>
      <c r="D1206" s="162"/>
      <c r="E1206" s="162"/>
      <c r="F1206" s="162"/>
      <c r="G1206" s="162"/>
      <c r="H1206" s="163"/>
      <c r="I1206" s="292"/>
      <c r="J1206" s="292"/>
      <c r="K1206" s="292"/>
      <c r="L1206" s="185"/>
      <c r="M1206" s="185"/>
      <c r="N1206" s="185"/>
      <c r="O1206" s="185"/>
      <c r="P1206" s="185"/>
      <c r="Q1206" s="185"/>
      <c r="R1206" s="185"/>
      <c r="S1206" s="185"/>
      <c r="T1206" s="185"/>
      <c r="U1206" s="185"/>
      <c r="V1206" s="185"/>
      <c r="W1206" s="185"/>
      <c r="X1206" s="185"/>
      <c r="Y1206" s="185"/>
      <c r="Z1206" s="185"/>
      <c r="AA1206" s="185"/>
      <c r="AB1206" s="185"/>
      <c r="AC1206" s="185"/>
      <c r="AD1206" s="185"/>
      <c r="AE1206" s="185"/>
      <c r="AF1206" s="185"/>
      <c r="AG1206" s="185"/>
      <c r="AH1206" s="249"/>
      <c r="AI1206" s="185"/>
      <c r="AJ1206" s="185"/>
      <c r="AK1206" s="185"/>
      <c r="AL1206" s="185"/>
      <c r="AM1206" s="185"/>
    </row>
    <row r="1207" spans="1:39">
      <c r="A1207" s="162"/>
      <c r="B1207" s="162"/>
      <c r="C1207" s="162"/>
      <c r="D1207" s="162"/>
      <c r="E1207" s="162"/>
      <c r="F1207" s="162"/>
      <c r="G1207" s="162"/>
      <c r="H1207" s="163"/>
      <c r="I1207" s="292"/>
      <c r="J1207" s="292"/>
      <c r="K1207" s="292"/>
      <c r="L1207" s="185"/>
      <c r="M1207" s="185"/>
      <c r="N1207" s="185"/>
      <c r="O1207" s="185"/>
      <c r="P1207" s="185"/>
      <c r="Q1207" s="185"/>
      <c r="R1207" s="185"/>
      <c r="S1207" s="185"/>
      <c r="T1207" s="185"/>
      <c r="U1207" s="185"/>
      <c r="V1207" s="185"/>
      <c r="W1207" s="185"/>
      <c r="X1207" s="185"/>
      <c r="Y1207" s="185"/>
      <c r="Z1207" s="185"/>
      <c r="AA1207" s="185"/>
      <c r="AB1207" s="185"/>
      <c r="AC1207" s="185"/>
      <c r="AD1207" s="185"/>
      <c r="AE1207" s="185"/>
      <c r="AF1207" s="185"/>
      <c r="AG1207" s="185"/>
      <c r="AH1207" s="249"/>
      <c r="AI1207" s="185"/>
      <c r="AJ1207" s="185"/>
      <c r="AK1207" s="185"/>
      <c r="AL1207" s="185"/>
      <c r="AM1207" s="185"/>
    </row>
    <row r="1208" spans="1:39">
      <c r="A1208" s="162"/>
      <c r="B1208" s="162"/>
      <c r="C1208" s="162"/>
      <c r="D1208" s="162"/>
      <c r="E1208" s="162"/>
      <c r="F1208" s="162"/>
      <c r="G1208" s="162"/>
      <c r="H1208" s="163"/>
      <c r="I1208" s="292"/>
      <c r="J1208" s="292"/>
      <c r="K1208" s="292"/>
      <c r="L1208" s="185"/>
      <c r="M1208" s="185"/>
      <c r="N1208" s="185"/>
      <c r="O1208" s="185"/>
      <c r="P1208" s="185"/>
      <c r="Q1208" s="185"/>
      <c r="R1208" s="185"/>
      <c r="S1208" s="185"/>
      <c r="T1208" s="185"/>
      <c r="U1208" s="185"/>
      <c r="V1208" s="185"/>
      <c r="W1208" s="185"/>
      <c r="X1208" s="185"/>
      <c r="Y1208" s="185"/>
      <c r="Z1208" s="185"/>
      <c r="AA1208" s="185"/>
      <c r="AB1208" s="185"/>
      <c r="AC1208" s="185"/>
      <c r="AD1208" s="185"/>
      <c r="AE1208" s="185"/>
      <c r="AF1208" s="185"/>
      <c r="AG1208" s="185"/>
      <c r="AH1208" s="249"/>
      <c r="AI1208" s="185"/>
      <c r="AJ1208" s="185"/>
      <c r="AK1208" s="185"/>
      <c r="AL1208" s="185"/>
      <c r="AM1208" s="185"/>
    </row>
    <row r="1209" spans="1:39">
      <c r="A1209" s="162"/>
      <c r="B1209" s="162"/>
      <c r="C1209" s="162"/>
      <c r="D1209" s="162"/>
      <c r="E1209" s="162"/>
      <c r="F1209" s="162"/>
      <c r="G1209" s="162"/>
      <c r="H1209" s="163"/>
      <c r="I1209" s="292"/>
      <c r="J1209" s="292"/>
      <c r="K1209" s="292"/>
      <c r="L1209" s="185"/>
      <c r="M1209" s="185"/>
      <c r="N1209" s="185"/>
      <c r="O1209" s="185"/>
      <c r="P1209" s="185"/>
      <c r="Q1209" s="185"/>
      <c r="R1209" s="185"/>
      <c r="S1209" s="185"/>
      <c r="T1209" s="185"/>
      <c r="U1209" s="185"/>
      <c r="V1209" s="185"/>
      <c r="W1209" s="185"/>
      <c r="X1209" s="185"/>
      <c r="Y1209" s="185"/>
      <c r="Z1209" s="185"/>
      <c r="AA1209" s="185"/>
      <c r="AB1209" s="185"/>
      <c r="AC1209" s="185"/>
      <c r="AD1209" s="185"/>
      <c r="AE1209" s="185"/>
      <c r="AF1209" s="185"/>
      <c r="AG1209" s="185"/>
      <c r="AH1209" s="249"/>
      <c r="AI1209" s="185"/>
      <c r="AJ1209" s="185"/>
      <c r="AK1209" s="185"/>
      <c r="AL1209" s="185"/>
      <c r="AM1209" s="185"/>
    </row>
    <row r="1210" spans="1:39">
      <c r="A1210" s="162"/>
      <c r="B1210" s="162"/>
      <c r="C1210" s="162"/>
      <c r="D1210" s="162"/>
      <c r="E1210" s="162"/>
      <c r="F1210" s="162"/>
      <c r="G1210" s="162"/>
      <c r="H1210" s="163"/>
      <c r="I1210" s="292"/>
      <c r="J1210" s="292"/>
      <c r="K1210" s="292"/>
      <c r="L1210" s="185"/>
      <c r="M1210" s="185"/>
      <c r="N1210" s="185"/>
      <c r="O1210" s="185"/>
      <c r="P1210" s="185"/>
      <c r="Q1210" s="185"/>
      <c r="R1210" s="185"/>
      <c r="S1210" s="185"/>
      <c r="T1210" s="185"/>
      <c r="U1210" s="185"/>
      <c r="V1210" s="185"/>
      <c r="W1210" s="185"/>
      <c r="X1210" s="185"/>
      <c r="Y1210" s="185"/>
      <c r="Z1210" s="185"/>
      <c r="AA1210" s="185"/>
      <c r="AB1210" s="185"/>
      <c r="AC1210" s="185"/>
      <c r="AD1210" s="185"/>
      <c r="AE1210" s="185"/>
      <c r="AF1210" s="185"/>
      <c r="AG1210" s="185"/>
      <c r="AH1210" s="249"/>
      <c r="AI1210" s="185"/>
      <c r="AJ1210" s="185"/>
      <c r="AK1210" s="185"/>
      <c r="AL1210" s="185"/>
      <c r="AM1210" s="185"/>
    </row>
    <row r="1211" spans="1:39">
      <c r="A1211" s="162"/>
      <c r="B1211" s="162"/>
      <c r="C1211" s="162"/>
      <c r="D1211" s="162"/>
      <c r="E1211" s="162"/>
      <c r="F1211" s="162"/>
      <c r="G1211" s="162"/>
      <c r="H1211" s="163"/>
      <c r="I1211" s="292"/>
      <c r="J1211" s="292"/>
      <c r="K1211" s="292"/>
      <c r="L1211" s="185"/>
      <c r="M1211" s="185"/>
      <c r="N1211" s="185"/>
      <c r="O1211" s="185"/>
      <c r="P1211" s="185"/>
      <c r="Q1211" s="185"/>
      <c r="R1211" s="185"/>
      <c r="S1211" s="185"/>
      <c r="T1211" s="185"/>
      <c r="U1211" s="185"/>
      <c r="V1211" s="185"/>
      <c r="W1211" s="185"/>
      <c r="X1211" s="185"/>
      <c r="Y1211" s="185"/>
      <c r="Z1211" s="185"/>
      <c r="AA1211" s="185"/>
      <c r="AB1211" s="185"/>
      <c r="AC1211" s="185"/>
      <c r="AD1211" s="185"/>
      <c r="AE1211" s="185"/>
      <c r="AF1211" s="185"/>
      <c r="AG1211" s="185"/>
      <c r="AH1211" s="249"/>
      <c r="AI1211" s="185"/>
      <c r="AJ1211" s="185"/>
      <c r="AK1211" s="185"/>
      <c r="AL1211" s="185"/>
      <c r="AM1211" s="185"/>
    </row>
    <row r="1212" spans="1:39">
      <c r="A1212" s="162"/>
      <c r="B1212" s="162"/>
      <c r="C1212" s="162"/>
      <c r="D1212" s="162"/>
      <c r="E1212" s="162"/>
      <c r="F1212" s="162"/>
      <c r="G1212" s="162"/>
      <c r="H1212" s="163"/>
      <c r="I1212" s="292"/>
      <c r="J1212" s="292"/>
      <c r="K1212" s="292"/>
      <c r="L1212" s="185"/>
      <c r="M1212" s="185"/>
      <c r="N1212" s="185"/>
      <c r="O1212" s="185"/>
      <c r="P1212" s="185"/>
      <c r="Q1212" s="185"/>
      <c r="R1212" s="185"/>
      <c r="S1212" s="185"/>
      <c r="T1212" s="185"/>
      <c r="U1212" s="185"/>
      <c r="V1212" s="185"/>
      <c r="W1212" s="185"/>
      <c r="X1212" s="185"/>
      <c r="Y1212" s="185"/>
      <c r="Z1212" s="185"/>
      <c r="AA1212" s="185"/>
      <c r="AB1212" s="185"/>
      <c r="AC1212" s="185"/>
      <c r="AD1212" s="185"/>
      <c r="AE1212" s="185"/>
      <c r="AF1212" s="185"/>
      <c r="AG1212" s="185"/>
      <c r="AH1212" s="249"/>
      <c r="AI1212" s="185"/>
      <c r="AJ1212" s="185"/>
      <c r="AK1212" s="185"/>
      <c r="AL1212" s="185"/>
      <c r="AM1212" s="185"/>
    </row>
    <row r="1213" spans="1:39">
      <c r="A1213" s="162"/>
      <c r="B1213" s="162"/>
      <c r="C1213" s="162"/>
      <c r="D1213" s="162"/>
      <c r="E1213" s="162"/>
      <c r="F1213" s="162"/>
      <c r="G1213" s="162"/>
      <c r="H1213" s="163"/>
      <c r="I1213" s="292"/>
      <c r="J1213" s="292"/>
      <c r="K1213" s="292"/>
      <c r="L1213" s="185"/>
      <c r="M1213" s="185"/>
      <c r="N1213" s="185"/>
      <c r="O1213" s="185"/>
      <c r="P1213" s="185"/>
      <c r="Q1213" s="185"/>
      <c r="R1213" s="185"/>
      <c r="S1213" s="185"/>
      <c r="T1213" s="185"/>
      <c r="U1213" s="185"/>
      <c r="V1213" s="185"/>
      <c r="W1213" s="185"/>
      <c r="X1213" s="185"/>
      <c r="Y1213" s="185"/>
      <c r="Z1213" s="185"/>
      <c r="AA1213" s="185"/>
      <c r="AB1213" s="185"/>
      <c r="AC1213" s="185"/>
      <c r="AD1213" s="185"/>
      <c r="AE1213" s="185"/>
      <c r="AF1213" s="185"/>
      <c r="AG1213" s="185"/>
      <c r="AH1213" s="249"/>
      <c r="AI1213" s="185"/>
      <c r="AJ1213" s="185"/>
      <c r="AK1213" s="185"/>
      <c r="AL1213" s="185"/>
      <c r="AM1213" s="185"/>
    </row>
    <row r="1214" spans="1:39">
      <c r="A1214" s="162"/>
      <c r="B1214" s="162"/>
      <c r="C1214" s="162"/>
      <c r="D1214" s="162"/>
      <c r="E1214" s="162"/>
      <c r="F1214" s="162"/>
      <c r="G1214" s="162"/>
      <c r="H1214" s="163"/>
      <c r="I1214" s="292"/>
      <c r="J1214" s="292"/>
      <c r="K1214" s="292"/>
      <c r="L1214" s="185"/>
      <c r="M1214" s="185"/>
      <c r="N1214" s="185"/>
      <c r="O1214" s="185"/>
      <c r="P1214" s="185"/>
      <c r="Q1214" s="185"/>
      <c r="R1214" s="185"/>
      <c r="S1214" s="185"/>
      <c r="T1214" s="185"/>
      <c r="U1214" s="185"/>
      <c r="V1214" s="185"/>
      <c r="W1214" s="185"/>
      <c r="X1214" s="185"/>
      <c r="Y1214" s="185"/>
      <c r="Z1214" s="185"/>
      <c r="AA1214" s="185"/>
      <c r="AB1214" s="185"/>
      <c r="AC1214" s="185"/>
      <c r="AD1214" s="185"/>
      <c r="AE1214" s="185"/>
      <c r="AF1214" s="185"/>
      <c r="AG1214" s="185"/>
      <c r="AH1214" s="249"/>
      <c r="AI1214" s="185"/>
      <c r="AJ1214" s="185"/>
      <c r="AK1214" s="185"/>
      <c r="AL1214" s="185"/>
      <c r="AM1214" s="185"/>
    </row>
    <row r="1215" spans="1:39">
      <c r="A1215" s="162"/>
      <c r="B1215" s="162"/>
      <c r="C1215" s="162"/>
      <c r="D1215" s="162"/>
      <c r="E1215" s="162"/>
      <c r="F1215" s="162"/>
      <c r="G1215" s="162"/>
      <c r="H1215" s="163"/>
      <c r="I1215" s="292"/>
      <c r="J1215" s="292"/>
      <c r="K1215" s="292"/>
      <c r="L1215" s="185"/>
      <c r="M1215" s="185"/>
      <c r="N1215" s="185"/>
      <c r="O1215" s="185"/>
      <c r="P1215" s="185"/>
      <c r="Q1215" s="185"/>
      <c r="R1215" s="185"/>
      <c r="S1215" s="185"/>
      <c r="T1215" s="185"/>
      <c r="U1215" s="185"/>
      <c r="V1215" s="185"/>
      <c r="W1215" s="185"/>
      <c r="X1215" s="185"/>
      <c r="Y1215" s="185"/>
      <c r="Z1215" s="185"/>
      <c r="AA1215" s="185"/>
      <c r="AB1215" s="185"/>
      <c r="AC1215" s="185"/>
      <c r="AD1215" s="185"/>
      <c r="AE1215" s="185"/>
      <c r="AF1215" s="185"/>
      <c r="AG1215" s="185"/>
      <c r="AH1215" s="249"/>
      <c r="AI1215" s="185"/>
      <c r="AJ1215" s="185"/>
      <c r="AK1215" s="185"/>
      <c r="AL1215" s="185"/>
      <c r="AM1215" s="185"/>
    </row>
    <row r="1216" spans="1:39">
      <c r="A1216" s="162"/>
      <c r="B1216" s="162"/>
      <c r="C1216" s="162"/>
      <c r="D1216" s="162"/>
      <c r="E1216" s="162"/>
      <c r="F1216" s="162"/>
      <c r="G1216" s="162"/>
      <c r="H1216" s="163"/>
      <c r="I1216" s="292"/>
      <c r="J1216" s="292"/>
      <c r="K1216" s="292"/>
      <c r="L1216" s="185"/>
      <c r="M1216" s="185"/>
      <c r="N1216" s="185"/>
      <c r="O1216" s="185"/>
      <c r="P1216" s="185"/>
      <c r="Q1216" s="185"/>
      <c r="R1216" s="185"/>
      <c r="S1216" s="185"/>
      <c r="T1216" s="185"/>
      <c r="U1216" s="185"/>
      <c r="V1216" s="185"/>
      <c r="W1216" s="185"/>
      <c r="X1216" s="185"/>
      <c r="Y1216" s="185"/>
      <c r="Z1216" s="185"/>
      <c r="AA1216" s="185"/>
      <c r="AB1216" s="185"/>
      <c r="AC1216" s="185"/>
      <c r="AD1216" s="185"/>
      <c r="AE1216" s="185"/>
      <c r="AF1216" s="185"/>
      <c r="AG1216" s="185"/>
      <c r="AH1216" s="249"/>
      <c r="AI1216" s="185"/>
      <c r="AJ1216" s="185"/>
      <c r="AK1216" s="185"/>
      <c r="AL1216" s="185"/>
      <c r="AM1216" s="185"/>
    </row>
    <row r="1217" spans="1:39">
      <c r="A1217" s="162"/>
      <c r="B1217" s="162"/>
      <c r="C1217" s="162"/>
      <c r="D1217" s="162"/>
      <c r="E1217" s="162"/>
      <c r="F1217" s="162"/>
      <c r="G1217" s="162"/>
      <c r="H1217" s="163"/>
      <c r="I1217" s="292"/>
      <c r="J1217" s="292"/>
      <c r="K1217" s="292"/>
      <c r="L1217" s="185"/>
      <c r="M1217" s="185"/>
      <c r="N1217" s="185"/>
      <c r="O1217" s="185"/>
      <c r="P1217" s="185"/>
      <c r="Q1217" s="185"/>
      <c r="R1217" s="185"/>
      <c r="S1217" s="185"/>
      <c r="T1217" s="185"/>
      <c r="U1217" s="185"/>
      <c r="V1217" s="185"/>
      <c r="W1217" s="185"/>
      <c r="X1217" s="185"/>
      <c r="Y1217" s="185"/>
      <c r="Z1217" s="185"/>
      <c r="AA1217" s="185"/>
      <c r="AB1217" s="185"/>
      <c r="AC1217" s="185"/>
      <c r="AD1217" s="185"/>
      <c r="AE1217" s="185"/>
      <c r="AF1217" s="185"/>
      <c r="AG1217" s="185"/>
      <c r="AH1217" s="249"/>
      <c r="AI1217" s="185"/>
      <c r="AJ1217" s="185"/>
      <c r="AK1217" s="185"/>
      <c r="AL1217" s="185"/>
      <c r="AM1217" s="185"/>
    </row>
    <row r="1218" spans="1:39">
      <c r="A1218" s="162"/>
      <c r="B1218" s="162"/>
      <c r="C1218" s="162"/>
      <c r="D1218" s="162"/>
      <c r="E1218" s="162"/>
      <c r="F1218" s="162"/>
      <c r="G1218" s="162"/>
      <c r="H1218" s="163"/>
      <c r="I1218" s="292"/>
      <c r="J1218" s="292"/>
      <c r="K1218" s="292"/>
      <c r="L1218" s="185"/>
      <c r="M1218" s="185"/>
      <c r="N1218" s="185"/>
      <c r="O1218" s="185"/>
      <c r="P1218" s="185"/>
      <c r="Q1218" s="185"/>
      <c r="R1218" s="185"/>
      <c r="S1218" s="185"/>
      <c r="T1218" s="185"/>
      <c r="U1218" s="185"/>
      <c r="V1218" s="185"/>
      <c r="W1218" s="185"/>
      <c r="X1218" s="185"/>
      <c r="Y1218" s="185"/>
      <c r="Z1218" s="185"/>
      <c r="AA1218" s="185"/>
      <c r="AB1218" s="185"/>
      <c r="AC1218" s="185"/>
      <c r="AD1218" s="185"/>
      <c r="AE1218" s="185"/>
      <c r="AF1218" s="185"/>
      <c r="AG1218" s="185"/>
      <c r="AH1218" s="249"/>
      <c r="AI1218" s="185"/>
      <c r="AJ1218" s="185"/>
      <c r="AK1218" s="185"/>
      <c r="AL1218" s="185"/>
      <c r="AM1218" s="185"/>
    </row>
    <row r="1219" spans="1:39">
      <c r="A1219" s="162"/>
      <c r="B1219" s="162"/>
      <c r="C1219" s="162"/>
      <c r="D1219" s="162"/>
      <c r="E1219" s="162"/>
      <c r="F1219" s="162"/>
      <c r="G1219" s="162"/>
      <c r="H1219" s="163"/>
      <c r="I1219" s="292"/>
      <c r="J1219" s="292"/>
      <c r="K1219" s="292"/>
      <c r="L1219" s="185"/>
      <c r="M1219" s="185"/>
      <c r="N1219" s="185"/>
      <c r="O1219" s="185"/>
      <c r="P1219" s="185"/>
      <c r="Q1219" s="185"/>
      <c r="R1219" s="185"/>
      <c r="S1219" s="185"/>
      <c r="T1219" s="185"/>
      <c r="U1219" s="185"/>
      <c r="V1219" s="185"/>
      <c r="W1219" s="185"/>
      <c r="X1219" s="185"/>
      <c r="Y1219" s="185"/>
      <c r="Z1219" s="185"/>
      <c r="AA1219" s="185"/>
      <c r="AB1219" s="185"/>
      <c r="AC1219" s="185"/>
      <c r="AD1219" s="185"/>
      <c r="AE1219" s="185"/>
      <c r="AF1219" s="185"/>
      <c r="AG1219" s="185"/>
      <c r="AH1219" s="249"/>
      <c r="AI1219" s="185"/>
      <c r="AJ1219" s="185"/>
      <c r="AK1219" s="185"/>
      <c r="AL1219" s="185"/>
      <c r="AM1219" s="185"/>
    </row>
    <row r="1220" spans="1:39">
      <c r="A1220" s="162"/>
      <c r="B1220" s="162"/>
      <c r="C1220" s="162"/>
      <c r="D1220" s="162"/>
      <c r="E1220" s="162"/>
      <c r="F1220" s="162"/>
      <c r="G1220" s="162"/>
      <c r="H1220" s="163"/>
      <c r="I1220" s="292"/>
      <c r="J1220" s="292"/>
      <c r="K1220" s="292"/>
      <c r="L1220" s="185"/>
      <c r="M1220" s="185"/>
      <c r="N1220" s="185"/>
      <c r="O1220" s="185"/>
      <c r="P1220" s="185"/>
      <c r="Q1220" s="185"/>
      <c r="R1220" s="185"/>
      <c r="S1220" s="185"/>
      <c r="T1220" s="185"/>
      <c r="U1220" s="185"/>
      <c r="V1220" s="185"/>
      <c r="W1220" s="185"/>
      <c r="X1220" s="185"/>
      <c r="Y1220" s="185"/>
      <c r="Z1220" s="185"/>
      <c r="AA1220" s="185"/>
      <c r="AB1220" s="185"/>
      <c r="AC1220" s="185"/>
      <c r="AD1220" s="185"/>
      <c r="AE1220" s="185"/>
      <c r="AF1220" s="185"/>
      <c r="AG1220" s="185"/>
      <c r="AH1220" s="249"/>
      <c r="AI1220" s="185"/>
      <c r="AJ1220" s="185"/>
      <c r="AK1220" s="185"/>
      <c r="AL1220" s="185"/>
      <c r="AM1220" s="185"/>
    </row>
    <row r="1221" spans="1:39">
      <c r="A1221" s="162"/>
      <c r="B1221" s="162"/>
      <c r="C1221" s="162"/>
      <c r="D1221" s="162"/>
      <c r="E1221" s="162"/>
      <c r="F1221" s="162"/>
      <c r="G1221" s="162"/>
      <c r="H1221" s="163"/>
      <c r="I1221" s="292"/>
      <c r="J1221" s="292"/>
      <c r="K1221" s="292"/>
      <c r="L1221" s="185"/>
      <c r="M1221" s="185"/>
      <c r="N1221" s="185"/>
      <c r="O1221" s="185"/>
      <c r="P1221" s="185"/>
      <c r="Q1221" s="185"/>
      <c r="R1221" s="185"/>
      <c r="S1221" s="185"/>
      <c r="T1221" s="185"/>
      <c r="U1221" s="185"/>
      <c r="V1221" s="185"/>
      <c r="W1221" s="185"/>
      <c r="X1221" s="185"/>
      <c r="Y1221" s="185"/>
      <c r="Z1221" s="185"/>
      <c r="AA1221" s="185"/>
      <c r="AB1221" s="185"/>
      <c r="AC1221" s="185"/>
      <c r="AD1221" s="185"/>
      <c r="AE1221" s="185"/>
      <c r="AF1221" s="185"/>
      <c r="AG1221" s="185"/>
      <c r="AH1221" s="249"/>
      <c r="AI1221" s="185"/>
      <c r="AJ1221" s="185"/>
      <c r="AK1221" s="185"/>
      <c r="AL1221" s="185"/>
      <c r="AM1221" s="185"/>
    </row>
    <row r="1222" spans="1:39">
      <c r="A1222" s="162"/>
      <c r="B1222" s="162"/>
      <c r="C1222" s="162"/>
      <c r="D1222" s="162"/>
      <c r="E1222" s="162"/>
      <c r="F1222" s="162"/>
      <c r="G1222" s="162"/>
      <c r="H1222" s="163"/>
      <c r="I1222" s="292"/>
      <c r="J1222" s="292"/>
      <c r="K1222" s="292"/>
      <c r="L1222" s="185"/>
      <c r="M1222" s="185"/>
      <c r="N1222" s="185"/>
      <c r="O1222" s="185"/>
      <c r="P1222" s="185"/>
      <c r="Q1222" s="185"/>
      <c r="R1222" s="185"/>
      <c r="S1222" s="185"/>
      <c r="T1222" s="185"/>
      <c r="U1222" s="185"/>
      <c r="V1222" s="185"/>
      <c r="W1222" s="185"/>
      <c r="X1222" s="185"/>
      <c r="Y1222" s="185"/>
      <c r="Z1222" s="185"/>
      <c r="AA1222" s="185"/>
      <c r="AB1222" s="185"/>
      <c r="AC1222" s="185"/>
      <c r="AD1222" s="185"/>
      <c r="AE1222" s="185"/>
      <c r="AF1222" s="185"/>
      <c r="AG1222" s="185"/>
      <c r="AH1222" s="249"/>
      <c r="AI1222" s="185"/>
      <c r="AJ1222" s="185"/>
      <c r="AK1222" s="185"/>
      <c r="AL1222" s="185"/>
      <c r="AM1222" s="185"/>
    </row>
    <row r="1223" spans="1:39">
      <c r="A1223" s="162"/>
      <c r="B1223" s="162"/>
      <c r="C1223" s="162"/>
      <c r="D1223" s="162"/>
      <c r="E1223" s="162"/>
      <c r="F1223" s="162"/>
      <c r="G1223" s="162"/>
      <c r="H1223" s="163"/>
      <c r="I1223" s="292"/>
      <c r="J1223" s="292"/>
      <c r="K1223" s="292"/>
      <c r="L1223" s="185"/>
      <c r="M1223" s="185"/>
      <c r="N1223" s="185"/>
      <c r="O1223" s="185"/>
      <c r="P1223" s="185"/>
      <c r="Q1223" s="185"/>
      <c r="R1223" s="185"/>
      <c r="S1223" s="185"/>
      <c r="T1223" s="185"/>
      <c r="U1223" s="185"/>
      <c r="V1223" s="185"/>
      <c r="W1223" s="185"/>
      <c r="X1223" s="185"/>
      <c r="Y1223" s="185"/>
      <c r="Z1223" s="185"/>
      <c r="AA1223" s="185"/>
      <c r="AB1223" s="185"/>
      <c r="AC1223" s="185"/>
      <c r="AD1223" s="185"/>
      <c r="AE1223" s="185"/>
      <c r="AF1223" s="185"/>
      <c r="AG1223" s="185"/>
      <c r="AH1223" s="249"/>
      <c r="AI1223" s="185"/>
      <c r="AJ1223" s="185"/>
      <c r="AK1223" s="185"/>
      <c r="AL1223" s="185"/>
      <c r="AM1223" s="185"/>
    </row>
    <row r="1224" spans="1:39">
      <c r="A1224" s="162"/>
      <c r="B1224" s="162"/>
      <c r="C1224" s="162"/>
      <c r="D1224" s="162"/>
      <c r="E1224" s="162"/>
      <c r="F1224" s="162"/>
      <c r="G1224" s="162"/>
      <c r="H1224" s="163"/>
      <c r="I1224" s="292"/>
      <c r="J1224" s="292"/>
      <c r="K1224" s="292"/>
      <c r="L1224" s="185"/>
      <c r="M1224" s="185"/>
      <c r="N1224" s="185"/>
      <c r="O1224" s="185"/>
      <c r="P1224" s="185"/>
      <c r="Q1224" s="185"/>
      <c r="R1224" s="185"/>
      <c r="S1224" s="185"/>
      <c r="T1224" s="185"/>
      <c r="U1224" s="185"/>
      <c r="V1224" s="185"/>
      <c r="W1224" s="185"/>
      <c r="X1224" s="185"/>
      <c r="Y1224" s="185"/>
      <c r="Z1224" s="185"/>
      <c r="AA1224" s="185"/>
      <c r="AB1224" s="185"/>
      <c r="AC1224" s="185"/>
      <c r="AD1224" s="185"/>
      <c r="AE1224" s="185"/>
      <c r="AF1224" s="185"/>
      <c r="AG1224" s="185"/>
      <c r="AH1224" s="249"/>
      <c r="AI1224" s="185"/>
      <c r="AJ1224" s="185"/>
      <c r="AK1224" s="185"/>
      <c r="AL1224" s="185"/>
      <c r="AM1224" s="185"/>
    </row>
    <row r="1225" spans="1:39">
      <c r="A1225" s="162"/>
      <c r="B1225" s="162"/>
      <c r="C1225" s="162"/>
      <c r="D1225" s="162"/>
      <c r="E1225" s="162"/>
      <c r="F1225" s="162"/>
      <c r="G1225" s="162"/>
      <c r="H1225" s="163"/>
      <c r="I1225" s="292"/>
      <c r="J1225" s="292"/>
      <c r="K1225" s="292"/>
      <c r="L1225" s="185"/>
      <c r="M1225" s="185"/>
      <c r="N1225" s="185"/>
      <c r="O1225" s="185"/>
      <c r="P1225" s="185"/>
      <c r="Q1225" s="185"/>
      <c r="R1225" s="185"/>
      <c r="S1225" s="185"/>
      <c r="T1225" s="185"/>
      <c r="U1225" s="185"/>
      <c r="V1225" s="185"/>
      <c r="W1225" s="185"/>
      <c r="X1225" s="185"/>
      <c r="Y1225" s="185"/>
      <c r="Z1225" s="185"/>
      <c r="AA1225" s="185"/>
      <c r="AB1225" s="185"/>
      <c r="AC1225" s="185"/>
      <c r="AD1225" s="185"/>
      <c r="AE1225" s="185"/>
      <c r="AF1225" s="185"/>
      <c r="AG1225" s="185"/>
      <c r="AH1225" s="249"/>
      <c r="AI1225" s="185"/>
      <c r="AJ1225" s="185"/>
      <c r="AK1225" s="185"/>
      <c r="AL1225" s="185"/>
      <c r="AM1225" s="185"/>
    </row>
    <row r="1226" spans="1:39">
      <c r="A1226" s="162"/>
      <c r="B1226" s="162"/>
      <c r="C1226" s="162"/>
      <c r="D1226" s="162"/>
      <c r="E1226" s="162"/>
      <c r="F1226" s="162"/>
      <c r="G1226" s="162"/>
      <c r="H1226" s="163"/>
      <c r="I1226" s="292"/>
      <c r="J1226" s="292"/>
      <c r="K1226" s="292"/>
      <c r="L1226" s="185"/>
      <c r="M1226" s="185"/>
      <c r="N1226" s="185"/>
      <c r="O1226" s="185"/>
      <c r="P1226" s="185"/>
      <c r="Q1226" s="185"/>
      <c r="R1226" s="185"/>
      <c r="S1226" s="185"/>
      <c r="T1226" s="185"/>
      <c r="U1226" s="185"/>
      <c r="V1226" s="185"/>
      <c r="W1226" s="185"/>
      <c r="X1226" s="185"/>
      <c r="Y1226" s="185"/>
      <c r="Z1226" s="185"/>
      <c r="AA1226" s="185"/>
      <c r="AB1226" s="185"/>
      <c r="AC1226" s="185"/>
      <c r="AD1226" s="185"/>
      <c r="AE1226" s="185"/>
      <c r="AF1226" s="185"/>
      <c r="AG1226" s="185"/>
      <c r="AH1226" s="249"/>
      <c r="AI1226" s="185"/>
      <c r="AJ1226" s="185"/>
      <c r="AK1226" s="185"/>
      <c r="AL1226" s="185"/>
      <c r="AM1226" s="185"/>
    </row>
    <row r="1227" spans="1:39">
      <c r="A1227" s="162"/>
      <c r="B1227" s="162"/>
      <c r="C1227" s="162"/>
      <c r="D1227" s="162"/>
      <c r="E1227" s="162"/>
      <c r="F1227" s="162"/>
      <c r="G1227" s="162"/>
      <c r="H1227" s="163"/>
      <c r="I1227" s="292"/>
      <c r="J1227" s="292"/>
      <c r="K1227" s="292"/>
      <c r="L1227" s="185"/>
      <c r="M1227" s="185"/>
      <c r="N1227" s="185"/>
      <c r="O1227" s="185"/>
      <c r="P1227" s="185"/>
      <c r="Q1227" s="185"/>
      <c r="R1227" s="185"/>
      <c r="S1227" s="185"/>
      <c r="T1227" s="185"/>
      <c r="U1227" s="185"/>
      <c r="V1227" s="185"/>
      <c r="W1227" s="185"/>
      <c r="X1227" s="185"/>
      <c r="Y1227" s="185"/>
      <c r="Z1227" s="185"/>
      <c r="AA1227" s="185"/>
      <c r="AB1227" s="185"/>
      <c r="AC1227" s="185"/>
      <c r="AD1227" s="185"/>
      <c r="AE1227" s="185"/>
      <c r="AF1227" s="185"/>
      <c r="AG1227" s="185"/>
      <c r="AH1227" s="249"/>
      <c r="AI1227" s="185"/>
      <c r="AJ1227" s="185"/>
      <c r="AK1227" s="185"/>
      <c r="AL1227" s="185"/>
      <c r="AM1227" s="185"/>
    </row>
    <row r="1228" spans="1:39">
      <c r="A1228" s="162"/>
      <c r="B1228" s="162"/>
      <c r="C1228" s="162"/>
      <c r="D1228" s="162"/>
      <c r="E1228" s="162"/>
      <c r="F1228" s="162"/>
      <c r="G1228" s="162"/>
      <c r="H1228" s="163"/>
      <c r="I1228" s="292"/>
      <c r="J1228" s="292"/>
      <c r="K1228" s="292"/>
      <c r="L1228" s="185"/>
      <c r="M1228" s="185"/>
      <c r="N1228" s="185"/>
      <c r="O1228" s="185"/>
      <c r="P1228" s="185"/>
      <c r="Q1228" s="185"/>
      <c r="R1228" s="185"/>
      <c r="S1228" s="185"/>
      <c r="T1228" s="185"/>
      <c r="U1228" s="185"/>
      <c r="V1228" s="185"/>
      <c r="W1228" s="185"/>
      <c r="X1228" s="185"/>
      <c r="Y1228" s="185"/>
      <c r="Z1228" s="185"/>
      <c r="AA1228" s="185"/>
      <c r="AB1228" s="185"/>
      <c r="AC1228" s="185"/>
      <c r="AD1228" s="185"/>
      <c r="AE1228" s="185"/>
      <c r="AF1228" s="185"/>
      <c r="AG1228" s="185"/>
      <c r="AH1228" s="249"/>
      <c r="AI1228" s="185"/>
      <c r="AJ1228" s="185"/>
      <c r="AK1228" s="185"/>
      <c r="AL1228" s="185"/>
      <c r="AM1228" s="185"/>
    </row>
    <row r="1229" spans="1:39">
      <c r="A1229" s="162"/>
      <c r="B1229" s="162"/>
      <c r="C1229" s="162"/>
      <c r="D1229" s="162"/>
      <c r="E1229" s="162"/>
      <c r="F1229" s="162"/>
      <c r="G1229" s="162"/>
      <c r="H1229" s="163"/>
      <c r="I1229" s="292"/>
      <c r="J1229" s="292"/>
      <c r="K1229" s="292"/>
      <c r="L1229" s="185"/>
      <c r="M1229" s="185"/>
      <c r="N1229" s="185"/>
      <c r="O1229" s="185"/>
      <c r="P1229" s="185"/>
      <c r="Q1229" s="185"/>
      <c r="R1229" s="185"/>
      <c r="S1229" s="185"/>
      <c r="T1229" s="185"/>
      <c r="U1229" s="185"/>
      <c r="V1229" s="185"/>
      <c r="W1229" s="185"/>
      <c r="X1229" s="185"/>
      <c r="Y1229" s="185"/>
      <c r="Z1229" s="185"/>
      <c r="AA1229" s="185"/>
      <c r="AB1229" s="185"/>
      <c r="AC1229" s="185"/>
      <c r="AD1229" s="185"/>
      <c r="AE1229" s="185"/>
      <c r="AF1229" s="185"/>
      <c r="AG1229" s="185"/>
      <c r="AH1229" s="249"/>
      <c r="AI1229" s="185"/>
      <c r="AJ1229" s="185"/>
      <c r="AK1229" s="185"/>
      <c r="AL1229" s="185"/>
      <c r="AM1229" s="185"/>
    </row>
    <row r="1230" spans="1:39">
      <c r="A1230" s="162"/>
      <c r="B1230" s="162"/>
      <c r="C1230" s="162"/>
      <c r="D1230" s="162"/>
      <c r="E1230" s="162"/>
      <c r="F1230" s="162"/>
      <c r="G1230" s="162"/>
      <c r="H1230" s="163"/>
      <c r="I1230" s="292"/>
      <c r="J1230" s="292"/>
      <c r="K1230" s="292"/>
      <c r="L1230" s="185"/>
      <c r="M1230" s="185"/>
      <c r="N1230" s="185"/>
      <c r="O1230" s="185"/>
      <c r="P1230" s="185"/>
      <c r="Q1230" s="185"/>
      <c r="R1230" s="185"/>
      <c r="S1230" s="185"/>
      <c r="T1230" s="185"/>
      <c r="U1230" s="185"/>
      <c r="V1230" s="185"/>
      <c r="W1230" s="185"/>
      <c r="X1230" s="185"/>
      <c r="Y1230" s="185"/>
      <c r="Z1230" s="185"/>
      <c r="AA1230" s="185"/>
      <c r="AB1230" s="185"/>
      <c r="AC1230" s="185"/>
      <c r="AD1230" s="185"/>
      <c r="AE1230" s="185"/>
      <c r="AF1230" s="185"/>
      <c r="AG1230" s="185"/>
      <c r="AH1230" s="249"/>
      <c r="AI1230" s="185"/>
      <c r="AJ1230" s="185"/>
      <c r="AK1230" s="185"/>
      <c r="AL1230" s="185"/>
      <c r="AM1230" s="185"/>
    </row>
    <row r="1231" spans="1:39">
      <c r="A1231" s="162"/>
      <c r="B1231" s="162"/>
      <c r="C1231" s="162"/>
      <c r="D1231" s="162"/>
      <c r="E1231" s="162"/>
      <c r="F1231" s="162"/>
      <c r="G1231" s="162"/>
      <c r="H1231" s="163"/>
      <c r="I1231" s="292"/>
      <c r="J1231" s="292"/>
      <c r="K1231" s="292"/>
      <c r="L1231" s="185"/>
      <c r="M1231" s="185"/>
      <c r="N1231" s="185"/>
      <c r="O1231" s="185"/>
      <c r="P1231" s="185"/>
      <c r="Q1231" s="185"/>
      <c r="R1231" s="185"/>
      <c r="S1231" s="185"/>
      <c r="T1231" s="185"/>
      <c r="U1231" s="185"/>
      <c r="V1231" s="185"/>
      <c r="W1231" s="185"/>
      <c r="X1231" s="185"/>
      <c r="Y1231" s="185"/>
      <c r="Z1231" s="185"/>
      <c r="AA1231" s="185"/>
      <c r="AB1231" s="185"/>
      <c r="AC1231" s="185"/>
      <c r="AD1231" s="185"/>
      <c r="AE1231" s="185"/>
      <c r="AF1231" s="185"/>
      <c r="AG1231" s="185"/>
      <c r="AH1231" s="249"/>
      <c r="AI1231" s="185"/>
      <c r="AJ1231" s="185"/>
      <c r="AK1231" s="185"/>
      <c r="AL1231" s="185"/>
      <c r="AM1231" s="185"/>
    </row>
    <row r="1232" spans="1:39">
      <c r="A1232" s="162"/>
      <c r="B1232" s="162"/>
      <c r="C1232" s="162"/>
      <c r="D1232" s="162"/>
      <c r="E1232" s="162"/>
      <c r="F1232" s="162"/>
      <c r="G1232" s="162"/>
      <c r="H1232" s="163"/>
      <c r="I1232" s="292"/>
      <c r="J1232" s="292"/>
      <c r="K1232" s="292"/>
      <c r="L1232" s="185"/>
      <c r="M1232" s="185"/>
      <c r="N1232" s="185"/>
      <c r="O1232" s="185"/>
      <c r="P1232" s="185"/>
      <c r="Q1232" s="185"/>
      <c r="R1232" s="185"/>
      <c r="S1232" s="185"/>
      <c r="T1232" s="185"/>
      <c r="U1232" s="185"/>
      <c r="V1232" s="185"/>
      <c r="W1232" s="185"/>
      <c r="X1232" s="185"/>
      <c r="Y1232" s="185"/>
      <c r="Z1232" s="185"/>
      <c r="AA1232" s="185"/>
      <c r="AB1232" s="185"/>
      <c r="AC1232" s="185"/>
      <c r="AD1232" s="185"/>
      <c r="AE1232" s="185"/>
      <c r="AF1232" s="185"/>
      <c r="AG1232" s="185"/>
      <c r="AH1232" s="249"/>
      <c r="AI1232" s="185"/>
      <c r="AJ1232" s="185"/>
      <c r="AK1232" s="185"/>
      <c r="AL1232" s="185"/>
      <c r="AM1232" s="185"/>
    </row>
    <row r="1233" spans="1:39">
      <c r="A1233" s="162"/>
      <c r="B1233" s="162"/>
      <c r="C1233" s="162"/>
      <c r="D1233" s="162"/>
      <c r="E1233" s="162"/>
      <c r="F1233" s="162"/>
      <c r="G1233" s="162"/>
      <c r="H1233" s="163"/>
      <c r="I1233" s="292"/>
      <c r="J1233" s="292"/>
      <c r="K1233" s="292"/>
      <c r="L1233" s="185"/>
      <c r="M1233" s="185"/>
      <c r="N1233" s="185"/>
      <c r="O1233" s="185"/>
      <c r="P1233" s="185"/>
      <c r="Q1233" s="185"/>
      <c r="R1233" s="185"/>
      <c r="S1233" s="185"/>
      <c r="T1233" s="185"/>
      <c r="U1233" s="185"/>
      <c r="V1233" s="185"/>
      <c r="W1233" s="185"/>
      <c r="X1233" s="185"/>
      <c r="Y1233" s="185"/>
      <c r="Z1233" s="185"/>
      <c r="AA1233" s="185"/>
      <c r="AB1233" s="185"/>
      <c r="AC1233" s="185"/>
      <c r="AD1233" s="185"/>
      <c r="AE1233" s="185"/>
      <c r="AF1233" s="185"/>
      <c r="AG1233" s="185"/>
      <c r="AH1233" s="249"/>
      <c r="AI1233" s="185"/>
      <c r="AJ1233" s="185"/>
      <c r="AK1233" s="185"/>
      <c r="AL1233" s="185"/>
      <c r="AM1233" s="185"/>
    </row>
    <row r="1234" spans="1:39">
      <c r="A1234" s="162"/>
      <c r="B1234" s="162"/>
      <c r="C1234" s="162"/>
      <c r="D1234" s="162"/>
      <c r="E1234" s="162"/>
      <c r="F1234" s="162"/>
      <c r="G1234" s="162"/>
      <c r="H1234" s="163"/>
      <c r="I1234" s="292"/>
      <c r="J1234" s="292"/>
      <c r="K1234" s="292"/>
      <c r="L1234" s="185"/>
      <c r="M1234" s="185"/>
      <c r="N1234" s="185"/>
      <c r="O1234" s="185"/>
      <c r="P1234" s="185"/>
      <c r="Q1234" s="185"/>
      <c r="R1234" s="185"/>
      <c r="S1234" s="185"/>
      <c r="T1234" s="185"/>
      <c r="U1234" s="185"/>
      <c r="V1234" s="185"/>
      <c r="W1234" s="185"/>
      <c r="X1234" s="185"/>
      <c r="Y1234" s="185"/>
      <c r="Z1234" s="185"/>
      <c r="AA1234" s="185"/>
      <c r="AB1234" s="185"/>
      <c r="AC1234" s="185"/>
      <c r="AD1234" s="185"/>
      <c r="AE1234" s="185"/>
      <c r="AF1234" s="185"/>
      <c r="AG1234" s="185"/>
      <c r="AH1234" s="249"/>
      <c r="AI1234" s="185"/>
      <c r="AJ1234" s="185"/>
      <c r="AK1234" s="185"/>
      <c r="AL1234" s="185"/>
      <c r="AM1234" s="185"/>
    </row>
    <row r="1235" spans="1:39">
      <c r="A1235" s="162"/>
      <c r="B1235" s="162"/>
      <c r="C1235" s="162"/>
      <c r="D1235" s="162"/>
      <c r="E1235" s="162"/>
      <c r="F1235" s="162"/>
      <c r="G1235" s="162"/>
      <c r="H1235" s="163"/>
      <c r="I1235" s="292"/>
      <c r="J1235" s="292"/>
      <c r="K1235" s="292"/>
      <c r="L1235" s="185"/>
      <c r="M1235" s="185"/>
      <c r="N1235" s="185"/>
      <c r="O1235" s="185"/>
      <c r="P1235" s="185"/>
      <c r="Q1235" s="185"/>
      <c r="R1235" s="185"/>
      <c r="S1235" s="185"/>
      <c r="T1235" s="185"/>
      <c r="U1235" s="185"/>
      <c r="V1235" s="185"/>
      <c r="W1235" s="185"/>
      <c r="X1235" s="185"/>
      <c r="Y1235" s="185"/>
      <c r="Z1235" s="185"/>
      <c r="AA1235" s="185"/>
      <c r="AB1235" s="185"/>
      <c r="AC1235" s="185"/>
      <c r="AD1235" s="185"/>
      <c r="AE1235" s="185"/>
      <c r="AF1235" s="185"/>
      <c r="AG1235" s="185"/>
      <c r="AH1235" s="249"/>
      <c r="AI1235" s="185"/>
      <c r="AJ1235" s="185"/>
      <c r="AK1235" s="185"/>
      <c r="AL1235" s="185"/>
      <c r="AM1235" s="185"/>
    </row>
    <row r="1236" spans="1:39">
      <c r="A1236" s="162"/>
      <c r="B1236" s="162"/>
      <c r="C1236" s="162"/>
      <c r="D1236" s="162"/>
      <c r="E1236" s="162"/>
      <c r="F1236" s="162"/>
      <c r="G1236" s="162"/>
      <c r="H1236" s="163"/>
      <c r="I1236" s="292"/>
      <c r="J1236" s="292"/>
      <c r="K1236" s="292"/>
      <c r="L1236" s="185"/>
      <c r="M1236" s="185"/>
      <c r="N1236" s="185"/>
      <c r="O1236" s="185"/>
      <c r="P1236" s="185"/>
      <c r="Q1236" s="185"/>
      <c r="R1236" s="185"/>
      <c r="S1236" s="185"/>
      <c r="T1236" s="185"/>
      <c r="U1236" s="185"/>
      <c r="V1236" s="185"/>
      <c r="W1236" s="185"/>
      <c r="X1236" s="185"/>
      <c r="Y1236" s="185"/>
      <c r="Z1236" s="185"/>
      <c r="AA1236" s="185"/>
      <c r="AB1236" s="185"/>
      <c r="AC1236" s="185"/>
      <c r="AD1236" s="185"/>
      <c r="AE1236" s="185"/>
      <c r="AF1236" s="185"/>
      <c r="AG1236" s="185"/>
      <c r="AH1236" s="249"/>
      <c r="AI1236" s="185"/>
      <c r="AJ1236" s="185"/>
      <c r="AK1236" s="185"/>
      <c r="AL1236" s="185"/>
      <c r="AM1236" s="185"/>
    </row>
    <row r="1237" spans="1:39">
      <c r="A1237" s="162"/>
      <c r="B1237" s="162"/>
      <c r="C1237" s="162"/>
      <c r="D1237" s="162"/>
      <c r="E1237" s="162"/>
      <c r="F1237" s="162"/>
      <c r="G1237" s="162"/>
      <c r="H1237" s="163"/>
      <c r="I1237" s="292"/>
      <c r="J1237" s="292"/>
      <c r="K1237" s="292"/>
      <c r="L1237" s="185"/>
      <c r="M1237" s="185"/>
      <c r="N1237" s="185"/>
      <c r="O1237" s="185"/>
      <c r="P1237" s="185"/>
      <c r="Q1237" s="185"/>
      <c r="R1237" s="185"/>
      <c r="S1237" s="185"/>
      <c r="T1237" s="185"/>
      <c r="U1237" s="185"/>
      <c r="V1237" s="185"/>
      <c r="W1237" s="185"/>
      <c r="X1237" s="185"/>
      <c r="Y1237" s="185"/>
      <c r="Z1237" s="185"/>
      <c r="AA1237" s="185"/>
      <c r="AB1237" s="185"/>
      <c r="AC1237" s="185"/>
      <c r="AD1237" s="185"/>
      <c r="AE1237" s="185"/>
      <c r="AF1237" s="185"/>
      <c r="AG1237" s="185"/>
      <c r="AH1237" s="249"/>
      <c r="AI1237" s="185"/>
      <c r="AJ1237" s="185"/>
      <c r="AK1237" s="185"/>
      <c r="AL1237" s="185"/>
      <c r="AM1237" s="185"/>
    </row>
    <row r="1238" spans="1:39">
      <c r="A1238" s="162"/>
      <c r="B1238" s="162"/>
      <c r="C1238" s="162"/>
      <c r="D1238" s="162"/>
      <c r="E1238" s="162"/>
      <c r="F1238" s="162"/>
      <c r="G1238" s="162"/>
      <c r="H1238" s="163"/>
      <c r="I1238" s="292"/>
      <c r="J1238" s="292"/>
      <c r="K1238" s="292"/>
      <c r="L1238" s="185"/>
      <c r="M1238" s="185"/>
      <c r="N1238" s="185"/>
      <c r="O1238" s="185"/>
      <c r="P1238" s="185"/>
      <c r="Q1238" s="185"/>
      <c r="R1238" s="185"/>
      <c r="S1238" s="185"/>
      <c r="T1238" s="185"/>
      <c r="U1238" s="185"/>
      <c r="V1238" s="185"/>
      <c r="W1238" s="185"/>
      <c r="X1238" s="185"/>
      <c r="Y1238" s="185"/>
      <c r="Z1238" s="185"/>
      <c r="AA1238" s="185"/>
      <c r="AB1238" s="185"/>
      <c r="AC1238" s="185"/>
      <c r="AD1238" s="185"/>
      <c r="AE1238" s="185"/>
      <c r="AF1238" s="185"/>
      <c r="AG1238" s="185"/>
      <c r="AH1238" s="249"/>
      <c r="AI1238" s="185"/>
      <c r="AJ1238" s="185"/>
      <c r="AK1238" s="185"/>
      <c r="AL1238" s="185"/>
      <c r="AM1238" s="185"/>
    </row>
    <row r="1239" spans="1:39">
      <c r="A1239" s="162"/>
      <c r="B1239" s="162"/>
      <c r="C1239" s="162"/>
      <c r="D1239" s="162"/>
      <c r="E1239" s="162"/>
      <c r="F1239" s="162"/>
      <c r="G1239" s="162"/>
      <c r="H1239" s="163"/>
      <c r="I1239" s="292"/>
      <c r="J1239" s="292"/>
      <c r="K1239" s="292"/>
      <c r="L1239" s="185"/>
      <c r="M1239" s="185"/>
      <c r="N1239" s="185"/>
      <c r="O1239" s="185"/>
      <c r="P1239" s="185"/>
      <c r="Q1239" s="185"/>
      <c r="R1239" s="185"/>
      <c r="S1239" s="185"/>
      <c r="T1239" s="185"/>
      <c r="U1239" s="185"/>
      <c r="V1239" s="185"/>
      <c r="W1239" s="185"/>
      <c r="X1239" s="185"/>
      <c r="Y1239" s="185"/>
      <c r="Z1239" s="185"/>
      <c r="AA1239" s="185"/>
      <c r="AB1239" s="185"/>
      <c r="AC1239" s="185"/>
      <c r="AD1239" s="185"/>
      <c r="AE1239" s="185"/>
      <c r="AF1239" s="185"/>
      <c r="AG1239" s="185"/>
      <c r="AH1239" s="249"/>
      <c r="AI1239" s="185"/>
      <c r="AJ1239" s="185"/>
      <c r="AK1239" s="185"/>
      <c r="AL1239" s="185"/>
      <c r="AM1239" s="185"/>
    </row>
    <row r="1240" spans="1:39">
      <c r="A1240" s="162"/>
      <c r="B1240" s="162"/>
      <c r="C1240" s="162"/>
      <c r="D1240" s="162"/>
      <c r="E1240" s="162"/>
      <c r="F1240" s="162"/>
      <c r="G1240" s="162"/>
      <c r="H1240" s="163"/>
      <c r="I1240" s="292"/>
      <c r="J1240" s="292"/>
      <c r="K1240" s="292"/>
      <c r="L1240" s="185"/>
      <c r="M1240" s="185"/>
      <c r="N1240" s="185"/>
      <c r="O1240" s="185"/>
      <c r="P1240" s="185"/>
      <c r="Q1240" s="185"/>
      <c r="R1240" s="185"/>
      <c r="S1240" s="185"/>
      <c r="T1240" s="185"/>
      <c r="U1240" s="185"/>
      <c r="V1240" s="185"/>
      <c r="W1240" s="185"/>
      <c r="X1240" s="185"/>
      <c r="Y1240" s="185"/>
      <c r="Z1240" s="185"/>
      <c r="AA1240" s="185"/>
      <c r="AB1240" s="185"/>
      <c r="AC1240" s="185"/>
      <c r="AD1240" s="185"/>
      <c r="AE1240" s="185"/>
      <c r="AF1240" s="185"/>
      <c r="AG1240" s="185"/>
      <c r="AH1240" s="249"/>
      <c r="AI1240" s="185"/>
      <c r="AJ1240" s="185"/>
      <c r="AK1240" s="185"/>
      <c r="AL1240" s="185"/>
      <c r="AM1240" s="185"/>
    </row>
    <row r="1241" spans="1:39">
      <c r="A1241" s="162"/>
      <c r="B1241" s="162"/>
      <c r="C1241" s="162"/>
      <c r="D1241" s="162"/>
      <c r="E1241" s="162"/>
      <c r="F1241" s="162"/>
      <c r="G1241" s="162"/>
      <c r="H1241" s="163"/>
      <c r="I1241" s="292"/>
      <c r="J1241" s="292"/>
      <c r="K1241" s="292"/>
      <c r="L1241" s="185"/>
      <c r="M1241" s="185"/>
      <c r="N1241" s="185"/>
      <c r="O1241" s="185"/>
      <c r="P1241" s="185"/>
      <c r="Q1241" s="185"/>
      <c r="R1241" s="185"/>
      <c r="S1241" s="185"/>
      <c r="T1241" s="185"/>
      <c r="U1241" s="185"/>
      <c r="V1241" s="185"/>
      <c r="W1241" s="185"/>
      <c r="X1241" s="185"/>
      <c r="Y1241" s="185"/>
      <c r="Z1241" s="185"/>
      <c r="AA1241" s="185"/>
      <c r="AB1241" s="185"/>
      <c r="AC1241" s="185"/>
      <c r="AD1241" s="185"/>
      <c r="AE1241" s="185"/>
      <c r="AF1241" s="185"/>
      <c r="AG1241" s="185"/>
      <c r="AH1241" s="249"/>
      <c r="AI1241" s="185"/>
      <c r="AJ1241" s="185"/>
      <c r="AK1241" s="185"/>
      <c r="AL1241" s="185"/>
      <c r="AM1241" s="185"/>
    </row>
    <row r="1242" spans="1:39">
      <c r="A1242" s="162"/>
      <c r="B1242" s="162"/>
      <c r="C1242" s="162"/>
      <c r="D1242" s="162"/>
      <c r="E1242" s="162"/>
      <c r="F1242" s="162"/>
      <c r="G1242" s="162"/>
      <c r="H1242" s="163"/>
      <c r="I1242" s="292"/>
      <c r="J1242" s="292"/>
      <c r="K1242" s="292"/>
      <c r="L1242" s="185"/>
      <c r="M1242" s="185"/>
      <c r="N1242" s="185"/>
      <c r="O1242" s="185"/>
      <c r="P1242" s="185"/>
      <c r="Q1242" s="185"/>
      <c r="R1242" s="185"/>
      <c r="S1242" s="185"/>
      <c r="T1242" s="185"/>
      <c r="U1242" s="185"/>
      <c r="V1242" s="185"/>
      <c r="W1242" s="185"/>
      <c r="X1242" s="185"/>
      <c r="Y1242" s="185"/>
      <c r="Z1242" s="185"/>
      <c r="AA1242" s="185"/>
      <c r="AB1242" s="185"/>
      <c r="AC1242" s="185"/>
      <c r="AD1242" s="185"/>
      <c r="AE1242" s="185"/>
      <c r="AF1242" s="185"/>
      <c r="AG1242" s="185"/>
      <c r="AH1242" s="249"/>
      <c r="AI1242" s="185"/>
      <c r="AJ1242" s="185"/>
      <c r="AK1242" s="185"/>
      <c r="AL1242" s="185"/>
      <c r="AM1242" s="185"/>
    </row>
    <row r="1243" spans="1:39">
      <c r="A1243" s="162"/>
      <c r="B1243" s="162"/>
      <c r="C1243" s="162"/>
      <c r="D1243" s="162"/>
      <c r="E1243" s="162"/>
      <c r="F1243" s="162"/>
      <c r="G1243" s="162"/>
      <c r="H1243" s="163"/>
      <c r="I1243" s="292"/>
      <c r="J1243" s="292"/>
      <c r="K1243" s="292"/>
      <c r="L1243" s="185"/>
      <c r="M1243" s="185"/>
      <c r="N1243" s="185"/>
      <c r="O1243" s="185"/>
      <c r="P1243" s="185"/>
      <c r="Q1243" s="185"/>
      <c r="R1243" s="185"/>
      <c r="S1243" s="185"/>
      <c r="T1243" s="185"/>
      <c r="U1243" s="185"/>
      <c r="V1243" s="185"/>
      <c r="W1243" s="185"/>
      <c r="X1243" s="185"/>
      <c r="Y1243" s="185"/>
      <c r="Z1243" s="185"/>
      <c r="AA1243" s="185"/>
      <c r="AB1243" s="185"/>
      <c r="AC1243" s="185"/>
      <c r="AD1243" s="185"/>
      <c r="AE1243" s="185"/>
      <c r="AF1243" s="185"/>
      <c r="AG1243" s="185"/>
      <c r="AH1243" s="249"/>
      <c r="AI1243" s="185"/>
      <c r="AJ1243" s="185"/>
      <c r="AK1243" s="185"/>
      <c r="AL1243" s="185"/>
      <c r="AM1243" s="185"/>
    </row>
    <row r="1244" spans="1:39">
      <c r="A1244" s="162"/>
      <c r="B1244" s="162"/>
      <c r="C1244" s="162"/>
      <c r="D1244" s="162"/>
      <c r="E1244" s="162"/>
      <c r="F1244" s="162"/>
      <c r="G1244" s="162"/>
      <c r="H1244" s="163"/>
      <c r="I1244" s="292"/>
      <c r="J1244" s="292"/>
      <c r="K1244" s="292"/>
      <c r="L1244" s="185"/>
      <c r="M1244" s="185"/>
      <c r="N1244" s="185"/>
      <c r="O1244" s="185"/>
      <c r="P1244" s="185"/>
      <c r="Q1244" s="185"/>
      <c r="R1244" s="185"/>
      <c r="S1244" s="185"/>
      <c r="T1244" s="185"/>
      <c r="U1244" s="185"/>
      <c r="V1244" s="185"/>
      <c r="W1244" s="185"/>
      <c r="X1244" s="185"/>
      <c r="Y1244" s="185"/>
      <c r="Z1244" s="185"/>
      <c r="AA1244" s="185"/>
      <c r="AB1244" s="185"/>
      <c r="AC1244" s="185"/>
      <c r="AD1244" s="185"/>
      <c r="AE1244" s="185"/>
      <c r="AF1244" s="185"/>
      <c r="AG1244" s="185"/>
      <c r="AH1244" s="249"/>
      <c r="AI1244" s="185"/>
      <c r="AJ1244" s="185"/>
      <c r="AK1244" s="185"/>
      <c r="AL1244" s="185"/>
      <c r="AM1244" s="185"/>
    </row>
    <row r="1245" spans="1:39">
      <c r="A1245" s="162"/>
      <c r="B1245" s="162"/>
      <c r="C1245" s="162"/>
      <c r="D1245" s="162"/>
      <c r="E1245" s="162"/>
      <c r="F1245" s="162"/>
      <c r="G1245" s="162"/>
      <c r="H1245" s="163"/>
      <c r="I1245" s="292"/>
      <c r="J1245" s="292"/>
      <c r="K1245" s="292"/>
      <c r="L1245" s="185"/>
      <c r="M1245" s="185"/>
      <c r="N1245" s="185"/>
      <c r="O1245" s="185"/>
      <c r="P1245" s="185"/>
      <c r="Q1245" s="185"/>
      <c r="R1245" s="185"/>
      <c r="S1245" s="185"/>
      <c r="T1245" s="185"/>
      <c r="U1245" s="185"/>
      <c r="V1245" s="185"/>
      <c r="W1245" s="185"/>
      <c r="X1245" s="185"/>
      <c r="Y1245" s="185"/>
      <c r="Z1245" s="185"/>
      <c r="AA1245" s="185"/>
      <c r="AB1245" s="185"/>
      <c r="AC1245" s="185"/>
      <c r="AD1245" s="185"/>
      <c r="AE1245" s="185"/>
      <c r="AF1245" s="185"/>
      <c r="AG1245" s="185"/>
      <c r="AH1245" s="249"/>
      <c r="AI1245" s="185"/>
      <c r="AJ1245" s="185"/>
      <c r="AK1245" s="185"/>
      <c r="AL1245" s="185"/>
      <c r="AM1245" s="185"/>
    </row>
    <row r="1246" spans="1:39">
      <c r="A1246" s="162"/>
      <c r="B1246" s="162"/>
      <c r="C1246" s="162"/>
      <c r="D1246" s="162"/>
      <c r="E1246" s="162"/>
      <c r="F1246" s="162"/>
      <c r="G1246" s="162"/>
      <c r="H1246" s="163"/>
      <c r="I1246" s="292"/>
      <c r="J1246" s="292"/>
      <c r="K1246" s="292"/>
      <c r="L1246" s="185"/>
      <c r="M1246" s="185"/>
      <c r="N1246" s="185"/>
      <c r="O1246" s="185"/>
      <c r="P1246" s="185"/>
      <c r="Q1246" s="185"/>
      <c r="R1246" s="185"/>
      <c r="S1246" s="185"/>
      <c r="T1246" s="185"/>
      <c r="U1246" s="185"/>
      <c r="V1246" s="185"/>
      <c r="W1246" s="185"/>
      <c r="X1246" s="185"/>
      <c r="Y1246" s="185"/>
      <c r="Z1246" s="185"/>
      <c r="AA1246" s="185"/>
      <c r="AB1246" s="185"/>
      <c r="AC1246" s="185"/>
      <c r="AD1246" s="185"/>
      <c r="AE1246" s="185"/>
      <c r="AF1246" s="185"/>
      <c r="AG1246" s="185"/>
      <c r="AH1246" s="249"/>
      <c r="AI1246" s="185"/>
      <c r="AJ1246" s="185"/>
      <c r="AK1246" s="185"/>
      <c r="AL1246" s="185"/>
      <c r="AM1246" s="185"/>
    </row>
    <row r="1247" spans="1:39">
      <c r="A1247" s="162"/>
      <c r="B1247" s="162"/>
      <c r="C1247" s="162"/>
      <c r="D1247" s="162"/>
      <c r="E1247" s="162"/>
      <c r="F1247" s="162"/>
      <c r="G1247" s="162"/>
      <c r="H1247" s="163"/>
      <c r="I1247" s="292"/>
      <c r="J1247" s="292"/>
      <c r="K1247" s="292"/>
      <c r="L1247" s="185"/>
      <c r="M1247" s="185"/>
      <c r="N1247" s="185"/>
      <c r="O1247" s="185"/>
      <c r="P1247" s="185"/>
      <c r="Q1247" s="185"/>
      <c r="R1247" s="185"/>
      <c r="S1247" s="185"/>
      <c r="T1247" s="185"/>
      <c r="U1247" s="185"/>
      <c r="V1247" s="185"/>
      <c r="W1247" s="185"/>
      <c r="X1247" s="185"/>
      <c r="Y1247" s="185"/>
      <c r="Z1247" s="185"/>
      <c r="AA1247" s="185"/>
      <c r="AB1247" s="185"/>
      <c r="AC1247" s="185"/>
      <c r="AD1247" s="185"/>
      <c r="AE1247" s="185"/>
      <c r="AF1247" s="185"/>
      <c r="AG1247" s="185"/>
      <c r="AH1247" s="249"/>
      <c r="AI1247" s="185"/>
      <c r="AJ1247" s="185"/>
      <c r="AK1247" s="185"/>
      <c r="AL1247" s="185"/>
      <c r="AM1247" s="185"/>
    </row>
    <row r="1248" spans="1:39">
      <c r="A1248" s="162"/>
      <c r="B1248" s="162"/>
      <c r="C1248" s="162"/>
      <c r="D1248" s="162"/>
      <c r="E1248" s="162"/>
      <c r="F1248" s="162"/>
      <c r="G1248" s="162"/>
      <c r="H1248" s="163"/>
      <c r="I1248" s="292"/>
      <c r="J1248" s="292"/>
      <c r="K1248" s="292"/>
      <c r="L1248" s="185"/>
      <c r="M1248" s="185"/>
      <c r="N1248" s="185"/>
      <c r="O1248" s="185"/>
      <c r="P1248" s="185"/>
      <c r="Q1248" s="185"/>
      <c r="R1248" s="185"/>
      <c r="S1248" s="185"/>
      <c r="T1248" s="185"/>
      <c r="U1248" s="185"/>
      <c r="V1248" s="185"/>
      <c r="W1248" s="185"/>
      <c r="X1248" s="185"/>
      <c r="Y1248" s="185"/>
      <c r="Z1248" s="185"/>
      <c r="AA1248" s="185"/>
      <c r="AB1248" s="185"/>
      <c r="AC1248" s="185"/>
      <c r="AD1248" s="185"/>
      <c r="AE1248" s="185"/>
      <c r="AF1248" s="185"/>
      <c r="AG1248" s="185"/>
      <c r="AH1248" s="249"/>
      <c r="AI1248" s="185"/>
      <c r="AJ1248" s="185"/>
      <c r="AK1248" s="185"/>
      <c r="AL1248" s="185"/>
      <c r="AM1248" s="185"/>
    </row>
    <row r="1249" spans="1:39">
      <c r="A1249" s="162"/>
      <c r="B1249" s="162"/>
      <c r="C1249" s="162"/>
      <c r="D1249" s="162"/>
      <c r="E1249" s="162"/>
      <c r="F1249" s="162"/>
      <c r="G1249" s="162"/>
      <c r="H1249" s="163"/>
      <c r="I1249" s="292"/>
      <c r="J1249" s="292"/>
      <c r="K1249" s="292"/>
      <c r="L1249" s="185"/>
      <c r="M1249" s="185"/>
      <c r="N1249" s="185"/>
      <c r="O1249" s="185"/>
      <c r="P1249" s="185"/>
      <c r="Q1249" s="185"/>
      <c r="R1249" s="185"/>
      <c r="S1249" s="185"/>
      <c r="T1249" s="185"/>
      <c r="U1249" s="185"/>
      <c r="V1249" s="185"/>
      <c r="W1249" s="185"/>
      <c r="X1249" s="185"/>
      <c r="Y1249" s="185"/>
      <c r="Z1249" s="185"/>
      <c r="AA1249" s="185"/>
      <c r="AB1249" s="185"/>
      <c r="AC1249" s="185"/>
      <c r="AD1249" s="185"/>
      <c r="AE1249" s="185"/>
      <c r="AF1249" s="185"/>
      <c r="AG1249" s="185"/>
      <c r="AH1249" s="249"/>
      <c r="AI1249" s="185"/>
      <c r="AJ1249" s="185"/>
      <c r="AK1249" s="185"/>
      <c r="AL1249" s="185"/>
      <c r="AM1249" s="185"/>
    </row>
    <row r="1250" spans="1:39">
      <c r="A1250" s="162"/>
      <c r="B1250" s="162"/>
      <c r="C1250" s="162"/>
      <c r="D1250" s="162"/>
      <c r="E1250" s="162"/>
      <c r="F1250" s="162"/>
      <c r="G1250" s="162"/>
      <c r="H1250" s="163"/>
      <c r="I1250" s="292"/>
      <c r="J1250" s="292"/>
      <c r="K1250" s="292"/>
      <c r="L1250" s="185"/>
      <c r="M1250" s="185"/>
      <c r="N1250" s="185"/>
      <c r="O1250" s="185"/>
      <c r="P1250" s="185"/>
      <c r="Q1250" s="185"/>
      <c r="R1250" s="185"/>
      <c r="S1250" s="185"/>
      <c r="T1250" s="185"/>
      <c r="U1250" s="185"/>
      <c r="V1250" s="185"/>
      <c r="W1250" s="185"/>
      <c r="X1250" s="185"/>
      <c r="Y1250" s="185"/>
      <c r="Z1250" s="185"/>
      <c r="AA1250" s="185"/>
      <c r="AB1250" s="185"/>
      <c r="AC1250" s="185"/>
      <c r="AD1250" s="185"/>
      <c r="AE1250" s="185"/>
      <c r="AF1250" s="185"/>
      <c r="AG1250" s="185"/>
      <c r="AH1250" s="249"/>
      <c r="AI1250" s="185"/>
      <c r="AJ1250" s="185"/>
      <c r="AK1250" s="185"/>
      <c r="AL1250" s="185"/>
      <c r="AM1250" s="185"/>
    </row>
    <row r="1251" spans="1:39">
      <c r="A1251" s="162"/>
      <c r="B1251" s="162"/>
      <c r="C1251" s="162"/>
      <c r="D1251" s="162"/>
      <c r="E1251" s="162"/>
      <c r="F1251" s="162"/>
      <c r="G1251" s="162"/>
      <c r="H1251" s="163"/>
      <c r="I1251" s="292"/>
      <c r="J1251" s="292"/>
      <c r="K1251" s="292"/>
      <c r="L1251" s="185"/>
      <c r="M1251" s="185"/>
      <c r="N1251" s="185"/>
      <c r="O1251" s="185"/>
      <c r="P1251" s="185"/>
      <c r="Q1251" s="185"/>
      <c r="R1251" s="185"/>
      <c r="S1251" s="185"/>
      <c r="T1251" s="185"/>
      <c r="U1251" s="185"/>
      <c r="V1251" s="185"/>
      <c r="W1251" s="185"/>
      <c r="X1251" s="185"/>
      <c r="Y1251" s="185"/>
      <c r="Z1251" s="185"/>
      <c r="AA1251" s="185"/>
      <c r="AB1251" s="185"/>
      <c r="AC1251" s="185"/>
      <c r="AD1251" s="185"/>
      <c r="AE1251" s="185"/>
      <c r="AF1251" s="185"/>
      <c r="AG1251" s="185"/>
      <c r="AH1251" s="249"/>
      <c r="AI1251" s="185"/>
      <c r="AJ1251" s="185"/>
      <c r="AK1251" s="185"/>
      <c r="AL1251" s="185"/>
      <c r="AM1251" s="185"/>
    </row>
    <row r="1252" spans="1:39">
      <c r="A1252" s="162"/>
      <c r="B1252" s="162"/>
      <c r="C1252" s="162"/>
      <c r="D1252" s="162"/>
      <c r="E1252" s="162"/>
      <c r="F1252" s="162"/>
      <c r="G1252" s="162"/>
      <c r="H1252" s="163"/>
      <c r="I1252" s="292"/>
      <c r="J1252" s="292"/>
      <c r="K1252" s="292"/>
      <c r="L1252" s="185"/>
      <c r="M1252" s="185"/>
      <c r="N1252" s="185"/>
      <c r="O1252" s="185"/>
      <c r="P1252" s="185"/>
      <c r="Q1252" s="185"/>
      <c r="R1252" s="185"/>
      <c r="S1252" s="185"/>
      <c r="T1252" s="185"/>
      <c r="U1252" s="185"/>
      <c r="V1252" s="185"/>
      <c r="W1252" s="185"/>
      <c r="X1252" s="185"/>
      <c r="Y1252" s="185"/>
      <c r="Z1252" s="185"/>
      <c r="AA1252" s="185"/>
      <c r="AB1252" s="185"/>
      <c r="AC1252" s="185"/>
      <c r="AD1252" s="185"/>
      <c r="AE1252" s="185"/>
      <c r="AF1252" s="185"/>
      <c r="AG1252" s="185"/>
      <c r="AH1252" s="249"/>
      <c r="AI1252" s="185"/>
      <c r="AJ1252" s="185"/>
      <c r="AK1252" s="185"/>
      <c r="AL1252" s="185"/>
      <c r="AM1252" s="185"/>
    </row>
    <row r="1253" spans="1:39">
      <c r="A1253" s="162"/>
      <c r="B1253" s="162"/>
      <c r="C1253" s="162"/>
      <c r="D1253" s="162"/>
      <c r="E1253" s="162"/>
      <c r="F1253" s="162"/>
      <c r="G1253" s="162"/>
      <c r="H1253" s="163"/>
      <c r="I1253" s="292"/>
      <c r="J1253" s="292"/>
      <c r="K1253" s="292"/>
      <c r="L1253" s="185"/>
      <c r="M1253" s="185"/>
      <c r="N1253" s="185"/>
      <c r="O1253" s="185"/>
      <c r="P1253" s="185"/>
      <c r="Q1253" s="185"/>
      <c r="R1253" s="185"/>
      <c r="S1253" s="185"/>
      <c r="T1253" s="185"/>
      <c r="U1253" s="185"/>
      <c r="V1253" s="185"/>
      <c r="W1253" s="185"/>
      <c r="X1253" s="185"/>
      <c r="Y1253" s="185"/>
      <c r="Z1253" s="185"/>
      <c r="AA1253" s="185"/>
      <c r="AB1253" s="185"/>
      <c r="AC1253" s="185"/>
      <c r="AD1253" s="185"/>
      <c r="AE1253" s="185"/>
      <c r="AF1253" s="185"/>
      <c r="AG1253" s="185"/>
      <c r="AH1253" s="249"/>
      <c r="AI1253" s="185"/>
      <c r="AJ1253" s="185"/>
      <c r="AK1253" s="185"/>
      <c r="AL1253" s="185"/>
      <c r="AM1253" s="185"/>
    </row>
    <row r="1254" spans="1:39">
      <c r="A1254" s="162"/>
      <c r="B1254" s="162"/>
      <c r="C1254" s="162"/>
      <c r="D1254" s="162"/>
      <c r="E1254" s="162"/>
      <c r="F1254" s="162"/>
      <c r="G1254" s="162"/>
      <c r="H1254" s="163"/>
      <c r="I1254" s="292"/>
      <c r="J1254" s="292"/>
      <c r="K1254" s="292"/>
      <c r="L1254" s="185"/>
      <c r="M1254" s="185"/>
      <c r="N1254" s="185"/>
      <c r="O1254" s="185"/>
      <c r="P1254" s="185"/>
      <c r="Q1254" s="185"/>
      <c r="R1254" s="185"/>
      <c r="S1254" s="185"/>
      <c r="T1254" s="185"/>
      <c r="U1254" s="185"/>
      <c r="V1254" s="185"/>
      <c r="W1254" s="185"/>
      <c r="X1254" s="185"/>
      <c r="Y1254" s="185"/>
      <c r="Z1254" s="185"/>
      <c r="AA1254" s="185"/>
      <c r="AB1254" s="185"/>
      <c r="AC1254" s="185"/>
      <c r="AD1254" s="185"/>
      <c r="AE1254" s="185"/>
      <c r="AF1254" s="185"/>
      <c r="AG1254" s="185"/>
      <c r="AH1254" s="249"/>
      <c r="AI1254" s="185"/>
      <c r="AJ1254" s="185"/>
      <c r="AK1254" s="185"/>
      <c r="AL1254" s="185"/>
      <c r="AM1254" s="185"/>
    </row>
    <row r="1255" spans="1:39">
      <c r="A1255" s="162"/>
      <c r="B1255" s="162"/>
      <c r="C1255" s="162"/>
      <c r="D1255" s="162"/>
      <c r="E1255" s="162"/>
      <c r="F1255" s="162"/>
      <c r="G1255" s="162"/>
      <c r="H1255" s="163"/>
      <c r="I1255" s="292"/>
      <c r="J1255" s="292"/>
      <c r="K1255" s="292"/>
      <c r="L1255" s="185"/>
      <c r="M1255" s="185"/>
      <c r="N1255" s="185"/>
      <c r="O1255" s="185"/>
      <c r="P1255" s="185"/>
      <c r="Q1255" s="185"/>
      <c r="R1255" s="185"/>
      <c r="S1255" s="185"/>
      <c r="T1255" s="185"/>
      <c r="U1255" s="185"/>
      <c r="V1255" s="185"/>
      <c r="W1255" s="185"/>
      <c r="X1255" s="185"/>
      <c r="Y1255" s="185"/>
      <c r="Z1255" s="185"/>
      <c r="AA1255" s="185"/>
      <c r="AB1255" s="185"/>
      <c r="AC1255" s="185"/>
      <c r="AD1255" s="185"/>
      <c r="AE1255" s="185"/>
      <c r="AF1255" s="185"/>
      <c r="AG1255" s="185"/>
      <c r="AH1255" s="249"/>
      <c r="AI1255" s="185"/>
      <c r="AJ1255" s="185"/>
      <c r="AK1255" s="185"/>
      <c r="AL1255" s="185"/>
      <c r="AM1255" s="185"/>
    </row>
    <row r="1256" spans="1:39">
      <c r="A1256" s="162"/>
      <c r="B1256" s="162"/>
      <c r="C1256" s="162"/>
      <c r="D1256" s="162"/>
      <c r="E1256" s="162"/>
      <c r="F1256" s="162"/>
      <c r="G1256" s="162"/>
      <c r="H1256" s="163"/>
      <c r="I1256" s="292"/>
      <c r="J1256" s="292"/>
      <c r="K1256" s="292"/>
      <c r="L1256" s="185"/>
      <c r="M1256" s="185"/>
      <c r="N1256" s="185"/>
      <c r="O1256" s="185"/>
      <c r="P1256" s="185"/>
      <c r="Q1256" s="185"/>
      <c r="R1256" s="185"/>
      <c r="S1256" s="185"/>
      <c r="T1256" s="185"/>
      <c r="U1256" s="185"/>
      <c r="V1256" s="185"/>
      <c r="W1256" s="185"/>
      <c r="X1256" s="185"/>
      <c r="Y1256" s="185"/>
      <c r="Z1256" s="185"/>
      <c r="AA1256" s="185"/>
      <c r="AB1256" s="185"/>
      <c r="AC1256" s="185"/>
      <c r="AD1256" s="185"/>
      <c r="AE1256" s="185"/>
      <c r="AF1256" s="185"/>
      <c r="AG1256" s="185"/>
      <c r="AH1256" s="249"/>
      <c r="AI1256" s="185"/>
      <c r="AJ1256" s="185"/>
      <c r="AK1256" s="185"/>
      <c r="AL1256" s="185"/>
      <c r="AM1256" s="185"/>
    </row>
    <row r="1257" spans="1:39">
      <c r="A1257" s="162"/>
      <c r="B1257" s="162"/>
      <c r="C1257" s="162"/>
      <c r="D1257" s="162"/>
      <c r="E1257" s="162"/>
      <c r="F1257" s="162"/>
      <c r="G1257" s="162"/>
      <c r="H1257" s="163"/>
      <c r="I1257" s="292"/>
      <c r="J1257" s="292"/>
      <c r="K1257" s="292"/>
      <c r="L1257" s="185"/>
      <c r="M1257" s="185"/>
      <c r="N1257" s="185"/>
      <c r="O1257" s="185"/>
      <c r="P1257" s="185"/>
      <c r="Q1257" s="185"/>
      <c r="R1257" s="185"/>
      <c r="S1257" s="185"/>
      <c r="T1257" s="185"/>
      <c r="U1257" s="185"/>
      <c r="V1257" s="185"/>
      <c r="W1257" s="185"/>
      <c r="X1257" s="185"/>
      <c r="Y1257" s="185"/>
      <c r="Z1257" s="185"/>
      <c r="AA1257" s="185"/>
      <c r="AB1257" s="185"/>
      <c r="AC1257" s="185"/>
      <c r="AD1257" s="185"/>
      <c r="AE1257" s="185"/>
      <c r="AF1257" s="185"/>
      <c r="AG1257" s="185"/>
      <c r="AH1257" s="249"/>
      <c r="AI1257" s="185"/>
      <c r="AJ1257" s="185"/>
      <c r="AK1257" s="185"/>
      <c r="AL1257" s="185"/>
      <c r="AM1257" s="185"/>
    </row>
    <row r="1258" spans="1:39">
      <c r="A1258" s="162"/>
      <c r="B1258" s="162"/>
      <c r="C1258" s="162"/>
      <c r="D1258" s="162"/>
      <c r="E1258" s="162"/>
      <c r="F1258" s="162"/>
      <c r="G1258" s="162"/>
      <c r="H1258" s="163"/>
      <c r="I1258" s="292"/>
      <c r="J1258" s="292"/>
      <c r="K1258" s="292"/>
      <c r="L1258" s="185"/>
      <c r="M1258" s="185"/>
      <c r="N1258" s="185"/>
      <c r="O1258" s="185"/>
      <c r="P1258" s="185"/>
      <c r="Q1258" s="185"/>
      <c r="R1258" s="185"/>
      <c r="S1258" s="185"/>
      <c r="T1258" s="185"/>
      <c r="U1258" s="185"/>
      <c r="V1258" s="185"/>
      <c r="W1258" s="185"/>
      <c r="X1258" s="185"/>
      <c r="Y1258" s="185"/>
      <c r="Z1258" s="185"/>
      <c r="AA1258" s="185"/>
      <c r="AB1258" s="185"/>
      <c r="AC1258" s="185"/>
      <c r="AD1258" s="185"/>
      <c r="AE1258" s="185"/>
      <c r="AF1258" s="185"/>
      <c r="AG1258" s="185"/>
      <c r="AH1258" s="249"/>
      <c r="AI1258" s="185"/>
      <c r="AJ1258" s="185"/>
      <c r="AK1258" s="185"/>
      <c r="AL1258" s="185"/>
      <c r="AM1258" s="185"/>
    </row>
    <row r="1259" spans="1:39">
      <c r="A1259" s="162"/>
      <c r="B1259" s="162"/>
      <c r="C1259" s="162"/>
      <c r="D1259" s="162"/>
      <c r="E1259" s="162"/>
      <c r="F1259" s="162"/>
      <c r="G1259" s="162"/>
      <c r="H1259" s="163"/>
      <c r="I1259" s="292"/>
      <c r="J1259" s="292"/>
      <c r="K1259" s="292"/>
      <c r="L1259" s="185"/>
      <c r="M1259" s="185"/>
      <c r="N1259" s="185"/>
      <c r="O1259" s="185"/>
      <c r="P1259" s="185"/>
      <c r="Q1259" s="185"/>
      <c r="R1259" s="185"/>
      <c r="S1259" s="185"/>
      <c r="T1259" s="185"/>
      <c r="U1259" s="185"/>
      <c r="V1259" s="185"/>
      <c r="W1259" s="185"/>
      <c r="X1259" s="185"/>
      <c r="Y1259" s="185"/>
      <c r="Z1259" s="185"/>
      <c r="AA1259" s="185"/>
      <c r="AB1259" s="185"/>
      <c r="AC1259" s="185"/>
      <c r="AD1259" s="185"/>
      <c r="AE1259" s="185"/>
      <c r="AF1259" s="185"/>
      <c r="AG1259" s="185"/>
      <c r="AH1259" s="249"/>
      <c r="AI1259" s="185"/>
      <c r="AJ1259" s="185"/>
      <c r="AK1259" s="185"/>
      <c r="AL1259" s="185"/>
      <c r="AM1259" s="185"/>
    </row>
    <row r="1260" spans="1:39">
      <c r="A1260" s="162"/>
      <c r="B1260" s="162"/>
      <c r="C1260" s="162"/>
      <c r="D1260" s="162"/>
      <c r="E1260" s="162"/>
      <c r="F1260" s="162"/>
      <c r="G1260" s="162"/>
      <c r="H1260" s="163"/>
      <c r="I1260" s="292"/>
      <c r="J1260" s="292"/>
      <c r="K1260" s="292"/>
      <c r="L1260" s="185"/>
      <c r="M1260" s="185"/>
      <c r="N1260" s="185"/>
      <c r="O1260" s="185"/>
      <c r="P1260" s="185"/>
      <c r="Q1260" s="185"/>
      <c r="R1260" s="185"/>
      <c r="S1260" s="185"/>
      <c r="T1260" s="185"/>
      <c r="U1260" s="185"/>
      <c r="V1260" s="185"/>
      <c r="W1260" s="185"/>
      <c r="X1260" s="185"/>
      <c r="Y1260" s="185"/>
      <c r="Z1260" s="185"/>
      <c r="AA1260" s="185"/>
      <c r="AB1260" s="185"/>
      <c r="AC1260" s="185"/>
      <c r="AD1260" s="185"/>
      <c r="AE1260" s="185"/>
      <c r="AF1260" s="185"/>
      <c r="AG1260" s="185"/>
      <c r="AH1260" s="249"/>
      <c r="AI1260" s="185"/>
      <c r="AJ1260" s="185"/>
      <c r="AK1260" s="185"/>
      <c r="AL1260" s="185"/>
      <c r="AM1260" s="185"/>
    </row>
    <row r="1261" spans="1:39">
      <c r="A1261" s="162"/>
      <c r="B1261" s="162"/>
      <c r="C1261" s="162"/>
      <c r="D1261" s="162"/>
      <c r="E1261" s="162"/>
      <c r="F1261" s="162"/>
      <c r="G1261" s="162"/>
      <c r="H1261" s="163"/>
      <c r="I1261" s="292"/>
      <c r="J1261" s="292"/>
      <c r="K1261" s="292"/>
      <c r="L1261" s="185"/>
      <c r="M1261" s="185"/>
      <c r="N1261" s="185"/>
      <c r="O1261" s="185"/>
      <c r="P1261" s="185"/>
      <c r="Q1261" s="185"/>
      <c r="R1261" s="185"/>
      <c r="S1261" s="185"/>
      <c r="T1261" s="185"/>
      <c r="U1261" s="185"/>
      <c r="V1261" s="185"/>
      <c r="W1261" s="185"/>
      <c r="X1261" s="185"/>
      <c r="Y1261" s="185"/>
      <c r="Z1261" s="185"/>
      <c r="AA1261" s="185"/>
      <c r="AB1261" s="185"/>
      <c r="AC1261" s="185"/>
      <c r="AD1261" s="185"/>
      <c r="AE1261" s="185"/>
      <c r="AF1261" s="185"/>
      <c r="AG1261" s="185"/>
      <c r="AH1261" s="249"/>
      <c r="AI1261" s="185"/>
      <c r="AJ1261" s="185"/>
      <c r="AK1261" s="185"/>
      <c r="AL1261" s="185"/>
      <c r="AM1261" s="185"/>
    </row>
    <row r="1262" spans="1:39">
      <c r="A1262" s="162"/>
      <c r="B1262" s="162"/>
      <c r="C1262" s="162"/>
      <c r="D1262" s="162"/>
      <c r="E1262" s="162"/>
      <c r="F1262" s="162"/>
      <c r="G1262" s="162"/>
      <c r="H1262" s="163"/>
      <c r="I1262" s="292"/>
      <c r="J1262" s="292"/>
      <c r="K1262" s="292"/>
      <c r="L1262" s="185"/>
      <c r="M1262" s="185"/>
      <c r="N1262" s="185"/>
      <c r="O1262" s="185"/>
      <c r="P1262" s="185"/>
      <c r="Q1262" s="185"/>
      <c r="R1262" s="185"/>
      <c r="S1262" s="185"/>
      <c r="T1262" s="185"/>
      <c r="U1262" s="185"/>
      <c r="V1262" s="185"/>
      <c r="W1262" s="185"/>
      <c r="X1262" s="185"/>
      <c r="Y1262" s="185"/>
      <c r="Z1262" s="185"/>
      <c r="AA1262" s="185"/>
      <c r="AB1262" s="185"/>
      <c r="AC1262" s="185"/>
      <c r="AD1262" s="185"/>
      <c r="AE1262" s="185"/>
      <c r="AF1262" s="185"/>
      <c r="AG1262" s="185"/>
      <c r="AH1262" s="249"/>
      <c r="AI1262" s="185"/>
      <c r="AJ1262" s="185"/>
      <c r="AK1262" s="185"/>
      <c r="AL1262" s="185"/>
      <c r="AM1262" s="185"/>
    </row>
    <row r="1263" spans="1:39">
      <c r="A1263" s="162"/>
      <c r="B1263" s="162"/>
      <c r="C1263" s="162"/>
      <c r="D1263" s="162"/>
      <c r="E1263" s="162"/>
      <c r="F1263" s="162"/>
      <c r="G1263" s="162"/>
      <c r="H1263" s="163"/>
      <c r="I1263" s="292"/>
      <c r="J1263" s="292"/>
      <c r="K1263" s="292"/>
      <c r="L1263" s="185"/>
      <c r="M1263" s="185"/>
      <c r="N1263" s="185"/>
      <c r="O1263" s="185"/>
      <c r="P1263" s="185"/>
      <c r="Q1263" s="185"/>
      <c r="R1263" s="185"/>
      <c r="S1263" s="185"/>
      <c r="T1263" s="185"/>
      <c r="U1263" s="185"/>
      <c r="V1263" s="185"/>
      <c r="W1263" s="185"/>
      <c r="X1263" s="185"/>
      <c r="Y1263" s="185"/>
      <c r="Z1263" s="185"/>
      <c r="AA1263" s="185"/>
      <c r="AB1263" s="185"/>
      <c r="AC1263" s="185"/>
      <c r="AD1263" s="185"/>
      <c r="AE1263" s="185"/>
      <c r="AF1263" s="185"/>
      <c r="AG1263" s="185"/>
      <c r="AH1263" s="249"/>
      <c r="AI1263" s="185"/>
      <c r="AJ1263" s="185"/>
      <c r="AK1263" s="185"/>
      <c r="AL1263" s="185"/>
      <c r="AM1263" s="185"/>
    </row>
    <row r="1264" spans="1:39">
      <c r="A1264" s="162"/>
      <c r="B1264" s="162"/>
      <c r="C1264" s="162"/>
      <c r="D1264" s="162"/>
      <c r="E1264" s="162"/>
      <c r="F1264" s="162"/>
      <c r="G1264" s="162"/>
      <c r="H1264" s="163"/>
      <c r="I1264" s="292"/>
      <c r="J1264" s="292"/>
      <c r="K1264" s="292"/>
      <c r="L1264" s="185"/>
      <c r="M1264" s="185"/>
      <c r="N1264" s="185"/>
      <c r="O1264" s="185"/>
      <c r="P1264" s="185"/>
      <c r="Q1264" s="185"/>
      <c r="R1264" s="185"/>
      <c r="S1264" s="185"/>
      <c r="T1264" s="185"/>
      <c r="U1264" s="185"/>
      <c r="V1264" s="185"/>
      <c r="W1264" s="185"/>
      <c r="X1264" s="185"/>
      <c r="Y1264" s="185"/>
      <c r="Z1264" s="185"/>
      <c r="AA1264" s="185"/>
      <c r="AB1264" s="185"/>
      <c r="AC1264" s="185"/>
      <c r="AD1264" s="185"/>
      <c r="AE1264" s="185"/>
      <c r="AF1264" s="185"/>
      <c r="AG1264" s="185"/>
      <c r="AH1264" s="249"/>
      <c r="AI1264" s="185"/>
      <c r="AJ1264" s="185"/>
      <c r="AK1264" s="185"/>
      <c r="AL1264" s="185"/>
      <c r="AM1264" s="185"/>
    </row>
    <row r="1265" spans="1:39">
      <c r="A1265" s="162"/>
      <c r="B1265" s="162"/>
      <c r="C1265" s="162"/>
      <c r="D1265" s="162"/>
      <c r="E1265" s="162"/>
      <c r="F1265" s="162"/>
      <c r="G1265" s="162"/>
      <c r="H1265" s="163"/>
      <c r="I1265" s="292"/>
      <c r="J1265" s="292"/>
      <c r="K1265" s="292"/>
      <c r="L1265" s="185"/>
      <c r="M1265" s="185"/>
      <c r="N1265" s="185"/>
      <c r="O1265" s="185"/>
      <c r="P1265" s="185"/>
      <c r="Q1265" s="185"/>
      <c r="R1265" s="185"/>
      <c r="S1265" s="185"/>
      <c r="T1265" s="185"/>
      <c r="U1265" s="185"/>
      <c r="V1265" s="185"/>
      <c r="W1265" s="185"/>
      <c r="X1265" s="185"/>
      <c r="Y1265" s="185"/>
      <c r="Z1265" s="185"/>
      <c r="AA1265" s="185"/>
      <c r="AB1265" s="185"/>
      <c r="AC1265" s="185"/>
      <c r="AD1265" s="185"/>
      <c r="AE1265" s="185"/>
      <c r="AF1265" s="185"/>
      <c r="AG1265" s="185"/>
      <c r="AH1265" s="249"/>
      <c r="AI1265" s="185"/>
      <c r="AJ1265" s="185"/>
      <c r="AK1265" s="185"/>
      <c r="AL1265" s="185"/>
      <c r="AM1265" s="185"/>
    </row>
    <row r="1266" spans="1:39">
      <c r="A1266" s="162"/>
      <c r="B1266" s="162"/>
      <c r="C1266" s="162"/>
      <c r="D1266" s="162"/>
      <c r="E1266" s="162"/>
      <c r="F1266" s="162"/>
      <c r="G1266" s="162"/>
      <c r="H1266" s="163"/>
      <c r="I1266" s="292"/>
      <c r="J1266" s="292"/>
      <c r="K1266" s="292"/>
      <c r="L1266" s="185"/>
      <c r="M1266" s="185"/>
      <c r="N1266" s="185"/>
      <c r="O1266" s="185"/>
      <c r="P1266" s="185"/>
      <c r="Q1266" s="185"/>
      <c r="R1266" s="185"/>
      <c r="S1266" s="185"/>
      <c r="T1266" s="185"/>
      <c r="U1266" s="185"/>
      <c r="V1266" s="185"/>
      <c r="W1266" s="185"/>
      <c r="X1266" s="185"/>
      <c r="Y1266" s="185"/>
      <c r="Z1266" s="185"/>
      <c r="AA1266" s="185"/>
      <c r="AB1266" s="185"/>
      <c r="AC1266" s="185"/>
      <c r="AD1266" s="185"/>
      <c r="AE1266" s="185"/>
      <c r="AF1266" s="185"/>
      <c r="AG1266" s="185"/>
      <c r="AH1266" s="249"/>
      <c r="AI1266" s="185"/>
      <c r="AJ1266" s="185"/>
      <c r="AK1266" s="185"/>
      <c r="AL1266" s="185"/>
      <c r="AM1266" s="185"/>
    </row>
    <row r="1267" spans="1:39">
      <c r="A1267" s="162"/>
      <c r="B1267" s="162"/>
      <c r="C1267" s="162"/>
      <c r="D1267" s="162"/>
      <c r="E1267" s="162"/>
      <c r="F1267" s="162"/>
      <c r="G1267" s="162"/>
      <c r="H1267" s="163"/>
      <c r="I1267" s="292"/>
      <c r="J1267" s="292"/>
      <c r="K1267" s="292"/>
      <c r="L1267" s="185"/>
      <c r="M1267" s="185"/>
      <c r="N1267" s="185"/>
      <c r="O1267" s="185"/>
      <c r="P1267" s="185"/>
      <c r="Q1267" s="185"/>
      <c r="R1267" s="185"/>
      <c r="S1267" s="185"/>
      <c r="T1267" s="185"/>
      <c r="U1267" s="185"/>
      <c r="V1267" s="185"/>
      <c r="W1267" s="185"/>
      <c r="X1267" s="185"/>
      <c r="Y1267" s="185"/>
      <c r="Z1267" s="185"/>
      <c r="AA1267" s="185"/>
      <c r="AB1267" s="185"/>
      <c r="AC1267" s="185"/>
      <c r="AD1267" s="185"/>
      <c r="AE1267" s="185"/>
      <c r="AF1267" s="185"/>
      <c r="AG1267" s="185"/>
      <c r="AH1267" s="249"/>
      <c r="AI1267" s="185"/>
      <c r="AJ1267" s="185"/>
      <c r="AK1267" s="185"/>
      <c r="AL1267" s="185"/>
      <c r="AM1267" s="185"/>
    </row>
    <row r="1268" spans="1:39">
      <c r="A1268" s="162"/>
      <c r="B1268" s="162"/>
      <c r="C1268" s="162"/>
      <c r="D1268" s="162"/>
      <c r="E1268" s="162"/>
      <c r="F1268" s="162"/>
      <c r="G1268" s="162"/>
      <c r="H1268" s="163"/>
      <c r="I1268" s="292"/>
      <c r="J1268" s="292"/>
      <c r="K1268" s="292"/>
      <c r="L1268" s="185"/>
      <c r="M1268" s="185"/>
      <c r="N1268" s="185"/>
      <c r="O1268" s="185"/>
      <c r="P1268" s="185"/>
      <c r="Q1268" s="185"/>
      <c r="R1268" s="185"/>
      <c r="S1268" s="185"/>
      <c r="T1268" s="185"/>
      <c r="U1268" s="185"/>
      <c r="V1268" s="185"/>
      <c r="W1268" s="185"/>
      <c r="X1268" s="185"/>
      <c r="Y1268" s="185"/>
      <c r="Z1268" s="185"/>
      <c r="AA1268" s="185"/>
      <c r="AB1268" s="185"/>
      <c r="AC1268" s="185"/>
      <c r="AD1268" s="185"/>
      <c r="AE1268" s="185"/>
      <c r="AF1268" s="185"/>
      <c r="AG1268" s="185"/>
      <c r="AH1268" s="249"/>
      <c r="AI1268" s="185"/>
      <c r="AJ1268" s="185"/>
      <c r="AK1268" s="185"/>
      <c r="AL1268" s="185"/>
      <c r="AM1268" s="185"/>
    </row>
    <row r="1269" spans="1:39">
      <c r="A1269" s="162"/>
      <c r="B1269" s="162"/>
      <c r="C1269" s="162"/>
      <c r="D1269" s="162"/>
      <c r="E1269" s="162"/>
      <c r="F1269" s="162"/>
      <c r="G1269" s="162"/>
      <c r="H1269" s="163"/>
      <c r="I1269" s="292"/>
      <c r="J1269" s="292"/>
      <c r="K1269" s="292"/>
      <c r="L1269" s="185"/>
      <c r="M1269" s="185"/>
      <c r="N1269" s="185"/>
      <c r="O1269" s="185"/>
      <c r="P1269" s="185"/>
      <c r="Q1269" s="185"/>
      <c r="R1269" s="185"/>
      <c r="S1269" s="185"/>
      <c r="T1269" s="185"/>
      <c r="U1269" s="185"/>
      <c r="V1269" s="185"/>
      <c r="W1269" s="185"/>
      <c r="X1269" s="185"/>
      <c r="Y1269" s="185"/>
      <c r="Z1269" s="185"/>
      <c r="AA1269" s="185"/>
      <c r="AB1269" s="185"/>
      <c r="AC1269" s="185"/>
      <c r="AD1269" s="185"/>
      <c r="AE1269" s="185"/>
      <c r="AF1269" s="185"/>
      <c r="AG1269" s="185"/>
      <c r="AH1269" s="249"/>
      <c r="AI1269" s="185"/>
      <c r="AJ1269" s="185"/>
      <c r="AK1269" s="185"/>
      <c r="AL1269" s="185"/>
      <c r="AM1269" s="185"/>
    </row>
    <row r="1270" spans="1:39">
      <c r="A1270" s="162"/>
      <c r="B1270" s="162"/>
      <c r="C1270" s="162"/>
      <c r="D1270" s="162"/>
      <c r="E1270" s="162"/>
      <c r="F1270" s="162"/>
      <c r="G1270" s="162"/>
      <c r="H1270" s="163"/>
      <c r="I1270" s="292"/>
      <c r="J1270" s="292"/>
      <c r="K1270" s="292"/>
      <c r="L1270" s="185"/>
      <c r="M1270" s="185"/>
      <c r="N1270" s="185"/>
      <c r="O1270" s="185"/>
      <c r="P1270" s="185"/>
      <c r="Q1270" s="185"/>
      <c r="R1270" s="185"/>
      <c r="S1270" s="185"/>
      <c r="T1270" s="185"/>
      <c r="U1270" s="185"/>
      <c r="V1270" s="185"/>
      <c r="W1270" s="185"/>
      <c r="X1270" s="185"/>
      <c r="Y1270" s="185"/>
      <c r="Z1270" s="185"/>
      <c r="AA1270" s="185"/>
      <c r="AB1270" s="185"/>
      <c r="AC1270" s="185"/>
      <c r="AD1270" s="185"/>
      <c r="AE1270" s="185"/>
      <c r="AF1270" s="185"/>
      <c r="AG1270" s="185"/>
      <c r="AH1270" s="249"/>
      <c r="AI1270" s="185"/>
      <c r="AJ1270" s="185"/>
      <c r="AK1270" s="185"/>
      <c r="AL1270" s="185"/>
      <c r="AM1270" s="185"/>
    </row>
    <row r="1271" spans="1:39">
      <c r="A1271" s="162"/>
      <c r="B1271" s="162"/>
      <c r="C1271" s="162"/>
      <c r="D1271" s="162"/>
      <c r="E1271" s="162"/>
      <c r="F1271" s="162"/>
      <c r="G1271" s="162"/>
      <c r="H1271" s="163"/>
      <c r="I1271" s="292"/>
      <c r="J1271" s="292"/>
      <c r="K1271" s="292"/>
      <c r="L1271" s="185"/>
      <c r="M1271" s="185"/>
      <c r="N1271" s="185"/>
      <c r="O1271" s="185"/>
      <c r="P1271" s="185"/>
      <c r="Q1271" s="185"/>
      <c r="R1271" s="185"/>
      <c r="S1271" s="185"/>
      <c r="T1271" s="185"/>
      <c r="U1271" s="185"/>
      <c r="V1271" s="185"/>
      <c r="W1271" s="185"/>
      <c r="X1271" s="185"/>
      <c r="Y1271" s="185"/>
      <c r="Z1271" s="185"/>
      <c r="AA1271" s="185"/>
      <c r="AB1271" s="185"/>
      <c r="AC1271" s="185"/>
      <c r="AD1271" s="185"/>
      <c r="AE1271" s="185"/>
      <c r="AF1271" s="185"/>
      <c r="AG1271" s="185"/>
      <c r="AH1271" s="249"/>
      <c r="AI1271" s="185"/>
      <c r="AJ1271" s="185"/>
      <c r="AK1271" s="185"/>
      <c r="AL1271" s="185"/>
      <c r="AM1271" s="185"/>
    </row>
    <row r="1272" spans="1:39">
      <c r="A1272" s="162"/>
      <c r="B1272" s="162"/>
      <c r="C1272" s="162"/>
      <c r="D1272" s="162"/>
      <c r="E1272" s="162"/>
      <c r="F1272" s="162"/>
      <c r="G1272" s="162"/>
      <c r="H1272" s="163"/>
      <c r="I1272" s="292"/>
      <c r="J1272" s="292"/>
      <c r="K1272" s="292"/>
      <c r="L1272" s="185"/>
      <c r="M1272" s="185"/>
      <c r="N1272" s="185"/>
      <c r="O1272" s="185"/>
      <c r="P1272" s="185"/>
      <c r="Q1272" s="185"/>
      <c r="R1272" s="185"/>
      <c r="S1272" s="185"/>
      <c r="T1272" s="185"/>
      <c r="U1272" s="185"/>
      <c r="V1272" s="185"/>
      <c r="W1272" s="185"/>
      <c r="X1272" s="185"/>
      <c r="Y1272" s="185"/>
      <c r="Z1272" s="185"/>
      <c r="AA1272" s="185"/>
      <c r="AB1272" s="185"/>
      <c r="AC1272" s="185"/>
      <c r="AD1272" s="185"/>
      <c r="AE1272" s="185"/>
      <c r="AF1272" s="185"/>
      <c r="AG1272" s="185"/>
      <c r="AH1272" s="249"/>
      <c r="AI1272" s="185"/>
      <c r="AJ1272" s="185"/>
      <c r="AK1272" s="185"/>
      <c r="AL1272" s="185"/>
      <c r="AM1272" s="185"/>
    </row>
    <row r="1273" spans="1:39">
      <c r="A1273" s="162"/>
      <c r="B1273" s="162"/>
      <c r="C1273" s="162"/>
      <c r="D1273" s="162"/>
      <c r="E1273" s="162"/>
      <c r="F1273" s="162"/>
      <c r="G1273" s="162"/>
      <c r="H1273" s="163"/>
      <c r="I1273" s="292"/>
      <c r="J1273" s="292"/>
      <c r="K1273" s="292"/>
      <c r="L1273" s="185"/>
      <c r="M1273" s="185"/>
      <c r="N1273" s="185"/>
      <c r="O1273" s="185"/>
      <c r="P1273" s="185"/>
      <c r="Q1273" s="185"/>
      <c r="R1273" s="185"/>
      <c r="S1273" s="185"/>
      <c r="T1273" s="185"/>
      <c r="U1273" s="185"/>
      <c r="V1273" s="185"/>
      <c r="W1273" s="185"/>
      <c r="X1273" s="185"/>
      <c r="Y1273" s="185"/>
      <c r="Z1273" s="185"/>
      <c r="AA1273" s="185"/>
      <c r="AB1273" s="185"/>
      <c r="AC1273" s="185"/>
      <c r="AD1273" s="185"/>
      <c r="AE1273" s="185"/>
      <c r="AF1273" s="185"/>
      <c r="AG1273" s="185"/>
      <c r="AH1273" s="249"/>
      <c r="AI1273" s="185"/>
      <c r="AJ1273" s="185"/>
      <c r="AK1273" s="185"/>
      <c r="AL1273" s="185"/>
      <c r="AM1273" s="185"/>
    </row>
    <row r="1274" spans="1:39">
      <c r="A1274" s="162"/>
      <c r="B1274" s="162"/>
      <c r="C1274" s="162"/>
      <c r="D1274" s="162"/>
      <c r="E1274" s="162"/>
      <c r="F1274" s="162"/>
      <c r="G1274" s="162"/>
      <c r="H1274" s="163"/>
      <c r="I1274" s="292"/>
      <c r="J1274" s="292"/>
      <c r="K1274" s="292"/>
      <c r="L1274" s="185"/>
      <c r="M1274" s="185"/>
      <c r="N1274" s="185"/>
      <c r="O1274" s="185"/>
      <c r="P1274" s="185"/>
      <c r="Q1274" s="185"/>
      <c r="R1274" s="185"/>
      <c r="S1274" s="185"/>
      <c r="T1274" s="185"/>
      <c r="U1274" s="185"/>
      <c r="V1274" s="185"/>
      <c r="W1274" s="185"/>
      <c r="X1274" s="185"/>
      <c r="Y1274" s="185"/>
      <c r="Z1274" s="185"/>
      <c r="AA1274" s="185"/>
      <c r="AB1274" s="185"/>
      <c r="AC1274" s="185"/>
      <c r="AD1274" s="185"/>
      <c r="AE1274" s="185"/>
      <c r="AF1274" s="185"/>
      <c r="AG1274" s="185"/>
      <c r="AH1274" s="249"/>
      <c r="AI1274" s="185"/>
      <c r="AJ1274" s="185"/>
      <c r="AK1274" s="185"/>
      <c r="AL1274" s="185"/>
      <c r="AM1274" s="185"/>
    </row>
    <row r="1275" spans="1:39">
      <c r="A1275" s="162"/>
      <c r="B1275" s="162"/>
      <c r="C1275" s="162"/>
      <c r="D1275" s="162"/>
      <c r="E1275" s="162"/>
      <c r="F1275" s="162"/>
      <c r="G1275" s="162"/>
      <c r="H1275" s="163"/>
      <c r="I1275" s="292"/>
      <c r="J1275" s="292"/>
      <c r="K1275" s="292"/>
      <c r="L1275" s="185"/>
      <c r="M1275" s="185"/>
      <c r="N1275" s="185"/>
      <c r="O1275" s="185"/>
      <c r="P1275" s="185"/>
      <c r="Q1275" s="185"/>
      <c r="R1275" s="185"/>
      <c r="S1275" s="185"/>
      <c r="T1275" s="185"/>
      <c r="U1275" s="185"/>
      <c r="V1275" s="185"/>
      <c r="W1275" s="185"/>
      <c r="X1275" s="185"/>
      <c r="Y1275" s="185"/>
      <c r="Z1275" s="185"/>
      <c r="AA1275" s="185"/>
      <c r="AB1275" s="185"/>
      <c r="AC1275" s="185"/>
      <c r="AD1275" s="185"/>
      <c r="AE1275" s="185"/>
      <c r="AF1275" s="185"/>
      <c r="AG1275" s="185"/>
      <c r="AH1275" s="249"/>
      <c r="AI1275" s="185"/>
      <c r="AJ1275" s="185"/>
      <c r="AK1275" s="185"/>
      <c r="AL1275" s="185"/>
      <c r="AM1275" s="185"/>
    </row>
    <row r="1276" spans="1:39">
      <c r="A1276" s="162"/>
      <c r="B1276" s="162"/>
      <c r="C1276" s="162"/>
      <c r="D1276" s="162"/>
      <c r="E1276" s="162"/>
      <c r="F1276" s="162"/>
      <c r="G1276" s="162"/>
      <c r="H1276" s="163"/>
      <c r="I1276" s="292"/>
      <c r="J1276" s="292"/>
      <c r="K1276" s="292"/>
      <c r="L1276" s="185"/>
      <c r="M1276" s="185"/>
      <c r="N1276" s="185"/>
      <c r="O1276" s="185"/>
      <c r="P1276" s="185"/>
      <c r="Q1276" s="185"/>
      <c r="R1276" s="185"/>
      <c r="S1276" s="185"/>
      <c r="T1276" s="185"/>
      <c r="U1276" s="185"/>
      <c r="V1276" s="185"/>
      <c r="W1276" s="185"/>
      <c r="X1276" s="185"/>
      <c r="Y1276" s="185"/>
      <c r="Z1276" s="185"/>
      <c r="AA1276" s="185"/>
      <c r="AB1276" s="185"/>
      <c r="AC1276" s="185"/>
      <c r="AD1276" s="185"/>
      <c r="AE1276" s="185"/>
      <c r="AF1276" s="185"/>
      <c r="AG1276" s="185"/>
      <c r="AH1276" s="249"/>
      <c r="AI1276" s="185"/>
      <c r="AJ1276" s="185"/>
      <c r="AK1276" s="185"/>
      <c r="AL1276" s="185"/>
      <c r="AM1276" s="185"/>
    </row>
    <row r="1277" spans="1:39">
      <c r="A1277" s="162"/>
      <c r="B1277" s="162"/>
      <c r="C1277" s="162"/>
      <c r="D1277" s="162"/>
      <c r="E1277" s="162"/>
      <c r="F1277" s="162"/>
      <c r="G1277" s="162"/>
      <c r="H1277" s="163"/>
      <c r="I1277" s="292"/>
      <c r="J1277" s="292"/>
      <c r="K1277" s="292"/>
      <c r="L1277" s="185"/>
      <c r="M1277" s="185"/>
      <c r="N1277" s="185"/>
      <c r="O1277" s="185"/>
      <c r="P1277" s="185"/>
      <c r="Q1277" s="185"/>
      <c r="R1277" s="185"/>
      <c r="S1277" s="185"/>
      <c r="T1277" s="185"/>
      <c r="U1277" s="185"/>
      <c r="V1277" s="185"/>
      <c r="W1277" s="185"/>
      <c r="X1277" s="185"/>
      <c r="Y1277" s="185"/>
      <c r="Z1277" s="185"/>
      <c r="AA1277" s="185"/>
      <c r="AB1277" s="185"/>
      <c r="AC1277" s="185"/>
      <c r="AD1277" s="185"/>
      <c r="AE1277" s="185"/>
      <c r="AF1277" s="185"/>
      <c r="AG1277" s="185"/>
      <c r="AH1277" s="249"/>
      <c r="AI1277" s="185"/>
      <c r="AJ1277" s="185"/>
      <c r="AK1277" s="185"/>
      <c r="AL1277" s="185"/>
      <c r="AM1277" s="185"/>
    </row>
    <row r="1278" spans="1:39">
      <c r="A1278" s="162"/>
      <c r="B1278" s="162"/>
      <c r="C1278" s="162"/>
      <c r="D1278" s="162"/>
      <c r="E1278" s="162"/>
      <c r="F1278" s="162"/>
      <c r="G1278" s="162"/>
      <c r="H1278" s="163"/>
      <c r="I1278" s="292"/>
      <c r="J1278" s="292"/>
      <c r="K1278" s="292"/>
      <c r="L1278" s="185"/>
      <c r="M1278" s="185"/>
      <c r="N1278" s="185"/>
      <c r="O1278" s="185"/>
      <c r="P1278" s="185"/>
      <c r="Q1278" s="185"/>
      <c r="R1278" s="185"/>
      <c r="S1278" s="185"/>
      <c r="T1278" s="185"/>
      <c r="U1278" s="185"/>
      <c r="V1278" s="185"/>
      <c r="W1278" s="185"/>
      <c r="X1278" s="185"/>
      <c r="Y1278" s="185"/>
      <c r="Z1278" s="185"/>
      <c r="AA1278" s="185"/>
      <c r="AB1278" s="185"/>
      <c r="AC1278" s="185"/>
      <c r="AD1278" s="185"/>
      <c r="AE1278" s="185"/>
      <c r="AF1278" s="185"/>
      <c r="AG1278" s="185"/>
      <c r="AH1278" s="249"/>
      <c r="AI1278" s="185"/>
      <c r="AJ1278" s="185"/>
      <c r="AK1278" s="185"/>
      <c r="AL1278" s="185"/>
      <c r="AM1278" s="185"/>
    </row>
    <row r="1279" spans="1:39">
      <c r="A1279" s="162"/>
      <c r="B1279" s="162"/>
      <c r="C1279" s="162"/>
      <c r="D1279" s="162"/>
      <c r="E1279" s="162"/>
      <c r="F1279" s="162"/>
      <c r="G1279" s="162"/>
      <c r="H1279" s="163"/>
      <c r="I1279" s="292"/>
      <c r="J1279" s="292"/>
      <c r="K1279" s="292"/>
      <c r="L1279" s="185"/>
      <c r="M1279" s="185"/>
      <c r="N1279" s="185"/>
      <c r="O1279" s="185"/>
      <c r="P1279" s="185"/>
      <c r="Q1279" s="185"/>
      <c r="R1279" s="185"/>
      <c r="S1279" s="185"/>
      <c r="T1279" s="185"/>
      <c r="U1279" s="185"/>
      <c r="V1279" s="185"/>
      <c r="W1279" s="185"/>
      <c r="X1279" s="185"/>
      <c r="Y1279" s="185"/>
      <c r="Z1279" s="185"/>
      <c r="AA1279" s="185"/>
      <c r="AB1279" s="185"/>
      <c r="AC1279" s="185"/>
      <c r="AD1279" s="185"/>
      <c r="AE1279" s="185"/>
      <c r="AF1279" s="185"/>
      <c r="AG1279" s="185"/>
      <c r="AH1279" s="249"/>
      <c r="AI1279" s="185"/>
      <c r="AJ1279" s="185"/>
      <c r="AK1279" s="185"/>
      <c r="AL1279" s="185"/>
      <c r="AM1279" s="185"/>
    </row>
    <row r="1280" spans="1:39">
      <c r="A1280" s="162"/>
      <c r="B1280" s="162"/>
      <c r="C1280" s="162"/>
      <c r="D1280" s="162"/>
      <c r="E1280" s="162"/>
      <c r="F1280" s="162"/>
      <c r="G1280" s="162"/>
      <c r="H1280" s="163"/>
      <c r="I1280" s="292"/>
      <c r="J1280" s="292"/>
      <c r="K1280" s="292"/>
      <c r="L1280" s="185"/>
      <c r="M1280" s="185"/>
      <c r="N1280" s="185"/>
      <c r="O1280" s="185"/>
      <c r="P1280" s="185"/>
      <c r="Q1280" s="185"/>
      <c r="R1280" s="185"/>
      <c r="S1280" s="185"/>
      <c r="T1280" s="185"/>
      <c r="U1280" s="185"/>
      <c r="V1280" s="185"/>
      <c r="W1280" s="185"/>
      <c r="X1280" s="185"/>
      <c r="Y1280" s="185"/>
      <c r="Z1280" s="185"/>
      <c r="AA1280" s="185"/>
      <c r="AB1280" s="185"/>
      <c r="AC1280" s="185"/>
      <c r="AD1280" s="185"/>
      <c r="AE1280" s="185"/>
      <c r="AF1280" s="185"/>
      <c r="AG1280" s="185"/>
      <c r="AH1280" s="249"/>
      <c r="AI1280" s="185"/>
      <c r="AJ1280" s="185"/>
      <c r="AK1280" s="185"/>
      <c r="AL1280" s="185"/>
      <c r="AM1280" s="185"/>
    </row>
    <row r="1281" spans="1:39">
      <c r="A1281" s="162"/>
      <c r="B1281" s="162"/>
      <c r="C1281" s="162"/>
      <c r="D1281" s="162"/>
      <c r="E1281" s="162"/>
      <c r="F1281" s="162"/>
      <c r="G1281" s="162"/>
      <c r="H1281" s="163"/>
      <c r="I1281" s="292"/>
      <c r="J1281" s="292"/>
      <c r="K1281" s="292"/>
      <c r="L1281" s="185"/>
      <c r="M1281" s="185"/>
      <c r="N1281" s="185"/>
      <c r="O1281" s="185"/>
      <c r="P1281" s="185"/>
      <c r="Q1281" s="185"/>
      <c r="R1281" s="185"/>
      <c r="S1281" s="185"/>
      <c r="T1281" s="185"/>
      <c r="U1281" s="185"/>
      <c r="V1281" s="185"/>
      <c r="W1281" s="185"/>
      <c r="X1281" s="185"/>
      <c r="Y1281" s="185"/>
      <c r="Z1281" s="185"/>
      <c r="AA1281" s="185"/>
      <c r="AB1281" s="185"/>
      <c r="AC1281" s="185"/>
      <c r="AD1281" s="185"/>
      <c r="AE1281" s="185"/>
      <c r="AF1281" s="185"/>
      <c r="AG1281" s="185"/>
      <c r="AH1281" s="249"/>
      <c r="AI1281" s="185"/>
      <c r="AJ1281" s="185"/>
      <c r="AK1281" s="185"/>
      <c r="AL1281" s="185"/>
      <c r="AM1281" s="185"/>
    </row>
    <row r="1282" spans="1:39">
      <c r="A1282" s="162"/>
      <c r="B1282" s="162"/>
      <c r="C1282" s="162"/>
      <c r="D1282" s="162"/>
      <c r="E1282" s="162"/>
      <c r="F1282" s="162"/>
      <c r="G1282" s="162"/>
      <c r="H1282" s="163"/>
      <c r="I1282" s="292"/>
      <c r="J1282" s="292"/>
      <c r="K1282" s="292"/>
      <c r="L1282" s="185"/>
      <c r="M1282" s="185"/>
      <c r="N1282" s="185"/>
      <c r="O1282" s="185"/>
      <c r="P1282" s="185"/>
      <c r="Q1282" s="185"/>
      <c r="R1282" s="185"/>
      <c r="S1282" s="185"/>
      <c r="T1282" s="185"/>
      <c r="U1282" s="185"/>
      <c r="V1282" s="185"/>
      <c r="W1282" s="185"/>
      <c r="X1282" s="185"/>
      <c r="Y1282" s="185"/>
      <c r="Z1282" s="185"/>
      <c r="AA1282" s="185"/>
      <c r="AB1282" s="185"/>
      <c r="AC1282" s="185"/>
      <c r="AD1282" s="185"/>
      <c r="AE1282" s="185"/>
      <c r="AF1282" s="185"/>
      <c r="AG1282" s="185"/>
      <c r="AH1282" s="249"/>
      <c r="AI1282" s="185"/>
      <c r="AJ1282" s="185"/>
      <c r="AK1282" s="185"/>
      <c r="AL1282" s="185"/>
      <c r="AM1282" s="185"/>
    </row>
    <row r="1283" spans="1:39">
      <c r="A1283" s="162"/>
      <c r="B1283" s="162"/>
      <c r="C1283" s="162"/>
      <c r="D1283" s="162"/>
      <c r="E1283" s="162"/>
      <c r="F1283" s="162"/>
      <c r="G1283" s="162"/>
      <c r="H1283" s="163"/>
      <c r="I1283" s="292"/>
      <c r="J1283" s="292"/>
      <c r="K1283" s="292"/>
      <c r="L1283" s="185"/>
      <c r="M1283" s="185"/>
      <c r="N1283" s="185"/>
      <c r="O1283" s="185"/>
      <c r="P1283" s="185"/>
      <c r="Q1283" s="185"/>
      <c r="R1283" s="185"/>
      <c r="S1283" s="185"/>
      <c r="T1283" s="185"/>
      <c r="U1283" s="185"/>
      <c r="V1283" s="185"/>
      <c r="W1283" s="185"/>
      <c r="X1283" s="185"/>
      <c r="Y1283" s="185"/>
      <c r="Z1283" s="185"/>
      <c r="AA1283" s="185"/>
      <c r="AB1283" s="185"/>
      <c r="AC1283" s="185"/>
      <c r="AD1283" s="185"/>
      <c r="AE1283" s="185"/>
      <c r="AF1283" s="185"/>
      <c r="AG1283" s="185"/>
      <c r="AH1283" s="249"/>
      <c r="AI1283" s="185"/>
      <c r="AJ1283" s="185"/>
      <c r="AK1283" s="185"/>
      <c r="AL1283" s="185"/>
      <c r="AM1283" s="185"/>
    </row>
    <row r="1284" spans="1:39">
      <c r="A1284" s="162"/>
      <c r="B1284" s="162"/>
      <c r="C1284" s="162"/>
      <c r="D1284" s="162"/>
      <c r="E1284" s="162"/>
      <c r="F1284" s="162"/>
      <c r="G1284" s="162"/>
      <c r="H1284" s="163"/>
      <c r="I1284" s="292"/>
      <c r="J1284" s="292"/>
      <c r="K1284" s="292"/>
      <c r="L1284" s="185"/>
      <c r="M1284" s="185"/>
      <c r="N1284" s="185"/>
      <c r="O1284" s="185"/>
      <c r="P1284" s="185"/>
      <c r="Q1284" s="185"/>
      <c r="R1284" s="185"/>
      <c r="S1284" s="185"/>
      <c r="T1284" s="185"/>
      <c r="U1284" s="185"/>
      <c r="V1284" s="185"/>
      <c r="W1284" s="185"/>
      <c r="X1284" s="185"/>
      <c r="Y1284" s="185"/>
      <c r="Z1284" s="185"/>
      <c r="AA1284" s="185"/>
      <c r="AB1284" s="185"/>
      <c r="AC1284" s="185"/>
      <c r="AD1284" s="185"/>
      <c r="AE1284" s="185"/>
      <c r="AF1284" s="185"/>
      <c r="AG1284" s="185"/>
      <c r="AH1284" s="249"/>
      <c r="AI1284" s="185"/>
      <c r="AJ1284" s="185"/>
      <c r="AK1284" s="185"/>
      <c r="AL1284" s="185"/>
      <c r="AM1284" s="185"/>
    </row>
    <row r="1285" spans="1:39">
      <c r="A1285" s="162"/>
      <c r="B1285" s="162"/>
      <c r="C1285" s="162"/>
      <c r="D1285" s="162"/>
      <c r="E1285" s="162"/>
      <c r="F1285" s="162"/>
      <c r="G1285" s="162"/>
      <c r="H1285" s="163"/>
      <c r="I1285" s="292"/>
      <c r="J1285" s="292"/>
      <c r="K1285" s="292"/>
      <c r="L1285" s="185"/>
      <c r="M1285" s="185"/>
      <c r="N1285" s="185"/>
      <c r="O1285" s="185"/>
      <c r="P1285" s="185"/>
      <c r="Q1285" s="185"/>
      <c r="R1285" s="185"/>
      <c r="S1285" s="185"/>
      <c r="T1285" s="185"/>
      <c r="U1285" s="185"/>
      <c r="V1285" s="185"/>
      <c r="W1285" s="185"/>
      <c r="X1285" s="185"/>
      <c r="Y1285" s="185"/>
      <c r="Z1285" s="185"/>
      <c r="AA1285" s="185"/>
      <c r="AB1285" s="185"/>
      <c r="AC1285" s="185"/>
      <c r="AD1285" s="185"/>
      <c r="AE1285" s="185"/>
      <c r="AF1285" s="185"/>
      <c r="AG1285" s="185"/>
      <c r="AH1285" s="249"/>
      <c r="AI1285" s="185"/>
      <c r="AJ1285" s="185"/>
      <c r="AK1285" s="185"/>
      <c r="AL1285" s="185"/>
      <c r="AM1285" s="185"/>
    </row>
    <row r="1286" spans="1:39">
      <c r="A1286" s="162"/>
      <c r="B1286" s="162"/>
      <c r="C1286" s="162"/>
      <c r="D1286" s="162"/>
      <c r="E1286" s="162"/>
      <c r="F1286" s="162"/>
      <c r="G1286" s="162"/>
      <c r="H1286" s="163"/>
      <c r="I1286" s="292"/>
      <c r="J1286" s="292"/>
      <c r="K1286" s="292"/>
      <c r="L1286" s="185"/>
      <c r="M1286" s="185"/>
      <c r="N1286" s="185"/>
      <c r="O1286" s="185"/>
      <c r="P1286" s="185"/>
      <c r="Q1286" s="185"/>
      <c r="R1286" s="185"/>
      <c r="S1286" s="185"/>
      <c r="T1286" s="185"/>
      <c r="U1286" s="185"/>
      <c r="V1286" s="185"/>
      <c r="W1286" s="185"/>
      <c r="X1286" s="185"/>
      <c r="Y1286" s="185"/>
      <c r="Z1286" s="185"/>
      <c r="AA1286" s="185"/>
      <c r="AB1286" s="185"/>
      <c r="AC1286" s="185"/>
      <c r="AD1286" s="185"/>
      <c r="AE1286" s="185"/>
      <c r="AF1286" s="185"/>
      <c r="AG1286" s="185"/>
      <c r="AH1286" s="249"/>
      <c r="AI1286" s="185"/>
      <c r="AJ1286" s="185"/>
      <c r="AK1286" s="185"/>
      <c r="AL1286" s="185"/>
      <c r="AM1286" s="185"/>
    </row>
    <row r="1287" spans="1:39">
      <c r="A1287" s="162"/>
      <c r="B1287" s="162"/>
      <c r="C1287" s="162"/>
      <c r="D1287" s="162"/>
      <c r="E1287" s="162"/>
      <c r="F1287" s="162"/>
      <c r="G1287" s="162"/>
      <c r="H1287" s="163"/>
      <c r="I1287" s="292"/>
      <c r="J1287" s="292"/>
      <c r="K1287" s="292"/>
      <c r="L1287" s="185"/>
      <c r="M1287" s="185"/>
      <c r="N1287" s="185"/>
      <c r="O1287" s="185"/>
      <c r="P1287" s="185"/>
      <c r="Q1287" s="185"/>
      <c r="R1287" s="185"/>
      <c r="S1287" s="185"/>
      <c r="T1287" s="185"/>
      <c r="U1287" s="185"/>
      <c r="V1287" s="185"/>
      <c r="W1287" s="185"/>
      <c r="X1287" s="185"/>
      <c r="Y1287" s="185"/>
      <c r="Z1287" s="185"/>
      <c r="AA1287" s="185"/>
      <c r="AB1287" s="185"/>
      <c r="AC1287" s="185"/>
      <c r="AD1287" s="185"/>
      <c r="AE1287" s="185"/>
      <c r="AF1287" s="185"/>
      <c r="AG1287" s="185"/>
      <c r="AH1287" s="249"/>
      <c r="AI1287" s="185"/>
      <c r="AJ1287" s="185"/>
      <c r="AK1287" s="185"/>
      <c r="AL1287" s="185"/>
      <c r="AM1287" s="185"/>
    </row>
    <row r="1288" spans="1:39">
      <c r="A1288" s="162"/>
      <c r="B1288" s="162"/>
      <c r="C1288" s="162"/>
      <c r="D1288" s="162"/>
      <c r="E1288" s="162"/>
      <c r="F1288" s="162"/>
      <c r="G1288" s="162"/>
      <c r="H1288" s="163"/>
      <c r="I1288" s="292"/>
      <c r="J1288" s="292"/>
      <c r="K1288" s="292"/>
      <c r="L1288" s="185"/>
      <c r="M1288" s="185"/>
      <c r="N1288" s="185"/>
      <c r="O1288" s="185"/>
      <c r="P1288" s="185"/>
      <c r="Q1288" s="185"/>
      <c r="R1288" s="185"/>
      <c r="S1288" s="185"/>
      <c r="T1288" s="185"/>
      <c r="U1288" s="185"/>
      <c r="V1288" s="185"/>
      <c r="W1288" s="185"/>
      <c r="X1288" s="185"/>
      <c r="Y1288" s="185"/>
      <c r="Z1288" s="185"/>
      <c r="AA1288" s="185"/>
      <c r="AB1288" s="185"/>
      <c r="AC1288" s="185"/>
      <c r="AD1288" s="185"/>
      <c r="AE1288" s="185"/>
      <c r="AF1288" s="185"/>
      <c r="AG1288" s="185"/>
      <c r="AH1288" s="249"/>
      <c r="AI1288" s="185"/>
      <c r="AJ1288" s="185"/>
      <c r="AK1288" s="185"/>
      <c r="AL1288" s="185"/>
      <c r="AM1288" s="185"/>
    </row>
    <row r="1289" spans="1:39">
      <c r="A1289" s="162"/>
      <c r="B1289" s="162"/>
      <c r="C1289" s="162"/>
      <c r="D1289" s="162"/>
      <c r="E1289" s="162"/>
      <c r="F1289" s="162"/>
      <c r="G1289" s="162"/>
      <c r="H1289" s="163"/>
      <c r="I1289" s="292"/>
      <c r="J1289" s="292"/>
      <c r="K1289" s="292"/>
      <c r="L1289" s="185"/>
      <c r="M1289" s="185"/>
      <c r="N1289" s="185"/>
      <c r="O1289" s="185"/>
      <c r="P1289" s="185"/>
      <c r="Q1289" s="185"/>
      <c r="R1289" s="185"/>
      <c r="S1289" s="185"/>
      <c r="T1289" s="185"/>
      <c r="U1289" s="185"/>
      <c r="V1289" s="185"/>
      <c r="W1289" s="185"/>
      <c r="X1289" s="185"/>
      <c r="Y1289" s="185"/>
      <c r="Z1289" s="185"/>
      <c r="AA1289" s="185"/>
      <c r="AB1289" s="185"/>
      <c r="AC1289" s="185"/>
      <c r="AD1289" s="185"/>
      <c r="AE1289" s="185"/>
      <c r="AF1289" s="185"/>
      <c r="AG1289" s="185"/>
      <c r="AH1289" s="249"/>
      <c r="AI1289" s="185"/>
      <c r="AJ1289" s="185"/>
      <c r="AK1289" s="185"/>
      <c r="AL1289" s="185"/>
      <c r="AM1289" s="185"/>
    </row>
    <row r="1290" spans="1:39">
      <c r="A1290" s="162"/>
      <c r="B1290" s="162"/>
      <c r="C1290" s="162"/>
      <c r="D1290" s="162"/>
      <c r="E1290" s="162"/>
      <c r="F1290" s="162"/>
      <c r="G1290" s="162"/>
      <c r="H1290" s="163"/>
      <c r="I1290" s="292"/>
      <c r="J1290" s="292"/>
      <c r="K1290" s="292"/>
      <c r="L1290" s="185"/>
      <c r="M1290" s="185"/>
      <c r="N1290" s="185"/>
      <c r="O1290" s="185"/>
      <c r="P1290" s="185"/>
      <c r="Q1290" s="185"/>
      <c r="R1290" s="185"/>
      <c r="S1290" s="185"/>
      <c r="T1290" s="185"/>
      <c r="U1290" s="185"/>
      <c r="V1290" s="185"/>
      <c r="W1290" s="185"/>
      <c r="X1290" s="185"/>
      <c r="Y1290" s="185"/>
      <c r="Z1290" s="185"/>
      <c r="AA1290" s="185"/>
      <c r="AB1290" s="185"/>
      <c r="AC1290" s="185"/>
      <c r="AD1290" s="185"/>
      <c r="AE1290" s="185"/>
      <c r="AF1290" s="185"/>
      <c r="AG1290" s="185"/>
      <c r="AH1290" s="249"/>
      <c r="AI1290" s="185"/>
      <c r="AJ1290" s="185"/>
      <c r="AK1290" s="185"/>
      <c r="AL1290" s="185"/>
      <c r="AM1290" s="185"/>
    </row>
    <row r="1291" spans="1:39">
      <c r="A1291" s="162"/>
      <c r="B1291" s="162"/>
      <c r="C1291" s="162"/>
      <c r="D1291" s="162"/>
      <c r="E1291" s="162"/>
      <c r="F1291" s="162"/>
      <c r="G1291" s="162"/>
      <c r="H1291" s="163"/>
      <c r="I1291" s="292"/>
      <c r="J1291" s="292"/>
      <c r="K1291" s="292"/>
      <c r="L1291" s="185"/>
      <c r="M1291" s="185"/>
      <c r="N1291" s="185"/>
      <c r="O1291" s="185"/>
      <c r="P1291" s="185"/>
      <c r="Q1291" s="185"/>
      <c r="R1291" s="185"/>
      <c r="S1291" s="185"/>
      <c r="T1291" s="185"/>
      <c r="U1291" s="185"/>
      <c r="V1291" s="185"/>
      <c r="W1291" s="185"/>
      <c r="X1291" s="185"/>
      <c r="Y1291" s="185"/>
      <c r="Z1291" s="185"/>
      <c r="AA1291" s="185"/>
      <c r="AB1291" s="185"/>
      <c r="AC1291" s="185"/>
      <c r="AD1291" s="185"/>
      <c r="AE1291" s="185"/>
      <c r="AF1291" s="185"/>
      <c r="AG1291" s="185"/>
      <c r="AH1291" s="249"/>
      <c r="AI1291" s="185"/>
      <c r="AJ1291" s="185"/>
      <c r="AK1291" s="185"/>
      <c r="AL1291" s="185"/>
      <c r="AM1291" s="185"/>
    </row>
    <row r="1292" spans="1:39">
      <c r="A1292" s="162"/>
      <c r="B1292" s="162"/>
      <c r="C1292" s="162"/>
      <c r="D1292" s="162"/>
      <c r="E1292" s="162"/>
      <c r="F1292" s="162"/>
      <c r="G1292" s="162"/>
      <c r="H1292" s="163"/>
      <c r="I1292" s="292"/>
      <c r="J1292" s="292"/>
      <c r="K1292" s="292"/>
      <c r="L1292" s="185"/>
      <c r="M1292" s="185"/>
      <c r="N1292" s="185"/>
      <c r="O1292" s="185"/>
      <c r="P1292" s="185"/>
      <c r="Q1292" s="185"/>
      <c r="R1292" s="185"/>
      <c r="S1292" s="185"/>
      <c r="T1292" s="185"/>
      <c r="U1292" s="185"/>
      <c r="V1292" s="185"/>
      <c r="W1292" s="185"/>
      <c r="X1292" s="185"/>
      <c r="Y1292" s="185"/>
      <c r="Z1292" s="185"/>
      <c r="AA1292" s="185"/>
      <c r="AB1292" s="185"/>
      <c r="AC1292" s="185"/>
      <c r="AD1292" s="185"/>
      <c r="AE1292" s="185"/>
      <c r="AF1292" s="185"/>
      <c r="AG1292" s="185"/>
      <c r="AH1292" s="249"/>
      <c r="AI1292" s="185"/>
      <c r="AJ1292" s="185"/>
      <c r="AK1292" s="185"/>
      <c r="AL1292" s="185"/>
      <c r="AM1292" s="185"/>
    </row>
    <row r="1293" spans="1:39">
      <c r="A1293" s="162"/>
      <c r="B1293" s="162"/>
      <c r="C1293" s="162"/>
      <c r="D1293" s="162"/>
      <c r="E1293" s="162"/>
      <c r="F1293" s="162"/>
      <c r="G1293" s="162"/>
      <c r="H1293" s="163"/>
      <c r="I1293" s="292"/>
      <c r="J1293" s="292"/>
      <c r="K1293" s="292"/>
      <c r="L1293" s="185"/>
      <c r="M1293" s="185"/>
      <c r="N1293" s="185"/>
      <c r="O1293" s="185"/>
      <c r="P1293" s="185"/>
      <c r="Q1293" s="185"/>
      <c r="R1293" s="185"/>
      <c r="S1293" s="185"/>
      <c r="T1293" s="185"/>
      <c r="U1293" s="185"/>
      <c r="V1293" s="185"/>
      <c r="W1293" s="185"/>
      <c r="X1293" s="185"/>
      <c r="Y1293" s="185"/>
      <c r="Z1293" s="185"/>
      <c r="AA1293" s="185"/>
      <c r="AB1293" s="185"/>
      <c r="AC1293" s="185"/>
      <c r="AD1293" s="185"/>
      <c r="AE1293" s="185"/>
      <c r="AF1293" s="185"/>
      <c r="AG1293" s="185"/>
      <c r="AH1293" s="249"/>
      <c r="AI1293" s="185"/>
      <c r="AJ1293" s="185"/>
      <c r="AK1293" s="185"/>
      <c r="AL1293" s="185"/>
      <c r="AM1293" s="185"/>
    </row>
    <row r="1294" spans="1:39">
      <c r="A1294" s="162"/>
      <c r="B1294" s="162"/>
      <c r="C1294" s="162"/>
      <c r="D1294" s="162"/>
      <c r="E1294" s="162"/>
      <c r="F1294" s="162"/>
      <c r="G1294" s="162"/>
      <c r="H1294" s="163"/>
      <c r="I1294" s="292"/>
      <c r="J1294" s="292"/>
      <c r="K1294" s="292"/>
      <c r="L1294" s="185"/>
      <c r="M1294" s="185"/>
      <c r="N1294" s="185"/>
      <c r="O1294" s="185"/>
      <c r="P1294" s="185"/>
      <c r="Q1294" s="185"/>
      <c r="R1294" s="185"/>
      <c r="S1294" s="185"/>
      <c r="T1294" s="185"/>
      <c r="U1294" s="185"/>
      <c r="V1294" s="185"/>
      <c r="W1294" s="185"/>
      <c r="X1294" s="185"/>
      <c r="Y1294" s="185"/>
      <c r="Z1294" s="185"/>
      <c r="AA1294" s="185"/>
      <c r="AB1294" s="185"/>
      <c r="AC1294" s="185"/>
      <c r="AD1294" s="185"/>
      <c r="AE1294" s="185"/>
      <c r="AF1294" s="185"/>
      <c r="AG1294" s="185"/>
      <c r="AH1294" s="249"/>
      <c r="AI1294" s="185"/>
      <c r="AJ1294" s="185"/>
      <c r="AK1294" s="185"/>
      <c r="AL1294" s="185"/>
      <c r="AM1294" s="185"/>
    </row>
    <row r="1295" spans="1:39">
      <c r="A1295" s="162"/>
      <c r="B1295" s="162"/>
      <c r="C1295" s="162"/>
      <c r="D1295" s="162"/>
      <c r="E1295" s="162"/>
      <c r="F1295" s="162"/>
      <c r="G1295" s="162"/>
      <c r="H1295" s="163"/>
      <c r="I1295" s="292"/>
      <c r="J1295" s="292"/>
      <c r="K1295" s="292"/>
      <c r="L1295" s="185"/>
      <c r="M1295" s="185"/>
      <c r="N1295" s="185"/>
      <c r="O1295" s="185"/>
      <c r="P1295" s="185"/>
      <c r="Q1295" s="185"/>
      <c r="R1295" s="185"/>
      <c r="S1295" s="185"/>
      <c r="T1295" s="185"/>
      <c r="U1295" s="185"/>
      <c r="V1295" s="185"/>
      <c r="W1295" s="185"/>
      <c r="X1295" s="185"/>
      <c r="Y1295" s="185"/>
      <c r="Z1295" s="185"/>
      <c r="AA1295" s="185"/>
      <c r="AB1295" s="185"/>
      <c r="AC1295" s="185"/>
      <c r="AD1295" s="185"/>
      <c r="AE1295" s="185"/>
      <c r="AF1295" s="185"/>
      <c r="AG1295" s="185"/>
      <c r="AH1295" s="249"/>
      <c r="AI1295" s="185"/>
      <c r="AJ1295" s="185"/>
      <c r="AK1295" s="185"/>
      <c r="AL1295" s="185"/>
      <c r="AM1295" s="185"/>
    </row>
    <row r="1296" spans="1:39">
      <c r="A1296" s="162"/>
      <c r="B1296" s="162"/>
      <c r="C1296" s="162"/>
      <c r="D1296" s="162"/>
      <c r="E1296" s="162"/>
      <c r="F1296" s="162"/>
      <c r="G1296" s="162"/>
      <c r="H1296" s="163"/>
      <c r="I1296" s="292"/>
      <c r="J1296" s="292"/>
      <c r="K1296" s="292"/>
      <c r="L1296" s="185"/>
      <c r="M1296" s="185"/>
      <c r="N1296" s="185"/>
      <c r="O1296" s="185"/>
      <c r="P1296" s="185"/>
      <c r="Q1296" s="185"/>
      <c r="R1296" s="185"/>
      <c r="S1296" s="185"/>
      <c r="T1296" s="185"/>
      <c r="U1296" s="185"/>
      <c r="V1296" s="185"/>
      <c r="W1296" s="185"/>
      <c r="X1296" s="185"/>
      <c r="Y1296" s="185"/>
      <c r="Z1296" s="185"/>
      <c r="AA1296" s="185"/>
      <c r="AB1296" s="185"/>
      <c r="AC1296" s="185"/>
      <c r="AD1296" s="185"/>
      <c r="AE1296" s="185"/>
      <c r="AF1296" s="185"/>
      <c r="AG1296" s="185"/>
      <c r="AH1296" s="249"/>
      <c r="AI1296" s="185"/>
      <c r="AJ1296" s="185"/>
      <c r="AK1296" s="185"/>
      <c r="AL1296" s="185"/>
      <c r="AM1296" s="185"/>
    </row>
    <row r="1297" spans="1:39">
      <c r="A1297" s="162"/>
      <c r="B1297" s="162"/>
      <c r="C1297" s="162"/>
      <c r="D1297" s="162"/>
      <c r="E1297" s="162"/>
      <c r="F1297" s="162"/>
      <c r="G1297" s="162"/>
      <c r="H1297" s="163"/>
      <c r="I1297" s="292"/>
      <c r="J1297" s="292"/>
      <c r="K1297" s="292"/>
      <c r="L1297" s="185"/>
      <c r="M1297" s="185"/>
      <c r="N1297" s="185"/>
      <c r="O1297" s="185"/>
      <c r="P1297" s="185"/>
      <c r="Q1297" s="185"/>
      <c r="R1297" s="185"/>
      <c r="S1297" s="185"/>
      <c r="T1297" s="185"/>
      <c r="U1297" s="185"/>
      <c r="V1297" s="185"/>
      <c r="W1297" s="185"/>
      <c r="X1297" s="185"/>
      <c r="Y1297" s="185"/>
      <c r="Z1297" s="185"/>
      <c r="AA1297" s="185"/>
      <c r="AB1297" s="185"/>
      <c r="AC1297" s="185"/>
      <c r="AD1297" s="185"/>
      <c r="AE1297" s="185"/>
      <c r="AF1297" s="185"/>
      <c r="AG1297" s="185"/>
      <c r="AH1297" s="249"/>
      <c r="AI1297" s="185"/>
      <c r="AJ1297" s="185"/>
      <c r="AK1297" s="185"/>
      <c r="AL1297" s="185"/>
      <c r="AM1297" s="185"/>
    </row>
    <row r="1298" spans="1:39">
      <c r="A1298" s="162"/>
      <c r="B1298" s="162"/>
      <c r="C1298" s="162"/>
      <c r="D1298" s="162"/>
      <c r="E1298" s="162"/>
      <c r="F1298" s="162"/>
      <c r="G1298" s="162"/>
      <c r="H1298" s="163"/>
      <c r="I1298" s="292"/>
      <c r="J1298" s="292"/>
      <c r="K1298" s="292"/>
      <c r="L1298" s="185"/>
      <c r="M1298" s="185"/>
      <c r="N1298" s="185"/>
      <c r="O1298" s="185"/>
      <c r="P1298" s="185"/>
      <c r="Q1298" s="185"/>
      <c r="R1298" s="185"/>
      <c r="S1298" s="185"/>
      <c r="T1298" s="185"/>
      <c r="U1298" s="185"/>
      <c r="V1298" s="185"/>
      <c r="W1298" s="185"/>
      <c r="X1298" s="185"/>
      <c r="Y1298" s="185"/>
      <c r="Z1298" s="185"/>
      <c r="AA1298" s="185"/>
      <c r="AB1298" s="185"/>
      <c r="AC1298" s="185"/>
      <c r="AD1298" s="185"/>
      <c r="AE1298" s="185"/>
      <c r="AF1298" s="185"/>
      <c r="AG1298" s="185"/>
      <c r="AH1298" s="249"/>
      <c r="AI1298" s="185"/>
      <c r="AJ1298" s="185"/>
      <c r="AK1298" s="185"/>
      <c r="AL1298" s="185"/>
      <c r="AM1298" s="185"/>
    </row>
    <row r="1299" spans="1:39">
      <c r="A1299" s="162"/>
      <c r="B1299" s="162"/>
      <c r="C1299" s="162"/>
      <c r="D1299" s="162"/>
      <c r="E1299" s="162"/>
      <c r="F1299" s="162"/>
      <c r="G1299" s="162"/>
      <c r="H1299" s="163"/>
      <c r="I1299" s="292"/>
      <c r="J1299" s="292"/>
      <c r="K1299" s="292"/>
      <c r="L1299" s="185"/>
      <c r="M1299" s="185"/>
      <c r="N1299" s="185"/>
      <c r="O1299" s="185"/>
      <c r="P1299" s="185"/>
      <c r="Q1299" s="185"/>
      <c r="R1299" s="185"/>
      <c r="S1299" s="185"/>
      <c r="T1299" s="185"/>
      <c r="U1299" s="185"/>
      <c r="V1299" s="185"/>
      <c r="W1299" s="185"/>
      <c r="X1299" s="185"/>
      <c r="Y1299" s="185"/>
      <c r="Z1299" s="185"/>
      <c r="AA1299" s="185"/>
      <c r="AB1299" s="185"/>
      <c r="AC1299" s="185"/>
      <c r="AD1299" s="185"/>
      <c r="AE1299" s="185"/>
      <c r="AF1299" s="185"/>
      <c r="AG1299" s="185"/>
      <c r="AH1299" s="249"/>
      <c r="AI1299" s="185"/>
      <c r="AJ1299" s="185"/>
      <c r="AK1299" s="185"/>
      <c r="AL1299" s="185"/>
      <c r="AM1299" s="185"/>
    </row>
    <row r="1300" spans="1:39">
      <c r="A1300" s="162"/>
      <c r="B1300" s="162"/>
      <c r="C1300" s="162"/>
      <c r="D1300" s="162"/>
      <c r="E1300" s="162"/>
      <c r="F1300" s="162"/>
      <c r="G1300" s="162"/>
      <c r="H1300" s="163"/>
      <c r="I1300" s="292"/>
      <c r="J1300" s="292"/>
      <c r="K1300" s="292"/>
      <c r="L1300" s="185"/>
      <c r="M1300" s="185"/>
      <c r="N1300" s="185"/>
      <c r="O1300" s="185"/>
      <c r="P1300" s="185"/>
      <c r="Q1300" s="185"/>
      <c r="R1300" s="185"/>
      <c r="S1300" s="185"/>
      <c r="T1300" s="185"/>
      <c r="U1300" s="185"/>
      <c r="V1300" s="185"/>
      <c r="W1300" s="185"/>
      <c r="X1300" s="185"/>
      <c r="Y1300" s="185"/>
      <c r="Z1300" s="185"/>
      <c r="AA1300" s="185"/>
      <c r="AB1300" s="185"/>
      <c r="AC1300" s="185"/>
      <c r="AD1300" s="185"/>
      <c r="AE1300" s="185"/>
      <c r="AF1300" s="185"/>
      <c r="AG1300" s="185"/>
      <c r="AH1300" s="249"/>
      <c r="AI1300" s="185"/>
      <c r="AJ1300" s="185"/>
      <c r="AK1300" s="185"/>
      <c r="AL1300" s="185"/>
      <c r="AM1300" s="185"/>
    </row>
    <row r="1301" spans="1:39">
      <c r="A1301" s="162"/>
      <c r="B1301" s="162"/>
      <c r="C1301" s="162"/>
      <c r="D1301" s="162"/>
      <c r="E1301" s="162"/>
      <c r="F1301" s="162"/>
      <c r="G1301" s="162"/>
      <c r="H1301" s="163"/>
      <c r="I1301" s="292"/>
      <c r="J1301" s="292"/>
      <c r="K1301" s="292"/>
      <c r="L1301" s="185"/>
      <c r="M1301" s="185"/>
      <c r="N1301" s="185"/>
      <c r="O1301" s="185"/>
      <c r="P1301" s="185"/>
      <c r="Q1301" s="185"/>
      <c r="R1301" s="185"/>
      <c r="S1301" s="185"/>
      <c r="T1301" s="185"/>
      <c r="U1301" s="185"/>
      <c r="V1301" s="185"/>
      <c r="W1301" s="185"/>
      <c r="X1301" s="185"/>
      <c r="Y1301" s="185"/>
      <c r="Z1301" s="185"/>
      <c r="AA1301" s="185"/>
      <c r="AB1301" s="185"/>
      <c r="AC1301" s="185"/>
      <c r="AD1301" s="185"/>
      <c r="AE1301" s="185"/>
      <c r="AF1301" s="185"/>
      <c r="AG1301" s="185"/>
      <c r="AH1301" s="249"/>
      <c r="AI1301" s="185"/>
      <c r="AJ1301" s="185"/>
      <c r="AK1301" s="185"/>
      <c r="AL1301" s="185"/>
      <c r="AM1301" s="185"/>
    </row>
    <row r="1302" spans="1:39">
      <c r="A1302" s="162"/>
      <c r="B1302" s="162"/>
      <c r="C1302" s="162"/>
      <c r="D1302" s="162"/>
      <c r="E1302" s="162"/>
      <c r="F1302" s="162"/>
      <c r="G1302" s="162"/>
      <c r="H1302" s="163"/>
      <c r="I1302" s="292"/>
      <c r="J1302" s="292"/>
      <c r="K1302" s="292"/>
      <c r="L1302" s="185"/>
      <c r="M1302" s="185"/>
      <c r="N1302" s="185"/>
      <c r="O1302" s="185"/>
      <c r="P1302" s="185"/>
      <c r="Q1302" s="185"/>
      <c r="R1302" s="185"/>
      <c r="S1302" s="185"/>
      <c r="T1302" s="185"/>
      <c r="U1302" s="185"/>
      <c r="V1302" s="185"/>
      <c r="W1302" s="185"/>
      <c r="X1302" s="185"/>
      <c r="Y1302" s="185"/>
      <c r="Z1302" s="185"/>
      <c r="AA1302" s="185"/>
      <c r="AB1302" s="185"/>
      <c r="AC1302" s="185"/>
      <c r="AD1302" s="185"/>
      <c r="AE1302" s="185"/>
      <c r="AF1302" s="185"/>
      <c r="AG1302" s="185"/>
      <c r="AH1302" s="249"/>
      <c r="AI1302" s="185"/>
      <c r="AJ1302" s="185"/>
      <c r="AK1302" s="185"/>
      <c r="AL1302" s="185"/>
      <c r="AM1302" s="185"/>
    </row>
    <row r="1303" spans="1:39">
      <c r="A1303" s="162"/>
      <c r="B1303" s="162"/>
      <c r="C1303" s="162"/>
      <c r="D1303" s="162"/>
      <c r="E1303" s="162"/>
      <c r="F1303" s="162"/>
      <c r="G1303" s="162"/>
      <c r="H1303" s="163"/>
      <c r="I1303" s="292"/>
      <c r="J1303" s="292"/>
      <c r="K1303" s="292"/>
      <c r="L1303" s="185"/>
      <c r="M1303" s="185"/>
      <c r="N1303" s="185"/>
      <c r="O1303" s="185"/>
      <c r="P1303" s="185"/>
      <c r="Q1303" s="185"/>
      <c r="R1303" s="185"/>
      <c r="S1303" s="185"/>
      <c r="T1303" s="185"/>
      <c r="U1303" s="185"/>
      <c r="V1303" s="185"/>
      <c r="W1303" s="185"/>
      <c r="X1303" s="185"/>
      <c r="Y1303" s="185"/>
      <c r="Z1303" s="185"/>
      <c r="AA1303" s="185"/>
      <c r="AB1303" s="185"/>
      <c r="AC1303" s="185"/>
      <c r="AD1303" s="185"/>
      <c r="AE1303" s="185"/>
      <c r="AF1303" s="185"/>
      <c r="AG1303" s="185"/>
      <c r="AH1303" s="249"/>
      <c r="AI1303" s="185"/>
      <c r="AJ1303" s="185"/>
      <c r="AK1303" s="185"/>
      <c r="AL1303" s="185"/>
      <c r="AM1303" s="185"/>
    </row>
    <row r="1304" spans="1:39">
      <c r="A1304" s="162"/>
      <c r="B1304" s="162"/>
      <c r="C1304" s="162"/>
      <c r="D1304" s="162"/>
      <c r="E1304" s="162"/>
      <c r="F1304" s="162"/>
      <c r="G1304" s="162"/>
      <c r="H1304" s="163"/>
      <c r="I1304" s="292"/>
      <c r="J1304" s="292"/>
      <c r="K1304" s="292"/>
      <c r="L1304" s="185"/>
      <c r="M1304" s="185"/>
      <c r="N1304" s="185"/>
      <c r="O1304" s="185"/>
      <c r="P1304" s="185"/>
      <c r="Q1304" s="185"/>
      <c r="R1304" s="185"/>
      <c r="S1304" s="185"/>
      <c r="T1304" s="185"/>
      <c r="U1304" s="185"/>
      <c r="V1304" s="185"/>
      <c r="W1304" s="185"/>
      <c r="X1304" s="185"/>
      <c r="Y1304" s="185"/>
      <c r="Z1304" s="185"/>
      <c r="AA1304" s="185"/>
      <c r="AB1304" s="185"/>
      <c r="AC1304" s="185"/>
      <c r="AD1304" s="185"/>
      <c r="AE1304" s="185"/>
      <c r="AF1304" s="185"/>
      <c r="AG1304" s="185"/>
      <c r="AH1304" s="249"/>
      <c r="AI1304" s="185"/>
      <c r="AJ1304" s="185"/>
      <c r="AK1304" s="185"/>
      <c r="AL1304" s="185"/>
      <c r="AM1304" s="185"/>
    </row>
    <row r="1305" spans="1:39">
      <c r="A1305" s="162"/>
      <c r="B1305" s="162"/>
      <c r="C1305" s="162"/>
      <c r="D1305" s="162"/>
      <c r="E1305" s="162"/>
      <c r="F1305" s="162"/>
      <c r="G1305" s="162"/>
      <c r="H1305" s="163"/>
      <c r="I1305" s="292"/>
      <c r="J1305" s="292"/>
      <c r="K1305" s="292"/>
      <c r="L1305" s="185"/>
      <c r="M1305" s="185"/>
      <c r="N1305" s="185"/>
      <c r="O1305" s="185"/>
      <c r="P1305" s="185"/>
      <c r="Q1305" s="185"/>
      <c r="R1305" s="185"/>
      <c r="S1305" s="185"/>
      <c r="T1305" s="185"/>
      <c r="U1305" s="185"/>
      <c r="V1305" s="185"/>
      <c r="W1305" s="185"/>
      <c r="X1305" s="185"/>
      <c r="Y1305" s="185"/>
      <c r="Z1305" s="185"/>
      <c r="AA1305" s="185"/>
      <c r="AB1305" s="185"/>
      <c r="AC1305" s="185"/>
      <c r="AD1305" s="185"/>
      <c r="AE1305" s="185"/>
      <c r="AF1305" s="185"/>
      <c r="AG1305" s="185"/>
      <c r="AH1305" s="249"/>
      <c r="AI1305" s="185"/>
      <c r="AJ1305" s="185"/>
      <c r="AK1305" s="185"/>
      <c r="AL1305" s="185"/>
      <c r="AM1305" s="185"/>
    </row>
    <row r="1306" spans="1:39">
      <c r="A1306" s="162"/>
      <c r="B1306" s="162"/>
      <c r="C1306" s="162"/>
      <c r="D1306" s="162"/>
      <c r="E1306" s="162"/>
      <c r="F1306" s="162"/>
      <c r="G1306" s="162"/>
      <c r="H1306" s="163"/>
      <c r="I1306" s="292"/>
      <c r="J1306" s="292"/>
      <c r="K1306" s="292"/>
      <c r="L1306" s="185"/>
      <c r="M1306" s="185"/>
      <c r="N1306" s="185"/>
      <c r="O1306" s="185"/>
      <c r="P1306" s="185"/>
      <c r="Q1306" s="185"/>
      <c r="R1306" s="185"/>
      <c r="S1306" s="185"/>
      <c r="T1306" s="185"/>
      <c r="U1306" s="185"/>
      <c r="V1306" s="185"/>
      <c r="W1306" s="185"/>
      <c r="X1306" s="185"/>
      <c r="Y1306" s="185"/>
      <c r="Z1306" s="185"/>
      <c r="AA1306" s="185"/>
      <c r="AB1306" s="185"/>
      <c r="AC1306" s="185"/>
      <c r="AD1306" s="185"/>
      <c r="AE1306" s="185"/>
      <c r="AF1306" s="185"/>
      <c r="AG1306" s="185"/>
      <c r="AH1306" s="249"/>
      <c r="AI1306" s="185"/>
      <c r="AJ1306" s="185"/>
      <c r="AK1306" s="185"/>
      <c r="AL1306" s="185"/>
      <c r="AM1306" s="185"/>
    </row>
    <row r="1307" spans="1:39">
      <c r="A1307" s="162"/>
      <c r="B1307" s="162"/>
      <c r="C1307" s="162"/>
      <c r="D1307" s="162"/>
      <c r="E1307" s="162"/>
      <c r="F1307" s="162"/>
      <c r="G1307" s="162"/>
      <c r="H1307" s="163"/>
      <c r="I1307" s="292"/>
      <c r="J1307" s="292"/>
      <c r="K1307" s="292"/>
      <c r="L1307" s="185"/>
      <c r="M1307" s="185"/>
      <c r="N1307" s="185"/>
      <c r="O1307" s="185"/>
      <c r="P1307" s="185"/>
      <c r="Q1307" s="185"/>
      <c r="R1307" s="185"/>
      <c r="S1307" s="185"/>
      <c r="T1307" s="185"/>
      <c r="U1307" s="185"/>
      <c r="V1307" s="185"/>
      <c r="W1307" s="185"/>
      <c r="X1307" s="185"/>
      <c r="Y1307" s="185"/>
      <c r="Z1307" s="185"/>
      <c r="AA1307" s="185"/>
      <c r="AB1307" s="185"/>
      <c r="AC1307" s="185"/>
      <c r="AD1307" s="185"/>
      <c r="AE1307" s="185"/>
      <c r="AF1307" s="185"/>
      <c r="AG1307" s="185"/>
      <c r="AH1307" s="249"/>
      <c r="AI1307" s="185"/>
      <c r="AJ1307" s="185"/>
      <c r="AK1307" s="185"/>
      <c r="AL1307" s="185"/>
      <c r="AM1307" s="185"/>
    </row>
    <row r="1308" spans="1:39">
      <c r="A1308" s="162"/>
      <c r="B1308" s="162"/>
      <c r="C1308" s="162"/>
      <c r="D1308" s="162"/>
      <c r="E1308" s="162"/>
      <c r="F1308" s="162"/>
      <c r="G1308" s="162"/>
      <c r="H1308" s="163"/>
      <c r="I1308" s="292"/>
      <c r="J1308" s="292"/>
      <c r="K1308" s="292"/>
      <c r="L1308" s="185"/>
      <c r="M1308" s="185"/>
      <c r="N1308" s="185"/>
      <c r="O1308" s="185"/>
      <c r="P1308" s="185"/>
      <c r="Q1308" s="185"/>
      <c r="R1308" s="185"/>
      <c r="S1308" s="185"/>
      <c r="T1308" s="185"/>
      <c r="U1308" s="185"/>
      <c r="V1308" s="185"/>
      <c r="W1308" s="185"/>
      <c r="X1308" s="185"/>
      <c r="Y1308" s="185"/>
      <c r="Z1308" s="185"/>
      <c r="AA1308" s="185"/>
      <c r="AB1308" s="185"/>
      <c r="AC1308" s="185"/>
      <c r="AD1308" s="185"/>
      <c r="AE1308" s="185"/>
      <c r="AF1308" s="185"/>
      <c r="AG1308" s="185"/>
      <c r="AH1308" s="249"/>
      <c r="AI1308" s="185"/>
      <c r="AJ1308" s="185"/>
      <c r="AK1308" s="185"/>
      <c r="AL1308" s="185"/>
      <c r="AM1308" s="185"/>
    </row>
    <row r="1309" spans="1:39">
      <c r="A1309" s="162"/>
      <c r="B1309" s="162"/>
      <c r="C1309" s="162"/>
      <c r="D1309" s="162"/>
      <c r="E1309" s="162"/>
      <c r="F1309" s="162"/>
      <c r="G1309" s="162"/>
      <c r="H1309" s="163"/>
      <c r="I1309" s="292"/>
      <c r="J1309" s="292"/>
      <c r="K1309" s="292"/>
      <c r="L1309" s="185"/>
      <c r="M1309" s="185"/>
      <c r="N1309" s="185"/>
      <c r="O1309" s="185"/>
      <c r="P1309" s="185"/>
      <c r="Q1309" s="185"/>
      <c r="R1309" s="185"/>
      <c r="S1309" s="185"/>
      <c r="T1309" s="185"/>
      <c r="U1309" s="185"/>
      <c r="V1309" s="185"/>
      <c r="W1309" s="185"/>
      <c r="X1309" s="185"/>
      <c r="Y1309" s="185"/>
      <c r="Z1309" s="185"/>
      <c r="AA1309" s="185"/>
      <c r="AB1309" s="185"/>
      <c r="AC1309" s="185"/>
      <c r="AD1309" s="185"/>
      <c r="AE1309" s="185"/>
      <c r="AF1309" s="185"/>
      <c r="AG1309" s="185"/>
      <c r="AH1309" s="249"/>
      <c r="AI1309" s="185"/>
      <c r="AJ1309" s="185"/>
      <c r="AK1309" s="185"/>
      <c r="AL1309" s="185"/>
      <c r="AM1309" s="185"/>
    </row>
    <row r="1310" spans="1:39">
      <c r="A1310" s="162"/>
      <c r="B1310" s="162"/>
      <c r="C1310" s="162"/>
      <c r="D1310" s="162"/>
      <c r="E1310" s="162"/>
      <c r="F1310" s="162"/>
      <c r="G1310" s="162"/>
      <c r="H1310" s="163"/>
      <c r="I1310" s="292"/>
      <c r="J1310" s="292"/>
      <c r="K1310" s="292"/>
      <c r="L1310" s="185"/>
      <c r="M1310" s="185"/>
      <c r="N1310" s="185"/>
      <c r="O1310" s="185"/>
      <c r="P1310" s="185"/>
      <c r="Q1310" s="185"/>
      <c r="R1310" s="185"/>
      <c r="S1310" s="185"/>
      <c r="T1310" s="185"/>
      <c r="U1310" s="185"/>
      <c r="V1310" s="185"/>
      <c r="W1310" s="185"/>
      <c r="X1310" s="185"/>
      <c r="Y1310" s="185"/>
      <c r="Z1310" s="185"/>
      <c r="AA1310" s="185"/>
      <c r="AB1310" s="185"/>
      <c r="AC1310" s="185"/>
      <c r="AD1310" s="185"/>
      <c r="AE1310" s="185"/>
      <c r="AF1310" s="185"/>
      <c r="AG1310" s="185"/>
      <c r="AH1310" s="249"/>
      <c r="AI1310" s="185"/>
      <c r="AJ1310" s="185"/>
      <c r="AK1310" s="185"/>
      <c r="AL1310" s="185"/>
      <c r="AM1310" s="185"/>
    </row>
    <row r="1311" spans="1:39">
      <c r="A1311" s="162"/>
      <c r="B1311" s="162"/>
      <c r="C1311" s="162"/>
      <c r="D1311" s="162"/>
      <c r="E1311" s="162"/>
      <c r="F1311" s="162"/>
      <c r="G1311" s="162"/>
      <c r="H1311" s="163"/>
      <c r="I1311" s="292"/>
      <c r="J1311" s="292"/>
      <c r="K1311" s="292"/>
      <c r="L1311" s="185"/>
      <c r="M1311" s="185"/>
      <c r="N1311" s="185"/>
      <c r="O1311" s="185"/>
      <c r="P1311" s="185"/>
      <c r="Q1311" s="185"/>
      <c r="R1311" s="185"/>
      <c r="S1311" s="185"/>
      <c r="T1311" s="185"/>
      <c r="U1311" s="185"/>
      <c r="V1311" s="185"/>
      <c r="W1311" s="185"/>
      <c r="X1311" s="185"/>
      <c r="Y1311" s="185"/>
      <c r="Z1311" s="185"/>
      <c r="AA1311" s="185"/>
      <c r="AB1311" s="185"/>
      <c r="AC1311" s="185"/>
      <c r="AD1311" s="185"/>
      <c r="AE1311" s="185"/>
      <c r="AF1311" s="185"/>
      <c r="AG1311" s="185"/>
      <c r="AH1311" s="249"/>
      <c r="AI1311" s="185"/>
      <c r="AJ1311" s="185"/>
      <c r="AK1311" s="185"/>
      <c r="AL1311" s="185"/>
      <c r="AM1311" s="185"/>
    </row>
    <row r="1312" spans="1:39">
      <c r="A1312" s="162"/>
      <c r="B1312" s="162"/>
      <c r="C1312" s="162"/>
      <c r="D1312" s="162"/>
      <c r="E1312" s="162"/>
      <c r="F1312" s="162"/>
      <c r="G1312" s="162"/>
      <c r="H1312" s="163"/>
      <c r="I1312" s="292"/>
      <c r="J1312" s="292"/>
      <c r="K1312" s="292"/>
      <c r="L1312" s="185"/>
      <c r="M1312" s="185"/>
      <c r="N1312" s="185"/>
      <c r="O1312" s="185"/>
      <c r="P1312" s="185"/>
      <c r="Q1312" s="185"/>
      <c r="R1312" s="185"/>
      <c r="S1312" s="185"/>
      <c r="T1312" s="185"/>
      <c r="U1312" s="185"/>
      <c r="V1312" s="185"/>
      <c r="W1312" s="185"/>
      <c r="X1312" s="185"/>
      <c r="Y1312" s="185"/>
      <c r="Z1312" s="185"/>
      <c r="AA1312" s="185"/>
      <c r="AB1312" s="185"/>
      <c r="AC1312" s="185"/>
      <c r="AD1312" s="185"/>
      <c r="AE1312" s="185"/>
      <c r="AF1312" s="185"/>
      <c r="AG1312" s="185"/>
      <c r="AH1312" s="249"/>
      <c r="AI1312" s="185"/>
      <c r="AJ1312" s="185"/>
      <c r="AK1312" s="185"/>
      <c r="AL1312" s="185"/>
      <c r="AM1312" s="185"/>
    </row>
    <row r="1313" spans="1:39">
      <c r="A1313" s="162"/>
      <c r="B1313" s="162"/>
      <c r="C1313" s="162"/>
      <c r="D1313" s="162"/>
      <c r="E1313" s="162"/>
      <c r="F1313" s="162"/>
      <c r="G1313" s="162"/>
      <c r="H1313" s="163"/>
      <c r="I1313" s="292"/>
      <c r="J1313" s="292"/>
      <c r="K1313" s="292"/>
      <c r="L1313" s="185"/>
      <c r="M1313" s="185"/>
      <c r="N1313" s="185"/>
      <c r="O1313" s="185"/>
      <c r="P1313" s="185"/>
      <c r="Q1313" s="185"/>
      <c r="R1313" s="185"/>
      <c r="S1313" s="185"/>
      <c r="T1313" s="185"/>
      <c r="U1313" s="185"/>
      <c r="V1313" s="185"/>
      <c r="W1313" s="185"/>
      <c r="X1313" s="185"/>
      <c r="Y1313" s="185"/>
      <c r="Z1313" s="185"/>
      <c r="AA1313" s="185"/>
      <c r="AB1313" s="185"/>
      <c r="AC1313" s="185"/>
      <c r="AD1313" s="185"/>
      <c r="AE1313" s="185"/>
      <c r="AF1313" s="185"/>
      <c r="AG1313" s="185"/>
      <c r="AH1313" s="249"/>
      <c r="AI1313" s="185"/>
      <c r="AJ1313" s="185"/>
      <c r="AK1313" s="185"/>
      <c r="AL1313" s="185"/>
      <c r="AM1313" s="185"/>
    </row>
    <row r="1314" spans="1:39">
      <c r="A1314" s="162"/>
      <c r="B1314" s="162"/>
      <c r="C1314" s="162"/>
      <c r="D1314" s="162"/>
      <c r="E1314" s="162"/>
      <c r="F1314" s="162"/>
      <c r="G1314" s="162"/>
      <c r="H1314" s="163"/>
      <c r="I1314" s="292"/>
      <c r="J1314" s="292"/>
      <c r="K1314" s="292"/>
      <c r="L1314" s="185"/>
      <c r="M1314" s="185"/>
      <c r="N1314" s="185"/>
      <c r="O1314" s="185"/>
      <c r="P1314" s="185"/>
      <c r="Q1314" s="185"/>
      <c r="R1314" s="185"/>
      <c r="S1314" s="185"/>
      <c r="T1314" s="185"/>
      <c r="U1314" s="185"/>
      <c r="V1314" s="185"/>
      <c r="W1314" s="185"/>
      <c r="X1314" s="185"/>
      <c r="Y1314" s="185"/>
      <c r="Z1314" s="185"/>
      <c r="AA1314" s="185"/>
      <c r="AB1314" s="185"/>
      <c r="AC1314" s="185"/>
      <c r="AD1314" s="185"/>
      <c r="AE1314" s="185"/>
      <c r="AF1314" s="185"/>
      <c r="AG1314" s="185"/>
      <c r="AH1314" s="249"/>
      <c r="AI1314" s="185"/>
      <c r="AJ1314" s="185"/>
      <c r="AK1314" s="185"/>
      <c r="AL1314" s="185"/>
      <c r="AM1314" s="185"/>
    </row>
    <row r="1315" spans="1:39">
      <c r="A1315" s="162"/>
      <c r="B1315" s="162"/>
      <c r="C1315" s="162"/>
      <c r="D1315" s="162"/>
      <c r="E1315" s="162"/>
      <c r="F1315" s="162"/>
      <c r="G1315" s="162"/>
      <c r="H1315" s="163"/>
      <c r="I1315" s="292"/>
      <c r="J1315" s="292"/>
      <c r="K1315" s="292"/>
      <c r="L1315" s="185"/>
      <c r="M1315" s="185"/>
      <c r="N1315" s="185"/>
      <c r="O1315" s="185"/>
      <c r="P1315" s="185"/>
      <c r="Q1315" s="185"/>
      <c r="R1315" s="185"/>
      <c r="S1315" s="185"/>
      <c r="T1315" s="185"/>
      <c r="U1315" s="185"/>
      <c r="V1315" s="185"/>
      <c r="W1315" s="185"/>
      <c r="X1315" s="185"/>
      <c r="Y1315" s="185"/>
      <c r="Z1315" s="185"/>
      <c r="AA1315" s="185"/>
      <c r="AB1315" s="185"/>
      <c r="AC1315" s="185"/>
      <c r="AD1315" s="185"/>
      <c r="AE1315" s="185"/>
      <c r="AF1315" s="185"/>
      <c r="AG1315" s="185"/>
      <c r="AH1315" s="249"/>
      <c r="AI1315" s="185"/>
      <c r="AJ1315" s="185"/>
      <c r="AK1315" s="185"/>
      <c r="AL1315" s="185"/>
      <c r="AM1315" s="185"/>
    </row>
    <row r="1316" spans="1:39">
      <c r="A1316" s="162"/>
      <c r="B1316" s="162"/>
      <c r="C1316" s="162"/>
      <c r="D1316" s="162"/>
      <c r="E1316" s="162"/>
      <c r="F1316" s="162"/>
      <c r="G1316" s="162"/>
      <c r="H1316" s="163"/>
      <c r="I1316" s="292"/>
      <c r="J1316" s="292"/>
      <c r="K1316" s="292"/>
      <c r="L1316" s="185"/>
      <c r="M1316" s="185"/>
      <c r="N1316" s="185"/>
      <c r="O1316" s="185"/>
      <c r="P1316" s="185"/>
      <c r="Q1316" s="185"/>
      <c r="R1316" s="185"/>
      <c r="S1316" s="185"/>
      <c r="T1316" s="185"/>
      <c r="U1316" s="185"/>
      <c r="V1316" s="185"/>
      <c r="W1316" s="185"/>
      <c r="X1316" s="185"/>
      <c r="Y1316" s="185"/>
      <c r="Z1316" s="185"/>
      <c r="AA1316" s="185"/>
      <c r="AB1316" s="185"/>
      <c r="AC1316" s="185"/>
      <c r="AD1316" s="185"/>
      <c r="AE1316" s="185"/>
      <c r="AF1316" s="185"/>
      <c r="AG1316" s="185"/>
      <c r="AH1316" s="249"/>
      <c r="AI1316" s="185"/>
      <c r="AJ1316" s="185"/>
      <c r="AK1316" s="185"/>
      <c r="AL1316" s="185"/>
      <c r="AM1316" s="185"/>
    </row>
    <row r="1317" spans="1:39">
      <c r="A1317" s="162"/>
      <c r="B1317" s="162"/>
      <c r="C1317" s="162"/>
      <c r="D1317" s="162"/>
      <c r="E1317" s="162"/>
      <c r="F1317" s="162"/>
      <c r="G1317" s="162"/>
      <c r="H1317" s="163"/>
      <c r="I1317" s="292"/>
      <c r="J1317" s="292"/>
      <c r="K1317" s="292"/>
      <c r="L1317" s="185"/>
      <c r="M1317" s="185"/>
      <c r="N1317" s="185"/>
      <c r="O1317" s="185"/>
      <c r="P1317" s="185"/>
      <c r="Q1317" s="185"/>
      <c r="R1317" s="185"/>
      <c r="S1317" s="185"/>
      <c r="T1317" s="185"/>
      <c r="U1317" s="185"/>
      <c r="V1317" s="185"/>
      <c r="W1317" s="185"/>
      <c r="X1317" s="185"/>
      <c r="Y1317" s="185"/>
      <c r="Z1317" s="185"/>
      <c r="AA1317" s="185"/>
      <c r="AB1317" s="185"/>
      <c r="AC1317" s="185"/>
      <c r="AD1317" s="185"/>
      <c r="AE1317" s="185"/>
      <c r="AF1317" s="185"/>
      <c r="AG1317" s="185"/>
      <c r="AH1317" s="249"/>
      <c r="AI1317" s="185"/>
      <c r="AJ1317" s="185"/>
      <c r="AK1317" s="185"/>
      <c r="AL1317" s="185"/>
      <c r="AM1317" s="185"/>
    </row>
    <row r="1318" spans="1:39">
      <c r="A1318" s="162"/>
      <c r="B1318" s="162"/>
      <c r="C1318" s="162"/>
      <c r="D1318" s="162"/>
      <c r="E1318" s="162"/>
      <c r="F1318" s="162"/>
      <c r="G1318" s="162"/>
      <c r="H1318" s="163"/>
      <c r="I1318" s="292"/>
      <c r="J1318" s="292"/>
      <c r="K1318" s="292"/>
      <c r="L1318" s="185"/>
      <c r="M1318" s="185"/>
      <c r="N1318" s="185"/>
      <c r="O1318" s="185"/>
      <c r="P1318" s="185"/>
      <c r="Q1318" s="185"/>
      <c r="R1318" s="185"/>
      <c r="S1318" s="185"/>
      <c r="T1318" s="185"/>
      <c r="U1318" s="185"/>
      <c r="V1318" s="185"/>
      <c r="W1318" s="185"/>
      <c r="X1318" s="185"/>
      <c r="Y1318" s="185"/>
      <c r="Z1318" s="185"/>
      <c r="AA1318" s="185"/>
      <c r="AB1318" s="185"/>
      <c r="AC1318" s="185"/>
      <c r="AD1318" s="185"/>
      <c r="AE1318" s="185"/>
      <c r="AF1318" s="185"/>
      <c r="AG1318" s="185"/>
      <c r="AH1318" s="249"/>
      <c r="AI1318" s="185"/>
      <c r="AJ1318" s="185"/>
      <c r="AK1318" s="185"/>
      <c r="AL1318" s="185"/>
      <c r="AM1318" s="185"/>
    </row>
    <row r="1319" spans="1:39">
      <c r="A1319" s="162"/>
      <c r="B1319" s="162"/>
      <c r="C1319" s="162"/>
      <c r="D1319" s="162"/>
      <c r="E1319" s="162"/>
      <c r="F1319" s="162"/>
      <c r="G1319" s="162"/>
      <c r="H1319" s="163"/>
      <c r="I1319" s="292"/>
      <c r="J1319" s="292"/>
      <c r="K1319" s="292"/>
      <c r="L1319" s="185"/>
      <c r="M1319" s="185"/>
      <c r="N1319" s="185"/>
      <c r="O1319" s="185"/>
      <c r="P1319" s="185"/>
      <c r="Q1319" s="185"/>
      <c r="R1319" s="185"/>
      <c r="S1319" s="185"/>
      <c r="T1319" s="185"/>
      <c r="U1319" s="185"/>
      <c r="V1319" s="185"/>
      <c r="W1319" s="185"/>
      <c r="X1319" s="185"/>
      <c r="Y1319" s="185"/>
      <c r="Z1319" s="185"/>
      <c r="AA1319" s="185"/>
      <c r="AB1319" s="185"/>
      <c r="AC1319" s="185"/>
      <c r="AD1319" s="185"/>
      <c r="AE1319" s="185"/>
      <c r="AF1319" s="185"/>
      <c r="AG1319" s="185"/>
      <c r="AH1319" s="249"/>
      <c r="AI1319" s="185"/>
      <c r="AJ1319" s="185"/>
      <c r="AK1319" s="185"/>
      <c r="AL1319" s="185"/>
      <c r="AM1319" s="185"/>
    </row>
    <row r="1320" spans="1:39">
      <c r="A1320" s="162"/>
      <c r="B1320" s="162"/>
      <c r="C1320" s="162"/>
      <c r="D1320" s="162"/>
      <c r="E1320" s="162"/>
      <c r="F1320" s="162"/>
      <c r="G1320" s="162"/>
      <c r="H1320" s="163"/>
      <c r="I1320" s="292"/>
      <c r="J1320" s="292"/>
      <c r="K1320" s="292"/>
      <c r="L1320" s="185"/>
      <c r="M1320" s="185"/>
      <c r="N1320" s="185"/>
      <c r="O1320" s="185"/>
      <c r="P1320" s="185"/>
      <c r="Q1320" s="185"/>
      <c r="R1320" s="185"/>
      <c r="S1320" s="185"/>
      <c r="T1320" s="185"/>
      <c r="U1320" s="185"/>
      <c r="V1320" s="185"/>
      <c r="W1320" s="185"/>
      <c r="X1320" s="185"/>
      <c r="Y1320" s="185"/>
      <c r="Z1320" s="185"/>
      <c r="AA1320" s="185"/>
      <c r="AB1320" s="185"/>
      <c r="AC1320" s="185"/>
      <c r="AD1320" s="185"/>
      <c r="AE1320" s="185"/>
      <c r="AF1320" s="185"/>
      <c r="AG1320" s="185"/>
      <c r="AH1320" s="249"/>
      <c r="AI1320" s="185"/>
      <c r="AJ1320" s="185"/>
      <c r="AK1320" s="185"/>
      <c r="AL1320" s="185"/>
      <c r="AM1320" s="185"/>
    </row>
    <row r="1321" spans="1:39">
      <c r="A1321" s="162"/>
      <c r="B1321" s="162"/>
      <c r="C1321" s="162"/>
      <c r="D1321" s="162"/>
      <c r="E1321" s="162"/>
      <c r="F1321" s="162"/>
      <c r="G1321" s="162"/>
      <c r="H1321" s="163"/>
      <c r="I1321" s="292"/>
      <c r="J1321" s="292"/>
      <c r="K1321" s="292"/>
      <c r="L1321" s="185"/>
      <c r="M1321" s="185"/>
      <c r="N1321" s="185"/>
      <c r="O1321" s="185"/>
      <c r="P1321" s="185"/>
      <c r="Q1321" s="185"/>
      <c r="R1321" s="185"/>
      <c r="S1321" s="185"/>
      <c r="T1321" s="185"/>
      <c r="U1321" s="185"/>
      <c r="V1321" s="185"/>
      <c r="W1321" s="185"/>
      <c r="X1321" s="185"/>
      <c r="Y1321" s="185"/>
      <c r="Z1321" s="185"/>
      <c r="AA1321" s="185"/>
      <c r="AB1321" s="185"/>
      <c r="AC1321" s="185"/>
      <c r="AD1321" s="185"/>
      <c r="AE1321" s="185"/>
      <c r="AF1321" s="185"/>
      <c r="AG1321" s="185"/>
      <c r="AH1321" s="249"/>
      <c r="AI1321" s="185"/>
      <c r="AJ1321" s="185"/>
      <c r="AK1321" s="185"/>
      <c r="AL1321" s="185"/>
      <c r="AM1321" s="185"/>
    </row>
    <row r="1322" spans="1:39">
      <c r="A1322" s="162"/>
      <c r="B1322" s="162"/>
      <c r="C1322" s="162"/>
      <c r="D1322" s="162"/>
      <c r="E1322" s="162"/>
      <c r="F1322" s="162"/>
      <c r="G1322" s="162"/>
      <c r="H1322" s="163"/>
      <c r="I1322" s="292"/>
      <c r="J1322" s="292"/>
      <c r="K1322" s="292"/>
      <c r="L1322" s="185"/>
      <c r="M1322" s="185"/>
      <c r="N1322" s="185"/>
      <c r="O1322" s="185"/>
      <c r="P1322" s="185"/>
      <c r="Q1322" s="185"/>
      <c r="R1322" s="185"/>
      <c r="S1322" s="185"/>
      <c r="T1322" s="185"/>
      <c r="U1322" s="185"/>
      <c r="V1322" s="185"/>
      <c r="W1322" s="185"/>
      <c r="X1322" s="185"/>
      <c r="Y1322" s="185"/>
      <c r="Z1322" s="185"/>
      <c r="AA1322" s="185"/>
      <c r="AB1322" s="185"/>
      <c r="AC1322" s="185"/>
      <c r="AD1322" s="185"/>
      <c r="AE1322" s="185"/>
      <c r="AF1322" s="185"/>
      <c r="AG1322" s="185"/>
      <c r="AH1322" s="249"/>
      <c r="AI1322" s="185"/>
      <c r="AJ1322" s="185"/>
      <c r="AK1322" s="185"/>
      <c r="AL1322" s="185"/>
      <c r="AM1322" s="185"/>
    </row>
    <row r="1323" spans="1:39">
      <c r="A1323" s="162"/>
      <c r="B1323" s="162"/>
      <c r="C1323" s="162"/>
      <c r="D1323" s="162"/>
      <c r="E1323" s="162"/>
      <c r="F1323" s="162"/>
      <c r="G1323" s="162"/>
      <c r="H1323" s="163"/>
      <c r="I1323" s="292"/>
      <c r="J1323" s="292"/>
      <c r="K1323" s="292"/>
      <c r="L1323" s="185"/>
      <c r="M1323" s="185"/>
      <c r="N1323" s="185"/>
      <c r="O1323" s="185"/>
      <c r="P1323" s="185"/>
      <c r="Q1323" s="185"/>
      <c r="R1323" s="185"/>
      <c r="S1323" s="185"/>
      <c r="T1323" s="185"/>
      <c r="U1323" s="185"/>
      <c r="V1323" s="185"/>
      <c r="W1323" s="185"/>
      <c r="X1323" s="185"/>
      <c r="Y1323" s="185"/>
      <c r="Z1323" s="185"/>
      <c r="AA1323" s="185"/>
      <c r="AB1323" s="185"/>
      <c r="AC1323" s="185"/>
      <c r="AD1323" s="185"/>
      <c r="AE1323" s="185"/>
      <c r="AF1323" s="185"/>
      <c r="AG1323" s="185"/>
      <c r="AH1323" s="249"/>
      <c r="AI1323" s="185"/>
      <c r="AJ1323" s="185"/>
      <c r="AK1323" s="185"/>
      <c r="AL1323" s="185"/>
      <c r="AM1323" s="185"/>
    </row>
    <row r="1324" spans="1:39">
      <c r="A1324" s="162"/>
      <c r="B1324" s="162"/>
      <c r="C1324" s="162"/>
      <c r="D1324" s="162"/>
      <c r="E1324" s="162"/>
      <c r="F1324" s="162"/>
      <c r="G1324" s="162"/>
      <c r="H1324" s="163"/>
      <c r="I1324" s="292"/>
      <c r="J1324" s="292"/>
      <c r="K1324" s="292"/>
      <c r="L1324" s="185"/>
      <c r="M1324" s="185"/>
      <c r="N1324" s="185"/>
      <c r="O1324" s="185"/>
      <c r="P1324" s="185"/>
      <c r="Q1324" s="185"/>
      <c r="R1324" s="185"/>
      <c r="S1324" s="185"/>
      <c r="T1324" s="185"/>
      <c r="U1324" s="185"/>
      <c r="V1324" s="185"/>
      <c r="W1324" s="185"/>
      <c r="X1324" s="185"/>
      <c r="Y1324" s="185"/>
      <c r="Z1324" s="185"/>
      <c r="AA1324" s="185"/>
      <c r="AB1324" s="185"/>
      <c r="AC1324" s="185"/>
      <c r="AD1324" s="185"/>
      <c r="AE1324" s="185"/>
      <c r="AF1324" s="185"/>
      <c r="AG1324" s="185"/>
      <c r="AH1324" s="249"/>
      <c r="AI1324" s="185"/>
      <c r="AJ1324" s="185"/>
      <c r="AK1324" s="185"/>
      <c r="AL1324" s="185"/>
      <c r="AM1324" s="185"/>
    </row>
    <row r="1325" spans="1:39">
      <c r="A1325" s="162"/>
      <c r="B1325" s="162"/>
      <c r="C1325" s="162"/>
      <c r="D1325" s="162"/>
      <c r="E1325" s="162"/>
      <c r="F1325" s="162"/>
      <c r="G1325" s="162"/>
      <c r="H1325" s="163"/>
      <c r="I1325" s="292"/>
      <c r="J1325" s="292"/>
      <c r="K1325" s="292"/>
      <c r="L1325" s="185"/>
      <c r="M1325" s="185"/>
      <c r="N1325" s="185"/>
      <c r="O1325" s="185"/>
      <c r="P1325" s="185"/>
      <c r="Q1325" s="185"/>
      <c r="R1325" s="185"/>
      <c r="S1325" s="185"/>
      <c r="T1325" s="185"/>
      <c r="U1325" s="185"/>
      <c r="V1325" s="185"/>
      <c r="W1325" s="185"/>
      <c r="X1325" s="185"/>
      <c r="Y1325" s="185"/>
      <c r="Z1325" s="185"/>
      <c r="AA1325" s="185"/>
      <c r="AB1325" s="185"/>
      <c r="AC1325" s="185"/>
      <c r="AD1325" s="185"/>
      <c r="AE1325" s="185"/>
      <c r="AF1325" s="185"/>
      <c r="AG1325" s="185"/>
      <c r="AH1325" s="249"/>
      <c r="AI1325" s="185"/>
      <c r="AJ1325" s="185"/>
      <c r="AK1325" s="185"/>
      <c r="AL1325" s="185"/>
      <c r="AM1325" s="185"/>
    </row>
    <row r="1326" spans="1:39">
      <c r="A1326" s="162"/>
      <c r="B1326" s="162"/>
      <c r="C1326" s="162"/>
      <c r="D1326" s="162"/>
      <c r="E1326" s="162"/>
      <c r="F1326" s="162"/>
      <c r="G1326" s="162"/>
      <c r="H1326" s="163"/>
      <c r="I1326" s="292"/>
      <c r="J1326" s="292"/>
      <c r="K1326" s="292"/>
      <c r="L1326" s="185"/>
      <c r="M1326" s="185"/>
      <c r="N1326" s="185"/>
      <c r="O1326" s="185"/>
      <c r="P1326" s="185"/>
      <c r="Q1326" s="185"/>
      <c r="R1326" s="185"/>
      <c r="S1326" s="185"/>
      <c r="T1326" s="185"/>
      <c r="U1326" s="185"/>
      <c r="V1326" s="185"/>
      <c r="W1326" s="185"/>
      <c r="X1326" s="185"/>
      <c r="Y1326" s="185"/>
      <c r="Z1326" s="185"/>
      <c r="AA1326" s="185"/>
      <c r="AB1326" s="185"/>
      <c r="AC1326" s="185"/>
      <c r="AD1326" s="185"/>
      <c r="AE1326" s="185"/>
      <c r="AF1326" s="185"/>
      <c r="AG1326" s="185"/>
      <c r="AH1326" s="249"/>
      <c r="AI1326" s="185"/>
      <c r="AJ1326" s="185"/>
      <c r="AK1326" s="185"/>
      <c r="AL1326" s="185"/>
      <c r="AM1326" s="185"/>
    </row>
    <row r="1327" spans="1:39">
      <c r="A1327" s="162"/>
      <c r="B1327" s="162"/>
      <c r="C1327" s="162"/>
      <c r="D1327" s="162"/>
      <c r="E1327" s="162"/>
      <c r="F1327" s="162"/>
      <c r="G1327" s="162"/>
      <c r="H1327" s="163"/>
      <c r="I1327" s="292"/>
      <c r="J1327" s="292"/>
      <c r="K1327" s="292"/>
      <c r="L1327" s="185"/>
      <c r="M1327" s="185"/>
      <c r="N1327" s="185"/>
      <c r="O1327" s="185"/>
      <c r="P1327" s="185"/>
      <c r="Q1327" s="185"/>
      <c r="R1327" s="185"/>
      <c r="S1327" s="185"/>
      <c r="T1327" s="185"/>
      <c r="U1327" s="185"/>
      <c r="V1327" s="185"/>
      <c r="W1327" s="185"/>
      <c r="X1327" s="185"/>
      <c r="Y1327" s="185"/>
      <c r="Z1327" s="185"/>
      <c r="AA1327" s="185"/>
      <c r="AB1327" s="185"/>
      <c r="AC1327" s="185"/>
      <c r="AD1327" s="185"/>
      <c r="AE1327" s="185"/>
      <c r="AF1327" s="185"/>
      <c r="AG1327" s="185"/>
      <c r="AH1327" s="249"/>
      <c r="AI1327" s="185"/>
      <c r="AJ1327" s="185"/>
      <c r="AK1327" s="185"/>
      <c r="AL1327" s="185"/>
      <c r="AM1327" s="185"/>
    </row>
    <row r="1328" spans="1:39">
      <c r="A1328" s="162"/>
      <c r="B1328" s="162"/>
      <c r="C1328" s="162"/>
      <c r="D1328" s="162"/>
      <c r="E1328" s="162"/>
      <c r="F1328" s="162"/>
      <c r="G1328" s="162"/>
      <c r="H1328" s="163"/>
      <c r="I1328" s="292"/>
      <c r="J1328" s="292"/>
      <c r="K1328" s="292"/>
      <c r="L1328" s="185"/>
      <c r="M1328" s="185"/>
      <c r="N1328" s="185"/>
      <c r="O1328" s="185"/>
      <c r="P1328" s="185"/>
      <c r="Q1328" s="185"/>
      <c r="R1328" s="185"/>
      <c r="S1328" s="185"/>
      <c r="T1328" s="185"/>
      <c r="U1328" s="185"/>
      <c r="V1328" s="185"/>
      <c r="W1328" s="185"/>
      <c r="X1328" s="185"/>
      <c r="Y1328" s="185"/>
      <c r="Z1328" s="185"/>
      <c r="AA1328" s="185"/>
      <c r="AB1328" s="185"/>
      <c r="AC1328" s="185"/>
      <c r="AD1328" s="185"/>
      <c r="AE1328" s="185"/>
      <c r="AF1328" s="185"/>
      <c r="AG1328" s="185"/>
      <c r="AH1328" s="249"/>
      <c r="AI1328" s="185"/>
      <c r="AJ1328" s="185"/>
      <c r="AK1328" s="185"/>
      <c r="AL1328" s="185"/>
      <c r="AM1328" s="185"/>
    </row>
    <row r="1329" spans="1:39">
      <c r="A1329" s="162"/>
      <c r="B1329" s="162"/>
      <c r="C1329" s="162"/>
      <c r="D1329" s="162"/>
      <c r="E1329" s="162"/>
      <c r="F1329" s="162"/>
      <c r="G1329" s="162"/>
      <c r="H1329" s="163"/>
      <c r="I1329" s="292"/>
      <c r="J1329" s="292"/>
      <c r="K1329" s="292"/>
      <c r="L1329" s="185"/>
      <c r="M1329" s="185"/>
      <c r="N1329" s="185"/>
      <c r="O1329" s="185"/>
      <c r="P1329" s="185"/>
      <c r="Q1329" s="185"/>
      <c r="R1329" s="185"/>
      <c r="S1329" s="185"/>
      <c r="T1329" s="185"/>
      <c r="U1329" s="185"/>
      <c r="V1329" s="185"/>
      <c r="W1329" s="185"/>
      <c r="X1329" s="185"/>
      <c r="Y1329" s="185"/>
      <c r="Z1329" s="185"/>
      <c r="AA1329" s="185"/>
      <c r="AB1329" s="185"/>
      <c r="AC1329" s="185"/>
      <c r="AD1329" s="185"/>
      <c r="AE1329" s="185"/>
      <c r="AF1329" s="185"/>
      <c r="AG1329" s="185"/>
      <c r="AH1329" s="249"/>
      <c r="AI1329" s="185"/>
      <c r="AJ1329" s="185"/>
      <c r="AK1329" s="185"/>
      <c r="AL1329" s="185"/>
      <c r="AM1329" s="185"/>
    </row>
    <row r="1330" spans="1:39">
      <c r="A1330" s="162"/>
      <c r="B1330" s="162"/>
      <c r="C1330" s="162"/>
      <c r="D1330" s="162"/>
      <c r="E1330" s="162"/>
      <c r="F1330" s="162"/>
      <c r="G1330" s="162"/>
      <c r="H1330" s="163"/>
      <c r="I1330" s="292"/>
      <c r="J1330" s="292"/>
      <c r="K1330" s="292"/>
      <c r="L1330" s="185"/>
      <c r="M1330" s="185"/>
      <c r="N1330" s="185"/>
      <c r="O1330" s="185"/>
      <c r="P1330" s="185"/>
      <c r="Q1330" s="185"/>
      <c r="R1330" s="185"/>
      <c r="S1330" s="185"/>
      <c r="T1330" s="185"/>
      <c r="U1330" s="185"/>
      <c r="V1330" s="185"/>
      <c r="W1330" s="185"/>
      <c r="X1330" s="185"/>
      <c r="Y1330" s="185"/>
      <c r="Z1330" s="185"/>
      <c r="AA1330" s="185"/>
      <c r="AB1330" s="185"/>
      <c r="AC1330" s="185"/>
      <c r="AD1330" s="185"/>
      <c r="AE1330" s="185"/>
      <c r="AF1330" s="185"/>
      <c r="AG1330" s="185"/>
      <c r="AH1330" s="249"/>
      <c r="AI1330" s="185"/>
      <c r="AJ1330" s="185"/>
      <c r="AK1330" s="185"/>
      <c r="AL1330" s="185"/>
      <c r="AM1330" s="185"/>
    </row>
    <row r="1331" spans="1:39">
      <c r="A1331" s="162"/>
      <c r="B1331" s="162"/>
      <c r="C1331" s="162"/>
      <c r="D1331" s="162"/>
      <c r="E1331" s="162"/>
      <c r="F1331" s="162"/>
      <c r="G1331" s="162"/>
      <c r="H1331" s="163"/>
      <c r="I1331" s="292"/>
      <c r="J1331" s="292"/>
      <c r="K1331" s="292"/>
      <c r="L1331" s="185"/>
      <c r="M1331" s="185"/>
      <c r="N1331" s="185"/>
      <c r="O1331" s="185"/>
      <c r="P1331" s="185"/>
      <c r="Q1331" s="185"/>
      <c r="R1331" s="185"/>
      <c r="S1331" s="185"/>
      <c r="T1331" s="185"/>
      <c r="U1331" s="185"/>
      <c r="V1331" s="185"/>
      <c r="W1331" s="185"/>
      <c r="X1331" s="185"/>
      <c r="Y1331" s="185"/>
      <c r="Z1331" s="185"/>
      <c r="AA1331" s="185"/>
      <c r="AB1331" s="185"/>
      <c r="AC1331" s="185"/>
      <c r="AD1331" s="185"/>
      <c r="AE1331" s="185"/>
      <c r="AF1331" s="185"/>
      <c r="AG1331" s="185"/>
      <c r="AH1331" s="249"/>
      <c r="AI1331" s="185"/>
      <c r="AJ1331" s="185"/>
      <c r="AK1331" s="185"/>
      <c r="AL1331" s="185"/>
      <c r="AM1331" s="185"/>
    </row>
    <row r="1332" spans="1:39">
      <c r="A1332" s="162"/>
      <c r="B1332" s="162"/>
      <c r="C1332" s="162"/>
      <c r="D1332" s="162"/>
      <c r="E1332" s="162"/>
      <c r="F1332" s="162"/>
      <c r="G1332" s="162"/>
      <c r="H1332" s="163"/>
      <c r="I1332" s="292"/>
      <c r="J1332" s="292"/>
      <c r="K1332" s="292"/>
      <c r="L1332" s="185"/>
      <c r="M1332" s="185"/>
      <c r="N1332" s="185"/>
      <c r="O1332" s="185"/>
      <c r="P1332" s="185"/>
      <c r="Q1332" s="185"/>
      <c r="R1332" s="185"/>
      <c r="S1332" s="185"/>
      <c r="T1332" s="185"/>
      <c r="U1332" s="185"/>
      <c r="V1332" s="185"/>
      <c r="W1332" s="185"/>
      <c r="X1332" s="185"/>
      <c r="Y1332" s="185"/>
      <c r="Z1332" s="185"/>
      <c r="AA1332" s="185"/>
      <c r="AB1332" s="185"/>
      <c r="AC1332" s="185"/>
      <c r="AD1332" s="185"/>
      <c r="AE1332" s="185"/>
      <c r="AF1332" s="185"/>
      <c r="AG1332" s="185"/>
      <c r="AH1332" s="249"/>
      <c r="AI1332" s="185"/>
      <c r="AJ1332" s="185"/>
      <c r="AK1332" s="185"/>
      <c r="AL1332" s="185"/>
      <c r="AM1332" s="185"/>
    </row>
    <row r="1333" spans="1:39">
      <c r="A1333" s="162"/>
      <c r="B1333" s="162"/>
      <c r="C1333" s="162"/>
      <c r="D1333" s="162"/>
      <c r="E1333" s="162"/>
      <c r="F1333" s="162"/>
      <c r="G1333" s="162"/>
      <c r="H1333" s="163"/>
      <c r="I1333" s="292"/>
      <c r="J1333" s="292"/>
      <c r="K1333" s="292"/>
      <c r="L1333" s="185"/>
      <c r="M1333" s="185"/>
      <c r="N1333" s="185"/>
      <c r="O1333" s="185"/>
      <c r="P1333" s="185"/>
      <c r="Q1333" s="185"/>
      <c r="R1333" s="185"/>
      <c r="S1333" s="185"/>
      <c r="T1333" s="185"/>
      <c r="U1333" s="185"/>
      <c r="V1333" s="185"/>
      <c r="W1333" s="185"/>
      <c r="X1333" s="185"/>
      <c r="Y1333" s="185"/>
      <c r="Z1333" s="185"/>
      <c r="AA1333" s="185"/>
      <c r="AB1333" s="185"/>
      <c r="AC1333" s="185"/>
      <c r="AD1333" s="185"/>
      <c r="AE1333" s="185"/>
      <c r="AF1333" s="185"/>
      <c r="AG1333" s="185"/>
      <c r="AH1333" s="249"/>
      <c r="AI1333" s="185"/>
      <c r="AJ1333" s="185"/>
      <c r="AK1333" s="185"/>
      <c r="AL1333" s="185"/>
      <c r="AM1333" s="185"/>
    </row>
    <row r="1334" spans="1:39">
      <c r="A1334" s="162"/>
      <c r="B1334" s="162"/>
      <c r="C1334" s="162"/>
      <c r="D1334" s="162"/>
      <c r="E1334" s="162"/>
      <c r="F1334" s="162"/>
      <c r="G1334" s="162"/>
      <c r="H1334" s="163"/>
      <c r="I1334" s="292"/>
      <c r="J1334" s="292"/>
      <c r="K1334" s="292"/>
      <c r="L1334" s="185"/>
      <c r="M1334" s="185"/>
      <c r="N1334" s="185"/>
      <c r="O1334" s="185"/>
      <c r="P1334" s="185"/>
      <c r="Q1334" s="185"/>
      <c r="R1334" s="185"/>
      <c r="S1334" s="185"/>
      <c r="T1334" s="185"/>
      <c r="U1334" s="185"/>
      <c r="V1334" s="185"/>
      <c r="W1334" s="185"/>
      <c r="X1334" s="185"/>
      <c r="Y1334" s="185"/>
      <c r="Z1334" s="185"/>
      <c r="AA1334" s="185"/>
      <c r="AB1334" s="185"/>
      <c r="AC1334" s="185"/>
      <c r="AD1334" s="185"/>
      <c r="AE1334" s="185"/>
      <c r="AF1334" s="185"/>
      <c r="AG1334" s="185"/>
      <c r="AH1334" s="249"/>
      <c r="AI1334" s="185"/>
      <c r="AJ1334" s="185"/>
      <c r="AK1334" s="185"/>
      <c r="AL1334" s="185"/>
      <c r="AM1334" s="185"/>
    </row>
    <row r="1335" spans="1:39">
      <c r="A1335" s="162"/>
      <c r="B1335" s="162"/>
      <c r="C1335" s="162"/>
      <c r="D1335" s="162"/>
      <c r="E1335" s="162"/>
      <c r="F1335" s="162"/>
      <c r="G1335" s="162"/>
      <c r="H1335" s="163"/>
      <c r="I1335" s="292"/>
      <c r="J1335" s="292"/>
      <c r="K1335" s="292"/>
      <c r="L1335" s="185"/>
      <c r="M1335" s="185"/>
      <c r="N1335" s="185"/>
      <c r="O1335" s="185"/>
      <c r="P1335" s="185"/>
      <c r="Q1335" s="185"/>
      <c r="R1335" s="185"/>
      <c r="S1335" s="185"/>
      <c r="T1335" s="185"/>
      <c r="U1335" s="185"/>
      <c r="V1335" s="185"/>
      <c r="W1335" s="185"/>
      <c r="X1335" s="185"/>
      <c r="Y1335" s="185"/>
      <c r="Z1335" s="185"/>
      <c r="AA1335" s="185"/>
      <c r="AB1335" s="185"/>
      <c r="AC1335" s="185"/>
      <c r="AD1335" s="185"/>
      <c r="AE1335" s="185"/>
      <c r="AF1335" s="185"/>
      <c r="AG1335" s="185"/>
      <c r="AH1335" s="249"/>
      <c r="AI1335" s="185"/>
      <c r="AJ1335" s="185"/>
      <c r="AK1335" s="185"/>
      <c r="AL1335" s="185"/>
      <c r="AM1335" s="185"/>
    </row>
    <row r="1336" spans="1:39">
      <c r="A1336" s="162"/>
      <c r="B1336" s="162"/>
      <c r="C1336" s="162"/>
      <c r="D1336" s="162"/>
      <c r="E1336" s="162"/>
      <c r="F1336" s="162"/>
      <c r="G1336" s="162"/>
      <c r="H1336" s="163"/>
      <c r="I1336" s="292"/>
      <c r="J1336" s="292"/>
      <c r="K1336" s="292"/>
      <c r="L1336" s="185"/>
      <c r="M1336" s="185"/>
      <c r="N1336" s="185"/>
      <c r="O1336" s="185"/>
      <c r="P1336" s="185"/>
      <c r="Q1336" s="185"/>
      <c r="R1336" s="185"/>
      <c r="S1336" s="185"/>
      <c r="T1336" s="185"/>
      <c r="U1336" s="185"/>
      <c r="V1336" s="185"/>
      <c r="W1336" s="185"/>
      <c r="X1336" s="185"/>
      <c r="Y1336" s="185"/>
      <c r="Z1336" s="185"/>
      <c r="AA1336" s="185"/>
      <c r="AB1336" s="185"/>
      <c r="AC1336" s="185"/>
      <c r="AD1336" s="185"/>
      <c r="AE1336" s="185"/>
      <c r="AF1336" s="185"/>
      <c r="AG1336" s="185"/>
      <c r="AH1336" s="249"/>
      <c r="AI1336" s="185"/>
      <c r="AJ1336" s="185"/>
      <c r="AK1336" s="185"/>
      <c r="AL1336" s="185"/>
      <c r="AM1336" s="185"/>
    </row>
    <row r="1337" spans="1:39">
      <c r="A1337" s="162"/>
      <c r="B1337" s="162"/>
      <c r="C1337" s="162"/>
      <c r="D1337" s="162"/>
      <c r="E1337" s="162"/>
      <c r="F1337" s="162"/>
      <c r="G1337" s="162"/>
      <c r="H1337" s="163"/>
      <c r="I1337" s="292"/>
      <c r="J1337" s="292"/>
      <c r="K1337" s="292"/>
      <c r="L1337" s="185"/>
      <c r="M1337" s="185"/>
      <c r="N1337" s="185"/>
      <c r="O1337" s="185"/>
      <c r="P1337" s="185"/>
      <c r="Q1337" s="185"/>
      <c r="R1337" s="185"/>
      <c r="S1337" s="185"/>
      <c r="T1337" s="185"/>
      <c r="U1337" s="185"/>
      <c r="V1337" s="185"/>
      <c r="W1337" s="185"/>
      <c r="X1337" s="185"/>
      <c r="Y1337" s="185"/>
      <c r="Z1337" s="185"/>
      <c r="AA1337" s="185"/>
      <c r="AB1337" s="185"/>
      <c r="AC1337" s="185"/>
      <c r="AD1337" s="185"/>
      <c r="AE1337" s="185"/>
      <c r="AF1337" s="185"/>
      <c r="AG1337" s="185"/>
      <c r="AH1337" s="249"/>
      <c r="AI1337" s="185"/>
      <c r="AJ1337" s="185"/>
      <c r="AK1337" s="185"/>
      <c r="AL1337" s="185"/>
      <c r="AM1337" s="185"/>
    </row>
    <row r="1338" spans="1:39">
      <c r="A1338" s="162"/>
      <c r="B1338" s="162"/>
      <c r="C1338" s="162"/>
      <c r="D1338" s="162"/>
      <c r="E1338" s="162"/>
      <c r="F1338" s="162"/>
      <c r="G1338" s="162"/>
      <c r="H1338" s="163"/>
      <c r="I1338" s="292"/>
      <c r="J1338" s="292"/>
      <c r="K1338" s="292"/>
      <c r="L1338" s="185"/>
      <c r="M1338" s="185"/>
      <c r="N1338" s="185"/>
      <c r="O1338" s="185"/>
      <c r="P1338" s="185"/>
      <c r="Q1338" s="185"/>
      <c r="R1338" s="185"/>
      <c r="S1338" s="185"/>
      <c r="T1338" s="185"/>
      <c r="U1338" s="185"/>
      <c r="V1338" s="185"/>
      <c r="W1338" s="185"/>
      <c r="X1338" s="185"/>
      <c r="Y1338" s="185"/>
      <c r="Z1338" s="185"/>
      <c r="AA1338" s="185"/>
      <c r="AB1338" s="185"/>
      <c r="AC1338" s="185"/>
      <c r="AD1338" s="185"/>
      <c r="AE1338" s="185"/>
      <c r="AF1338" s="185"/>
      <c r="AG1338" s="185"/>
      <c r="AH1338" s="249"/>
      <c r="AI1338" s="185"/>
      <c r="AJ1338" s="185"/>
      <c r="AK1338" s="185"/>
      <c r="AL1338" s="185"/>
      <c r="AM1338" s="185"/>
    </row>
    <row r="1339" spans="1:39">
      <c r="A1339" s="162"/>
      <c r="B1339" s="162"/>
      <c r="C1339" s="162"/>
      <c r="D1339" s="162"/>
      <c r="E1339" s="162"/>
      <c r="F1339" s="162"/>
      <c r="G1339" s="162"/>
      <c r="H1339" s="163"/>
      <c r="I1339" s="292"/>
      <c r="J1339" s="292"/>
      <c r="K1339" s="292"/>
      <c r="L1339" s="185"/>
      <c r="M1339" s="185"/>
      <c r="N1339" s="185"/>
      <c r="O1339" s="185"/>
      <c r="P1339" s="185"/>
      <c r="Q1339" s="185"/>
      <c r="R1339" s="185"/>
      <c r="S1339" s="185"/>
      <c r="T1339" s="185"/>
      <c r="U1339" s="185"/>
      <c r="V1339" s="185"/>
      <c r="W1339" s="185"/>
      <c r="X1339" s="185"/>
      <c r="Y1339" s="185"/>
      <c r="Z1339" s="185"/>
      <c r="AA1339" s="185"/>
      <c r="AB1339" s="185"/>
      <c r="AC1339" s="185"/>
      <c r="AD1339" s="185"/>
      <c r="AE1339" s="185"/>
      <c r="AF1339" s="185"/>
      <c r="AG1339" s="185"/>
      <c r="AH1339" s="249"/>
      <c r="AI1339" s="185"/>
      <c r="AJ1339" s="185"/>
      <c r="AK1339" s="185"/>
      <c r="AL1339" s="185"/>
      <c r="AM1339" s="185"/>
    </row>
    <row r="1340" spans="1:39">
      <c r="A1340" s="162"/>
      <c r="B1340" s="162"/>
      <c r="C1340" s="162"/>
      <c r="D1340" s="162"/>
      <c r="E1340" s="162"/>
      <c r="F1340" s="162"/>
      <c r="G1340" s="162"/>
      <c r="H1340" s="163"/>
      <c r="I1340" s="292"/>
      <c r="J1340" s="292"/>
      <c r="K1340" s="292"/>
      <c r="L1340" s="185"/>
      <c r="M1340" s="185"/>
      <c r="N1340" s="185"/>
      <c r="O1340" s="185"/>
      <c r="P1340" s="185"/>
      <c r="Q1340" s="185"/>
      <c r="R1340" s="185"/>
      <c r="S1340" s="185"/>
      <c r="T1340" s="185"/>
      <c r="U1340" s="185"/>
      <c r="V1340" s="185"/>
      <c r="W1340" s="185"/>
      <c r="X1340" s="185"/>
      <c r="Y1340" s="185"/>
      <c r="Z1340" s="185"/>
      <c r="AA1340" s="185"/>
      <c r="AB1340" s="185"/>
      <c r="AC1340" s="185"/>
      <c r="AD1340" s="185"/>
      <c r="AE1340" s="185"/>
      <c r="AF1340" s="185"/>
      <c r="AG1340" s="185"/>
      <c r="AH1340" s="249"/>
      <c r="AI1340" s="185"/>
      <c r="AJ1340" s="185"/>
      <c r="AK1340" s="185"/>
      <c r="AL1340" s="185"/>
      <c r="AM1340" s="185"/>
    </row>
    <row r="1341" spans="1:39">
      <c r="A1341" s="162"/>
      <c r="B1341" s="162"/>
      <c r="C1341" s="162"/>
      <c r="D1341" s="162"/>
      <c r="E1341" s="162"/>
      <c r="F1341" s="162"/>
      <c r="G1341" s="162"/>
      <c r="H1341" s="163"/>
      <c r="I1341" s="292"/>
      <c r="J1341" s="292"/>
      <c r="K1341" s="292"/>
      <c r="L1341" s="185"/>
      <c r="M1341" s="185"/>
      <c r="N1341" s="185"/>
      <c r="O1341" s="185"/>
      <c r="P1341" s="185"/>
      <c r="Q1341" s="185"/>
      <c r="R1341" s="185"/>
      <c r="S1341" s="185"/>
      <c r="T1341" s="185"/>
      <c r="U1341" s="185"/>
      <c r="V1341" s="185"/>
      <c r="W1341" s="185"/>
      <c r="X1341" s="185"/>
      <c r="Y1341" s="185"/>
      <c r="Z1341" s="185"/>
      <c r="AA1341" s="185"/>
      <c r="AB1341" s="185"/>
      <c r="AC1341" s="185"/>
      <c r="AD1341" s="185"/>
      <c r="AE1341" s="185"/>
      <c r="AF1341" s="185"/>
      <c r="AG1341" s="185"/>
      <c r="AH1341" s="249"/>
      <c r="AI1341" s="185"/>
      <c r="AJ1341" s="185"/>
      <c r="AK1341" s="185"/>
      <c r="AL1341" s="185"/>
      <c r="AM1341" s="185"/>
    </row>
    <row r="1342" spans="1:39">
      <c r="A1342" s="162"/>
      <c r="B1342" s="162"/>
      <c r="C1342" s="162"/>
      <c r="D1342" s="162"/>
      <c r="E1342" s="162"/>
      <c r="F1342" s="162"/>
      <c r="G1342" s="162"/>
      <c r="H1342" s="163"/>
      <c r="I1342" s="292"/>
      <c r="J1342" s="292"/>
      <c r="K1342" s="292"/>
      <c r="L1342" s="185"/>
      <c r="M1342" s="185"/>
      <c r="N1342" s="185"/>
      <c r="O1342" s="185"/>
      <c r="P1342" s="185"/>
      <c r="Q1342" s="185"/>
      <c r="R1342" s="185"/>
      <c r="S1342" s="185"/>
      <c r="T1342" s="185"/>
      <c r="U1342" s="185"/>
      <c r="V1342" s="185"/>
      <c r="W1342" s="185"/>
      <c r="X1342" s="185"/>
      <c r="Y1342" s="185"/>
      <c r="Z1342" s="185"/>
      <c r="AA1342" s="185"/>
      <c r="AB1342" s="185"/>
      <c r="AC1342" s="185"/>
      <c r="AD1342" s="185"/>
      <c r="AE1342" s="185"/>
      <c r="AF1342" s="185"/>
      <c r="AG1342" s="185"/>
      <c r="AH1342" s="249"/>
      <c r="AI1342" s="185"/>
      <c r="AJ1342" s="185"/>
      <c r="AK1342" s="185"/>
      <c r="AL1342" s="185"/>
      <c r="AM1342" s="185"/>
    </row>
    <row r="1343" spans="1:39">
      <c r="A1343" s="162"/>
      <c r="B1343" s="162"/>
      <c r="C1343" s="162"/>
      <c r="D1343" s="162"/>
      <c r="E1343" s="162"/>
      <c r="F1343" s="162"/>
      <c r="G1343" s="162"/>
      <c r="H1343" s="163"/>
      <c r="I1343" s="292"/>
      <c r="J1343" s="292"/>
      <c r="K1343" s="292"/>
      <c r="L1343" s="185"/>
      <c r="M1343" s="185"/>
      <c r="N1343" s="185"/>
      <c r="O1343" s="185"/>
      <c r="P1343" s="185"/>
      <c r="Q1343" s="185"/>
      <c r="R1343" s="185"/>
      <c r="S1343" s="185"/>
      <c r="T1343" s="185"/>
      <c r="U1343" s="185"/>
      <c r="V1343" s="185"/>
      <c r="W1343" s="185"/>
      <c r="X1343" s="185"/>
      <c r="Y1343" s="185"/>
      <c r="Z1343" s="185"/>
      <c r="AA1343" s="185"/>
      <c r="AB1343" s="185"/>
      <c r="AC1343" s="185"/>
      <c r="AD1343" s="185"/>
      <c r="AE1343" s="185"/>
      <c r="AF1343" s="185"/>
      <c r="AG1343" s="185"/>
      <c r="AH1343" s="249"/>
      <c r="AI1343" s="185"/>
      <c r="AJ1343" s="185"/>
      <c r="AK1343" s="185"/>
      <c r="AL1343" s="185"/>
      <c r="AM1343" s="185"/>
    </row>
    <row r="1344" spans="1:39">
      <c r="A1344" s="162"/>
      <c r="B1344" s="162"/>
      <c r="C1344" s="162"/>
      <c r="D1344" s="162"/>
      <c r="E1344" s="162"/>
      <c r="F1344" s="162"/>
      <c r="G1344" s="162"/>
      <c r="H1344" s="163"/>
      <c r="I1344" s="292"/>
      <c r="J1344" s="292"/>
      <c r="K1344" s="292"/>
      <c r="L1344" s="185"/>
      <c r="M1344" s="185"/>
      <c r="N1344" s="185"/>
      <c r="O1344" s="185"/>
      <c r="P1344" s="185"/>
      <c r="Q1344" s="185"/>
      <c r="R1344" s="185"/>
      <c r="S1344" s="185"/>
      <c r="T1344" s="185"/>
      <c r="U1344" s="185"/>
      <c r="V1344" s="185"/>
      <c r="W1344" s="185"/>
      <c r="X1344" s="185"/>
      <c r="Y1344" s="185"/>
      <c r="Z1344" s="185"/>
      <c r="AA1344" s="185"/>
      <c r="AB1344" s="185"/>
      <c r="AC1344" s="185"/>
      <c r="AD1344" s="185"/>
      <c r="AE1344" s="185"/>
      <c r="AF1344" s="185"/>
      <c r="AG1344" s="185"/>
      <c r="AH1344" s="249"/>
      <c r="AI1344" s="185"/>
      <c r="AJ1344" s="185"/>
      <c r="AK1344" s="185"/>
      <c r="AL1344" s="185"/>
      <c r="AM1344" s="185"/>
    </row>
    <row r="1345" spans="1:39">
      <c r="A1345" s="162"/>
      <c r="B1345" s="162"/>
      <c r="C1345" s="162"/>
      <c r="D1345" s="162"/>
      <c r="E1345" s="162"/>
      <c r="F1345" s="162"/>
      <c r="G1345" s="162"/>
      <c r="H1345" s="163"/>
      <c r="I1345" s="292"/>
      <c r="J1345" s="292"/>
      <c r="K1345" s="292"/>
      <c r="L1345" s="185"/>
      <c r="M1345" s="185"/>
      <c r="N1345" s="185"/>
      <c r="O1345" s="185"/>
      <c r="P1345" s="185"/>
      <c r="Q1345" s="185"/>
      <c r="R1345" s="185"/>
      <c r="S1345" s="185"/>
      <c r="T1345" s="185"/>
      <c r="U1345" s="185"/>
      <c r="V1345" s="185"/>
      <c r="W1345" s="185"/>
      <c r="X1345" s="185"/>
      <c r="Y1345" s="185"/>
      <c r="Z1345" s="185"/>
      <c r="AA1345" s="185"/>
      <c r="AB1345" s="185"/>
      <c r="AC1345" s="185"/>
      <c r="AD1345" s="185"/>
      <c r="AE1345" s="185"/>
      <c r="AF1345" s="185"/>
      <c r="AG1345" s="185"/>
      <c r="AH1345" s="249"/>
      <c r="AI1345" s="185"/>
      <c r="AJ1345" s="185"/>
      <c r="AK1345" s="185"/>
      <c r="AL1345" s="185"/>
      <c r="AM1345" s="185"/>
    </row>
    <row r="1346" spans="1:39">
      <c r="A1346" s="162"/>
      <c r="B1346" s="162"/>
      <c r="C1346" s="162"/>
      <c r="D1346" s="162"/>
      <c r="E1346" s="162"/>
      <c r="F1346" s="162"/>
      <c r="G1346" s="162"/>
      <c r="H1346" s="163"/>
      <c r="I1346" s="292"/>
      <c r="J1346" s="292"/>
      <c r="K1346" s="292"/>
      <c r="L1346" s="185"/>
      <c r="M1346" s="185"/>
      <c r="N1346" s="185"/>
      <c r="O1346" s="185"/>
      <c r="P1346" s="185"/>
      <c r="Q1346" s="185"/>
      <c r="R1346" s="185"/>
      <c r="S1346" s="185"/>
      <c r="T1346" s="185"/>
      <c r="U1346" s="185"/>
      <c r="V1346" s="185"/>
      <c r="W1346" s="185"/>
      <c r="X1346" s="185"/>
      <c r="Y1346" s="185"/>
      <c r="Z1346" s="185"/>
      <c r="AA1346" s="185"/>
      <c r="AB1346" s="185"/>
      <c r="AC1346" s="185"/>
      <c r="AD1346" s="185"/>
      <c r="AE1346" s="185"/>
      <c r="AF1346" s="185"/>
      <c r="AG1346" s="185"/>
      <c r="AH1346" s="249"/>
      <c r="AI1346" s="185"/>
      <c r="AJ1346" s="185"/>
      <c r="AK1346" s="185"/>
      <c r="AL1346" s="185"/>
      <c r="AM1346" s="185"/>
    </row>
    <row r="1347" spans="1:39">
      <c r="A1347" s="162"/>
      <c r="B1347" s="162"/>
      <c r="C1347" s="162"/>
      <c r="D1347" s="162"/>
      <c r="E1347" s="162"/>
      <c r="F1347" s="162"/>
      <c r="G1347" s="162"/>
      <c r="H1347" s="163"/>
      <c r="I1347" s="292"/>
      <c r="J1347" s="292"/>
      <c r="K1347" s="292"/>
      <c r="L1347" s="185"/>
      <c r="M1347" s="185"/>
      <c r="N1347" s="185"/>
      <c r="O1347" s="185"/>
      <c r="P1347" s="185"/>
      <c r="Q1347" s="185"/>
      <c r="R1347" s="185"/>
      <c r="S1347" s="185"/>
      <c r="T1347" s="185"/>
      <c r="U1347" s="185"/>
      <c r="V1347" s="185"/>
      <c r="W1347" s="185"/>
      <c r="X1347" s="185"/>
      <c r="Y1347" s="185"/>
      <c r="Z1347" s="185"/>
      <c r="AA1347" s="185"/>
      <c r="AB1347" s="185"/>
      <c r="AC1347" s="185"/>
      <c r="AD1347" s="185"/>
      <c r="AE1347" s="185"/>
      <c r="AF1347" s="185"/>
      <c r="AG1347" s="185"/>
      <c r="AH1347" s="249"/>
      <c r="AI1347" s="185"/>
      <c r="AJ1347" s="185"/>
      <c r="AK1347" s="185"/>
      <c r="AL1347" s="185"/>
      <c r="AM1347" s="185"/>
    </row>
    <row r="1348" spans="1:39">
      <c r="A1348" s="162"/>
      <c r="B1348" s="162"/>
      <c r="C1348" s="162"/>
      <c r="D1348" s="162"/>
      <c r="E1348" s="162"/>
      <c r="F1348" s="162"/>
      <c r="G1348" s="162"/>
      <c r="H1348" s="163"/>
      <c r="I1348" s="292"/>
      <c r="J1348" s="292"/>
      <c r="K1348" s="292"/>
      <c r="L1348" s="185"/>
      <c r="M1348" s="185"/>
      <c r="N1348" s="185"/>
      <c r="O1348" s="185"/>
      <c r="P1348" s="185"/>
      <c r="Q1348" s="185"/>
      <c r="R1348" s="185"/>
      <c r="S1348" s="185"/>
      <c r="T1348" s="185"/>
      <c r="U1348" s="185"/>
      <c r="V1348" s="185"/>
      <c r="W1348" s="185"/>
      <c r="X1348" s="185"/>
      <c r="Y1348" s="185"/>
      <c r="Z1348" s="185"/>
      <c r="AA1348" s="185"/>
      <c r="AB1348" s="185"/>
      <c r="AC1348" s="185"/>
      <c r="AD1348" s="185"/>
      <c r="AE1348" s="185"/>
      <c r="AF1348" s="185"/>
      <c r="AG1348" s="185"/>
      <c r="AH1348" s="249"/>
      <c r="AI1348" s="185"/>
      <c r="AJ1348" s="185"/>
      <c r="AK1348" s="185"/>
      <c r="AL1348" s="185"/>
      <c r="AM1348" s="185"/>
    </row>
    <row r="1349" spans="1:39">
      <c r="A1349" s="162"/>
      <c r="B1349" s="162"/>
      <c r="C1349" s="162"/>
      <c r="D1349" s="162"/>
      <c r="E1349" s="162"/>
      <c r="F1349" s="162"/>
      <c r="G1349" s="162"/>
      <c r="H1349" s="163"/>
      <c r="I1349" s="292"/>
      <c r="J1349" s="292"/>
      <c r="K1349" s="292"/>
      <c r="L1349" s="185"/>
      <c r="M1349" s="185"/>
      <c r="N1349" s="185"/>
      <c r="O1349" s="185"/>
      <c r="P1349" s="185"/>
      <c r="Q1349" s="185"/>
      <c r="R1349" s="185"/>
      <c r="S1349" s="185"/>
      <c r="T1349" s="185"/>
      <c r="U1349" s="185"/>
      <c r="V1349" s="185"/>
      <c r="W1349" s="185"/>
      <c r="X1349" s="185"/>
      <c r="Y1349" s="185"/>
      <c r="Z1349" s="185"/>
      <c r="AA1349" s="185"/>
      <c r="AB1349" s="185"/>
      <c r="AC1349" s="185"/>
      <c r="AD1349" s="185"/>
      <c r="AE1349" s="185"/>
      <c r="AF1349" s="185"/>
      <c r="AG1349" s="185"/>
      <c r="AH1349" s="249"/>
      <c r="AI1349" s="185"/>
      <c r="AJ1349" s="185"/>
      <c r="AK1349" s="185"/>
      <c r="AL1349" s="185"/>
      <c r="AM1349" s="185"/>
    </row>
    <row r="1350" spans="1:39">
      <c r="A1350" s="162"/>
      <c r="B1350" s="162"/>
      <c r="C1350" s="162"/>
      <c r="D1350" s="162"/>
      <c r="E1350" s="162"/>
      <c r="F1350" s="162"/>
      <c r="G1350" s="162"/>
      <c r="H1350" s="163"/>
      <c r="I1350" s="292"/>
      <c r="J1350" s="292"/>
      <c r="K1350" s="292"/>
      <c r="L1350" s="185"/>
      <c r="M1350" s="185"/>
      <c r="N1350" s="185"/>
      <c r="O1350" s="185"/>
      <c r="P1350" s="185"/>
      <c r="Q1350" s="185"/>
      <c r="R1350" s="185"/>
      <c r="S1350" s="185"/>
      <c r="T1350" s="185"/>
      <c r="U1350" s="185"/>
      <c r="V1350" s="185"/>
      <c r="W1350" s="185"/>
      <c r="X1350" s="185"/>
      <c r="Y1350" s="185"/>
      <c r="Z1350" s="185"/>
      <c r="AA1350" s="185"/>
      <c r="AB1350" s="185"/>
      <c r="AC1350" s="185"/>
      <c r="AD1350" s="185"/>
      <c r="AE1350" s="185"/>
      <c r="AF1350" s="185"/>
      <c r="AG1350" s="185"/>
      <c r="AH1350" s="249"/>
      <c r="AI1350" s="185"/>
      <c r="AJ1350" s="185"/>
      <c r="AK1350" s="185"/>
      <c r="AL1350" s="185"/>
      <c r="AM1350" s="185"/>
    </row>
    <row r="1351" spans="1:39">
      <c r="A1351" s="162"/>
      <c r="B1351" s="162"/>
      <c r="C1351" s="162"/>
      <c r="D1351" s="162"/>
      <c r="E1351" s="162"/>
      <c r="F1351" s="162"/>
      <c r="G1351" s="162"/>
      <c r="H1351" s="163"/>
      <c r="I1351" s="292"/>
      <c r="J1351" s="292"/>
      <c r="K1351" s="292"/>
      <c r="L1351" s="185"/>
      <c r="M1351" s="185"/>
      <c r="N1351" s="185"/>
      <c r="O1351" s="185"/>
      <c r="P1351" s="185"/>
      <c r="Q1351" s="185"/>
      <c r="R1351" s="185"/>
      <c r="S1351" s="185"/>
      <c r="T1351" s="185"/>
      <c r="U1351" s="185"/>
      <c r="V1351" s="185"/>
      <c r="W1351" s="185"/>
      <c r="X1351" s="185"/>
      <c r="Y1351" s="185"/>
      <c r="Z1351" s="185"/>
      <c r="AA1351" s="185"/>
      <c r="AB1351" s="185"/>
      <c r="AC1351" s="185"/>
      <c r="AD1351" s="185"/>
      <c r="AE1351" s="185"/>
      <c r="AF1351" s="185"/>
      <c r="AG1351" s="185"/>
      <c r="AH1351" s="249"/>
      <c r="AI1351" s="185"/>
      <c r="AJ1351" s="185"/>
      <c r="AK1351" s="185"/>
      <c r="AL1351" s="185"/>
      <c r="AM1351" s="185"/>
    </row>
    <row r="1352" spans="1:39">
      <c r="A1352" s="162"/>
      <c r="B1352" s="162"/>
      <c r="C1352" s="162"/>
      <c r="D1352" s="162"/>
      <c r="E1352" s="162"/>
      <c r="F1352" s="162"/>
      <c r="G1352" s="162"/>
      <c r="H1352" s="163"/>
      <c r="I1352" s="292"/>
      <c r="J1352" s="292"/>
      <c r="K1352" s="292"/>
      <c r="L1352" s="185"/>
      <c r="M1352" s="185"/>
      <c r="N1352" s="185"/>
      <c r="O1352" s="185"/>
      <c r="P1352" s="185"/>
      <c r="Q1352" s="185"/>
      <c r="R1352" s="185"/>
      <c r="S1352" s="185"/>
      <c r="T1352" s="185"/>
      <c r="U1352" s="185"/>
      <c r="V1352" s="185"/>
      <c r="W1352" s="185"/>
      <c r="X1352" s="185"/>
      <c r="Y1352" s="185"/>
      <c r="Z1352" s="185"/>
      <c r="AA1352" s="185"/>
      <c r="AB1352" s="185"/>
      <c r="AC1352" s="185"/>
      <c r="AD1352" s="185"/>
      <c r="AE1352" s="185"/>
      <c r="AF1352" s="185"/>
      <c r="AG1352" s="185"/>
      <c r="AH1352" s="249"/>
      <c r="AI1352" s="185"/>
      <c r="AJ1352" s="185"/>
      <c r="AK1352" s="185"/>
      <c r="AL1352" s="185"/>
      <c r="AM1352" s="185"/>
    </row>
    <row r="1353" spans="1:39">
      <c r="A1353" s="162"/>
      <c r="B1353" s="162"/>
      <c r="C1353" s="162"/>
      <c r="D1353" s="162"/>
      <c r="E1353" s="162"/>
      <c r="F1353" s="162"/>
      <c r="G1353" s="162"/>
      <c r="H1353" s="163"/>
      <c r="I1353" s="292"/>
      <c r="J1353" s="292"/>
      <c r="K1353" s="292"/>
      <c r="L1353" s="185"/>
      <c r="M1353" s="185"/>
      <c r="N1353" s="185"/>
      <c r="O1353" s="185"/>
      <c r="P1353" s="185"/>
      <c r="Q1353" s="185"/>
      <c r="R1353" s="185"/>
      <c r="S1353" s="185"/>
      <c r="T1353" s="185"/>
      <c r="U1353" s="185"/>
      <c r="V1353" s="185"/>
      <c r="W1353" s="185"/>
      <c r="X1353" s="185"/>
      <c r="Y1353" s="185"/>
      <c r="Z1353" s="185"/>
      <c r="AA1353" s="185"/>
      <c r="AB1353" s="185"/>
      <c r="AC1353" s="185"/>
      <c r="AD1353" s="185"/>
      <c r="AE1353" s="185"/>
      <c r="AF1353" s="185"/>
      <c r="AG1353" s="185"/>
      <c r="AH1353" s="249"/>
      <c r="AI1353" s="185"/>
      <c r="AJ1353" s="185"/>
      <c r="AK1353" s="185"/>
      <c r="AL1353" s="185"/>
      <c r="AM1353" s="185"/>
    </row>
    <row r="1354" spans="1:39">
      <c r="A1354" s="162"/>
      <c r="B1354" s="162"/>
      <c r="C1354" s="162"/>
      <c r="D1354" s="162"/>
      <c r="E1354" s="162"/>
      <c r="F1354" s="162"/>
      <c r="G1354" s="162"/>
      <c r="H1354" s="163"/>
      <c r="I1354" s="292"/>
      <c r="J1354" s="292"/>
      <c r="K1354" s="292"/>
      <c r="L1354" s="185"/>
      <c r="M1354" s="185"/>
      <c r="N1354" s="185"/>
      <c r="O1354" s="185"/>
      <c r="P1354" s="185"/>
      <c r="Q1354" s="185"/>
      <c r="R1354" s="185"/>
      <c r="S1354" s="185"/>
      <c r="T1354" s="185"/>
      <c r="U1354" s="185"/>
      <c r="V1354" s="185"/>
      <c r="W1354" s="185"/>
      <c r="X1354" s="185"/>
      <c r="Y1354" s="185"/>
      <c r="Z1354" s="185"/>
      <c r="AA1354" s="185"/>
      <c r="AB1354" s="185"/>
      <c r="AC1354" s="185"/>
      <c r="AD1354" s="185"/>
      <c r="AE1354" s="185"/>
      <c r="AF1354" s="185"/>
      <c r="AG1354" s="185"/>
      <c r="AH1354" s="249"/>
      <c r="AI1354" s="185"/>
      <c r="AJ1354" s="185"/>
      <c r="AK1354" s="185"/>
      <c r="AL1354" s="185"/>
      <c r="AM1354" s="185"/>
    </row>
    <row r="1355" spans="1:39">
      <c r="A1355" s="162"/>
      <c r="B1355" s="162"/>
      <c r="C1355" s="162"/>
      <c r="D1355" s="162"/>
      <c r="E1355" s="162"/>
      <c r="F1355" s="162"/>
      <c r="G1355" s="162"/>
      <c r="H1355" s="163"/>
      <c r="I1355" s="292"/>
      <c r="J1355" s="292"/>
      <c r="K1355" s="292"/>
      <c r="L1355" s="185"/>
      <c r="M1355" s="185"/>
      <c r="N1355" s="185"/>
      <c r="O1355" s="185"/>
      <c r="P1355" s="185"/>
      <c r="Q1355" s="185"/>
      <c r="R1355" s="185"/>
      <c r="S1355" s="185"/>
      <c r="T1355" s="185"/>
      <c r="U1355" s="185"/>
      <c r="V1355" s="185"/>
      <c r="W1355" s="185"/>
      <c r="X1355" s="185"/>
      <c r="Y1355" s="185"/>
      <c r="Z1355" s="185"/>
      <c r="AA1355" s="185"/>
      <c r="AB1355" s="185"/>
      <c r="AC1355" s="185"/>
      <c r="AD1355" s="185"/>
      <c r="AE1355" s="185"/>
      <c r="AF1355" s="185"/>
      <c r="AG1355" s="185"/>
      <c r="AH1355" s="249"/>
      <c r="AI1355" s="185"/>
      <c r="AJ1355" s="185"/>
      <c r="AK1355" s="185"/>
      <c r="AL1355" s="185"/>
      <c r="AM1355" s="185"/>
    </row>
    <row r="1356" spans="1:39">
      <c r="A1356" s="162"/>
      <c r="B1356" s="162"/>
      <c r="C1356" s="162"/>
      <c r="D1356" s="162"/>
      <c r="E1356" s="162"/>
      <c r="F1356" s="162"/>
      <c r="G1356" s="162"/>
      <c r="H1356" s="163"/>
      <c r="I1356" s="292"/>
      <c r="J1356" s="292"/>
      <c r="K1356" s="292"/>
      <c r="L1356" s="185"/>
      <c r="M1356" s="185"/>
      <c r="N1356" s="185"/>
      <c r="O1356" s="185"/>
      <c r="P1356" s="185"/>
      <c r="Q1356" s="185"/>
      <c r="R1356" s="185"/>
      <c r="S1356" s="185"/>
      <c r="T1356" s="185"/>
      <c r="U1356" s="185"/>
      <c r="V1356" s="185"/>
      <c r="W1356" s="185"/>
      <c r="X1356" s="185"/>
      <c r="Y1356" s="185"/>
      <c r="Z1356" s="185"/>
      <c r="AA1356" s="185"/>
      <c r="AB1356" s="185"/>
      <c r="AC1356" s="185"/>
      <c r="AD1356" s="185"/>
      <c r="AE1356" s="185"/>
      <c r="AF1356" s="185"/>
      <c r="AG1356" s="185"/>
      <c r="AH1356" s="249"/>
      <c r="AI1356" s="185"/>
      <c r="AJ1356" s="185"/>
      <c r="AK1356" s="185"/>
      <c r="AL1356" s="185"/>
      <c r="AM1356" s="185"/>
    </row>
    <row r="1357" spans="1:39">
      <c r="A1357" s="162"/>
      <c r="B1357" s="162"/>
      <c r="C1357" s="162"/>
      <c r="D1357" s="162"/>
      <c r="E1357" s="162"/>
      <c r="F1357" s="162"/>
      <c r="G1357" s="162"/>
      <c r="H1357" s="163"/>
      <c r="I1357" s="292"/>
      <c r="J1357" s="292"/>
      <c r="K1357" s="292"/>
      <c r="L1357" s="185"/>
      <c r="M1357" s="185"/>
      <c r="N1357" s="185"/>
      <c r="O1357" s="185"/>
      <c r="P1357" s="185"/>
      <c r="Q1357" s="185"/>
      <c r="R1357" s="185"/>
      <c r="S1357" s="185"/>
      <c r="T1357" s="185"/>
      <c r="U1357" s="185"/>
      <c r="V1357" s="185"/>
      <c r="W1357" s="185"/>
      <c r="X1357" s="185"/>
      <c r="Y1357" s="185"/>
      <c r="Z1357" s="185"/>
      <c r="AA1357" s="185"/>
      <c r="AB1357" s="185"/>
      <c r="AC1357" s="185"/>
      <c r="AD1357" s="185"/>
      <c r="AE1357" s="185"/>
      <c r="AF1357" s="185"/>
      <c r="AG1357" s="185"/>
      <c r="AH1357" s="249"/>
      <c r="AI1357" s="185"/>
      <c r="AJ1357" s="185"/>
      <c r="AK1357" s="185"/>
      <c r="AL1357" s="185"/>
      <c r="AM1357" s="185"/>
    </row>
    <row r="1358" spans="1:39">
      <c r="A1358" s="162"/>
      <c r="B1358" s="162"/>
      <c r="C1358" s="162"/>
      <c r="D1358" s="162"/>
      <c r="E1358" s="162"/>
      <c r="F1358" s="162"/>
      <c r="G1358" s="162"/>
      <c r="H1358" s="163"/>
      <c r="I1358" s="292"/>
      <c r="J1358" s="292"/>
      <c r="K1358" s="292"/>
      <c r="L1358" s="185"/>
      <c r="M1358" s="185"/>
      <c r="N1358" s="185"/>
      <c r="O1358" s="185"/>
      <c r="P1358" s="185"/>
      <c r="Q1358" s="185"/>
      <c r="R1358" s="185"/>
      <c r="S1358" s="185"/>
      <c r="T1358" s="185"/>
      <c r="U1358" s="185"/>
      <c r="V1358" s="185"/>
      <c r="W1358" s="185"/>
      <c r="X1358" s="185"/>
      <c r="Y1358" s="185"/>
      <c r="Z1358" s="185"/>
      <c r="AA1358" s="185"/>
      <c r="AB1358" s="185"/>
      <c r="AC1358" s="185"/>
      <c r="AD1358" s="185"/>
      <c r="AE1358" s="185"/>
      <c r="AF1358" s="185"/>
      <c r="AG1358" s="185"/>
      <c r="AH1358" s="249"/>
      <c r="AI1358" s="185"/>
      <c r="AJ1358" s="185"/>
      <c r="AK1358" s="185"/>
      <c r="AL1358" s="185"/>
      <c r="AM1358" s="185"/>
    </row>
    <row r="1359" spans="1:39">
      <c r="A1359" s="162"/>
      <c r="B1359" s="162"/>
      <c r="C1359" s="162"/>
      <c r="D1359" s="162"/>
      <c r="E1359" s="162"/>
      <c r="F1359" s="162"/>
      <c r="G1359" s="162"/>
      <c r="H1359" s="163"/>
      <c r="I1359" s="292"/>
      <c r="J1359" s="292"/>
      <c r="K1359" s="292"/>
      <c r="L1359" s="185"/>
      <c r="M1359" s="185"/>
      <c r="N1359" s="185"/>
      <c r="O1359" s="185"/>
      <c r="P1359" s="185"/>
      <c r="Q1359" s="185"/>
      <c r="R1359" s="185"/>
      <c r="S1359" s="185"/>
      <c r="T1359" s="185"/>
      <c r="U1359" s="185"/>
      <c r="V1359" s="185"/>
      <c r="W1359" s="185"/>
      <c r="X1359" s="185"/>
      <c r="Y1359" s="185"/>
      <c r="Z1359" s="185"/>
      <c r="AA1359" s="185"/>
      <c r="AB1359" s="185"/>
      <c r="AC1359" s="185"/>
      <c r="AD1359" s="185"/>
      <c r="AE1359" s="185"/>
      <c r="AF1359" s="185"/>
      <c r="AG1359" s="185"/>
      <c r="AH1359" s="249"/>
      <c r="AI1359" s="185"/>
      <c r="AJ1359" s="185"/>
      <c r="AK1359" s="185"/>
      <c r="AL1359" s="185"/>
      <c r="AM1359" s="185"/>
    </row>
    <row r="1360" spans="1:39">
      <c r="A1360" s="162"/>
      <c r="B1360" s="162"/>
      <c r="C1360" s="162"/>
      <c r="D1360" s="162"/>
      <c r="E1360" s="162"/>
      <c r="F1360" s="162"/>
      <c r="G1360" s="162"/>
      <c r="H1360" s="163"/>
      <c r="I1360" s="292"/>
      <c r="J1360" s="292"/>
      <c r="K1360" s="292"/>
      <c r="L1360" s="185"/>
      <c r="M1360" s="185"/>
      <c r="N1360" s="185"/>
      <c r="O1360" s="185"/>
      <c r="P1360" s="185"/>
      <c r="Q1360" s="185"/>
      <c r="R1360" s="185"/>
      <c r="S1360" s="185"/>
      <c r="T1360" s="185"/>
      <c r="U1360" s="185"/>
      <c r="V1360" s="185"/>
      <c r="W1360" s="185"/>
      <c r="X1360" s="185"/>
      <c r="Y1360" s="185"/>
      <c r="Z1360" s="185"/>
      <c r="AA1360" s="185"/>
      <c r="AB1360" s="185"/>
      <c r="AC1360" s="185"/>
      <c r="AD1360" s="185"/>
      <c r="AE1360" s="185"/>
      <c r="AF1360" s="185"/>
      <c r="AG1360" s="185"/>
      <c r="AH1360" s="249"/>
      <c r="AI1360" s="185"/>
      <c r="AJ1360" s="185"/>
      <c r="AK1360" s="185"/>
      <c r="AL1360" s="185"/>
      <c r="AM1360" s="185"/>
    </row>
    <row r="1361" spans="1:39">
      <c r="A1361" s="162"/>
      <c r="B1361" s="162"/>
      <c r="C1361" s="162"/>
      <c r="D1361" s="162"/>
      <c r="E1361" s="162"/>
      <c r="F1361" s="162"/>
      <c r="G1361" s="162"/>
      <c r="H1361" s="163"/>
      <c r="I1361" s="292"/>
      <c r="J1361" s="292"/>
      <c r="K1361" s="292"/>
      <c r="L1361" s="185"/>
      <c r="M1361" s="185"/>
      <c r="N1361" s="185"/>
      <c r="O1361" s="185"/>
      <c r="P1361" s="185"/>
      <c r="Q1361" s="185"/>
      <c r="R1361" s="185"/>
      <c r="S1361" s="185"/>
      <c r="T1361" s="185"/>
      <c r="U1361" s="185"/>
      <c r="V1361" s="185"/>
      <c r="W1361" s="185"/>
      <c r="X1361" s="185"/>
      <c r="Y1361" s="185"/>
      <c r="Z1361" s="185"/>
      <c r="AA1361" s="185"/>
      <c r="AB1361" s="185"/>
      <c r="AC1361" s="185"/>
      <c r="AD1361" s="185"/>
      <c r="AE1361" s="185"/>
      <c r="AF1361" s="185"/>
      <c r="AG1361" s="185"/>
      <c r="AH1361" s="249"/>
      <c r="AI1361" s="185"/>
      <c r="AJ1361" s="185"/>
      <c r="AK1361" s="185"/>
      <c r="AL1361" s="185"/>
      <c r="AM1361" s="185"/>
    </row>
    <row r="1362" spans="1:39">
      <c r="A1362" s="162"/>
      <c r="B1362" s="162"/>
      <c r="C1362" s="162"/>
      <c r="D1362" s="162"/>
      <c r="E1362" s="162"/>
      <c r="F1362" s="162"/>
      <c r="G1362" s="162"/>
      <c r="H1362" s="163"/>
      <c r="I1362" s="292"/>
      <c r="J1362" s="292"/>
      <c r="K1362" s="292"/>
      <c r="L1362" s="185"/>
      <c r="M1362" s="185"/>
      <c r="N1362" s="185"/>
      <c r="O1362" s="185"/>
      <c r="P1362" s="185"/>
      <c r="Q1362" s="185"/>
      <c r="R1362" s="185"/>
      <c r="S1362" s="185"/>
      <c r="T1362" s="185"/>
      <c r="U1362" s="185"/>
      <c r="V1362" s="185"/>
      <c r="W1362" s="185"/>
      <c r="X1362" s="185"/>
      <c r="Y1362" s="185"/>
      <c r="Z1362" s="185"/>
      <c r="AA1362" s="185"/>
      <c r="AB1362" s="185"/>
      <c r="AC1362" s="185"/>
      <c r="AD1362" s="185"/>
      <c r="AE1362" s="185"/>
      <c r="AF1362" s="185"/>
      <c r="AG1362" s="185"/>
      <c r="AH1362" s="249"/>
      <c r="AI1362" s="185"/>
      <c r="AJ1362" s="185"/>
      <c r="AK1362" s="185"/>
      <c r="AL1362" s="185"/>
      <c r="AM1362" s="185"/>
    </row>
    <row r="1363" spans="1:39">
      <c r="A1363" s="162"/>
      <c r="B1363" s="162"/>
      <c r="C1363" s="162"/>
      <c r="D1363" s="162"/>
      <c r="E1363" s="162"/>
      <c r="F1363" s="162"/>
      <c r="G1363" s="162"/>
      <c r="H1363" s="163"/>
      <c r="I1363" s="292"/>
      <c r="J1363" s="292"/>
      <c r="K1363" s="292"/>
      <c r="L1363" s="185"/>
      <c r="M1363" s="185"/>
      <c r="N1363" s="185"/>
      <c r="O1363" s="185"/>
      <c r="P1363" s="185"/>
      <c r="Q1363" s="185"/>
      <c r="R1363" s="185"/>
      <c r="S1363" s="185"/>
      <c r="T1363" s="185"/>
      <c r="U1363" s="185"/>
      <c r="V1363" s="185"/>
      <c r="W1363" s="185"/>
      <c r="X1363" s="185"/>
      <c r="Y1363" s="185"/>
      <c r="Z1363" s="185"/>
      <c r="AA1363" s="185"/>
      <c r="AB1363" s="185"/>
      <c r="AC1363" s="185"/>
      <c r="AD1363" s="185"/>
      <c r="AE1363" s="185"/>
      <c r="AF1363" s="185"/>
      <c r="AG1363" s="185"/>
      <c r="AH1363" s="249"/>
      <c r="AI1363" s="185"/>
      <c r="AJ1363" s="185"/>
      <c r="AK1363" s="185"/>
      <c r="AL1363" s="185"/>
      <c r="AM1363" s="185"/>
    </row>
    <row r="1364" spans="1:39">
      <c r="A1364" s="162"/>
      <c r="B1364" s="162"/>
      <c r="C1364" s="162"/>
      <c r="D1364" s="162"/>
      <c r="E1364" s="162"/>
      <c r="F1364" s="162"/>
      <c r="G1364" s="162"/>
      <c r="H1364" s="163"/>
      <c r="I1364" s="292"/>
      <c r="J1364" s="292"/>
      <c r="K1364" s="292"/>
      <c r="L1364" s="185"/>
      <c r="M1364" s="185"/>
      <c r="N1364" s="185"/>
      <c r="O1364" s="185"/>
      <c r="P1364" s="185"/>
      <c r="Q1364" s="185"/>
      <c r="R1364" s="185"/>
      <c r="S1364" s="185"/>
      <c r="T1364" s="185"/>
      <c r="U1364" s="185"/>
      <c r="V1364" s="185"/>
      <c r="W1364" s="185"/>
      <c r="X1364" s="185"/>
      <c r="Y1364" s="185"/>
      <c r="Z1364" s="185"/>
      <c r="AA1364" s="185"/>
      <c r="AB1364" s="185"/>
      <c r="AC1364" s="185"/>
      <c r="AD1364" s="185"/>
      <c r="AE1364" s="185"/>
      <c r="AF1364" s="185"/>
      <c r="AG1364" s="185"/>
      <c r="AH1364" s="249"/>
      <c r="AI1364" s="185"/>
      <c r="AJ1364" s="185"/>
      <c r="AK1364" s="185"/>
      <c r="AL1364" s="185"/>
      <c r="AM1364" s="185"/>
    </row>
    <row r="1365" spans="1:39">
      <c r="A1365" s="162"/>
      <c r="B1365" s="162"/>
      <c r="C1365" s="162"/>
      <c r="D1365" s="162"/>
      <c r="E1365" s="162"/>
      <c r="F1365" s="162"/>
      <c r="G1365" s="162"/>
      <c r="H1365" s="163"/>
      <c r="I1365" s="292"/>
      <c r="J1365" s="292"/>
      <c r="K1365" s="292"/>
      <c r="L1365" s="185"/>
      <c r="M1365" s="185"/>
      <c r="N1365" s="185"/>
      <c r="O1365" s="185"/>
      <c r="P1365" s="185"/>
      <c r="Q1365" s="185"/>
      <c r="R1365" s="185"/>
      <c r="S1365" s="185"/>
      <c r="T1365" s="185"/>
      <c r="U1365" s="185"/>
      <c r="V1365" s="185"/>
      <c r="W1365" s="185"/>
      <c r="X1365" s="185"/>
      <c r="Y1365" s="185"/>
      <c r="Z1365" s="185"/>
      <c r="AA1365" s="185"/>
      <c r="AB1365" s="185"/>
      <c r="AC1365" s="185"/>
      <c r="AD1365" s="185"/>
      <c r="AE1365" s="185"/>
      <c r="AF1365" s="185"/>
      <c r="AG1365" s="185"/>
      <c r="AH1365" s="249"/>
      <c r="AI1365" s="185"/>
      <c r="AJ1365" s="185"/>
      <c r="AK1365" s="185"/>
      <c r="AL1365" s="185"/>
      <c r="AM1365" s="185"/>
    </row>
    <row r="1366" spans="1:39">
      <c r="A1366" s="162"/>
      <c r="B1366" s="162"/>
      <c r="C1366" s="162"/>
      <c r="D1366" s="162"/>
      <c r="E1366" s="162"/>
      <c r="F1366" s="162"/>
      <c r="G1366" s="162"/>
      <c r="H1366" s="163"/>
      <c r="I1366" s="292"/>
      <c r="J1366" s="292"/>
      <c r="K1366" s="292"/>
      <c r="L1366" s="185"/>
      <c r="M1366" s="185"/>
      <c r="N1366" s="185"/>
      <c r="O1366" s="185"/>
      <c r="P1366" s="185"/>
      <c r="Q1366" s="185"/>
      <c r="R1366" s="185"/>
      <c r="S1366" s="185"/>
      <c r="T1366" s="185"/>
      <c r="U1366" s="185"/>
      <c r="V1366" s="185"/>
      <c r="W1366" s="185"/>
      <c r="X1366" s="185"/>
      <c r="Y1366" s="185"/>
      <c r="Z1366" s="185"/>
      <c r="AA1366" s="185"/>
      <c r="AB1366" s="185"/>
      <c r="AC1366" s="185"/>
      <c r="AD1366" s="185"/>
      <c r="AE1366" s="185"/>
      <c r="AF1366" s="185"/>
      <c r="AG1366" s="185"/>
      <c r="AH1366" s="249"/>
      <c r="AI1366" s="185"/>
      <c r="AJ1366" s="185"/>
      <c r="AK1366" s="185"/>
      <c r="AL1366" s="185"/>
      <c r="AM1366" s="185"/>
    </row>
    <row r="1367" spans="1:39">
      <c r="A1367" s="162"/>
      <c r="B1367" s="162"/>
      <c r="C1367" s="162"/>
      <c r="D1367" s="162"/>
      <c r="E1367" s="162"/>
      <c r="F1367" s="162"/>
      <c r="G1367" s="162"/>
      <c r="H1367" s="163"/>
      <c r="I1367" s="292"/>
      <c r="J1367" s="292"/>
      <c r="K1367" s="292"/>
      <c r="L1367" s="185"/>
      <c r="M1367" s="185"/>
      <c r="N1367" s="185"/>
      <c r="O1367" s="185"/>
      <c r="P1367" s="185"/>
      <c r="Q1367" s="185"/>
      <c r="R1367" s="185"/>
      <c r="S1367" s="185"/>
      <c r="T1367" s="185"/>
      <c r="U1367" s="185"/>
      <c r="V1367" s="185"/>
      <c r="W1367" s="185"/>
      <c r="X1367" s="185"/>
      <c r="Y1367" s="185"/>
      <c r="Z1367" s="185"/>
      <c r="AA1367" s="185"/>
      <c r="AB1367" s="185"/>
      <c r="AC1367" s="185"/>
      <c r="AD1367" s="185"/>
      <c r="AE1367" s="185"/>
      <c r="AF1367" s="185"/>
      <c r="AG1367" s="185"/>
      <c r="AH1367" s="249"/>
      <c r="AI1367" s="185"/>
      <c r="AJ1367" s="185"/>
      <c r="AK1367" s="185"/>
      <c r="AL1367" s="185"/>
      <c r="AM1367" s="185"/>
    </row>
    <row r="1368" spans="1:39">
      <c r="A1368" s="162"/>
      <c r="B1368" s="162"/>
      <c r="C1368" s="162"/>
      <c r="D1368" s="162"/>
      <c r="E1368" s="162"/>
      <c r="F1368" s="162"/>
      <c r="G1368" s="162"/>
      <c r="H1368" s="163"/>
      <c r="I1368" s="292"/>
      <c r="J1368" s="292"/>
      <c r="K1368" s="292"/>
      <c r="L1368" s="185"/>
      <c r="M1368" s="185"/>
      <c r="N1368" s="185"/>
      <c r="O1368" s="185"/>
      <c r="P1368" s="185"/>
      <c r="Q1368" s="185"/>
      <c r="R1368" s="185"/>
      <c r="S1368" s="185"/>
      <c r="T1368" s="185"/>
      <c r="U1368" s="185"/>
      <c r="V1368" s="185"/>
      <c r="W1368" s="185"/>
      <c r="X1368" s="185"/>
      <c r="Y1368" s="185"/>
      <c r="Z1368" s="185"/>
      <c r="AA1368" s="185"/>
      <c r="AB1368" s="185"/>
      <c r="AC1368" s="185"/>
      <c r="AD1368" s="185"/>
      <c r="AE1368" s="185"/>
      <c r="AF1368" s="185"/>
      <c r="AG1368" s="185"/>
      <c r="AH1368" s="249"/>
      <c r="AI1368" s="185"/>
      <c r="AJ1368" s="185"/>
      <c r="AK1368" s="185"/>
      <c r="AL1368" s="185"/>
      <c r="AM1368" s="185"/>
    </row>
    <row r="1369" spans="1:39">
      <c r="A1369" s="162"/>
      <c r="B1369" s="162"/>
      <c r="C1369" s="162"/>
      <c r="D1369" s="162"/>
      <c r="E1369" s="162"/>
      <c r="F1369" s="162"/>
      <c r="G1369" s="162"/>
      <c r="H1369" s="163"/>
      <c r="I1369" s="292"/>
      <c r="J1369" s="292"/>
      <c r="K1369" s="292"/>
      <c r="L1369" s="185"/>
      <c r="M1369" s="185"/>
      <c r="N1369" s="185"/>
      <c r="O1369" s="185"/>
      <c r="P1369" s="185"/>
      <c r="Q1369" s="185"/>
      <c r="R1369" s="185"/>
      <c r="S1369" s="185"/>
      <c r="T1369" s="185"/>
      <c r="U1369" s="185"/>
      <c r="V1369" s="185"/>
      <c r="W1369" s="185"/>
      <c r="X1369" s="185"/>
      <c r="Y1369" s="185"/>
      <c r="Z1369" s="185"/>
      <c r="AA1369" s="185"/>
      <c r="AB1369" s="185"/>
      <c r="AC1369" s="185"/>
      <c r="AD1369" s="185"/>
      <c r="AE1369" s="185"/>
      <c r="AF1369" s="185"/>
      <c r="AG1369" s="185"/>
      <c r="AH1369" s="249"/>
      <c r="AI1369" s="185"/>
      <c r="AJ1369" s="185"/>
      <c r="AK1369" s="185"/>
      <c r="AL1369" s="185"/>
      <c r="AM1369" s="185"/>
    </row>
    <row r="1370" spans="1:39">
      <c r="A1370" s="162"/>
      <c r="B1370" s="162"/>
      <c r="C1370" s="162"/>
      <c r="D1370" s="162"/>
      <c r="E1370" s="162"/>
      <c r="F1370" s="162"/>
      <c r="G1370" s="162"/>
      <c r="H1370" s="163"/>
      <c r="I1370" s="292"/>
      <c r="J1370" s="292"/>
      <c r="K1370" s="292"/>
      <c r="L1370" s="185"/>
      <c r="M1370" s="185"/>
      <c r="N1370" s="185"/>
      <c r="O1370" s="185"/>
      <c r="P1370" s="185"/>
      <c r="Q1370" s="185"/>
      <c r="R1370" s="185"/>
      <c r="S1370" s="185"/>
      <c r="T1370" s="185"/>
      <c r="U1370" s="185"/>
      <c r="V1370" s="185"/>
      <c r="W1370" s="185"/>
      <c r="X1370" s="185"/>
      <c r="Y1370" s="185"/>
      <c r="Z1370" s="185"/>
      <c r="AA1370" s="185"/>
      <c r="AB1370" s="185"/>
      <c r="AC1370" s="185"/>
      <c r="AD1370" s="185"/>
      <c r="AE1370" s="185"/>
      <c r="AF1370" s="185"/>
      <c r="AG1370" s="185"/>
      <c r="AH1370" s="249"/>
      <c r="AI1370" s="185"/>
      <c r="AJ1370" s="185"/>
      <c r="AK1370" s="185"/>
      <c r="AL1370" s="185"/>
      <c r="AM1370" s="185"/>
    </row>
    <row r="1371" spans="1:39">
      <c r="A1371" s="162"/>
      <c r="B1371" s="162"/>
      <c r="C1371" s="162"/>
      <c r="D1371" s="162"/>
      <c r="E1371" s="162"/>
      <c r="F1371" s="162"/>
      <c r="G1371" s="162"/>
      <c r="H1371" s="163"/>
      <c r="I1371" s="292"/>
      <c r="J1371" s="292"/>
      <c r="K1371" s="292"/>
      <c r="L1371" s="185"/>
      <c r="M1371" s="185"/>
      <c r="N1371" s="185"/>
      <c r="O1371" s="185"/>
      <c r="P1371" s="185"/>
      <c r="Q1371" s="185"/>
      <c r="R1371" s="185"/>
      <c r="S1371" s="185"/>
      <c r="T1371" s="185"/>
      <c r="U1371" s="185"/>
      <c r="V1371" s="185"/>
      <c r="W1371" s="185"/>
      <c r="X1371" s="185"/>
      <c r="Y1371" s="185"/>
      <c r="Z1371" s="185"/>
      <c r="AA1371" s="185"/>
      <c r="AB1371" s="185"/>
      <c r="AC1371" s="185"/>
      <c r="AD1371" s="185"/>
      <c r="AE1371" s="185"/>
      <c r="AF1371" s="185"/>
      <c r="AG1371" s="185"/>
      <c r="AH1371" s="249"/>
      <c r="AI1371" s="185"/>
      <c r="AJ1371" s="185"/>
      <c r="AK1371" s="185"/>
      <c r="AL1371" s="185"/>
      <c r="AM1371" s="185"/>
    </row>
    <row r="1372" spans="1:39">
      <c r="A1372" s="162"/>
      <c r="B1372" s="162"/>
      <c r="C1372" s="162"/>
      <c r="D1372" s="162"/>
      <c r="E1372" s="162"/>
      <c r="F1372" s="162"/>
      <c r="G1372" s="162"/>
      <c r="H1372" s="163"/>
      <c r="I1372" s="292"/>
      <c r="J1372" s="292"/>
      <c r="K1372" s="292"/>
      <c r="L1372" s="185"/>
      <c r="M1372" s="185"/>
      <c r="N1372" s="185"/>
      <c r="O1372" s="185"/>
      <c r="P1372" s="185"/>
      <c r="Q1372" s="185"/>
      <c r="R1372" s="185"/>
      <c r="S1372" s="185"/>
      <c r="T1372" s="185"/>
      <c r="U1372" s="185"/>
      <c r="V1372" s="185"/>
      <c r="W1372" s="185"/>
      <c r="X1372" s="185"/>
      <c r="Y1372" s="185"/>
      <c r="Z1372" s="185"/>
      <c r="AA1372" s="185"/>
      <c r="AB1372" s="185"/>
      <c r="AC1372" s="185"/>
      <c r="AD1372" s="185"/>
      <c r="AE1372" s="185"/>
      <c r="AF1372" s="185"/>
      <c r="AG1372" s="185"/>
      <c r="AH1372" s="249"/>
      <c r="AI1372" s="185"/>
      <c r="AJ1372" s="185"/>
      <c r="AK1372" s="185"/>
      <c r="AL1372" s="185"/>
      <c r="AM1372" s="185"/>
    </row>
    <row r="1373" spans="1:39">
      <c r="A1373" s="162"/>
      <c r="B1373" s="162"/>
      <c r="C1373" s="162"/>
      <c r="D1373" s="162"/>
      <c r="E1373" s="162"/>
      <c r="F1373" s="162"/>
      <c r="G1373" s="162"/>
      <c r="H1373" s="163"/>
      <c r="I1373" s="292"/>
      <c r="J1373" s="292"/>
      <c r="K1373" s="292"/>
      <c r="L1373" s="185"/>
      <c r="M1373" s="185"/>
      <c r="N1373" s="185"/>
      <c r="O1373" s="185"/>
      <c r="P1373" s="185"/>
      <c r="Q1373" s="185"/>
      <c r="R1373" s="185"/>
      <c r="S1373" s="185"/>
      <c r="T1373" s="185"/>
      <c r="U1373" s="185"/>
      <c r="V1373" s="185"/>
      <c r="W1373" s="185"/>
      <c r="X1373" s="185"/>
      <c r="Y1373" s="185"/>
      <c r="Z1373" s="185"/>
      <c r="AA1373" s="185"/>
      <c r="AB1373" s="185"/>
      <c r="AC1373" s="185"/>
      <c r="AD1373" s="185"/>
      <c r="AE1373" s="185"/>
      <c r="AF1373" s="185"/>
      <c r="AG1373" s="185"/>
      <c r="AH1373" s="249"/>
      <c r="AI1373" s="185"/>
      <c r="AJ1373" s="185"/>
      <c r="AK1373" s="185"/>
      <c r="AL1373" s="185"/>
      <c r="AM1373" s="185"/>
    </row>
    <row r="1374" spans="1:39">
      <c r="A1374" s="162"/>
      <c r="B1374" s="162"/>
      <c r="C1374" s="162"/>
      <c r="D1374" s="162"/>
      <c r="E1374" s="162"/>
      <c r="F1374" s="162"/>
      <c r="G1374" s="162"/>
      <c r="H1374" s="163"/>
      <c r="I1374" s="292"/>
      <c r="J1374" s="292"/>
      <c r="K1374" s="292"/>
      <c r="L1374" s="185"/>
      <c r="M1374" s="185"/>
      <c r="N1374" s="185"/>
      <c r="O1374" s="185"/>
      <c r="P1374" s="185"/>
      <c r="Q1374" s="185"/>
      <c r="R1374" s="185"/>
      <c r="S1374" s="185"/>
      <c r="T1374" s="185"/>
      <c r="U1374" s="185"/>
      <c r="V1374" s="185"/>
      <c r="W1374" s="185"/>
      <c r="X1374" s="185"/>
      <c r="Y1374" s="185"/>
      <c r="Z1374" s="185"/>
      <c r="AA1374" s="185"/>
      <c r="AB1374" s="185"/>
      <c r="AC1374" s="185"/>
      <c r="AD1374" s="185"/>
      <c r="AE1374" s="185"/>
      <c r="AF1374" s="185"/>
      <c r="AG1374" s="185"/>
      <c r="AH1374" s="249"/>
      <c r="AI1374" s="185"/>
      <c r="AJ1374" s="185"/>
      <c r="AK1374" s="185"/>
      <c r="AL1374" s="185"/>
      <c r="AM1374" s="185"/>
    </row>
    <row r="1375" spans="1:39">
      <c r="A1375" s="162"/>
      <c r="B1375" s="162"/>
      <c r="C1375" s="162"/>
      <c r="D1375" s="162"/>
      <c r="E1375" s="162"/>
      <c r="F1375" s="162"/>
      <c r="G1375" s="162"/>
      <c r="H1375" s="163"/>
      <c r="I1375" s="292"/>
      <c r="J1375" s="292"/>
      <c r="K1375" s="292"/>
      <c r="L1375" s="185"/>
      <c r="M1375" s="185"/>
      <c r="N1375" s="185"/>
      <c r="O1375" s="185"/>
      <c r="P1375" s="185"/>
      <c r="Q1375" s="185"/>
      <c r="R1375" s="185"/>
      <c r="S1375" s="185"/>
      <c r="T1375" s="185"/>
      <c r="U1375" s="185"/>
      <c r="V1375" s="185"/>
      <c r="W1375" s="185"/>
      <c r="X1375" s="185"/>
      <c r="Y1375" s="185"/>
      <c r="Z1375" s="185"/>
      <c r="AA1375" s="185"/>
      <c r="AB1375" s="185"/>
      <c r="AC1375" s="185"/>
      <c r="AD1375" s="185"/>
      <c r="AE1375" s="185"/>
      <c r="AF1375" s="185"/>
      <c r="AG1375" s="185"/>
      <c r="AH1375" s="249"/>
      <c r="AI1375" s="185"/>
      <c r="AJ1375" s="185"/>
      <c r="AK1375" s="185"/>
      <c r="AL1375" s="185"/>
      <c r="AM1375" s="185"/>
    </row>
    <row r="1376" spans="1:39">
      <c r="A1376" s="162"/>
      <c r="B1376" s="162"/>
      <c r="C1376" s="162"/>
      <c r="D1376" s="162"/>
      <c r="E1376" s="162"/>
      <c r="F1376" s="162"/>
      <c r="G1376" s="162"/>
      <c r="H1376" s="163"/>
      <c r="I1376" s="292"/>
      <c r="J1376" s="292"/>
      <c r="K1376" s="292"/>
      <c r="L1376" s="185"/>
      <c r="M1376" s="185"/>
      <c r="N1376" s="185"/>
      <c r="O1376" s="185"/>
      <c r="P1376" s="185"/>
      <c r="Q1376" s="185"/>
      <c r="R1376" s="185"/>
      <c r="S1376" s="185"/>
      <c r="T1376" s="185"/>
      <c r="U1376" s="185"/>
      <c r="V1376" s="185"/>
      <c r="W1376" s="185"/>
      <c r="X1376" s="185"/>
      <c r="Y1376" s="185"/>
      <c r="Z1376" s="185"/>
      <c r="AA1376" s="185"/>
      <c r="AB1376" s="185"/>
      <c r="AC1376" s="185"/>
      <c r="AD1376" s="185"/>
      <c r="AE1376" s="185"/>
      <c r="AF1376" s="185"/>
      <c r="AG1376" s="185"/>
      <c r="AH1376" s="249"/>
      <c r="AI1376" s="185"/>
      <c r="AJ1376" s="185"/>
      <c r="AK1376" s="185"/>
      <c r="AL1376" s="185"/>
      <c r="AM1376" s="185"/>
    </row>
    <row r="1377" spans="1:39">
      <c r="A1377" s="162"/>
      <c r="B1377" s="162"/>
      <c r="C1377" s="162"/>
      <c r="D1377" s="162"/>
      <c r="E1377" s="162"/>
      <c r="F1377" s="162"/>
      <c r="G1377" s="162"/>
      <c r="H1377" s="163"/>
      <c r="I1377" s="292"/>
      <c r="J1377" s="292"/>
      <c r="K1377" s="292"/>
      <c r="L1377" s="185"/>
      <c r="M1377" s="185"/>
      <c r="N1377" s="185"/>
      <c r="O1377" s="185"/>
      <c r="P1377" s="185"/>
      <c r="Q1377" s="185"/>
      <c r="R1377" s="185"/>
      <c r="S1377" s="185"/>
      <c r="T1377" s="185"/>
      <c r="U1377" s="185"/>
      <c r="V1377" s="185"/>
      <c r="W1377" s="185"/>
      <c r="X1377" s="185"/>
      <c r="Y1377" s="185"/>
      <c r="Z1377" s="185"/>
      <c r="AA1377" s="185"/>
      <c r="AB1377" s="185"/>
      <c r="AC1377" s="185"/>
      <c r="AD1377" s="185"/>
      <c r="AE1377" s="185"/>
      <c r="AF1377" s="185"/>
      <c r="AG1377" s="185"/>
      <c r="AH1377" s="249"/>
      <c r="AI1377" s="185"/>
      <c r="AJ1377" s="185"/>
      <c r="AK1377" s="185"/>
      <c r="AL1377" s="185"/>
      <c r="AM1377" s="185"/>
    </row>
    <row r="1378" spans="1:39">
      <c r="A1378" s="162"/>
      <c r="B1378" s="162"/>
      <c r="C1378" s="162"/>
      <c r="D1378" s="162"/>
      <c r="E1378" s="162"/>
      <c r="F1378" s="162"/>
      <c r="G1378" s="162"/>
      <c r="H1378" s="163"/>
      <c r="I1378" s="292"/>
      <c r="J1378" s="292"/>
      <c r="K1378" s="292"/>
      <c r="L1378" s="185"/>
      <c r="M1378" s="185"/>
      <c r="N1378" s="185"/>
      <c r="O1378" s="185"/>
      <c r="P1378" s="185"/>
      <c r="Q1378" s="185"/>
      <c r="R1378" s="185"/>
      <c r="S1378" s="185"/>
      <c r="T1378" s="185"/>
      <c r="U1378" s="185"/>
      <c r="V1378" s="185"/>
      <c r="W1378" s="185"/>
      <c r="X1378" s="185"/>
      <c r="Y1378" s="185"/>
      <c r="Z1378" s="185"/>
      <c r="AA1378" s="185"/>
      <c r="AB1378" s="185"/>
      <c r="AC1378" s="185"/>
      <c r="AD1378" s="185"/>
      <c r="AE1378" s="185"/>
      <c r="AF1378" s="185"/>
      <c r="AG1378" s="185"/>
      <c r="AH1378" s="249"/>
      <c r="AI1378" s="185"/>
      <c r="AJ1378" s="185"/>
      <c r="AK1378" s="185"/>
      <c r="AL1378" s="185"/>
      <c r="AM1378" s="185"/>
    </row>
    <row r="1379" spans="1:39">
      <c r="A1379" s="162"/>
      <c r="B1379" s="162"/>
      <c r="C1379" s="162"/>
      <c r="D1379" s="162"/>
      <c r="E1379" s="162"/>
      <c r="F1379" s="162"/>
      <c r="G1379" s="162"/>
      <c r="H1379" s="163"/>
      <c r="I1379" s="292"/>
      <c r="J1379" s="292"/>
      <c r="K1379" s="292"/>
      <c r="L1379" s="185"/>
      <c r="M1379" s="185"/>
      <c r="N1379" s="185"/>
      <c r="O1379" s="185"/>
      <c r="P1379" s="185"/>
      <c r="Q1379" s="185"/>
      <c r="R1379" s="185"/>
      <c r="S1379" s="185"/>
      <c r="T1379" s="185"/>
      <c r="U1379" s="185"/>
      <c r="V1379" s="185"/>
      <c r="W1379" s="185"/>
      <c r="X1379" s="185"/>
      <c r="Y1379" s="185"/>
      <c r="Z1379" s="185"/>
      <c r="AA1379" s="185"/>
      <c r="AB1379" s="185"/>
      <c r="AC1379" s="185"/>
      <c r="AD1379" s="185"/>
      <c r="AE1379" s="185"/>
      <c r="AF1379" s="185"/>
      <c r="AG1379" s="185"/>
      <c r="AH1379" s="249"/>
      <c r="AI1379" s="185"/>
      <c r="AJ1379" s="185"/>
      <c r="AK1379" s="185"/>
      <c r="AL1379" s="185"/>
      <c r="AM1379" s="185"/>
    </row>
    <row r="1380" spans="1:39">
      <c r="A1380" s="162"/>
      <c r="B1380" s="162"/>
      <c r="C1380" s="162"/>
      <c r="D1380" s="162"/>
      <c r="E1380" s="162"/>
      <c r="F1380" s="162"/>
      <c r="G1380" s="162"/>
      <c r="H1380" s="163"/>
      <c r="I1380" s="292"/>
      <c r="J1380" s="292"/>
      <c r="K1380" s="292"/>
      <c r="L1380" s="185"/>
      <c r="M1380" s="185"/>
      <c r="N1380" s="185"/>
      <c r="O1380" s="185"/>
      <c r="P1380" s="185"/>
      <c r="Q1380" s="185"/>
      <c r="R1380" s="185"/>
      <c r="S1380" s="185"/>
      <c r="T1380" s="185"/>
      <c r="U1380" s="185"/>
      <c r="V1380" s="185"/>
      <c r="W1380" s="185"/>
      <c r="X1380" s="185"/>
      <c r="Y1380" s="185"/>
      <c r="Z1380" s="185"/>
      <c r="AA1380" s="185"/>
      <c r="AB1380" s="185"/>
      <c r="AC1380" s="185"/>
      <c r="AD1380" s="185"/>
      <c r="AE1380" s="185"/>
      <c r="AF1380" s="185"/>
      <c r="AG1380" s="185"/>
      <c r="AH1380" s="249"/>
      <c r="AI1380" s="185"/>
      <c r="AJ1380" s="185"/>
      <c r="AK1380" s="185"/>
      <c r="AL1380" s="185"/>
      <c r="AM1380" s="185"/>
    </row>
    <row r="1381" spans="1:39">
      <c r="A1381" s="162"/>
      <c r="B1381" s="162"/>
      <c r="C1381" s="162"/>
      <c r="D1381" s="162"/>
      <c r="E1381" s="162"/>
      <c r="F1381" s="162"/>
      <c r="G1381" s="162"/>
      <c r="H1381" s="163"/>
      <c r="I1381" s="292"/>
      <c r="J1381" s="292"/>
      <c r="K1381" s="292"/>
      <c r="L1381" s="185"/>
      <c r="M1381" s="185"/>
      <c r="N1381" s="185"/>
      <c r="O1381" s="185"/>
      <c r="P1381" s="185"/>
      <c r="Q1381" s="185"/>
      <c r="R1381" s="185"/>
      <c r="S1381" s="185"/>
      <c r="T1381" s="185"/>
      <c r="U1381" s="185"/>
      <c r="V1381" s="185"/>
      <c r="W1381" s="185"/>
      <c r="X1381" s="185"/>
      <c r="Y1381" s="185"/>
      <c r="Z1381" s="185"/>
      <c r="AA1381" s="185"/>
      <c r="AB1381" s="185"/>
      <c r="AC1381" s="185"/>
      <c r="AD1381" s="185"/>
      <c r="AE1381" s="185"/>
      <c r="AF1381" s="185"/>
      <c r="AG1381" s="185"/>
      <c r="AH1381" s="249"/>
      <c r="AI1381" s="185"/>
      <c r="AJ1381" s="185"/>
      <c r="AK1381" s="185"/>
      <c r="AL1381" s="185"/>
      <c r="AM1381" s="185"/>
    </row>
    <row r="1382" spans="1:39">
      <c r="A1382" s="162"/>
      <c r="B1382" s="162"/>
      <c r="C1382" s="162"/>
      <c r="D1382" s="162"/>
      <c r="E1382" s="162"/>
      <c r="F1382" s="162"/>
      <c r="G1382" s="162"/>
      <c r="H1382" s="163"/>
      <c r="I1382" s="292"/>
      <c r="J1382" s="292"/>
      <c r="K1382" s="292"/>
      <c r="L1382" s="185"/>
      <c r="M1382" s="185"/>
      <c r="N1382" s="185"/>
      <c r="O1382" s="185"/>
      <c r="P1382" s="185"/>
      <c r="Q1382" s="185"/>
      <c r="R1382" s="185"/>
      <c r="S1382" s="185"/>
      <c r="T1382" s="185"/>
      <c r="U1382" s="185"/>
      <c r="V1382" s="185"/>
      <c r="W1382" s="185"/>
      <c r="X1382" s="185"/>
      <c r="Y1382" s="185"/>
      <c r="Z1382" s="185"/>
      <c r="AA1382" s="185"/>
      <c r="AB1382" s="185"/>
      <c r="AC1382" s="185"/>
      <c r="AD1382" s="185"/>
      <c r="AE1382" s="185"/>
      <c r="AF1382" s="185"/>
      <c r="AG1382" s="185"/>
      <c r="AH1382" s="249"/>
      <c r="AI1382" s="185"/>
      <c r="AJ1382" s="185"/>
      <c r="AK1382" s="185"/>
      <c r="AL1382" s="185"/>
      <c r="AM1382" s="185"/>
    </row>
    <row r="1383" spans="1:39">
      <c r="A1383" s="162"/>
      <c r="B1383" s="162"/>
      <c r="C1383" s="162"/>
      <c r="D1383" s="162"/>
      <c r="E1383" s="162"/>
      <c r="F1383" s="162"/>
      <c r="G1383" s="162"/>
      <c r="H1383" s="163"/>
      <c r="I1383" s="292"/>
      <c r="J1383" s="292"/>
      <c r="K1383" s="292"/>
      <c r="L1383" s="185"/>
      <c r="M1383" s="185"/>
      <c r="N1383" s="185"/>
      <c r="O1383" s="185"/>
      <c r="P1383" s="185"/>
      <c r="Q1383" s="185"/>
      <c r="R1383" s="185"/>
      <c r="S1383" s="185"/>
      <c r="T1383" s="185"/>
      <c r="U1383" s="185"/>
      <c r="V1383" s="185"/>
      <c r="W1383" s="185"/>
      <c r="X1383" s="185"/>
      <c r="Y1383" s="185"/>
      <c r="Z1383" s="185"/>
      <c r="AA1383" s="185"/>
      <c r="AB1383" s="185"/>
      <c r="AC1383" s="185"/>
      <c r="AD1383" s="185"/>
      <c r="AE1383" s="185"/>
      <c r="AF1383" s="185"/>
      <c r="AG1383" s="185"/>
      <c r="AH1383" s="249"/>
      <c r="AI1383" s="185"/>
      <c r="AJ1383" s="185"/>
      <c r="AK1383" s="185"/>
      <c r="AL1383" s="185"/>
      <c r="AM1383" s="185"/>
    </row>
    <row r="1384" spans="1:39">
      <c r="A1384" s="162"/>
      <c r="B1384" s="162"/>
      <c r="C1384" s="162"/>
      <c r="D1384" s="162"/>
      <c r="E1384" s="162"/>
      <c r="F1384" s="162"/>
      <c r="G1384" s="162"/>
      <c r="H1384" s="163"/>
      <c r="I1384" s="292"/>
      <c r="J1384" s="292"/>
      <c r="K1384" s="292"/>
      <c r="L1384" s="185"/>
      <c r="M1384" s="185"/>
      <c r="N1384" s="185"/>
      <c r="O1384" s="185"/>
      <c r="P1384" s="185"/>
      <c r="Q1384" s="185"/>
      <c r="R1384" s="185"/>
      <c r="S1384" s="185"/>
      <c r="T1384" s="185"/>
      <c r="U1384" s="185"/>
      <c r="V1384" s="185"/>
      <c r="W1384" s="185"/>
      <c r="X1384" s="185"/>
      <c r="Y1384" s="185"/>
      <c r="Z1384" s="185"/>
      <c r="AA1384" s="185"/>
      <c r="AB1384" s="185"/>
      <c r="AC1384" s="185"/>
      <c r="AD1384" s="185"/>
      <c r="AE1384" s="185"/>
      <c r="AF1384" s="185"/>
      <c r="AG1384" s="185"/>
      <c r="AH1384" s="249"/>
      <c r="AI1384" s="185"/>
      <c r="AJ1384" s="185"/>
      <c r="AK1384" s="185"/>
      <c r="AL1384" s="185"/>
      <c r="AM1384" s="185"/>
    </row>
    <row r="1385" spans="1:39">
      <c r="A1385" s="162"/>
      <c r="B1385" s="162"/>
      <c r="C1385" s="162"/>
      <c r="D1385" s="162"/>
      <c r="E1385" s="162"/>
      <c r="F1385" s="162"/>
      <c r="G1385" s="162"/>
      <c r="H1385" s="163"/>
      <c r="I1385" s="292"/>
      <c r="J1385" s="292"/>
      <c r="K1385" s="292"/>
      <c r="L1385" s="185"/>
      <c r="M1385" s="185"/>
      <c r="N1385" s="185"/>
      <c r="O1385" s="185"/>
      <c r="P1385" s="185"/>
      <c r="Q1385" s="185"/>
      <c r="R1385" s="185"/>
      <c r="S1385" s="185"/>
      <c r="T1385" s="185"/>
      <c r="U1385" s="185"/>
      <c r="V1385" s="185"/>
      <c r="W1385" s="185"/>
      <c r="X1385" s="185"/>
      <c r="Y1385" s="185"/>
      <c r="Z1385" s="185"/>
      <c r="AA1385" s="185"/>
      <c r="AB1385" s="185"/>
      <c r="AC1385" s="185"/>
      <c r="AD1385" s="185"/>
      <c r="AE1385" s="185"/>
      <c r="AF1385" s="185"/>
      <c r="AG1385" s="185"/>
      <c r="AH1385" s="249"/>
      <c r="AI1385" s="185"/>
      <c r="AJ1385" s="185"/>
      <c r="AK1385" s="185"/>
      <c r="AL1385" s="185"/>
      <c r="AM1385" s="185"/>
    </row>
    <row r="1386" spans="1:39">
      <c r="A1386" s="162"/>
      <c r="B1386" s="162"/>
      <c r="C1386" s="162"/>
      <c r="D1386" s="162"/>
      <c r="E1386" s="162"/>
      <c r="F1386" s="162"/>
      <c r="G1386" s="162"/>
      <c r="H1386" s="163"/>
      <c r="I1386" s="292"/>
      <c r="J1386" s="292"/>
      <c r="K1386" s="292"/>
      <c r="L1386" s="185"/>
      <c r="M1386" s="185"/>
      <c r="N1386" s="185"/>
      <c r="O1386" s="185"/>
      <c r="P1386" s="185"/>
      <c r="Q1386" s="185"/>
      <c r="R1386" s="185"/>
      <c r="S1386" s="185"/>
      <c r="T1386" s="185"/>
      <c r="U1386" s="185"/>
      <c r="V1386" s="185"/>
      <c r="W1386" s="185"/>
      <c r="X1386" s="185"/>
      <c r="Y1386" s="185"/>
      <c r="Z1386" s="185"/>
      <c r="AA1386" s="185"/>
      <c r="AB1386" s="185"/>
      <c r="AC1386" s="185"/>
      <c r="AD1386" s="185"/>
      <c r="AE1386" s="185"/>
      <c r="AF1386" s="185"/>
      <c r="AG1386" s="185"/>
      <c r="AH1386" s="249"/>
      <c r="AI1386" s="185"/>
      <c r="AJ1386" s="185"/>
      <c r="AK1386" s="185"/>
      <c r="AL1386" s="185"/>
      <c r="AM1386" s="185"/>
    </row>
    <row r="1387" spans="1:39">
      <c r="A1387" s="162"/>
      <c r="B1387" s="162"/>
      <c r="C1387" s="162"/>
      <c r="D1387" s="162"/>
      <c r="E1387" s="162"/>
      <c r="F1387" s="162"/>
      <c r="G1387" s="162"/>
      <c r="H1387" s="163"/>
      <c r="I1387" s="292"/>
      <c r="J1387" s="292"/>
      <c r="K1387" s="292"/>
      <c r="L1387" s="185"/>
      <c r="M1387" s="185"/>
      <c r="N1387" s="185"/>
      <c r="O1387" s="185"/>
      <c r="P1387" s="185"/>
      <c r="Q1387" s="185"/>
      <c r="R1387" s="185"/>
      <c r="S1387" s="185"/>
      <c r="T1387" s="185"/>
      <c r="U1387" s="185"/>
      <c r="V1387" s="185"/>
      <c r="W1387" s="185"/>
      <c r="X1387" s="185"/>
      <c r="Y1387" s="185"/>
      <c r="Z1387" s="185"/>
      <c r="AA1387" s="185"/>
      <c r="AB1387" s="185"/>
      <c r="AC1387" s="185"/>
      <c r="AD1387" s="185"/>
      <c r="AE1387" s="185"/>
      <c r="AF1387" s="185"/>
      <c r="AG1387" s="185"/>
      <c r="AH1387" s="249"/>
      <c r="AI1387" s="185"/>
      <c r="AJ1387" s="185"/>
      <c r="AK1387" s="185"/>
      <c r="AL1387" s="185"/>
      <c r="AM1387" s="185"/>
    </row>
    <row r="1388" spans="1:39">
      <c r="A1388" s="162"/>
      <c r="B1388" s="162"/>
      <c r="C1388" s="162"/>
      <c r="D1388" s="162"/>
      <c r="E1388" s="162"/>
      <c r="F1388" s="162"/>
      <c r="G1388" s="162"/>
      <c r="H1388" s="163"/>
      <c r="I1388" s="292"/>
      <c r="J1388" s="292"/>
      <c r="K1388" s="292"/>
      <c r="L1388" s="185"/>
      <c r="M1388" s="185"/>
      <c r="N1388" s="185"/>
      <c r="O1388" s="185"/>
      <c r="P1388" s="185"/>
      <c r="Q1388" s="185"/>
      <c r="R1388" s="185"/>
      <c r="S1388" s="185"/>
      <c r="T1388" s="185"/>
      <c r="U1388" s="185"/>
      <c r="V1388" s="185"/>
      <c r="W1388" s="185"/>
      <c r="X1388" s="185"/>
      <c r="Y1388" s="185"/>
      <c r="Z1388" s="185"/>
      <c r="AA1388" s="185"/>
      <c r="AB1388" s="185"/>
      <c r="AC1388" s="185"/>
      <c r="AD1388" s="185"/>
      <c r="AE1388" s="185"/>
      <c r="AF1388" s="185"/>
      <c r="AG1388" s="185"/>
      <c r="AH1388" s="249"/>
      <c r="AI1388" s="185"/>
      <c r="AJ1388" s="185"/>
      <c r="AK1388" s="185"/>
      <c r="AL1388" s="185"/>
      <c r="AM1388" s="185"/>
    </row>
    <row r="1389" spans="1:39">
      <c r="A1389" s="162"/>
      <c r="B1389" s="162"/>
      <c r="C1389" s="162"/>
      <c r="D1389" s="162"/>
      <c r="E1389" s="162"/>
      <c r="F1389" s="162"/>
      <c r="G1389" s="162"/>
      <c r="H1389" s="163"/>
      <c r="I1389" s="292"/>
      <c r="J1389" s="292"/>
      <c r="K1389" s="292"/>
      <c r="L1389" s="185"/>
      <c r="M1389" s="185"/>
      <c r="N1389" s="185"/>
      <c r="O1389" s="185"/>
      <c r="P1389" s="185"/>
      <c r="Q1389" s="185"/>
      <c r="R1389" s="185"/>
      <c r="S1389" s="185"/>
      <c r="T1389" s="185"/>
      <c r="U1389" s="185"/>
      <c r="V1389" s="185"/>
      <c r="W1389" s="185"/>
      <c r="X1389" s="185"/>
      <c r="Y1389" s="185"/>
      <c r="Z1389" s="185"/>
      <c r="AA1389" s="185"/>
      <c r="AB1389" s="185"/>
      <c r="AC1389" s="185"/>
      <c r="AD1389" s="185"/>
      <c r="AE1389" s="185"/>
      <c r="AF1389" s="185"/>
      <c r="AG1389" s="185"/>
      <c r="AH1389" s="249"/>
      <c r="AI1389" s="185"/>
      <c r="AJ1389" s="185"/>
      <c r="AK1389" s="185"/>
      <c r="AL1389" s="185"/>
      <c r="AM1389" s="185"/>
    </row>
    <row r="1390" spans="1:39">
      <c r="A1390" s="162"/>
      <c r="B1390" s="162"/>
      <c r="C1390" s="162"/>
      <c r="D1390" s="162"/>
      <c r="E1390" s="162"/>
      <c r="F1390" s="162"/>
      <c r="G1390" s="162"/>
      <c r="H1390" s="163"/>
      <c r="I1390" s="292"/>
      <c r="J1390" s="292"/>
      <c r="K1390" s="292"/>
      <c r="L1390" s="185"/>
      <c r="M1390" s="185"/>
      <c r="N1390" s="185"/>
      <c r="O1390" s="185"/>
      <c r="P1390" s="185"/>
      <c r="Q1390" s="185"/>
      <c r="R1390" s="185"/>
      <c r="S1390" s="185"/>
      <c r="T1390" s="185"/>
      <c r="U1390" s="185"/>
      <c r="V1390" s="185"/>
      <c r="W1390" s="185"/>
      <c r="X1390" s="185"/>
      <c r="Y1390" s="185"/>
      <c r="Z1390" s="185"/>
      <c r="AA1390" s="185"/>
      <c r="AB1390" s="185"/>
      <c r="AC1390" s="185"/>
      <c r="AD1390" s="185"/>
      <c r="AE1390" s="185"/>
      <c r="AF1390" s="185"/>
      <c r="AG1390" s="185"/>
      <c r="AH1390" s="249"/>
      <c r="AI1390" s="185"/>
      <c r="AJ1390" s="185"/>
      <c r="AK1390" s="185"/>
      <c r="AL1390" s="185"/>
      <c r="AM1390" s="185"/>
    </row>
    <row r="1391" spans="1:39">
      <c r="A1391" s="162"/>
      <c r="B1391" s="162"/>
      <c r="C1391" s="162"/>
      <c r="D1391" s="162"/>
      <c r="E1391" s="162"/>
      <c r="F1391" s="162"/>
      <c r="G1391" s="162"/>
      <c r="H1391" s="163"/>
      <c r="I1391" s="292"/>
      <c r="J1391" s="292"/>
      <c r="K1391" s="292"/>
      <c r="L1391" s="185"/>
      <c r="M1391" s="185"/>
      <c r="N1391" s="185"/>
      <c r="O1391" s="185"/>
      <c r="P1391" s="185"/>
      <c r="Q1391" s="185"/>
      <c r="R1391" s="185"/>
      <c r="S1391" s="185"/>
      <c r="T1391" s="185"/>
      <c r="U1391" s="185"/>
      <c r="V1391" s="185"/>
      <c r="W1391" s="185"/>
      <c r="X1391" s="185"/>
      <c r="Y1391" s="185"/>
      <c r="Z1391" s="185"/>
      <c r="AA1391" s="185"/>
      <c r="AB1391" s="185"/>
      <c r="AC1391" s="185"/>
      <c r="AD1391" s="185"/>
      <c r="AE1391" s="185"/>
      <c r="AF1391" s="185"/>
      <c r="AG1391" s="185"/>
      <c r="AH1391" s="249"/>
      <c r="AI1391" s="185"/>
      <c r="AJ1391" s="185"/>
      <c r="AK1391" s="185"/>
      <c r="AL1391" s="185"/>
      <c r="AM1391" s="185"/>
    </row>
    <row r="1392" spans="1:39">
      <c r="A1392" s="162"/>
      <c r="B1392" s="162"/>
      <c r="C1392" s="162"/>
      <c r="D1392" s="162"/>
      <c r="E1392" s="162"/>
      <c r="F1392" s="162"/>
      <c r="G1392" s="162"/>
      <c r="H1392" s="163"/>
      <c r="I1392" s="292"/>
      <c r="J1392" s="292"/>
      <c r="K1392" s="292"/>
      <c r="L1392" s="185"/>
      <c r="M1392" s="185"/>
      <c r="N1392" s="185"/>
      <c r="O1392" s="185"/>
      <c r="P1392" s="185"/>
      <c r="Q1392" s="185"/>
      <c r="R1392" s="185"/>
      <c r="S1392" s="185"/>
      <c r="T1392" s="185"/>
      <c r="U1392" s="185"/>
      <c r="V1392" s="185"/>
      <c r="W1392" s="185"/>
      <c r="X1392" s="185"/>
      <c r="Y1392" s="185"/>
      <c r="Z1392" s="185"/>
      <c r="AA1392" s="185"/>
      <c r="AB1392" s="185"/>
      <c r="AC1392" s="185"/>
      <c r="AD1392" s="185"/>
      <c r="AE1392" s="185"/>
      <c r="AF1392" s="185"/>
      <c r="AG1392" s="185"/>
      <c r="AH1392" s="249"/>
      <c r="AI1392" s="185"/>
      <c r="AJ1392" s="185"/>
      <c r="AK1392" s="185"/>
      <c r="AL1392" s="185"/>
      <c r="AM1392" s="185"/>
    </row>
    <row r="1393" spans="1:39">
      <c r="A1393" s="162"/>
      <c r="B1393" s="162"/>
      <c r="C1393" s="162"/>
      <c r="D1393" s="162"/>
      <c r="E1393" s="162"/>
      <c r="F1393" s="162"/>
      <c r="G1393" s="162"/>
      <c r="H1393" s="163"/>
      <c r="I1393" s="292"/>
      <c r="J1393" s="292"/>
      <c r="K1393" s="292"/>
      <c r="L1393" s="185"/>
      <c r="M1393" s="185"/>
      <c r="N1393" s="185"/>
      <c r="O1393" s="185"/>
      <c r="P1393" s="185"/>
      <c r="Q1393" s="185"/>
      <c r="R1393" s="185"/>
      <c r="S1393" s="185"/>
      <c r="T1393" s="185"/>
      <c r="U1393" s="185"/>
      <c r="V1393" s="185"/>
      <c r="W1393" s="185"/>
      <c r="X1393" s="185"/>
      <c r="Y1393" s="185"/>
      <c r="Z1393" s="185"/>
      <c r="AA1393" s="185"/>
      <c r="AB1393" s="185"/>
      <c r="AC1393" s="185"/>
      <c r="AD1393" s="185"/>
      <c r="AE1393" s="185"/>
      <c r="AF1393" s="185"/>
      <c r="AG1393" s="185"/>
      <c r="AH1393" s="249"/>
      <c r="AI1393" s="185"/>
      <c r="AJ1393" s="185"/>
      <c r="AK1393" s="185"/>
      <c r="AL1393" s="185"/>
      <c r="AM1393" s="185"/>
    </row>
    <row r="1394" spans="1:39">
      <c r="A1394" s="162"/>
      <c r="B1394" s="162"/>
      <c r="C1394" s="162"/>
      <c r="D1394" s="162"/>
      <c r="E1394" s="162"/>
      <c r="F1394" s="162"/>
      <c r="G1394" s="162"/>
      <c r="H1394" s="163"/>
      <c r="I1394" s="292"/>
      <c r="J1394" s="292"/>
      <c r="K1394" s="292"/>
      <c r="L1394" s="185"/>
      <c r="M1394" s="185"/>
      <c r="N1394" s="185"/>
      <c r="O1394" s="185"/>
      <c r="P1394" s="185"/>
      <c r="Q1394" s="185"/>
      <c r="R1394" s="185"/>
      <c r="S1394" s="185"/>
      <c r="T1394" s="185"/>
      <c r="U1394" s="185"/>
      <c r="V1394" s="185"/>
      <c r="W1394" s="185"/>
      <c r="X1394" s="185"/>
      <c r="Y1394" s="185"/>
      <c r="Z1394" s="185"/>
      <c r="AA1394" s="185"/>
      <c r="AB1394" s="185"/>
      <c r="AC1394" s="185"/>
      <c r="AD1394" s="185"/>
      <c r="AE1394" s="185"/>
      <c r="AF1394" s="185"/>
      <c r="AG1394" s="185"/>
      <c r="AH1394" s="249"/>
      <c r="AI1394" s="185"/>
      <c r="AJ1394" s="185"/>
      <c r="AK1394" s="185"/>
      <c r="AL1394" s="185"/>
      <c r="AM1394" s="185"/>
    </row>
    <row r="1395" spans="1:39">
      <c r="A1395" s="162"/>
      <c r="B1395" s="162"/>
      <c r="C1395" s="162"/>
      <c r="D1395" s="162"/>
      <c r="E1395" s="162"/>
      <c r="F1395" s="162"/>
      <c r="G1395" s="162"/>
      <c r="H1395" s="163"/>
      <c r="I1395" s="292"/>
      <c r="J1395" s="292"/>
      <c r="K1395" s="292"/>
      <c r="L1395" s="185"/>
      <c r="M1395" s="185"/>
      <c r="N1395" s="185"/>
      <c r="O1395" s="185"/>
      <c r="P1395" s="185"/>
      <c r="Q1395" s="185"/>
      <c r="R1395" s="185"/>
      <c r="S1395" s="185"/>
      <c r="T1395" s="185"/>
      <c r="U1395" s="185"/>
      <c r="V1395" s="185"/>
      <c r="W1395" s="185"/>
      <c r="X1395" s="185"/>
      <c r="Y1395" s="185"/>
      <c r="Z1395" s="185"/>
      <c r="AA1395" s="185"/>
      <c r="AB1395" s="185"/>
      <c r="AC1395" s="185"/>
      <c r="AD1395" s="185"/>
      <c r="AE1395" s="185"/>
      <c r="AF1395" s="185"/>
      <c r="AG1395" s="185"/>
      <c r="AH1395" s="249"/>
      <c r="AI1395" s="185"/>
      <c r="AJ1395" s="185"/>
      <c r="AK1395" s="185"/>
      <c r="AL1395" s="185"/>
      <c r="AM1395" s="185"/>
    </row>
    <row r="1396" spans="1:39">
      <c r="A1396" s="162"/>
      <c r="B1396" s="162"/>
      <c r="C1396" s="162"/>
      <c r="D1396" s="162"/>
      <c r="E1396" s="162"/>
      <c r="F1396" s="162"/>
      <c r="G1396" s="162"/>
      <c r="H1396" s="163"/>
      <c r="I1396" s="292"/>
      <c r="J1396" s="292"/>
      <c r="K1396" s="292"/>
      <c r="L1396" s="185"/>
      <c r="M1396" s="185"/>
      <c r="N1396" s="185"/>
      <c r="O1396" s="185"/>
      <c r="P1396" s="185"/>
      <c r="Q1396" s="185"/>
      <c r="R1396" s="185"/>
      <c r="S1396" s="185"/>
      <c r="T1396" s="185"/>
      <c r="U1396" s="185"/>
      <c r="V1396" s="185"/>
      <c r="W1396" s="185"/>
      <c r="X1396" s="185"/>
      <c r="Y1396" s="185"/>
      <c r="Z1396" s="185"/>
      <c r="AA1396" s="185"/>
      <c r="AB1396" s="185"/>
      <c r="AC1396" s="185"/>
      <c r="AD1396" s="185"/>
      <c r="AE1396" s="185"/>
      <c r="AF1396" s="185"/>
      <c r="AG1396" s="185"/>
      <c r="AH1396" s="249"/>
      <c r="AI1396" s="185"/>
      <c r="AJ1396" s="185"/>
      <c r="AK1396" s="185"/>
      <c r="AL1396" s="185"/>
      <c r="AM1396" s="185"/>
    </row>
    <row r="1397" spans="1:39">
      <c r="A1397" s="162"/>
      <c r="B1397" s="162"/>
      <c r="C1397" s="162"/>
      <c r="D1397" s="162"/>
      <c r="E1397" s="162"/>
      <c r="F1397" s="162"/>
      <c r="G1397" s="162"/>
      <c r="H1397" s="163"/>
      <c r="I1397" s="292"/>
      <c r="J1397" s="292"/>
      <c r="K1397" s="292"/>
      <c r="L1397" s="185"/>
      <c r="M1397" s="185"/>
      <c r="N1397" s="185"/>
      <c r="O1397" s="185"/>
      <c r="P1397" s="185"/>
      <c r="Q1397" s="185"/>
      <c r="R1397" s="185"/>
      <c r="S1397" s="185"/>
      <c r="T1397" s="185"/>
      <c r="U1397" s="185"/>
      <c r="V1397" s="185"/>
      <c r="W1397" s="185"/>
      <c r="X1397" s="185"/>
      <c r="Y1397" s="185"/>
      <c r="Z1397" s="185"/>
      <c r="AA1397" s="185"/>
      <c r="AB1397" s="185"/>
      <c r="AC1397" s="185"/>
      <c r="AD1397" s="185"/>
      <c r="AE1397" s="185"/>
      <c r="AF1397" s="185"/>
      <c r="AG1397" s="185"/>
      <c r="AH1397" s="249"/>
      <c r="AI1397" s="185"/>
      <c r="AJ1397" s="185"/>
      <c r="AK1397" s="185"/>
      <c r="AL1397" s="185"/>
      <c r="AM1397" s="185"/>
    </row>
    <row r="1398" spans="1:39">
      <c r="A1398" s="162"/>
      <c r="B1398" s="162"/>
      <c r="C1398" s="162"/>
      <c r="D1398" s="162"/>
      <c r="E1398" s="162"/>
      <c r="F1398" s="162"/>
      <c r="G1398" s="162"/>
      <c r="H1398" s="163"/>
      <c r="I1398" s="292"/>
      <c r="J1398" s="292"/>
      <c r="K1398" s="292"/>
      <c r="L1398" s="185"/>
      <c r="M1398" s="185"/>
      <c r="N1398" s="185"/>
      <c r="O1398" s="185"/>
      <c r="P1398" s="185"/>
      <c r="Q1398" s="185"/>
      <c r="R1398" s="185"/>
      <c r="S1398" s="185"/>
      <c r="T1398" s="185"/>
      <c r="U1398" s="185"/>
      <c r="V1398" s="185"/>
      <c r="W1398" s="185"/>
      <c r="X1398" s="185"/>
      <c r="Y1398" s="185"/>
      <c r="Z1398" s="185"/>
      <c r="AA1398" s="185"/>
      <c r="AB1398" s="185"/>
      <c r="AC1398" s="185"/>
      <c r="AD1398" s="185"/>
      <c r="AE1398" s="185"/>
      <c r="AF1398" s="185"/>
      <c r="AG1398" s="185"/>
      <c r="AH1398" s="249"/>
      <c r="AI1398" s="185"/>
      <c r="AJ1398" s="185"/>
      <c r="AK1398" s="185"/>
      <c r="AL1398" s="185"/>
      <c r="AM1398" s="185"/>
    </row>
    <row r="1399" spans="1:39">
      <c r="A1399" s="162"/>
      <c r="B1399" s="162"/>
      <c r="C1399" s="162"/>
      <c r="D1399" s="162"/>
      <c r="E1399" s="162"/>
      <c r="F1399" s="162"/>
      <c r="G1399" s="162"/>
      <c r="H1399" s="163"/>
      <c r="I1399" s="292"/>
      <c r="J1399" s="292"/>
      <c r="K1399" s="292"/>
      <c r="L1399" s="185"/>
      <c r="M1399" s="185"/>
      <c r="N1399" s="185"/>
      <c r="O1399" s="185"/>
      <c r="P1399" s="185"/>
      <c r="Q1399" s="185"/>
      <c r="R1399" s="185"/>
      <c r="S1399" s="185"/>
      <c r="T1399" s="185"/>
      <c r="U1399" s="185"/>
      <c r="V1399" s="185"/>
      <c r="W1399" s="185"/>
      <c r="X1399" s="185"/>
      <c r="Y1399" s="185"/>
      <c r="Z1399" s="185"/>
      <c r="AA1399" s="185"/>
      <c r="AB1399" s="185"/>
      <c r="AC1399" s="185"/>
      <c r="AD1399" s="185"/>
      <c r="AE1399" s="185"/>
      <c r="AF1399" s="185"/>
      <c r="AG1399" s="185"/>
      <c r="AH1399" s="249"/>
      <c r="AI1399" s="185"/>
      <c r="AJ1399" s="185"/>
      <c r="AK1399" s="185"/>
      <c r="AL1399" s="185"/>
      <c r="AM1399" s="185"/>
    </row>
    <row r="1400" spans="1:39">
      <c r="A1400" s="162"/>
      <c r="B1400" s="162"/>
      <c r="C1400" s="162"/>
      <c r="D1400" s="162"/>
      <c r="E1400" s="162"/>
      <c r="F1400" s="162"/>
      <c r="G1400" s="162"/>
      <c r="H1400" s="163"/>
      <c r="I1400" s="292"/>
      <c r="J1400" s="292"/>
      <c r="K1400" s="292"/>
      <c r="L1400" s="185"/>
      <c r="M1400" s="185"/>
      <c r="N1400" s="185"/>
      <c r="O1400" s="185"/>
      <c r="P1400" s="185"/>
      <c r="Q1400" s="185"/>
      <c r="R1400" s="185"/>
      <c r="S1400" s="185"/>
      <c r="T1400" s="185"/>
      <c r="U1400" s="185"/>
      <c r="V1400" s="185"/>
      <c r="W1400" s="185"/>
      <c r="X1400" s="185"/>
      <c r="Y1400" s="185"/>
      <c r="Z1400" s="185"/>
      <c r="AA1400" s="185"/>
      <c r="AB1400" s="185"/>
      <c r="AC1400" s="185"/>
      <c r="AD1400" s="185"/>
      <c r="AE1400" s="185"/>
      <c r="AF1400" s="185"/>
      <c r="AG1400" s="185"/>
      <c r="AH1400" s="249"/>
      <c r="AI1400" s="185"/>
      <c r="AJ1400" s="185"/>
      <c r="AK1400" s="185"/>
      <c r="AL1400" s="185"/>
      <c r="AM1400" s="185"/>
    </row>
    <row r="1401" spans="1:39">
      <c r="A1401" s="162"/>
      <c r="B1401" s="162"/>
      <c r="C1401" s="162"/>
      <c r="D1401" s="162"/>
      <c r="E1401" s="162"/>
      <c r="F1401" s="162"/>
      <c r="G1401" s="162"/>
      <c r="H1401" s="163"/>
      <c r="I1401" s="292"/>
      <c r="J1401" s="292"/>
      <c r="K1401" s="292"/>
      <c r="L1401" s="185"/>
      <c r="M1401" s="185"/>
      <c r="N1401" s="185"/>
      <c r="O1401" s="185"/>
      <c r="P1401" s="185"/>
      <c r="Q1401" s="185"/>
      <c r="R1401" s="185"/>
      <c r="S1401" s="185"/>
      <c r="T1401" s="185"/>
      <c r="U1401" s="185"/>
      <c r="V1401" s="185"/>
      <c r="W1401" s="185"/>
      <c r="X1401" s="185"/>
      <c r="Y1401" s="185"/>
      <c r="Z1401" s="185"/>
      <c r="AA1401" s="185"/>
      <c r="AB1401" s="185"/>
      <c r="AC1401" s="185"/>
      <c r="AD1401" s="185"/>
      <c r="AE1401" s="185"/>
      <c r="AF1401" s="185"/>
      <c r="AG1401" s="185"/>
      <c r="AH1401" s="249"/>
      <c r="AI1401" s="185"/>
      <c r="AJ1401" s="185"/>
      <c r="AK1401" s="185"/>
      <c r="AL1401" s="185"/>
      <c r="AM1401" s="185"/>
    </row>
    <row r="1402" spans="1:39">
      <c r="A1402" s="162"/>
      <c r="B1402" s="162"/>
      <c r="C1402" s="162"/>
      <c r="D1402" s="162"/>
      <c r="E1402" s="162"/>
      <c r="F1402" s="162"/>
      <c r="G1402" s="162"/>
      <c r="H1402" s="163"/>
      <c r="I1402" s="292"/>
      <c r="J1402" s="292"/>
      <c r="K1402" s="292"/>
      <c r="L1402" s="185"/>
      <c r="M1402" s="185"/>
      <c r="N1402" s="185"/>
      <c r="O1402" s="185"/>
      <c r="P1402" s="185"/>
      <c r="Q1402" s="185"/>
      <c r="R1402" s="185"/>
      <c r="S1402" s="185"/>
      <c r="T1402" s="185"/>
      <c r="U1402" s="185"/>
      <c r="V1402" s="185"/>
      <c r="W1402" s="185"/>
      <c r="X1402" s="185"/>
      <c r="Y1402" s="185"/>
      <c r="Z1402" s="185"/>
      <c r="AA1402" s="185"/>
      <c r="AB1402" s="185"/>
      <c r="AC1402" s="185"/>
      <c r="AD1402" s="185"/>
      <c r="AE1402" s="185"/>
      <c r="AF1402" s="185"/>
      <c r="AG1402" s="185"/>
      <c r="AH1402" s="249"/>
      <c r="AI1402" s="185"/>
      <c r="AJ1402" s="185"/>
      <c r="AK1402" s="185"/>
      <c r="AL1402" s="185"/>
      <c r="AM1402" s="185"/>
    </row>
    <row r="1403" spans="1:39">
      <c r="A1403" s="162"/>
      <c r="B1403" s="162"/>
      <c r="C1403" s="162"/>
      <c r="D1403" s="162"/>
      <c r="E1403" s="162"/>
      <c r="F1403" s="162"/>
      <c r="G1403" s="162"/>
      <c r="H1403" s="163"/>
      <c r="I1403" s="292"/>
      <c r="J1403" s="292"/>
      <c r="K1403" s="292"/>
      <c r="L1403" s="185"/>
      <c r="M1403" s="185"/>
      <c r="N1403" s="185"/>
      <c r="O1403" s="185"/>
      <c r="P1403" s="185"/>
      <c r="Q1403" s="185"/>
      <c r="R1403" s="185"/>
      <c r="S1403" s="185"/>
      <c r="T1403" s="185"/>
      <c r="U1403" s="185"/>
      <c r="V1403" s="185"/>
      <c r="W1403" s="185"/>
      <c r="X1403" s="185"/>
      <c r="Y1403" s="185"/>
      <c r="Z1403" s="185"/>
      <c r="AA1403" s="185"/>
      <c r="AB1403" s="185"/>
      <c r="AC1403" s="185"/>
      <c r="AD1403" s="185"/>
      <c r="AE1403" s="185"/>
      <c r="AF1403" s="185"/>
      <c r="AG1403" s="185"/>
      <c r="AH1403" s="249"/>
      <c r="AI1403" s="185"/>
      <c r="AJ1403" s="185"/>
      <c r="AK1403" s="185"/>
      <c r="AL1403" s="185"/>
      <c r="AM1403" s="185"/>
    </row>
    <row r="1404" spans="1:39">
      <c r="A1404" s="162"/>
      <c r="B1404" s="162"/>
      <c r="C1404" s="162"/>
      <c r="D1404" s="162"/>
      <c r="E1404" s="162"/>
      <c r="F1404" s="162"/>
      <c r="G1404" s="162"/>
      <c r="H1404" s="163"/>
      <c r="I1404" s="292"/>
      <c r="J1404" s="292"/>
      <c r="K1404" s="292"/>
      <c r="L1404" s="185"/>
      <c r="M1404" s="185"/>
      <c r="N1404" s="185"/>
      <c r="O1404" s="185"/>
      <c r="P1404" s="185"/>
      <c r="Q1404" s="185"/>
      <c r="R1404" s="185"/>
      <c r="S1404" s="185"/>
      <c r="T1404" s="185"/>
      <c r="U1404" s="185"/>
      <c r="V1404" s="185"/>
      <c r="W1404" s="185"/>
      <c r="X1404" s="185"/>
      <c r="Y1404" s="185"/>
      <c r="Z1404" s="185"/>
      <c r="AA1404" s="185"/>
      <c r="AB1404" s="185"/>
      <c r="AC1404" s="185"/>
      <c r="AD1404" s="185"/>
      <c r="AE1404" s="185"/>
      <c r="AF1404" s="185"/>
      <c r="AG1404" s="185"/>
      <c r="AH1404" s="249"/>
      <c r="AI1404" s="185"/>
      <c r="AJ1404" s="185"/>
      <c r="AK1404" s="185"/>
      <c r="AL1404" s="185"/>
      <c r="AM1404" s="185"/>
    </row>
    <row r="1405" spans="1:39">
      <c r="A1405" s="162"/>
      <c r="B1405" s="162"/>
      <c r="C1405" s="162"/>
      <c r="D1405" s="162"/>
      <c r="E1405" s="162"/>
      <c r="F1405" s="162"/>
      <c r="G1405" s="162"/>
      <c r="H1405" s="163"/>
      <c r="I1405" s="292"/>
      <c r="J1405" s="292"/>
      <c r="K1405" s="292"/>
      <c r="L1405" s="185"/>
      <c r="M1405" s="185"/>
      <c r="N1405" s="185"/>
      <c r="O1405" s="185"/>
      <c r="P1405" s="185"/>
      <c r="Q1405" s="185"/>
      <c r="R1405" s="185"/>
      <c r="S1405" s="185"/>
      <c r="T1405" s="185"/>
      <c r="U1405" s="185"/>
      <c r="V1405" s="185"/>
      <c r="W1405" s="185"/>
      <c r="X1405" s="185"/>
      <c r="Y1405" s="185"/>
      <c r="Z1405" s="185"/>
      <c r="AA1405" s="185"/>
      <c r="AB1405" s="185"/>
      <c r="AC1405" s="185"/>
      <c r="AD1405" s="185"/>
      <c r="AE1405" s="185"/>
      <c r="AF1405" s="185"/>
      <c r="AG1405" s="185"/>
      <c r="AH1405" s="249"/>
      <c r="AI1405" s="185"/>
      <c r="AJ1405" s="185"/>
      <c r="AK1405" s="185"/>
      <c r="AL1405" s="185"/>
      <c r="AM1405" s="185"/>
    </row>
    <row r="1406" spans="1:39">
      <c r="A1406" s="162"/>
      <c r="B1406" s="162"/>
      <c r="C1406" s="162"/>
      <c r="D1406" s="162"/>
      <c r="E1406" s="162"/>
      <c r="F1406" s="162"/>
      <c r="G1406" s="162"/>
      <c r="H1406" s="163"/>
      <c r="I1406" s="292"/>
      <c r="J1406" s="292"/>
      <c r="K1406" s="292"/>
      <c r="L1406" s="185"/>
      <c r="M1406" s="185"/>
      <c r="N1406" s="185"/>
      <c r="O1406" s="185"/>
      <c r="P1406" s="185"/>
      <c r="Q1406" s="185"/>
      <c r="R1406" s="185"/>
      <c r="S1406" s="185"/>
      <c r="T1406" s="185"/>
      <c r="U1406" s="185"/>
      <c r="V1406" s="185"/>
      <c r="W1406" s="185"/>
      <c r="X1406" s="185"/>
      <c r="Y1406" s="185"/>
      <c r="Z1406" s="185"/>
      <c r="AA1406" s="185"/>
      <c r="AB1406" s="185"/>
      <c r="AC1406" s="185"/>
      <c r="AD1406" s="185"/>
      <c r="AE1406" s="185"/>
      <c r="AF1406" s="185"/>
      <c r="AG1406" s="185"/>
      <c r="AH1406" s="249"/>
      <c r="AI1406" s="185"/>
      <c r="AJ1406" s="185"/>
      <c r="AK1406" s="185"/>
      <c r="AL1406" s="185"/>
      <c r="AM1406" s="185"/>
    </row>
    <row r="1407" spans="1:39">
      <c r="A1407" s="162"/>
      <c r="B1407" s="162"/>
      <c r="C1407" s="162"/>
      <c r="D1407" s="162"/>
      <c r="E1407" s="162"/>
      <c r="F1407" s="162"/>
      <c r="G1407" s="162"/>
      <c r="H1407" s="163"/>
      <c r="I1407" s="292"/>
      <c r="J1407" s="292"/>
      <c r="K1407" s="292"/>
      <c r="L1407" s="185"/>
      <c r="M1407" s="185"/>
      <c r="N1407" s="185"/>
      <c r="O1407" s="185"/>
      <c r="P1407" s="185"/>
      <c r="Q1407" s="185"/>
      <c r="R1407" s="185"/>
      <c r="S1407" s="185"/>
      <c r="T1407" s="185"/>
      <c r="U1407" s="185"/>
      <c r="V1407" s="185"/>
      <c r="W1407" s="185"/>
      <c r="X1407" s="185"/>
      <c r="Y1407" s="185"/>
      <c r="Z1407" s="185"/>
      <c r="AA1407" s="185"/>
      <c r="AB1407" s="185"/>
      <c r="AC1407" s="185"/>
      <c r="AD1407" s="185"/>
      <c r="AE1407" s="185"/>
      <c r="AF1407" s="185"/>
      <c r="AG1407" s="185"/>
      <c r="AH1407" s="249"/>
      <c r="AI1407" s="185"/>
      <c r="AJ1407" s="185"/>
      <c r="AK1407" s="185"/>
      <c r="AL1407" s="185"/>
      <c r="AM1407" s="185"/>
    </row>
    <row r="1408" spans="1:39">
      <c r="A1408" s="162"/>
      <c r="B1408" s="162"/>
      <c r="C1408" s="162"/>
      <c r="D1408" s="162"/>
      <c r="E1408" s="162"/>
      <c r="F1408" s="162"/>
      <c r="G1408" s="162"/>
      <c r="H1408" s="163"/>
      <c r="I1408" s="292"/>
      <c r="J1408" s="292"/>
      <c r="K1408" s="292"/>
      <c r="L1408" s="185"/>
      <c r="M1408" s="185"/>
      <c r="N1408" s="185"/>
      <c r="O1408" s="185"/>
      <c r="P1408" s="185"/>
      <c r="Q1408" s="185"/>
      <c r="R1408" s="185"/>
      <c r="S1408" s="185"/>
      <c r="T1408" s="185"/>
      <c r="U1408" s="185"/>
      <c r="V1408" s="185"/>
      <c r="W1408" s="185"/>
      <c r="X1408" s="185"/>
      <c r="Y1408" s="185"/>
      <c r="Z1408" s="185"/>
      <c r="AA1408" s="185"/>
      <c r="AB1408" s="185"/>
      <c r="AC1408" s="185"/>
      <c r="AD1408" s="185"/>
      <c r="AE1408" s="185"/>
      <c r="AF1408" s="185"/>
      <c r="AG1408" s="185"/>
      <c r="AH1408" s="249"/>
      <c r="AI1408" s="185"/>
      <c r="AJ1408" s="185"/>
      <c r="AK1408" s="185"/>
      <c r="AL1408" s="185"/>
      <c r="AM1408" s="185"/>
    </row>
    <row r="1409" spans="1:39">
      <c r="A1409" s="162"/>
      <c r="B1409" s="162"/>
      <c r="C1409" s="162"/>
      <c r="D1409" s="162"/>
      <c r="E1409" s="162"/>
      <c r="F1409" s="162"/>
      <c r="G1409" s="162"/>
      <c r="H1409" s="163"/>
      <c r="I1409" s="292"/>
      <c r="J1409" s="292"/>
      <c r="K1409" s="292"/>
      <c r="L1409" s="185"/>
      <c r="M1409" s="185"/>
      <c r="N1409" s="185"/>
      <c r="O1409" s="185"/>
      <c r="P1409" s="185"/>
      <c r="Q1409" s="185"/>
      <c r="R1409" s="185"/>
      <c r="S1409" s="185"/>
      <c r="T1409" s="185"/>
      <c r="U1409" s="185"/>
      <c r="V1409" s="185"/>
      <c r="W1409" s="185"/>
      <c r="X1409" s="185"/>
      <c r="Y1409" s="185"/>
      <c r="Z1409" s="185"/>
      <c r="AA1409" s="185"/>
      <c r="AB1409" s="185"/>
      <c r="AC1409" s="185"/>
      <c r="AD1409" s="185"/>
      <c r="AE1409" s="185"/>
      <c r="AF1409" s="185"/>
      <c r="AG1409" s="185"/>
      <c r="AH1409" s="249"/>
      <c r="AI1409" s="185"/>
      <c r="AJ1409" s="185"/>
      <c r="AK1409" s="185"/>
      <c r="AL1409" s="185"/>
      <c r="AM1409" s="185"/>
    </row>
    <row r="1410" spans="1:39">
      <c r="A1410" s="162"/>
      <c r="B1410" s="162"/>
      <c r="C1410" s="162"/>
      <c r="D1410" s="162"/>
      <c r="E1410" s="162"/>
      <c r="F1410" s="162"/>
      <c r="G1410" s="162"/>
      <c r="H1410" s="163"/>
      <c r="I1410" s="292"/>
      <c r="J1410" s="292"/>
      <c r="K1410" s="292"/>
      <c r="L1410" s="185"/>
      <c r="M1410" s="185"/>
      <c r="N1410" s="185"/>
      <c r="O1410" s="185"/>
      <c r="P1410" s="185"/>
      <c r="Q1410" s="185"/>
      <c r="R1410" s="185"/>
      <c r="S1410" s="185"/>
      <c r="T1410" s="185"/>
      <c r="U1410" s="185"/>
      <c r="V1410" s="185"/>
      <c r="W1410" s="185"/>
      <c r="X1410" s="185"/>
      <c r="Y1410" s="185"/>
      <c r="Z1410" s="185"/>
      <c r="AA1410" s="185"/>
      <c r="AB1410" s="185"/>
      <c r="AC1410" s="185"/>
      <c r="AD1410" s="185"/>
      <c r="AE1410" s="185"/>
      <c r="AF1410" s="185"/>
      <c r="AG1410" s="185"/>
      <c r="AH1410" s="249"/>
      <c r="AI1410" s="185"/>
      <c r="AJ1410" s="185"/>
      <c r="AK1410" s="185"/>
      <c r="AL1410" s="185"/>
      <c r="AM1410" s="185"/>
    </row>
    <row r="1411" spans="1:39">
      <c r="A1411" s="162"/>
      <c r="B1411" s="162"/>
      <c r="C1411" s="162"/>
      <c r="D1411" s="162"/>
      <c r="E1411" s="162"/>
      <c r="F1411" s="162"/>
      <c r="G1411" s="162"/>
      <c r="H1411" s="163"/>
      <c r="I1411" s="292"/>
      <c r="J1411" s="292"/>
      <c r="K1411" s="292"/>
      <c r="L1411" s="185"/>
      <c r="M1411" s="185"/>
      <c r="N1411" s="185"/>
      <c r="O1411" s="185"/>
      <c r="P1411" s="185"/>
      <c r="Q1411" s="185"/>
      <c r="R1411" s="185"/>
      <c r="S1411" s="185"/>
      <c r="T1411" s="185"/>
      <c r="U1411" s="185"/>
      <c r="V1411" s="185"/>
      <c r="W1411" s="185"/>
      <c r="X1411" s="185"/>
      <c r="Y1411" s="185"/>
      <c r="Z1411" s="185"/>
      <c r="AA1411" s="185"/>
      <c r="AB1411" s="185"/>
      <c r="AC1411" s="185"/>
      <c r="AD1411" s="185"/>
      <c r="AE1411" s="185"/>
      <c r="AF1411" s="185"/>
      <c r="AG1411" s="185"/>
      <c r="AH1411" s="249"/>
      <c r="AI1411" s="185"/>
      <c r="AJ1411" s="185"/>
      <c r="AK1411" s="185"/>
      <c r="AL1411" s="185"/>
      <c r="AM1411" s="185"/>
    </row>
    <row r="1412" spans="1:39">
      <c r="A1412" s="162"/>
      <c r="B1412" s="162"/>
      <c r="C1412" s="162"/>
      <c r="D1412" s="162"/>
      <c r="E1412" s="162"/>
      <c r="F1412" s="162"/>
      <c r="G1412" s="162"/>
      <c r="H1412" s="163"/>
      <c r="I1412" s="292"/>
      <c r="J1412" s="292"/>
      <c r="K1412" s="292"/>
      <c r="L1412" s="185"/>
      <c r="M1412" s="185"/>
      <c r="N1412" s="185"/>
      <c r="O1412" s="185"/>
      <c r="P1412" s="185"/>
      <c r="Q1412" s="185"/>
      <c r="R1412" s="185"/>
      <c r="S1412" s="185"/>
      <c r="T1412" s="185"/>
      <c r="U1412" s="185"/>
      <c r="V1412" s="185"/>
      <c r="W1412" s="185"/>
      <c r="X1412" s="185"/>
      <c r="Y1412" s="185"/>
      <c r="Z1412" s="185"/>
      <c r="AA1412" s="185"/>
      <c r="AB1412" s="185"/>
      <c r="AC1412" s="185"/>
      <c r="AD1412" s="185"/>
      <c r="AE1412" s="185"/>
      <c r="AF1412" s="185"/>
      <c r="AG1412" s="185"/>
      <c r="AH1412" s="249"/>
      <c r="AI1412" s="185"/>
      <c r="AJ1412" s="185"/>
      <c r="AK1412" s="185"/>
      <c r="AL1412" s="185"/>
      <c r="AM1412" s="185"/>
    </row>
    <row r="1413" spans="1:39">
      <c r="A1413" s="162"/>
      <c r="B1413" s="162"/>
      <c r="C1413" s="162"/>
      <c r="D1413" s="162"/>
      <c r="E1413" s="162"/>
      <c r="F1413" s="162"/>
      <c r="G1413" s="162"/>
      <c r="H1413" s="163"/>
      <c r="I1413" s="292"/>
      <c r="J1413" s="292"/>
      <c r="K1413" s="292"/>
      <c r="L1413" s="185"/>
      <c r="M1413" s="185"/>
      <c r="N1413" s="185"/>
      <c r="O1413" s="185"/>
      <c r="P1413" s="185"/>
      <c r="Q1413" s="185"/>
      <c r="R1413" s="185"/>
      <c r="S1413" s="185"/>
      <c r="T1413" s="185"/>
      <c r="U1413" s="185"/>
      <c r="V1413" s="185"/>
      <c r="W1413" s="185"/>
      <c r="X1413" s="185"/>
      <c r="Y1413" s="185"/>
      <c r="Z1413" s="185"/>
      <c r="AA1413" s="185"/>
      <c r="AB1413" s="185"/>
      <c r="AC1413" s="185"/>
      <c r="AD1413" s="185"/>
      <c r="AE1413" s="185"/>
      <c r="AF1413" s="185"/>
      <c r="AG1413" s="185"/>
      <c r="AH1413" s="249"/>
      <c r="AI1413" s="185"/>
      <c r="AJ1413" s="185"/>
      <c r="AK1413" s="185"/>
      <c r="AL1413" s="185"/>
      <c r="AM1413" s="185"/>
    </row>
    <row r="1414" spans="1:39">
      <c r="A1414" s="162"/>
      <c r="B1414" s="162"/>
      <c r="C1414" s="162"/>
      <c r="D1414" s="162"/>
      <c r="E1414" s="162"/>
      <c r="F1414" s="162"/>
      <c r="G1414" s="162"/>
      <c r="H1414" s="163"/>
      <c r="I1414" s="292"/>
      <c r="J1414" s="292"/>
      <c r="K1414" s="292"/>
      <c r="L1414" s="185"/>
      <c r="M1414" s="185"/>
      <c r="N1414" s="185"/>
      <c r="O1414" s="185"/>
      <c r="P1414" s="185"/>
      <c r="Q1414" s="185"/>
      <c r="R1414" s="185"/>
      <c r="S1414" s="185"/>
      <c r="T1414" s="185"/>
      <c r="U1414" s="185"/>
      <c r="V1414" s="185"/>
      <c r="W1414" s="185"/>
      <c r="X1414" s="185"/>
      <c r="Y1414" s="185"/>
      <c r="Z1414" s="185"/>
      <c r="AA1414" s="185"/>
      <c r="AB1414" s="185"/>
      <c r="AC1414" s="185"/>
      <c r="AD1414" s="185"/>
      <c r="AE1414" s="185"/>
      <c r="AF1414" s="185"/>
      <c r="AG1414" s="185"/>
      <c r="AH1414" s="249"/>
      <c r="AI1414" s="185"/>
      <c r="AJ1414" s="185"/>
      <c r="AK1414" s="185"/>
      <c r="AL1414" s="185"/>
      <c r="AM1414" s="185"/>
    </row>
    <row r="1415" spans="1:39">
      <c r="A1415" s="162"/>
      <c r="B1415" s="162"/>
      <c r="C1415" s="162"/>
      <c r="D1415" s="162"/>
      <c r="E1415" s="162"/>
      <c r="F1415" s="162"/>
      <c r="G1415" s="162"/>
      <c r="H1415" s="163"/>
      <c r="I1415" s="292"/>
      <c r="J1415" s="292"/>
      <c r="K1415" s="292"/>
      <c r="L1415" s="185"/>
      <c r="M1415" s="185"/>
      <c r="N1415" s="185"/>
      <c r="O1415" s="185"/>
      <c r="P1415" s="185"/>
      <c r="Q1415" s="185"/>
      <c r="R1415" s="185"/>
      <c r="S1415" s="185"/>
      <c r="T1415" s="185"/>
      <c r="U1415" s="185"/>
      <c r="V1415" s="185"/>
      <c r="W1415" s="185"/>
      <c r="X1415" s="185"/>
      <c r="Y1415" s="185"/>
      <c r="Z1415" s="185"/>
      <c r="AA1415" s="185"/>
      <c r="AB1415" s="185"/>
      <c r="AC1415" s="185"/>
      <c r="AD1415" s="185"/>
      <c r="AE1415" s="185"/>
      <c r="AF1415" s="185"/>
      <c r="AG1415" s="185"/>
      <c r="AH1415" s="249"/>
      <c r="AI1415" s="185"/>
      <c r="AJ1415" s="185"/>
      <c r="AK1415" s="185"/>
      <c r="AL1415" s="185"/>
      <c r="AM1415" s="185"/>
    </row>
    <row r="1416" spans="1:39">
      <c r="A1416" s="162"/>
      <c r="B1416" s="162"/>
      <c r="C1416" s="162"/>
      <c r="D1416" s="162"/>
      <c r="E1416" s="162"/>
      <c r="F1416" s="162"/>
      <c r="G1416" s="162"/>
      <c r="H1416" s="163"/>
      <c r="I1416" s="292"/>
      <c r="J1416" s="292"/>
      <c r="K1416" s="292"/>
      <c r="L1416" s="185"/>
      <c r="M1416" s="185"/>
      <c r="N1416" s="185"/>
      <c r="O1416" s="185"/>
      <c r="P1416" s="185"/>
      <c r="Q1416" s="185"/>
      <c r="R1416" s="185"/>
      <c r="S1416" s="185"/>
      <c r="T1416" s="185"/>
      <c r="U1416" s="185"/>
      <c r="V1416" s="185"/>
      <c r="W1416" s="185"/>
      <c r="X1416" s="185"/>
      <c r="Y1416" s="185"/>
      <c r="Z1416" s="185"/>
      <c r="AA1416" s="185"/>
      <c r="AB1416" s="185"/>
      <c r="AC1416" s="185"/>
      <c r="AD1416" s="185"/>
      <c r="AE1416" s="185"/>
      <c r="AF1416" s="185"/>
      <c r="AG1416" s="185"/>
      <c r="AH1416" s="249"/>
      <c r="AI1416" s="185"/>
      <c r="AJ1416" s="185"/>
      <c r="AK1416" s="185"/>
      <c r="AL1416" s="185"/>
      <c r="AM1416" s="185"/>
    </row>
    <row r="1417" spans="1:39">
      <c r="A1417" s="162"/>
      <c r="B1417" s="162"/>
      <c r="C1417" s="162"/>
      <c r="D1417" s="162"/>
      <c r="E1417" s="162"/>
      <c r="F1417" s="162"/>
      <c r="G1417" s="162"/>
      <c r="H1417" s="163"/>
      <c r="I1417" s="292"/>
      <c r="J1417" s="292"/>
      <c r="K1417" s="292"/>
      <c r="L1417" s="185"/>
      <c r="M1417" s="185"/>
      <c r="N1417" s="185"/>
      <c r="O1417" s="185"/>
      <c r="P1417" s="185"/>
      <c r="Q1417" s="185"/>
      <c r="R1417" s="185"/>
      <c r="S1417" s="185"/>
      <c r="T1417" s="185"/>
      <c r="U1417" s="185"/>
      <c r="V1417" s="185"/>
      <c r="W1417" s="185"/>
      <c r="X1417" s="185"/>
      <c r="Y1417" s="185"/>
      <c r="Z1417" s="185"/>
      <c r="AA1417" s="185"/>
      <c r="AB1417" s="185"/>
      <c r="AC1417" s="185"/>
      <c r="AD1417" s="185"/>
      <c r="AE1417" s="185"/>
      <c r="AF1417" s="185"/>
      <c r="AG1417" s="185"/>
      <c r="AH1417" s="249"/>
      <c r="AI1417" s="185"/>
      <c r="AJ1417" s="185"/>
      <c r="AK1417" s="185"/>
      <c r="AL1417" s="185"/>
      <c r="AM1417" s="185"/>
    </row>
    <row r="1418" spans="1:39">
      <c r="A1418" s="162"/>
      <c r="B1418" s="162"/>
      <c r="C1418" s="162"/>
      <c r="D1418" s="162"/>
      <c r="E1418" s="162"/>
      <c r="F1418" s="162"/>
      <c r="G1418" s="162"/>
      <c r="H1418" s="163"/>
      <c r="I1418" s="292"/>
      <c r="J1418" s="292"/>
      <c r="K1418" s="292"/>
      <c r="L1418" s="185"/>
      <c r="M1418" s="185"/>
      <c r="N1418" s="185"/>
      <c r="O1418" s="185"/>
      <c r="P1418" s="185"/>
      <c r="Q1418" s="185"/>
      <c r="R1418" s="185"/>
      <c r="S1418" s="185"/>
      <c r="T1418" s="185"/>
      <c r="U1418" s="185"/>
      <c r="V1418" s="185"/>
      <c r="W1418" s="185"/>
      <c r="X1418" s="185"/>
      <c r="Y1418" s="185"/>
      <c r="Z1418" s="185"/>
      <c r="AA1418" s="185"/>
      <c r="AB1418" s="185"/>
      <c r="AC1418" s="185"/>
      <c r="AD1418" s="185"/>
      <c r="AE1418" s="185"/>
      <c r="AF1418" s="185"/>
      <c r="AG1418" s="185"/>
      <c r="AH1418" s="249"/>
      <c r="AI1418" s="185"/>
      <c r="AJ1418" s="185"/>
      <c r="AK1418" s="185"/>
      <c r="AL1418" s="185"/>
      <c r="AM1418" s="185"/>
    </row>
    <row r="1419" spans="1:39">
      <c r="A1419" s="162"/>
      <c r="B1419" s="162"/>
      <c r="C1419" s="162"/>
      <c r="D1419" s="162"/>
      <c r="E1419" s="162"/>
      <c r="F1419" s="162"/>
      <c r="G1419" s="162"/>
      <c r="H1419" s="163"/>
      <c r="I1419" s="292"/>
      <c r="J1419" s="292"/>
      <c r="K1419" s="292"/>
      <c r="L1419" s="185"/>
      <c r="M1419" s="185"/>
      <c r="N1419" s="185"/>
      <c r="O1419" s="185"/>
      <c r="P1419" s="185"/>
      <c r="Q1419" s="185"/>
      <c r="R1419" s="185"/>
      <c r="S1419" s="185"/>
      <c r="T1419" s="185"/>
      <c r="U1419" s="185"/>
      <c r="V1419" s="185"/>
      <c r="W1419" s="185"/>
      <c r="X1419" s="185"/>
      <c r="Y1419" s="185"/>
      <c r="Z1419" s="185"/>
      <c r="AA1419" s="185"/>
      <c r="AB1419" s="185"/>
      <c r="AC1419" s="185"/>
      <c r="AD1419" s="185"/>
      <c r="AE1419" s="185"/>
      <c r="AF1419" s="185"/>
      <c r="AG1419" s="185"/>
      <c r="AH1419" s="249"/>
      <c r="AI1419" s="185"/>
      <c r="AJ1419" s="185"/>
      <c r="AK1419" s="185"/>
      <c r="AL1419" s="185"/>
      <c r="AM1419" s="185"/>
    </row>
    <row r="1420" spans="1:39">
      <c r="A1420" s="162"/>
      <c r="B1420" s="162"/>
      <c r="C1420" s="162"/>
      <c r="D1420" s="162"/>
      <c r="E1420" s="162"/>
      <c r="F1420" s="162"/>
      <c r="G1420" s="162"/>
      <c r="H1420" s="163"/>
      <c r="I1420" s="292"/>
      <c r="J1420" s="292"/>
      <c r="K1420" s="292"/>
      <c r="L1420" s="185"/>
      <c r="M1420" s="185"/>
      <c r="N1420" s="185"/>
      <c r="O1420" s="185"/>
      <c r="P1420" s="185"/>
      <c r="Q1420" s="185"/>
      <c r="R1420" s="185"/>
      <c r="S1420" s="185"/>
      <c r="T1420" s="185"/>
      <c r="U1420" s="185"/>
      <c r="V1420" s="185"/>
      <c r="W1420" s="185"/>
      <c r="X1420" s="185"/>
      <c r="Y1420" s="185"/>
      <c r="Z1420" s="185"/>
      <c r="AA1420" s="185"/>
      <c r="AB1420" s="185"/>
      <c r="AC1420" s="185"/>
      <c r="AD1420" s="185"/>
      <c r="AE1420" s="185"/>
      <c r="AF1420" s="185"/>
      <c r="AG1420" s="185"/>
      <c r="AH1420" s="249"/>
      <c r="AI1420" s="185"/>
      <c r="AJ1420" s="185"/>
      <c r="AK1420" s="185"/>
      <c r="AL1420" s="185"/>
      <c r="AM1420" s="185"/>
    </row>
    <row r="1421" spans="1:39">
      <c r="A1421" s="162"/>
      <c r="B1421" s="162"/>
      <c r="C1421" s="162"/>
      <c r="D1421" s="162"/>
      <c r="E1421" s="162"/>
      <c r="F1421" s="162"/>
      <c r="G1421" s="162"/>
      <c r="H1421" s="163"/>
      <c r="I1421" s="292"/>
      <c r="J1421" s="292"/>
      <c r="K1421" s="292"/>
      <c r="L1421" s="185"/>
      <c r="M1421" s="185"/>
      <c r="N1421" s="185"/>
      <c r="O1421" s="185"/>
      <c r="P1421" s="185"/>
      <c r="Q1421" s="185"/>
      <c r="R1421" s="185"/>
      <c r="S1421" s="185"/>
      <c r="T1421" s="185"/>
      <c r="U1421" s="185"/>
      <c r="V1421" s="185"/>
      <c r="W1421" s="185"/>
      <c r="X1421" s="185"/>
      <c r="Y1421" s="185"/>
      <c r="Z1421" s="185"/>
      <c r="AA1421" s="185"/>
      <c r="AB1421" s="185"/>
      <c r="AC1421" s="185"/>
      <c r="AD1421" s="185"/>
      <c r="AE1421" s="185"/>
      <c r="AF1421" s="185"/>
      <c r="AG1421" s="185"/>
      <c r="AH1421" s="249"/>
      <c r="AI1421" s="185"/>
      <c r="AJ1421" s="185"/>
      <c r="AK1421" s="185"/>
      <c r="AL1421" s="185"/>
      <c r="AM1421" s="185"/>
    </row>
    <row r="1422" spans="1:39">
      <c r="A1422" s="162"/>
      <c r="B1422" s="162"/>
      <c r="C1422" s="162"/>
      <c r="D1422" s="162"/>
      <c r="E1422" s="162"/>
      <c r="F1422" s="162"/>
      <c r="G1422" s="162"/>
      <c r="H1422" s="163"/>
      <c r="I1422" s="292"/>
      <c r="J1422" s="292"/>
      <c r="K1422" s="292"/>
      <c r="L1422" s="185"/>
      <c r="M1422" s="185"/>
      <c r="N1422" s="185"/>
      <c r="O1422" s="185"/>
      <c r="P1422" s="185"/>
      <c r="Q1422" s="185"/>
      <c r="R1422" s="185"/>
      <c r="S1422" s="185"/>
      <c r="T1422" s="185"/>
      <c r="U1422" s="185"/>
      <c r="V1422" s="185"/>
      <c r="W1422" s="185"/>
      <c r="X1422" s="185"/>
      <c r="Y1422" s="185"/>
      <c r="Z1422" s="185"/>
      <c r="AA1422" s="185"/>
      <c r="AB1422" s="185"/>
      <c r="AC1422" s="185"/>
      <c r="AD1422" s="185"/>
      <c r="AE1422" s="185"/>
      <c r="AF1422" s="185"/>
      <c r="AG1422" s="185"/>
      <c r="AH1422" s="249"/>
      <c r="AI1422" s="185"/>
      <c r="AJ1422" s="185"/>
      <c r="AK1422" s="185"/>
      <c r="AL1422" s="185"/>
      <c r="AM1422" s="185"/>
    </row>
    <row r="1423" spans="1:39">
      <c r="A1423" s="162"/>
      <c r="B1423" s="162"/>
      <c r="C1423" s="162"/>
      <c r="D1423" s="162"/>
      <c r="E1423" s="162"/>
      <c r="F1423" s="162"/>
      <c r="G1423" s="162"/>
      <c r="H1423" s="163"/>
      <c r="I1423" s="292"/>
      <c r="J1423" s="292"/>
      <c r="K1423" s="292"/>
      <c r="L1423" s="185"/>
      <c r="M1423" s="185"/>
      <c r="N1423" s="185"/>
      <c r="O1423" s="185"/>
      <c r="P1423" s="185"/>
      <c r="Q1423" s="185"/>
      <c r="R1423" s="185"/>
      <c r="S1423" s="185"/>
      <c r="T1423" s="185"/>
      <c r="U1423" s="185"/>
      <c r="V1423" s="185"/>
      <c r="W1423" s="185"/>
      <c r="X1423" s="185"/>
      <c r="Y1423" s="185"/>
      <c r="Z1423" s="185"/>
      <c r="AA1423" s="185"/>
      <c r="AB1423" s="185"/>
      <c r="AC1423" s="185"/>
      <c r="AD1423" s="185"/>
      <c r="AE1423" s="185"/>
      <c r="AF1423" s="185"/>
      <c r="AG1423" s="185"/>
      <c r="AH1423" s="249"/>
      <c r="AI1423" s="185"/>
      <c r="AJ1423" s="185"/>
      <c r="AK1423" s="185"/>
      <c r="AL1423" s="185"/>
      <c r="AM1423" s="185"/>
    </row>
    <row r="1424" spans="1:39">
      <c r="A1424" s="162"/>
      <c r="B1424" s="162"/>
      <c r="C1424" s="162"/>
      <c r="D1424" s="162"/>
      <c r="E1424" s="162"/>
      <c r="F1424" s="162"/>
      <c r="G1424" s="162"/>
      <c r="H1424" s="163"/>
      <c r="I1424" s="292"/>
      <c r="J1424" s="292"/>
      <c r="K1424" s="292"/>
      <c r="L1424" s="185"/>
      <c r="M1424" s="185"/>
      <c r="N1424" s="185"/>
      <c r="O1424" s="185"/>
      <c r="P1424" s="185"/>
      <c r="Q1424" s="185"/>
      <c r="R1424" s="185"/>
      <c r="S1424" s="185"/>
      <c r="T1424" s="185"/>
      <c r="U1424" s="185"/>
      <c r="V1424" s="185"/>
      <c r="W1424" s="185"/>
      <c r="X1424" s="185"/>
      <c r="Y1424" s="185"/>
      <c r="Z1424" s="185"/>
      <c r="AA1424" s="185"/>
      <c r="AB1424" s="185"/>
      <c r="AC1424" s="185"/>
      <c r="AD1424" s="185"/>
      <c r="AE1424" s="185"/>
      <c r="AF1424" s="185"/>
      <c r="AG1424" s="185"/>
      <c r="AH1424" s="249"/>
      <c r="AI1424" s="185"/>
      <c r="AJ1424" s="185"/>
      <c r="AK1424" s="185"/>
      <c r="AL1424" s="185"/>
      <c r="AM1424" s="185"/>
    </row>
    <row r="1425" spans="1:39">
      <c r="A1425" s="162"/>
      <c r="B1425" s="162"/>
      <c r="C1425" s="162"/>
      <c r="D1425" s="162"/>
      <c r="E1425" s="162"/>
      <c r="F1425" s="162"/>
      <c r="G1425" s="162"/>
      <c r="H1425" s="163"/>
      <c r="I1425" s="292"/>
      <c r="J1425" s="292"/>
      <c r="K1425" s="292"/>
      <c r="L1425" s="185"/>
      <c r="M1425" s="185"/>
      <c r="N1425" s="185"/>
      <c r="O1425" s="185"/>
      <c r="P1425" s="185"/>
      <c r="Q1425" s="185"/>
      <c r="R1425" s="185"/>
      <c r="S1425" s="185"/>
      <c r="T1425" s="185"/>
      <c r="U1425" s="185"/>
      <c r="V1425" s="185"/>
      <c r="W1425" s="185"/>
      <c r="X1425" s="185"/>
      <c r="Y1425" s="185"/>
      <c r="Z1425" s="185"/>
      <c r="AA1425" s="185"/>
      <c r="AB1425" s="185"/>
      <c r="AC1425" s="185"/>
      <c r="AD1425" s="185"/>
      <c r="AE1425" s="185"/>
      <c r="AF1425" s="185"/>
      <c r="AG1425" s="185"/>
      <c r="AH1425" s="249"/>
      <c r="AI1425" s="185"/>
      <c r="AJ1425" s="185"/>
      <c r="AK1425" s="185"/>
      <c r="AL1425" s="185"/>
      <c r="AM1425" s="185"/>
    </row>
    <row r="1426" spans="1:39">
      <c r="A1426" s="162"/>
      <c r="B1426" s="162"/>
      <c r="C1426" s="162"/>
      <c r="D1426" s="162"/>
      <c r="E1426" s="162"/>
      <c r="F1426" s="162"/>
      <c r="G1426" s="162"/>
      <c r="H1426" s="163"/>
      <c r="I1426" s="292"/>
      <c r="J1426" s="292"/>
      <c r="K1426" s="292"/>
      <c r="L1426" s="185"/>
      <c r="M1426" s="185"/>
      <c r="N1426" s="185"/>
      <c r="O1426" s="185"/>
      <c r="P1426" s="185"/>
      <c r="Q1426" s="185"/>
      <c r="R1426" s="185"/>
      <c r="S1426" s="185"/>
      <c r="T1426" s="185"/>
      <c r="U1426" s="185"/>
      <c r="V1426" s="185"/>
      <c r="W1426" s="185"/>
      <c r="X1426" s="185"/>
      <c r="Y1426" s="185"/>
      <c r="Z1426" s="185"/>
      <c r="AA1426" s="185"/>
      <c r="AB1426" s="185"/>
      <c r="AC1426" s="185"/>
      <c r="AD1426" s="185"/>
      <c r="AE1426" s="185"/>
      <c r="AF1426" s="185"/>
      <c r="AG1426" s="185"/>
      <c r="AH1426" s="249"/>
      <c r="AI1426" s="185"/>
      <c r="AJ1426" s="185"/>
      <c r="AK1426" s="185"/>
      <c r="AL1426" s="185"/>
      <c r="AM1426" s="185"/>
    </row>
    <row r="1427" spans="1:39">
      <c r="A1427" s="162"/>
      <c r="B1427" s="162"/>
      <c r="C1427" s="162"/>
      <c r="D1427" s="162"/>
      <c r="E1427" s="162"/>
      <c r="F1427" s="162"/>
      <c r="G1427" s="162"/>
      <c r="H1427" s="163"/>
      <c r="I1427" s="292"/>
      <c r="J1427" s="292"/>
      <c r="K1427" s="292"/>
      <c r="L1427" s="185"/>
      <c r="M1427" s="185"/>
      <c r="N1427" s="185"/>
      <c r="O1427" s="185"/>
      <c r="P1427" s="185"/>
      <c r="Q1427" s="185"/>
      <c r="R1427" s="185"/>
      <c r="S1427" s="185"/>
      <c r="T1427" s="185"/>
      <c r="U1427" s="185"/>
      <c r="V1427" s="185"/>
      <c r="W1427" s="185"/>
      <c r="X1427" s="185"/>
      <c r="Y1427" s="185"/>
      <c r="Z1427" s="185"/>
      <c r="AA1427" s="185"/>
      <c r="AB1427" s="185"/>
      <c r="AC1427" s="185"/>
      <c r="AD1427" s="185"/>
      <c r="AE1427" s="185"/>
      <c r="AF1427" s="185"/>
      <c r="AG1427" s="185"/>
      <c r="AH1427" s="249"/>
      <c r="AI1427" s="185"/>
      <c r="AJ1427" s="185"/>
      <c r="AK1427" s="185"/>
      <c r="AL1427" s="185"/>
      <c r="AM1427" s="185"/>
    </row>
    <row r="1428" spans="1:39">
      <c r="A1428" s="162"/>
      <c r="B1428" s="162"/>
      <c r="C1428" s="162"/>
      <c r="D1428" s="162"/>
      <c r="E1428" s="162"/>
      <c r="F1428" s="162"/>
      <c r="G1428" s="162"/>
      <c r="H1428" s="163"/>
      <c r="I1428" s="292"/>
      <c r="J1428" s="292"/>
      <c r="K1428" s="292"/>
      <c r="L1428" s="185"/>
      <c r="M1428" s="185"/>
      <c r="N1428" s="185"/>
      <c r="O1428" s="185"/>
      <c r="P1428" s="185"/>
      <c r="Q1428" s="185"/>
      <c r="R1428" s="185"/>
      <c r="S1428" s="185"/>
      <c r="T1428" s="185"/>
      <c r="U1428" s="185"/>
      <c r="V1428" s="185"/>
      <c r="W1428" s="185"/>
      <c r="X1428" s="185"/>
      <c r="Y1428" s="185"/>
      <c r="Z1428" s="185"/>
      <c r="AA1428" s="185"/>
      <c r="AB1428" s="185"/>
      <c r="AC1428" s="185"/>
      <c r="AD1428" s="185"/>
      <c r="AE1428" s="185"/>
      <c r="AF1428" s="185"/>
      <c r="AG1428" s="185"/>
      <c r="AH1428" s="249"/>
      <c r="AI1428" s="185"/>
      <c r="AJ1428" s="185"/>
      <c r="AK1428" s="185"/>
      <c r="AL1428" s="185"/>
      <c r="AM1428" s="185"/>
    </row>
    <row r="1429" spans="1:39">
      <c r="A1429" s="162"/>
      <c r="B1429" s="162"/>
      <c r="C1429" s="162"/>
      <c r="D1429" s="162"/>
      <c r="E1429" s="162"/>
      <c r="F1429" s="162"/>
      <c r="G1429" s="162"/>
      <c r="H1429" s="163"/>
      <c r="I1429" s="292"/>
      <c r="J1429" s="292"/>
      <c r="K1429" s="292"/>
      <c r="L1429" s="185"/>
      <c r="M1429" s="185"/>
      <c r="N1429" s="185"/>
      <c r="O1429" s="185"/>
      <c r="P1429" s="185"/>
      <c r="Q1429" s="185"/>
      <c r="R1429" s="185"/>
      <c r="S1429" s="185"/>
      <c r="T1429" s="185"/>
      <c r="U1429" s="185"/>
      <c r="V1429" s="185"/>
      <c r="W1429" s="185"/>
      <c r="X1429" s="185"/>
      <c r="Y1429" s="185"/>
      <c r="Z1429" s="185"/>
      <c r="AA1429" s="185"/>
      <c r="AB1429" s="185"/>
      <c r="AC1429" s="185"/>
      <c r="AD1429" s="185"/>
      <c r="AE1429" s="185"/>
      <c r="AF1429" s="185"/>
      <c r="AG1429" s="185"/>
      <c r="AH1429" s="249"/>
      <c r="AI1429" s="185"/>
      <c r="AJ1429" s="185"/>
      <c r="AK1429" s="185"/>
      <c r="AL1429" s="185"/>
      <c r="AM1429" s="185"/>
    </row>
    <row r="1430" spans="1:39">
      <c r="A1430" s="162"/>
      <c r="B1430" s="162"/>
      <c r="C1430" s="162"/>
      <c r="D1430" s="162"/>
      <c r="E1430" s="162"/>
      <c r="F1430" s="162"/>
      <c r="G1430" s="162"/>
      <c r="H1430" s="163"/>
      <c r="I1430" s="292"/>
      <c r="J1430" s="292"/>
      <c r="K1430" s="292"/>
      <c r="L1430" s="185"/>
      <c r="M1430" s="185"/>
      <c r="N1430" s="185"/>
      <c r="O1430" s="185"/>
      <c r="P1430" s="185"/>
      <c r="Q1430" s="185"/>
      <c r="R1430" s="185"/>
      <c r="S1430" s="185"/>
      <c r="T1430" s="185"/>
      <c r="U1430" s="185"/>
      <c r="V1430" s="185"/>
      <c r="W1430" s="185"/>
      <c r="X1430" s="185"/>
      <c r="Y1430" s="185"/>
      <c r="Z1430" s="185"/>
      <c r="AA1430" s="185"/>
      <c r="AB1430" s="185"/>
      <c r="AC1430" s="185"/>
      <c r="AD1430" s="185"/>
      <c r="AE1430" s="185"/>
      <c r="AF1430" s="185"/>
      <c r="AG1430" s="185"/>
      <c r="AH1430" s="249"/>
      <c r="AI1430" s="185"/>
      <c r="AJ1430" s="185"/>
      <c r="AK1430" s="185"/>
      <c r="AL1430" s="185"/>
      <c r="AM1430" s="185"/>
    </row>
    <row r="1431" spans="1:39">
      <c r="A1431" s="162"/>
      <c r="B1431" s="162"/>
      <c r="C1431" s="162"/>
      <c r="D1431" s="162"/>
      <c r="E1431" s="162"/>
      <c r="F1431" s="162"/>
      <c r="G1431" s="162"/>
      <c r="H1431" s="163"/>
      <c r="I1431" s="292"/>
      <c r="J1431" s="292"/>
      <c r="K1431" s="292"/>
      <c r="L1431" s="185"/>
      <c r="M1431" s="185"/>
      <c r="N1431" s="185"/>
      <c r="O1431" s="185"/>
      <c r="P1431" s="185"/>
      <c r="Q1431" s="185"/>
      <c r="R1431" s="185"/>
      <c r="S1431" s="185"/>
      <c r="T1431" s="185"/>
      <c r="U1431" s="185"/>
      <c r="V1431" s="185"/>
      <c r="W1431" s="185"/>
      <c r="X1431" s="185"/>
      <c r="Y1431" s="185"/>
      <c r="Z1431" s="185"/>
      <c r="AA1431" s="185"/>
      <c r="AB1431" s="185"/>
      <c r="AC1431" s="185"/>
      <c r="AD1431" s="185"/>
      <c r="AE1431" s="185"/>
      <c r="AF1431" s="185"/>
      <c r="AG1431" s="185"/>
      <c r="AH1431" s="249"/>
      <c r="AI1431" s="185"/>
      <c r="AJ1431" s="185"/>
      <c r="AK1431" s="185"/>
      <c r="AL1431" s="185"/>
      <c r="AM1431" s="185"/>
    </row>
    <row r="1432" spans="1:39">
      <c r="A1432" s="162"/>
      <c r="B1432" s="162"/>
      <c r="C1432" s="162"/>
      <c r="D1432" s="162"/>
      <c r="E1432" s="162"/>
      <c r="F1432" s="162"/>
      <c r="G1432" s="162"/>
      <c r="H1432" s="163"/>
      <c r="I1432" s="292"/>
      <c r="J1432" s="292"/>
      <c r="K1432" s="292"/>
      <c r="L1432" s="185"/>
      <c r="M1432" s="185"/>
      <c r="N1432" s="185"/>
      <c r="O1432" s="185"/>
      <c r="P1432" s="185"/>
      <c r="Q1432" s="185"/>
      <c r="R1432" s="185"/>
      <c r="S1432" s="185"/>
      <c r="T1432" s="185"/>
      <c r="U1432" s="185"/>
      <c r="V1432" s="185"/>
      <c r="W1432" s="185"/>
      <c r="X1432" s="185"/>
      <c r="Y1432" s="185"/>
      <c r="Z1432" s="185"/>
      <c r="AA1432" s="185"/>
      <c r="AB1432" s="185"/>
      <c r="AC1432" s="185"/>
      <c r="AD1432" s="185"/>
      <c r="AE1432" s="185"/>
      <c r="AF1432" s="185"/>
      <c r="AG1432" s="185"/>
      <c r="AH1432" s="249"/>
      <c r="AI1432" s="185"/>
      <c r="AJ1432" s="185"/>
      <c r="AK1432" s="185"/>
      <c r="AL1432" s="185"/>
      <c r="AM1432" s="185"/>
    </row>
    <row r="1433" spans="1:39">
      <c r="A1433" s="162"/>
      <c r="B1433" s="162"/>
      <c r="C1433" s="162"/>
      <c r="D1433" s="162"/>
      <c r="E1433" s="162"/>
      <c r="F1433" s="162"/>
      <c r="G1433" s="162"/>
      <c r="H1433" s="163"/>
      <c r="I1433" s="292"/>
      <c r="J1433" s="292"/>
      <c r="K1433" s="292"/>
      <c r="L1433" s="185"/>
      <c r="M1433" s="185"/>
      <c r="N1433" s="185"/>
      <c r="O1433" s="185"/>
      <c r="P1433" s="185"/>
      <c r="Q1433" s="185"/>
      <c r="R1433" s="185"/>
      <c r="S1433" s="185"/>
      <c r="T1433" s="185"/>
      <c r="U1433" s="185"/>
      <c r="V1433" s="185"/>
      <c r="W1433" s="185"/>
      <c r="X1433" s="185"/>
      <c r="Y1433" s="185"/>
      <c r="Z1433" s="185"/>
      <c r="AA1433" s="185"/>
      <c r="AB1433" s="185"/>
      <c r="AC1433" s="185"/>
      <c r="AD1433" s="185"/>
      <c r="AE1433" s="185"/>
      <c r="AF1433" s="185"/>
      <c r="AG1433" s="185"/>
      <c r="AH1433" s="249"/>
      <c r="AI1433" s="185"/>
      <c r="AJ1433" s="185"/>
      <c r="AK1433" s="185"/>
      <c r="AL1433" s="185"/>
      <c r="AM1433" s="185"/>
    </row>
    <row r="1434" spans="1:39">
      <c r="A1434" s="162"/>
      <c r="B1434" s="162"/>
      <c r="C1434" s="162"/>
      <c r="D1434" s="162"/>
      <c r="E1434" s="162"/>
      <c r="F1434" s="162"/>
      <c r="G1434" s="162"/>
      <c r="H1434" s="163"/>
      <c r="I1434" s="292"/>
      <c r="J1434" s="292"/>
      <c r="K1434" s="292"/>
      <c r="L1434" s="185"/>
      <c r="M1434" s="185"/>
      <c r="N1434" s="185"/>
      <c r="O1434" s="185"/>
      <c r="P1434" s="185"/>
      <c r="Q1434" s="185"/>
      <c r="R1434" s="185"/>
      <c r="S1434" s="185"/>
      <c r="T1434" s="185"/>
      <c r="U1434" s="185"/>
      <c r="V1434" s="185"/>
      <c r="W1434" s="185"/>
      <c r="X1434" s="185"/>
      <c r="Y1434" s="185"/>
      <c r="Z1434" s="185"/>
      <c r="AA1434" s="185"/>
      <c r="AB1434" s="185"/>
      <c r="AC1434" s="185"/>
      <c r="AD1434" s="185"/>
      <c r="AE1434" s="185"/>
      <c r="AF1434" s="185"/>
      <c r="AG1434" s="185"/>
      <c r="AH1434" s="249"/>
      <c r="AI1434" s="185"/>
      <c r="AJ1434" s="185"/>
      <c r="AK1434" s="185"/>
      <c r="AL1434" s="185"/>
      <c r="AM1434" s="185"/>
    </row>
    <row r="1435" spans="1:39">
      <c r="A1435" s="162"/>
      <c r="B1435" s="162"/>
      <c r="C1435" s="162"/>
      <c r="D1435" s="162"/>
      <c r="E1435" s="162"/>
      <c r="F1435" s="162"/>
      <c r="G1435" s="162"/>
      <c r="H1435" s="163"/>
      <c r="I1435" s="292"/>
      <c r="J1435" s="292"/>
      <c r="K1435" s="292"/>
      <c r="L1435" s="185"/>
      <c r="M1435" s="185"/>
      <c r="N1435" s="185"/>
      <c r="O1435" s="185"/>
      <c r="P1435" s="185"/>
      <c r="Q1435" s="185"/>
      <c r="R1435" s="185"/>
      <c r="S1435" s="185"/>
      <c r="T1435" s="185"/>
      <c r="U1435" s="185"/>
      <c r="V1435" s="185"/>
      <c r="W1435" s="185"/>
      <c r="X1435" s="185"/>
      <c r="Y1435" s="185"/>
      <c r="Z1435" s="185"/>
      <c r="AA1435" s="185"/>
      <c r="AB1435" s="185"/>
      <c r="AC1435" s="185"/>
      <c r="AD1435" s="185"/>
      <c r="AE1435" s="185"/>
      <c r="AF1435" s="185"/>
      <c r="AG1435" s="185"/>
      <c r="AH1435" s="249"/>
      <c r="AI1435" s="185"/>
      <c r="AJ1435" s="185"/>
      <c r="AK1435" s="185"/>
      <c r="AL1435" s="185"/>
      <c r="AM1435" s="185"/>
    </row>
    <row r="1436" spans="1:39">
      <c r="A1436" s="162"/>
      <c r="B1436" s="162"/>
      <c r="C1436" s="162"/>
      <c r="D1436" s="162"/>
      <c r="E1436" s="162"/>
      <c r="F1436" s="162"/>
      <c r="G1436" s="162"/>
      <c r="H1436" s="163"/>
      <c r="I1436" s="292"/>
      <c r="J1436" s="292"/>
      <c r="K1436" s="292"/>
      <c r="L1436" s="185"/>
      <c r="M1436" s="185"/>
      <c r="N1436" s="185"/>
      <c r="O1436" s="185"/>
      <c r="P1436" s="185"/>
      <c r="Q1436" s="185"/>
      <c r="R1436" s="185"/>
      <c r="S1436" s="185"/>
      <c r="T1436" s="185"/>
      <c r="U1436" s="185"/>
      <c r="V1436" s="185"/>
      <c r="W1436" s="185"/>
      <c r="X1436" s="185"/>
      <c r="Y1436" s="185"/>
      <c r="Z1436" s="185"/>
      <c r="AA1436" s="185"/>
      <c r="AB1436" s="185"/>
      <c r="AC1436" s="185"/>
      <c r="AD1436" s="185"/>
      <c r="AE1436" s="185"/>
      <c r="AF1436" s="185"/>
      <c r="AG1436" s="185"/>
      <c r="AH1436" s="249"/>
      <c r="AI1436" s="185"/>
      <c r="AJ1436" s="185"/>
      <c r="AK1436" s="185"/>
      <c r="AL1436" s="185"/>
      <c r="AM1436" s="185"/>
    </row>
    <row r="1437" spans="1:39">
      <c r="A1437" s="162"/>
      <c r="B1437" s="162"/>
      <c r="C1437" s="162"/>
      <c r="D1437" s="162"/>
      <c r="E1437" s="162"/>
      <c r="F1437" s="162"/>
      <c r="G1437" s="162"/>
      <c r="H1437" s="163"/>
      <c r="I1437" s="292"/>
      <c r="J1437" s="292"/>
      <c r="K1437" s="292"/>
      <c r="L1437" s="185"/>
      <c r="M1437" s="185"/>
      <c r="N1437" s="185"/>
      <c r="O1437" s="185"/>
      <c r="P1437" s="185"/>
      <c r="Q1437" s="185"/>
      <c r="R1437" s="185"/>
      <c r="S1437" s="185"/>
      <c r="T1437" s="185"/>
      <c r="U1437" s="185"/>
      <c r="V1437" s="185"/>
      <c r="W1437" s="185"/>
      <c r="X1437" s="185"/>
      <c r="Y1437" s="185"/>
      <c r="Z1437" s="185"/>
      <c r="AA1437" s="185"/>
      <c r="AB1437" s="185"/>
      <c r="AC1437" s="185"/>
      <c r="AD1437" s="185"/>
      <c r="AE1437" s="185"/>
      <c r="AF1437" s="185"/>
      <c r="AG1437" s="185"/>
      <c r="AH1437" s="249"/>
      <c r="AI1437" s="185"/>
      <c r="AJ1437" s="185"/>
      <c r="AK1437" s="185"/>
      <c r="AL1437" s="185"/>
      <c r="AM1437" s="185"/>
    </row>
    <row r="1438" spans="1:39">
      <c r="A1438" s="162"/>
      <c r="B1438" s="162"/>
      <c r="C1438" s="162"/>
      <c r="D1438" s="162"/>
      <c r="E1438" s="162"/>
      <c r="F1438" s="162"/>
      <c r="G1438" s="162"/>
      <c r="H1438" s="163"/>
      <c r="I1438" s="292"/>
      <c r="J1438" s="292"/>
      <c r="K1438" s="292"/>
      <c r="L1438" s="185"/>
      <c r="M1438" s="185"/>
      <c r="N1438" s="185"/>
      <c r="O1438" s="185"/>
      <c r="P1438" s="185"/>
      <c r="Q1438" s="185"/>
      <c r="R1438" s="185"/>
      <c r="S1438" s="185"/>
      <c r="T1438" s="185"/>
      <c r="U1438" s="185"/>
      <c r="V1438" s="185"/>
      <c r="W1438" s="185"/>
      <c r="X1438" s="185"/>
      <c r="Y1438" s="185"/>
      <c r="Z1438" s="185"/>
      <c r="AA1438" s="185"/>
      <c r="AB1438" s="185"/>
      <c r="AC1438" s="185"/>
      <c r="AD1438" s="185"/>
      <c r="AE1438" s="185"/>
      <c r="AF1438" s="185"/>
      <c r="AG1438" s="185"/>
      <c r="AH1438" s="249"/>
      <c r="AI1438" s="185"/>
      <c r="AJ1438" s="185"/>
      <c r="AK1438" s="185"/>
      <c r="AL1438" s="185"/>
      <c r="AM1438" s="185"/>
    </row>
    <row r="1439" spans="1:39">
      <c r="A1439" s="162"/>
      <c r="B1439" s="162"/>
      <c r="C1439" s="162"/>
      <c r="D1439" s="162"/>
      <c r="E1439" s="162"/>
      <c r="F1439" s="162"/>
      <c r="G1439" s="162"/>
      <c r="H1439" s="163"/>
      <c r="I1439" s="292"/>
      <c r="J1439" s="292"/>
      <c r="K1439" s="292"/>
      <c r="L1439" s="185"/>
      <c r="M1439" s="185"/>
      <c r="N1439" s="185"/>
      <c r="O1439" s="185"/>
      <c r="P1439" s="185"/>
      <c r="Q1439" s="185"/>
      <c r="R1439" s="185"/>
      <c r="S1439" s="185"/>
      <c r="T1439" s="185"/>
      <c r="U1439" s="185"/>
      <c r="V1439" s="185"/>
      <c r="W1439" s="185"/>
      <c r="X1439" s="185"/>
      <c r="Y1439" s="185"/>
      <c r="Z1439" s="185"/>
      <c r="AA1439" s="185"/>
      <c r="AB1439" s="185"/>
      <c r="AC1439" s="185"/>
      <c r="AD1439" s="185"/>
      <c r="AE1439" s="185"/>
      <c r="AF1439" s="185"/>
      <c r="AG1439" s="185"/>
      <c r="AH1439" s="249"/>
      <c r="AI1439" s="185"/>
      <c r="AJ1439" s="185"/>
      <c r="AK1439" s="185"/>
      <c r="AL1439" s="185"/>
      <c r="AM1439" s="185"/>
    </row>
    <row r="1440" spans="1:39">
      <c r="A1440" s="162"/>
      <c r="B1440" s="162"/>
      <c r="C1440" s="162"/>
      <c r="D1440" s="162"/>
      <c r="E1440" s="162"/>
      <c r="F1440" s="162"/>
      <c r="G1440" s="162"/>
      <c r="H1440" s="163"/>
      <c r="I1440" s="292"/>
      <c r="J1440" s="292"/>
      <c r="K1440" s="292"/>
      <c r="L1440" s="185"/>
      <c r="M1440" s="185"/>
      <c r="N1440" s="185"/>
      <c r="O1440" s="185"/>
      <c r="P1440" s="185"/>
      <c r="Q1440" s="185"/>
      <c r="R1440" s="185"/>
      <c r="S1440" s="185"/>
      <c r="T1440" s="185"/>
      <c r="U1440" s="185"/>
      <c r="V1440" s="185"/>
      <c r="W1440" s="185"/>
      <c r="X1440" s="185"/>
      <c r="Y1440" s="185"/>
      <c r="Z1440" s="185"/>
      <c r="AA1440" s="185"/>
      <c r="AB1440" s="185"/>
      <c r="AC1440" s="185"/>
      <c r="AD1440" s="185"/>
      <c r="AE1440" s="185"/>
      <c r="AF1440" s="185"/>
      <c r="AG1440" s="185"/>
      <c r="AH1440" s="249"/>
      <c r="AI1440" s="185"/>
      <c r="AJ1440" s="185"/>
      <c r="AK1440" s="185"/>
      <c r="AL1440" s="185"/>
      <c r="AM1440" s="185"/>
    </row>
    <row r="1441" spans="1:39">
      <c r="A1441" s="162"/>
      <c r="B1441" s="162"/>
      <c r="C1441" s="162"/>
      <c r="D1441" s="162"/>
      <c r="E1441" s="162"/>
      <c r="F1441" s="162"/>
      <c r="G1441" s="162"/>
      <c r="H1441" s="163"/>
      <c r="I1441" s="292"/>
      <c r="J1441" s="292"/>
      <c r="K1441" s="292"/>
      <c r="L1441" s="185"/>
      <c r="M1441" s="185"/>
      <c r="N1441" s="185"/>
      <c r="O1441" s="185"/>
      <c r="P1441" s="185"/>
      <c r="Q1441" s="185"/>
      <c r="R1441" s="185"/>
      <c r="S1441" s="185"/>
      <c r="T1441" s="185"/>
      <c r="U1441" s="185"/>
      <c r="V1441" s="185"/>
      <c r="W1441" s="185"/>
      <c r="X1441" s="185"/>
      <c r="Y1441" s="185"/>
      <c r="Z1441" s="185"/>
      <c r="AA1441" s="185"/>
      <c r="AB1441" s="185"/>
      <c r="AC1441" s="185"/>
      <c r="AD1441" s="185"/>
      <c r="AE1441" s="185"/>
      <c r="AF1441" s="185"/>
      <c r="AG1441" s="185"/>
      <c r="AH1441" s="249"/>
      <c r="AI1441" s="185"/>
      <c r="AJ1441" s="185"/>
      <c r="AK1441" s="185"/>
      <c r="AL1441" s="185"/>
      <c r="AM1441" s="185"/>
    </row>
    <row r="1442" spans="1:39">
      <c r="A1442" s="162"/>
      <c r="B1442" s="162"/>
      <c r="C1442" s="162"/>
      <c r="D1442" s="162"/>
      <c r="E1442" s="162"/>
      <c r="F1442" s="162"/>
      <c r="G1442" s="162"/>
      <c r="H1442" s="163"/>
      <c r="I1442" s="292"/>
      <c r="J1442" s="292"/>
      <c r="K1442" s="292"/>
      <c r="L1442" s="185"/>
      <c r="M1442" s="185"/>
      <c r="N1442" s="185"/>
      <c r="O1442" s="185"/>
      <c r="P1442" s="185"/>
      <c r="Q1442" s="185"/>
      <c r="R1442" s="185"/>
      <c r="S1442" s="185"/>
      <c r="T1442" s="185"/>
      <c r="U1442" s="185"/>
      <c r="V1442" s="185"/>
      <c r="W1442" s="185"/>
      <c r="X1442" s="185"/>
      <c r="Y1442" s="185"/>
      <c r="Z1442" s="185"/>
      <c r="AA1442" s="185"/>
      <c r="AB1442" s="185"/>
      <c r="AC1442" s="185"/>
      <c r="AD1442" s="185"/>
      <c r="AE1442" s="185"/>
      <c r="AF1442" s="185"/>
      <c r="AG1442" s="185"/>
      <c r="AH1442" s="249"/>
      <c r="AI1442" s="185"/>
      <c r="AJ1442" s="185"/>
      <c r="AK1442" s="185"/>
      <c r="AL1442" s="185"/>
      <c r="AM1442" s="185"/>
    </row>
    <row r="1443" spans="1:39">
      <c r="A1443" s="162"/>
      <c r="B1443" s="162"/>
      <c r="C1443" s="162"/>
      <c r="D1443" s="162"/>
      <c r="E1443" s="162"/>
      <c r="F1443" s="162"/>
      <c r="G1443" s="162"/>
      <c r="H1443" s="163"/>
      <c r="I1443" s="292"/>
      <c r="J1443" s="292"/>
      <c r="K1443" s="292"/>
      <c r="L1443" s="185"/>
      <c r="M1443" s="185"/>
      <c r="N1443" s="185"/>
      <c r="O1443" s="185"/>
      <c r="P1443" s="185"/>
      <c r="Q1443" s="185"/>
      <c r="R1443" s="185"/>
      <c r="S1443" s="185"/>
      <c r="T1443" s="185"/>
      <c r="U1443" s="185"/>
      <c r="V1443" s="185"/>
      <c r="W1443" s="185"/>
      <c r="X1443" s="185"/>
      <c r="Y1443" s="185"/>
      <c r="Z1443" s="185"/>
      <c r="AA1443" s="185"/>
      <c r="AB1443" s="185"/>
      <c r="AC1443" s="185"/>
      <c r="AD1443" s="185"/>
      <c r="AE1443" s="185"/>
      <c r="AF1443" s="185"/>
      <c r="AG1443" s="185"/>
      <c r="AH1443" s="249"/>
      <c r="AI1443" s="185"/>
      <c r="AJ1443" s="185"/>
      <c r="AK1443" s="185"/>
      <c r="AL1443" s="185"/>
      <c r="AM1443" s="185"/>
    </row>
    <row r="1444" spans="1:39">
      <c r="A1444" s="162"/>
      <c r="B1444" s="162"/>
      <c r="C1444" s="162"/>
      <c r="D1444" s="162"/>
      <c r="E1444" s="162"/>
      <c r="F1444" s="162"/>
      <c r="G1444" s="162"/>
      <c r="H1444" s="163"/>
      <c r="I1444" s="292"/>
      <c r="J1444" s="292"/>
      <c r="K1444" s="292"/>
      <c r="L1444" s="185"/>
      <c r="M1444" s="185"/>
      <c r="N1444" s="185"/>
      <c r="O1444" s="185"/>
      <c r="P1444" s="185"/>
      <c r="Q1444" s="185"/>
      <c r="R1444" s="185"/>
      <c r="S1444" s="185"/>
      <c r="T1444" s="185"/>
      <c r="U1444" s="185"/>
      <c r="V1444" s="185"/>
      <c r="W1444" s="185"/>
      <c r="X1444" s="185"/>
      <c r="Y1444" s="185"/>
      <c r="Z1444" s="185"/>
      <c r="AA1444" s="185"/>
      <c r="AB1444" s="185"/>
      <c r="AC1444" s="185"/>
      <c r="AD1444" s="185"/>
      <c r="AE1444" s="185"/>
      <c r="AF1444" s="185"/>
      <c r="AG1444" s="185"/>
      <c r="AH1444" s="249"/>
      <c r="AI1444" s="185"/>
      <c r="AJ1444" s="185"/>
      <c r="AK1444" s="185"/>
      <c r="AL1444" s="185"/>
      <c r="AM1444" s="185"/>
    </row>
    <row r="1445" spans="1:39">
      <c r="A1445" s="162"/>
      <c r="B1445" s="162"/>
      <c r="C1445" s="162"/>
      <c r="D1445" s="162"/>
      <c r="E1445" s="162"/>
      <c r="F1445" s="162"/>
      <c r="G1445" s="162"/>
      <c r="H1445" s="163"/>
      <c r="I1445" s="292"/>
      <c r="J1445" s="292"/>
      <c r="K1445" s="292"/>
      <c r="L1445" s="185"/>
      <c r="M1445" s="185"/>
      <c r="N1445" s="185"/>
      <c r="O1445" s="185"/>
      <c r="P1445" s="185"/>
      <c r="Q1445" s="185"/>
      <c r="R1445" s="185"/>
      <c r="S1445" s="185"/>
      <c r="T1445" s="185"/>
      <c r="U1445" s="185"/>
      <c r="V1445" s="185"/>
      <c r="W1445" s="185"/>
      <c r="X1445" s="185"/>
      <c r="Y1445" s="185"/>
      <c r="Z1445" s="185"/>
      <c r="AA1445" s="185"/>
      <c r="AB1445" s="185"/>
      <c r="AC1445" s="185"/>
      <c r="AD1445" s="185"/>
      <c r="AE1445" s="185"/>
      <c r="AF1445" s="185"/>
      <c r="AG1445" s="185"/>
      <c r="AH1445" s="249"/>
      <c r="AI1445" s="185"/>
      <c r="AJ1445" s="185"/>
      <c r="AK1445" s="185"/>
      <c r="AL1445" s="185"/>
      <c r="AM1445" s="185"/>
    </row>
    <row r="1446" spans="1:39">
      <c r="A1446" s="162"/>
      <c r="B1446" s="162"/>
      <c r="C1446" s="162"/>
      <c r="D1446" s="162"/>
      <c r="E1446" s="162"/>
      <c r="F1446" s="162"/>
      <c r="G1446" s="162"/>
      <c r="H1446" s="163"/>
      <c r="I1446" s="292"/>
      <c r="J1446" s="292"/>
      <c r="K1446" s="292"/>
      <c r="L1446" s="185"/>
      <c r="M1446" s="185"/>
      <c r="N1446" s="185"/>
      <c r="O1446" s="185"/>
      <c r="P1446" s="185"/>
      <c r="Q1446" s="185"/>
      <c r="R1446" s="185"/>
      <c r="S1446" s="185"/>
      <c r="T1446" s="185"/>
      <c r="U1446" s="185"/>
      <c r="V1446" s="185"/>
      <c r="W1446" s="185"/>
      <c r="X1446" s="185"/>
      <c r="Y1446" s="185"/>
      <c r="Z1446" s="185"/>
      <c r="AA1446" s="185"/>
      <c r="AB1446" s="185"/>
      <c r="AC1446" s="185"/>
      <c r="AD1446" s="185"/>
      <c r="AE1446" s="185"/>
      <c r="AF1446" s="185"/>
      <c r="AG1446" s="185"/>
      <c r="AH1446" s="249"/>
      <c r="AI1446" s="185"/>
      <c r="AJ1446" s="185"/>
      <c r="AK1446" s="185"/>
      <c r="AL1446" s="185"/>
      <c r="AM1446" s="185"/>
    </row>
    <row r="1447" spans="1:39">
      <c r="A1447" s="162"/>
      <c r="B1447" s="162"/>
      <c r="C1447" s="162"/>
      <c r="D1447" s="162"/>
      <c r="E1447" s="162"/>
      <c r="F1447" s="162"/>
      <c r="G1447" s="162"/>
      <c r="H1447" s="163"/>
      <c r="I1447" s="292"/>
      <c r="J1447" s="292"/>
      <c r="K1447" s="292"/>
      <c r="L1447" s="185"/>
      <c r="M1447" s="185"/>
      <c r="N1447" s="185"/>
      <c r="O1447" s="185"/>
      <c r="P1447" s="185"/>
      <c r="Q1447" s="185"/>
      <c r="R1447" s="185"/>
      <c r="S1447" s="185"/>
      <c r="T1447" s="185"/>
      <c r="U1447" s="185"/>
      <c r="V1447" s="185"/>
      <c r="W1447" s="185"/>
      <c r="X1447" s="185"/>
      <c r="Y1447" s="185"/>
      <c r="Z1447" s="185"/>
      <c r="AA1447" s="185"/>
      <c r="AB1447" s="185"/>
      <c r="AC1447" s="185"/>
      <c r="AD1447" s="185"/>
      <c r="AE1447" s="185"/>
      <c r="AF1447" s="185"/>
      <c r="AG1447" s="185"/>
      <c r="AH1447" s="249"/>
      <c r="AI1447" s="185"/>
      <c r="AJ1447" s="185"/>
      <c r="AK1447" s="185"/>
      <c r="AL1447" s="185"/>
      <c r="AM1447" s="185"/>
    </row>
    <row r="1448" spans="1:39">
      <c r="A1448" s="162"/>
      <c r="B1448" s="162"/>
      <c r="C1448" s="162"/>
      <c r="D1448" s="162"/>
      <c r="E1448" s="162"/>
      <c r="F1448" s="162"/>
      <c r="G1448" s="162"/>
      <c r="H1448" s="163"/>
      <c r="I1448" s="292"/>
      <c r="J1448" s="292"/>
      <c r="K1448" s="292"/>
      <c r="L1448" s="185"/>
      <c r="M1448" s="185"/>
      <c r="N1448" s="185"/>
      <c r="O1448" s="185"/>
      <c r="P1448" s="185"/>
      <c r="Q1448" s="185"/>
      <c r="R1448" s="185"/>
      <c r="S1448" s="185"/>
      <c r="T1448" s="185"/>
      <c r="U1448" s="185"/>
      <c r="V1448" s="185"/>
      <c r="W1448" s="185"/>
      <c r="X1448" s="185"/>
      <c r="Y1448" s="185"/>
      <c r="Z1448" s="185"/>
      <c r="AA1448" s="185"/>
      <c r="AB1448" s="185"/>
      <c r="AC1448" s="185"/>
      <c r="AD1448" s="185"/>
      <c r="AE1448" s="185"/>
      <c r="AF1448" s="185"/>
      <c r="AG1448" s="185"/>
      <c r="AH1448" s="249"/>
      <c r="AI1448" s="185"/>
      <c r="AJ1448" s="185"/>
      <c r="AK1448" s="185"/>
      <c r="AL1448" s="185"/>
      <c r="AM1448" s="185"/>
    </row>
    <row r="1449" spans="1:39">
      <c r="A1449" s="162"/>
      <c r="B1449" s="162"/>
      <c r="C1449" s="162"/>
      <c r="D1449" s="162"/>
      <c r="E1449" s="162"/>
      <c r="F1449" s="162"/>
      <c r="G1449" s="162"/>
      <c r="H1449" s="163"/>
      <c r="I1449" s="292"/>
      <c r="J1449" s="292"/>
      <c r="K1449" s="292"/>
      <c r="L1449" s="185"/>
      <c r="M1449" s="185"/>
      <c r="N1449" s="185"/>
      <c r="O1449" s="185"/>
      <c r="P1449" s="185"/>
      <c r="Q1449" s="185"/>
      <c r="R1449" s="185"/>
      <c r="S1449" s="185"/>
      <c r="T1449" s="185"/>
      <c r="U1449" s="185"/>
      <c r="V1449" s="185"/>
      <c r="W1449" s="185"/>
      <c r="X1449" s="185"/>
      <c r="Y1449" s="185"/>
      <c r="Z1449" s="185"/>
      <c r="AA1449" s="185"/>
      <c r="AB1449" s="185"/>
      <c r="AC1449" s="185"/>
      <c r="AD1449" s="185"/>
      <c r="AE1449" s="185"/>
      <c r="AF1449" s="185"/>
      <c r="AG1449" s="185"/>
      <c r="AH1449" s="249"/>
      <c r="AI1449" s="185"/>
      <c r="AJ1449" s="185"/>
      <c r="AK1449" s="185"/>
      <c r="AL1449" s="185"/>
      <c r="AM1449" s="185"/>
    </row>
    <row r="1450" spans="1:39">
      <c r="A1450" s="162"/>
      <c r="B1450" s="162"/>
      <c r="C1450" s="162"/>
      <c r="D1450" s="162"/>
      <c r="E1450" s="162"/>
      <c r="F1450" s="162"/>
      <c r="G1450" s="162"/>
      <c r="H1450" s="163"/>
      <c r="I1450" s="292"/>
      <c r="J1450" s="292"/>
      <c r="K1450" s="292"/>
      <c r="L1450" s="185"/>
      <c r="M1450" s="185"/>
      <c r="N1450" s="185"/>
      <c r="O1450" s="185"/>
      <c r="P1450" s="185"/>
      <c r="Q1450" s="185"/>
      <c r="R1450" s="185"/>
      <c r="S1450" s="185"/>
      <c r="T1450" s="185"/>
      <c r="U1450" s="185"/>
      <c r="V1450" s="185"/>
      <c r="W1450" s="185"/>
      <c r="X1450" s="185"/>
      <c r="Y1450" s="185"/>
      <c r="Z1450" s="185"/>
      <c r="AA1450" s="185"/>
      <c r="AB1450" s="185"/>
      <c r="AC1450" s="185"/>
      <c r="AD1450" s="185"/>
      <c r="AE1450" s="185"/>
      <c r="AF1450" s="185"/>
      <c r="AG1450" s="185"/>
      <c r="AH1450" s="249"/>
      <c r="AI1450" s="185"/>
      <c r="AJ1450" s="185"/>
      <c r="AK1450" s="185"/>
      <c r="AL1450" s="185"/>
      <c r="AM1450" s="185"/>
    </row>
    <row r="1451" spans="1:39">
      <c r="A1451" s="162"/>
      <c r="B1451" s="162"/>
      <c r="C1451" s="162"/>
      <c r="D1451" s="162"/>
      <c r="E1451" s="162"/>
      <c r="F1451" s="162"/>
      <c r="G1451" s="162"/>
      <c r="H1451" s="163"/>
      <c r="I1451" s="292"/>
      <c r="J1451" s="292"/>
      <c r="K1451" s="292"/>
      <c r="L1451" s="185"/>
      <c r="M1451" s="185"/>
      <c r="N1451" s="185"/>
      <c r="O1451" s="185"/>
      <c r="P1451" s="185"/>
      <c r="Q1451" s="185"/>
      <c r="R1451" s="185"/>
      <c r="S1451" s="185"/>
      <c r="T1451" s="185"/>
      <c r="U1451" s="185"/>
      <c r="V1451" s="185"/>
      <c r="W1451" s="185"/>
      <c r="X1451" s="185"/>
      <c r="Y1451" s="185"/>
      <c r="Z1451" s="185"/>
      <c r="AA1451" s="185"/>
      <c r="AB1451" s="185"/>
      <c r="AC1451" s="185"/>
      <c r="AD1451" s="185"/>
      <c r="AE1451" s="185"/>
      <c r="AF1451" s="185"/>
      <c r="AG1451" s="185"/>
      <c r="AH1451" s="249"/>
      <c r="AI1451" s="185"/>
      <c r="AJ1451" s="185"/>
      <c r="AK1451" s="185"/>
      <c r="AL1451" s="185"/>
      <c r="AM1451" s="185"/>
    </row>
    <row r="1452" spans="1:39">
      <c r="A1452" s="162"/>
      <c r="B1452" s="162"/>
      <c r="C1452" s="162"/>
      <c r="D1452" s="162"/>
      <c r="E1452" s="162"/>
      <c r="F1452" s="162"/>
      <c r="G1452" s="162"/>
      <c r="H1452" s="163"/>
      <c r="I1452" s="292"/>
      <c r="J1452" s="292"/>
      <c r="K1452" s="292"/>
      <c r="L1452" s="185"/>
      <c r="M1452" s="185"/>
      <c r="N1452" s="185"/>
      <c r="O1452" s="185"/>
      <c r="P1452" s="185"/>
      <c r="Q1452" s="185"/>
      <c r="R1452" s="185"/>
      <c r="S1452" s="185"/>
      <c r="T1452" s="185"/>
      <c r="U1452" s="185"/>
      <c r="V1452" s="185"/>
      <c r="W1452" s="185"/>
      <c r="X1452" s="185"/>
      <c r="Y1452" s="185"/>
      <c r="Z1452" s="185"/>
      <c r="AA1452" s="185"/>
      <c r="AB1452" s="185"/>
      <c r="AC1452" s="185"/>
      <c r="AD1452" s="185"/>
      <c r="AE1452" s="185"/>
      <c r="AF1452" s="185"/>
      <c r="AG1452" s="185"/>
      <c r="AH1452" s="249"/>
      <c r="AI1452" s="185"/>
      <c r="AJ1452" s="185"/>
      <c r="AK1452" s="185"/>
      <c r="AL1452" s="185"/>
      <c r="AM1452" s="185"/>
    </row>
    <row r="1453" spans="1:39">
      <c r="A1453" s="162"/>
      <c r="B1453" s="162"/>
      <c r="C1453" s="162"/>
      <c r="D1453" s="162"/>
      <c r="E1453" s="162"/>
      <c r="F1453" s="162"/>
      <c r="G1453" s="162"/>
      <c r="H1453" s="163"/>
      <c r="I1453" s="292"/>
      <c r="J1453" s="292"/>
      <c r="K1453" s="292"/>
      <c r="L1453" s="185"/>
      <c r="M1453" s="185"/>
      <c r="N1453" s="185"/>
      <c r="O1453" s="185"/>
      <c r="P1453" s="185"/>
      <c r="Q1453" s="185"/>
      <c r="R1453" s="185"/>
      <c r="S1453" s="185"/>
      <c r="T1453" s="185"/>
      <c r="U1453" s="185"/>
      <c r="V1453" s="185"/>
      <c r="W1453" s="185"/>
      <c r="X1453" s="185"/>
      <c r="Y1453" s="185"/>
      <c r="Z1453" s="185"/>
      <c r="AA1453" s="185"/>
      <c r="AB1453" s="185"/>
      <c r="AC1453" s="185"/>
      <c r="AD1453" s="185"/>
      <c r="AE1453" s="185"/>
      <c r="AF1453" s="185"/>
      <c r="AG1453" s="185"/>
      <c r="AH1453" s="249"/>
      <c r="AI1453" s="185"/>
      <c r="AJ1453" s="185"/>
      <c r="AK1453" s="185"/>
      <c r="AL1453" s="185"/>
      <c r="AM1453" s="185"/>
    </row>
    <row r="1454" spans="1:39">
      <c r="A1454" s="162"/>
      <c r="B1454" s="162"/>
      <c r="C1454" s="162"/>
      <c r="D1454" s="162"/>
      <c r="E1454" s="162"/>
      <c r="F1454" s="162"/>
      <c r="G1454" s="162"/>
      <c r="H1454" s="163"/>
      <c r="I1454" s="292"/>
      <c r="J1454" s="292"/>
      <c r="K1454" s="292"/>
      <c r="L1454" s="185"/>
      <c r="M1454" s="185"/>
      <c r="N1454" s="185"/>
      <c r="O1454" s="185"/>
      <c r="P1454" s="185"/>
      <c r="Q1454" s="185"/>
      <c r="R1454" s="185"/>
      <c r="S1454" s="185"/>
      <c r="T1454" s="185"/>
      <c r="U1454" s="185"/>
      <c r="V1454" s="185"/>
      <c r="W1454" s="185"/>
      <c r="X1454" s="185"/>
      <c r="Y1454" s="185"/>
      <c r="Z1454" s="185"/>
      <c r="AA1454" s="185"/>
      <c r="AB1454" s="185"/>
      <c r="AC1454" s="185"/>
      <c r="AD1454" s="185"/>
      <c r="AE1454" s="185"/>
      <c r="AF1454" s="185"/>
      <c r="AG1454" s="185"/>
      <c r="AH1454" s="249"/>
      <c r="AI1454" s="185"/>
      <c r="AJ1454" s="185"/>
      <c r="AK1454" s="185"/>
      <c r="AL1454" s="185"/>
      <c r="AM1454" s="185"/>
    </row>
    <row r="1455" spans="1:39">
      <c r="A1455" s="162"/>
      <c r="B1455" s="162"/>
      <c r="C1455" s="162"/>
      <c r="D1455" s="162"/>
      <c r="E1455" s="162"/>
      <c r="F1455" s="162"/>
      <c r="G1455" s="162"/>
      <c r="H1455" s="163"/>
      <c r="I1455" s="292"/>
      <c r="J1455" s="292"/>
      <c r="K1455" s="292"/>
      <c r="L1455" s="185"/>
      <c r="M1455" s="185"/>
      <c r="N1455" s="185"/>
      <c r="O1455" s="185"/>
      <c r="P1455" s="185"/>
      <c r="Q1455" s="185"/>
      <c r="R1455" s="185"/>
      <c r="S1455" s="185"/>
      <c r="T1455" s="185"/>
      <c r="U1455" s="185"/>
      <c r="V1455" s="185"/>
      <c r="W1455" s="185"/>
      <c r="X1455" s="185"/>
      <c r="Y1455" s="185"/>
      <c r="Z1455" s="185"/>
      <c r="AA1455" s="185"/>
      <c r="AB1455" s="185"/>
      <c r="AC1455" s="185"/>
      <c r="AD1455" s="185"/>
      <c r="AE1455" s="185"/>
      <c r="AF1455" s="185"/>
      <c r="AG1455" s="185"/>
      <c r="AH1455" s="249"/>
      <c r="AI1455" s="185"/>
      <c r="AJ1455" s="185"/>
      <c r="AK1455" s="185"/>
      <c r="AL1455" s="185"/>
      <c r="AM1455" s="185"/>
    </row>
    <row r="1456" spans="1:39">
      <c r="A1456" s="162"/>
      <c r="B1456" s="162"/>
      <c r="C1456" s="162"/>
      <c r="D1456" s="162"/>
      <c r="E1456" s="162"/>
      <c r="F1456" s="162"/>
      <c r="G1456" s="162"/>
      <c r="H1456" s="163"/>
      <c r="I1456" s="292"/>
      <c r="J1456" s="292"/>
      <c r="K1456" s="292"/>
      <c r="L1456" s="185"/>
      <c r="M1456" s="185"/>
      <c r="N1456" s="185"/>
      <c r="O1456" s="185"/>
      <c r="P1456" s="185"/>
      <c r="Q1456" s="185"/>
      <c r="R1456" s="185"/>
      <c r="S1456" s="185"/>
      <c r="T1456" s="185"/>
      <c r="U1456" s="185"/>
      <c r="V1456" s="185"/>
      <c r="W1456" s="185"/>
      <c r="X1456" s="185"/>
      <c r="Y1456" s="185"/>
      <c r="Z1456" s="185"/>
      <c r="AA1456" s="185"/>
      <c r="AB1456" s="185"/>
      <c r="AC1456" s="185"/>
      <c r="AD1456" s="185"/>
      <c r="AE1456" s="185"/>
      <c r="AF1456" s="185"/>
      <c r="AG1456" s="185"/>
      <c r="AH1456" s="249"/>
      <c r="AI1456" s="185"/>
      <c r="AJ1456" s="185"/>
      <c r="AK1456" s="185"/>
      <c r="AL1456" s="185"/>
      <c r="AM1456" s="185"/>
    </row>
    <row r="1457" spans="1:39">
      <c r="A1457" s="162"/>
      <c r="B1457" s="162"/>
      <c r="C1457" s="162"/>
      <c r="D1457" s="162"/>
      <c r="E1457" s="162"/>
      <c r="F1457" s="162"/>
      <c r="G1457" s="162"/>
      <c r="H1457" s="163"/>
      <c r="I1457" s="292"/>
      <c r="J1457" s="292"/>
      <c r="K1457" s="292"/>
      <c r="L1457" s="185"/>
      <c r="M1457" s="185"/>
      <c r="N1457" s="185"/>
      <c r="O1457" s="185"/>
      <c r="P1457" s="185"/>
      <c r="Q1457" s="185"/>
      <c r="R1457" s="185"/>
      <c r="S1457" s="185"/>
      <c r="T1457" s="185"/>
      <c r="U1457" s="185"/>
      <c r="V1457" s="185"/>
      <c r="W1457" s="185"/>
      <c r="X1457" s="185"/>
      <c r="Y1457" s="185"/>
      <c r="Z1457" s="185"/>
      <c r="AA1457" s="185"/>
      <c r="AB1457" s="185"/>
      <c r="AC1457" s="185"/>
      <c r="AD1457" s="185"/>
      <c r="AE1457" s="185"/>
      <c r="AF1457" s="185"/>
      <c r="AG1457" s="185"/>
      <c r="AH1457" s="249"/>
      <c r="AI1457" s="185"/>
      <c r="AJ1457" s="185"/>
      <c r="AK1457" s="185"/>
      <c r="AL1457" s="185"/>
      <c r="AM1457" s="185"/>
    </row>
    <row r="1458" spans="1:39">
      <c r="A1458" s="162"/>
      <c r="B1458" s="162"/>
      <c r="C1458" s="162"/>
      <c r="D1458" s="162"/>
      <c r="E1458" s="162"/>
      <c r="F1458" s="162"/>
      <c r="G1458" s="162"/>
      <c r="H1458" s="163"/>
      <c r="I1458" s="292"/>
      <c r="J1458" s="292"/>
      <c r="K1458" s="292"/>
      <c r="L1458" s="185"/>
      <c r="M1458" s="185"/>
      <c r="N1458" s="185"/>
      <c r="O1458" s="185"/>
      <c r="P1458" s="185"/>
      <c r="Q1458" s="185"/>
      <c r="R1458" s="185"/>
      <c r="S1458" s="185"/>
      <c r="T1458" s="185"/>
      <c r="U1458" s="185"/>
      <c r="V1458" s="185"/>
      <c r="W1458" s="185"/>
      <c r="X1458" s="185"/>
      <c r="Y1458" s="185"/>
      <c r="Z1458" s="185"/>
      <c r="AA1458" s="185"/>
      <c r="AB1458" s="185"/>
      <c r="AC1458" s="185"/>
      <c r="AD1458" s="185"/>
      <c r="AE1458" s="185"/>
      <c r="AF1458" s="185"/>
      <c r="AG1458" s="185"/>
      <c r="AH1458" s="249"/>
      <c r="AI1458" s="185"/>
      <c r="AJ1458" s="185"/>
      <c r="AK1458" s="185"/>
      <c r="AL1458" s="185"/>
      <c r="AM1458" s="185"/>
    </row>
    <row r="1459" spans="1:39">
      <c r="A1459" s="162"/>
      <c r="B1459" s="162"/>
      <c r="C1459" s="162"/>
      <c r="D1459" s="162"/>
      <c r="E1459" s="162"/>
      <c r="F1459" s="162"/>
      <c r="G1459" s="162"/>
      <c r="H1459" s="163"/>
      <c r="I1459" s="292"/>
      <c r="J1459" s="292"/>
      <c r="K1459" s="292"/>
      <c r="L1459" s="185"/>
      <c r="M1459" s="185"/>
      <c r="N1459" s="185"/>
      <c r="O1459" s="185"/>
      <c r="P1459" s="185"/>
      <c r="Q1459" s="185"/>
      <c r="R1459" s="185"/>
      <c r="S1459" s="185"/>
      <c r="T1459" s="185"/>
      <c r="U1459" s="185"/>
      <c r="V1459" s="185"/>
      <c r="W1459" s="185"/>
      <c r="X1459" s="185"/>
      <c r="Y1459" s="185"/>
      <c r="Z1459" s="185"/>
      <c r="AA1459" s="185"/>
      <c r="AB1459" s="185"/>
      <c r="AC1459" s="185"/>
      <c r="AD1459" s="185"/>
      <c r="AE1459" s="185"/>
      <c r="AF1459" s="185"/>
      <c r="AG1459" s="185"/>
      <c r="AH1459" s="249"/>
      <c r="AI1459" s="185"/>
      <c r="AJ1459" s="185"/>
      <c r="AK1459" s="185"/>
      <c r="AL1459" s="185"/>
      <c r="AM1459" s="185"/>
    </row>
    <row r="1460" spans="1:39">
      <c r="A1460" s="162"/>
      <c r="B1460" s="162"/>
      <c r="C1460" s="162"/>
      <c r="D1460" s="162"/>
      <c r="E1460" s="162"/>
      <c r="F1460" s="162"/>
      <c r="G1460" s="162"/>
      <c r="H1460" s="163"/>
      <c r="I1460" s="292"/>
      <c r="J1460" s="292"/>
      <c r="K1460" s="292"/>
      <c r="L1460" s="185"/>
      <c r="M1460" s="185"/>
      <c r="N1460" s="185"/>
      <c r="O1460" s="185"/>
      <c r="P1460" s="185"/>
      <c r="Q1460" s="185"/>
      <c r="R1460" s="185"/>
      <c r="S1460" s="185"/>
      <c r="T1460" s="185"/>
      <c r="U1460" s="185"/>
      <c r="V1460" s="185"/>
      <c r="W1460" s="185"/>
      <c r="X1460" s="185"/>
      <c r="Y1460" s="185"/>
      <c r="Z1460" s="185"/>
      <c r="AA1460" s="185"/>
      <c r="AB1460" s="185"/>
      <c r="AC1460" s="185"/>
      <c r="AD1460" s="185"/>
      <c r="AE1460" s="185"/>
      <c r="AF1460" s="185"/>
      <c r="AG1460" s="185"/>
      <c r="AH1460" s="249"/>
      <c r="AI1460" s="185"/>
      <c r="AJ1460" s="185"/>
      <c r="AK1460" s="185"/>
      <c r="AL1460" s="185"/>
      <c r="AM1460" s="185"/>
    </row>
    <row r="1461" spans="1:39">
      <c r="A1461" s="162"/>
      <c r="B1461" s="162"/>
      <c r="C1461" s="162"/>
      <c r="D1461" s="162"/>
      <c r="E1461" s="162"/>
      <c r="F1461" s="162"/>
      <c r="G1461" s="162"/>
      <c r="H1461" s="163"/>
      <c r="I1461" s="292"/>
      <c r="J1461" s="292"/>
      <c r="K1461" s="292"/>
      <c r="L1461" s="185"/>
      <c r="M1461" s="185"/>
      <c r="N1461" s="185"/>
      <c r="O1461" s="185"/>
      <c r="P1461" s="185"/>
      <c r="Q1461" s="185"/>
      <c r="R1461" s="185"/>
      <c r="S1461" s="185"/>
      <c r="T1461" s="185"/>
      <c r="U1461" s="185"/>
      <c r="V1461" s="185"/>
      <c r="W1461" s="185"/>
      <c r="X1461" s="185"/>
      <c r="Y1461" s="185"/>
      <c r="Z1461" s="185"/>
      <c r="AA1461" s="185"/>
      <c r="AB1461" s="185"/>
      <c r="AC1461" s="185"/>
      <c r="AD1461" s="185"/>
      <c r="AE1461" s="185"/>
      <c r="AF1461" s="185"/>
      <c r="AG1461" s="185"/>
      <c r="AH1461" s="249"/>
      <c r="AI1461" s="185"/>
      <c r="AJ1461" s="185"/>
      <c r="AK1461" s="185"/>
      <c r="AL1461" s="185"/>
      <c r="AM1461" s="185"/>
    </row>
    <row r="1462" spans="1:39">
      <c r="A1462" s="162"/>
      <c r="B1462" s="162"/>
      <c r="C1462" s="162"/>
      <c r="D1462" s="162"/>
      <c r="E1462" s="162"/>
      <c r="F1462" s="162"/>
      <c r="G1462" s="162"/>
      <c r="H1462" s="163"/>
      <c r="I1462" s="292"/>
      <c r="J1462" s="292"/>
      <c r="K1462" s="292"/>
      <c r="L1462" s="185"/>
      <c r="M1462" s="185"/>
      <c r="N1462" s="185"/>
      <c r="O1462" s="185"/>
      <c r="P1462" s="185"/>
      <c r="Q1462" s="185"/>
      <c r="R1462" s="185"/>
      <c r="S1462" s="185"/>
      <c r="T1462" s="185"/>
      <c r="U1462" s="185"/>
      <c r="V1462" s="185"/>
      <c r="W1462" s="185"/>
      <c r="X1462" s="185"/>
      <c r="Y1462" s="185"/>
      <c r="Z1462" s="185"/>
      <c r="AA1462" s="185"/>
      <c r="AB1462" s="185"/>
      <c r="AC1462" s="185"/>
      <c r="AD1462" s="185"/>
      <c r="AE1462" s="185"/>
      <c r="AF1462" s="185"/>
      <c r="AG1462" s="185"/>
      <c r="AH1462" s="249"/>
      <c r="AI1462" s="185"/>
      <c r="AJ1462" s="185"/>
      <c r="AK1462" s="185"/>
      <c r="AL1462" s="185"/>
      <c r="AM1462" s="185"/>
    </row>
    <row r="1463" spans="1:39">
      <c r="A1463" s="162"/>
      <c r="B1463" s="162"/>
      <c r="C1463" s="162"/>
      <c r="D1463" s="162"/>
      <c r="E1463" s="162"/>
      <c r="F1463" s="162"/>
      <c r="G1463" s="162"/>
      <c r="H1463" s="163"/>
      <c r="I1463" s="292"/>
      <c r="J1463" s="292"/>
      <c r="K1463" s="292"/>
      <c r="L1463" s="185"/>
      <c r="M1463" s="185"/>
      <c r="N1463" s="185"/>
      <c r="O1463" s="185"/>
      <c r="P1463" s="185"/>
      <c r="Q1463" s="185"/>
      <c r="R1463" s="185"/>
      <c r="S1463" s="185"/>
      <c r="T1463" s="185"/>
      <c r="U1463" s="185"/>
      <c r="V1463" s="185"/>
      <c r="W1463" s="185"/>
      <c r="X1463" s="185"/>
      <c r="Y1463" s="185"/>
      <c r="Z1463" s="185"/>
      <c r="AA1463" s="185"/>
      <c r="AB1463" s="185"/>
      <c r="AC1463" s="185"/>
      <c r="AD1463" s="185"/>
      <c r="AE1463" s="185"/>
      <c r="AF1463" s="185"/>
      <c r="AG1463" s="185"/>
      <c r="AH1463" s="249"/>
      <c r="AI1463" s="185"/>
      <c r="AJ1463" s="185"/>
      <c r="AK1463" s="185"/>
      <c r="AL1463" s="185"/>
      <c r="AM1463" s="185"/>
    </row>
    <row r="1464" spans="1:39">
      <c r="A1464" s="162"/>
      <c r="B1464" s="162"/>
      <c r="C1464" s="162"/>
      <c r="D1464" s="162"/>
      <c r="E1464" s="162"/>
      <c r="F1464" s="162"/>
      <c r="G1464" s="162"/>
      <c r="H1464" s="163"/>
      <c r="I1464" s="292"/>
      <c r="J1464" s="292"/>
      <c r="K1464" s="292"/>
      <c r="L1464" s="185"/>
      <c r="M1464" s="185"/>
      <c r="N1464" s="185"/>
      <c r="O1464" s="185"/>
      <c r="P1464" s="185"/>
      <c r="Q1464" s="185"/>
      <c r="R1464" s="185"/>
      <c r="S1464" s="185"/>
      <c r="T1464" s="185"/>
      <c r="U1464" s="185"/>
      <c r="V1464" s="185"/>
      <c r="W1464" s="185"/>
      <c r="X1464" s="185"/>
      <c r="Y1464" s="185"/>
      <c r="Z1464" s="185"/>
      <c r="AA1464" s="185"/>
      <c r="AB1464" s="185"/>
      <c r="AC1464" s="185"/>
      <c r="AD1464" s="185"/>
      <c r="AE1464" s="185"/>
      <c r="AF1464" s="185"/>
      <c r="AG1464" s="185"/>
      <c r="AH1464" s="249"/>
      <c r="AI1464" s="185"/>
      <c r="AJ1464" s="185"/>
      <c r="AK1464" s="185"/>
      <c r="AL1464" s="185"/>
      <c r="AM1464" s="185"/>
    </row>
    <row r="1465" spans="1:39">
      <c r="A1465" s="162"/>
      <c r="B1465" s="162"/>
      <c r="C1465" s="162"/>
      <c r="D1465" s="162"/>
      <c r="E1465" s="162"/>
      <c r="F1465" s="162"/>
      <c r="G1465" s="162"/>
      <c r="H1465" s="163"/>
      <c r="I1465" s="292"/>
      <c r="J1465" s="292"/>
      <c r="K1465" s="292"/>
      <c r="L1465" s="185"/>
      <c r="M1465" s="185"/>
      <c r="N1465" s="185"/>
      <c r="O1465" s="185"/>
      <c r="P1465" s="185"/>
      <c r="Q1465" s="185"/>
      <c r="R1465" s="185"/>
      <c r="S1465" s="185"/>
      <c r="T1465" s="185"/>
      <c r="U1465" s="185"/>
      <c r="V1465" s="185"/>
      <c r="W1465" s="185"/>
      <c r="X1465" s="185"/>
      <c r="Y1465" s="185"/>
      <c r="Z1465" s="185"/>
      <c r="AA1465" s="185"/>
      <c r="AB1465" s="185"/>
      <c r="AC1465" s="185"/>
      <c r="AD1465" s="185"/>
      <c r="AE1465" s="185"/>
      <c r="AF1465" s="185"/>
      <c r="AG1465" s="185"/>
      <c r="AH1465" s="249"/>
      <c r="AI1465" s="185"/>
      <c r="AJ1465" s="185"/>
      <c r="AK1465" s="185"/>
      <c r="AL1465" s="185"/>
      <c r="AM1465" s="185"/>
    </row>
    <row r="1466" spans="1:39">
      <c r="A1466" s="162"/>
      <c r="B1466" s="162"/>
      <c r="C1466" s="162"/>
      <c r="D1466" s="162"/>
      <c r="E1466" s="162"/>
      <c r="F1466" s="162"/>
      <c r="G1466" s="162"/>
      <c r="H1466" s="163"/>
      <c r="I1466" s="292"/>
      <c r="J1466" s="292"/>
      <c r="K1466" s="292"/>
      <c r="L1466" s="185"/>
      <c r="M1466" s="185"/>
      <c r="N1466" s="185"/>
      <c r="O1466" s="185"/>
      <c r="P1466" s="185"/>
      <c r="Q1466" s="185"/>
      <c r="R1466" s="185"/>
      <c r="S1466" s="185"/>
      <c r="T1466" s="185"/>
      <c r="U1466" s="185"/>
      <c r="V1466" s="185"/>
      <c r="W1466" s="185"/>
      <c r="X1466" s="185"/>
      <c r="Y1466" s="185"/>
      <c r="Z1466" s="185"/>
      <c r="AA1466" s="185"/>
      <c r="AB1466" s="185"/>
      <c r="AC1466" s="185"/>
      <c r="AD1466" s="185"/>
      <c r="AE1466" s="185"/>
      <c r="AF1466" s="185"/>
      <c r="AG1466" s="185"/>
      <c r="AH1466" s="249"/>
      <c r="AI1466" s="185"/>
      <c r="AJ1466" s="185"/>
      <c r="AK1466" s="185"/>
      <c r="AL1466" s="185"/>
      <c r="AM1466" s="185"/>
    </row>
    <row r="1467" spans="1:39">
      <c r="A1467" s="162"/>
      <c r="B1467" s="162"/>
      <c r="C1467" s="162"/>
      <c r="D1467" s="162"/>
      <c r="E1467" s="162"/>
      <c r="F1467" s="162"/>
      <c r="G1467" s="162"/>
      <c r="H1467" s="163"/>
      <c r="I1467" s="292"/>
      <c r="J1467" s="292"/>
      <c r="K1467" s="292"/>
      <c r="L1467" s="185"/>
      <c r="M1467" s="185"/>
      <c r="N1467" s="185"/>
      <c r="O1467" s="185"/>
      <c r="P1467" s="185"/>
      <c r="Q1467" s="185"/>
      <c r="R1467" s="185"/>
      <c r="S1467" s="185"/>
      <c r="T1467" s="185"/>
      <c r="U1467" s="185"/>
      <c r="V1467" s="185"/>
      <c r="W1467" s="185"/>
      <c r="X1467" s="185"/>
      <c r="Y1467" s="185"/>
      <c r="Z1467" s="185"/>
      <c r="AA1467" s="185"/>
      <c r="AB1467" s="185"/>
      <c r="AC1467" s="185"/>
      <c r="AD1467" s="185"/>
      <c r="AE1467" s="185"/>
      <c r="AF1467" s="185"/>
      <c r="AG1467" s="185"/>
      <c r="AH1467" s="249"/>
      <c r="AI1467" s="185"/>
      <c r="AJ1467" s="185"/>
      <c r="AK1467" s="185"/>
      <c r="AL1467" s="185"/>
      <c r="AM1467" s="185"/>
    </row>
    <row r="1468" spans="1:39">
      <c r="A1468" s="162"/>
      <c r="B1468" s="162"/>
      <c r="C1468" s="162"/>
      <c r="D1468" s="162"/>
      <c r="E1468" s="162"/>
      <c r="F1468" s="162"/>
      <c r="G1468" s="162"/>
      <c r="H1468" s="163"/>
      <c r="I1468" s="292"/>
      <c r="J1468" s="292"/>
      <c r="K1468" s="292"/>
      <c r="L1468" s="185"/>
      <c r="M1468" s="185"/>
      <c r="N1468" s="185"/>
      <c r="O1468" s="185"/>
      <c r="P1468" s="185"/>
      <c r="Q1468" s="185"/>
      <c r="R1468" s="185"/>
      <c r="S1468" s="185"/>
      <c r="T1468" s="185"/>
      <c r="U1468" s="185"/>
      <c r="V1468" s="185"/>
      <c r="W1468" s="185"/>
      <c r="X1468" s="185"/>
      <c r="Y1468" s="185"/>
      <c r="Z1468" s="185"/>
      <c r="AA1468" s="185"/>
      <c r="AB1468" s="185"/>
      <c r="AC1468" s="185"/>
      <c r="AD1468" s="185"/>
      <c r="AE1468" s="185"/>
      <c r="AF1468" s="185"/>
      <c r="AG1468" s="185"/>
      <c r="AH1468" s="249"/>
      <c r="AI1468" s="185"/>
      <c r="AJ1468" s="185"/>
      <c r="AK1468" s="185"/>
      <c r="AL1468" s="185"/>
      <c r="AM1468" s="185"/>
    </row>
    <row r="1469" spans="1:39">
      <c r="A1469" s="162"/>
      <c r="B1469" s="162"/>
      <c r="C1469" s="162"/>
      <c r="D1469" s="162"/>
      <c r="E1469" s="162"/>
      <c r="F1469" s="162"/>
      <c r="G1469" s="162"/>
      <c r="H1469" s="163"/>
      <c r="I1469" s="292"/>
      <c r="J1469" s="292"/>
      <c r="K1469" s="292"/>
      <c r="L1469" s="185"/>
      <c r="M1469" s="185"/>
      <c r="N1469" s="185"/>
      <c r="O1469" s="185"/>
      <c r="P1469" s="185"/>
      <c r="Q1469" s="185"/>
      <c r="R1469" s="185"/>
      <c r="S1469" s="185"/>
      <c r="T1469" s="185"/>
      <c r="U1469" s="185"/>
      <c r="V1469" s="185"/>
      <c r="W1469" s="185"/>
      <c r="X1469" s="185"/>
      <c r="Y1469" s="185"/>
      <c r="Z1469" s="185"/>
      <c r="AA1469" s="185"/>
      <c r="AB1469" s="185"/>
      <c r="AC1469" s="185"/>
      <c r="AD1469" s="185"/>
      <c r="AE1469" s="185"/>
      <c r="AF1469" s="185"/>
      <c r="AG1469" s="185"/>
      <c r="AH1469" s="249"/>
      <c r="AI1469" s="185"/>
      <c r="AJ1469" s="185"/>
      <c r="AK1469" s="185"/>
      <c r="AL1469" s="185"/>
      <c r="AM1469" s="185"/>
    </row>
    <row r="1470" spans="1:39">
      <c r="A1470" s="162"/>
      <c r="B1470" s="162"/>
      <c r="C1470" s="162"/>
      <c r="D1470" s="162"/>
      <c r="E1470" s="162"/>
      <c r="F1470" s="162"/>
      <c r="G1470" s="162"/>
      <c r="H1470" s="163"/>
      <c r="I1470" s="292"/>
      <c r="J1470" s="292"/>
      <c r="K1470" s="292"/>
      <c r="L1470" s="185"/>
      <c r="M1470" s="185"/>
      <c r="N1470" s="185"/>
      <c r="O1470" s="185"/>
      <c r="P1470" s="185"/>
      <c r="Q1470" s="185"/>
      <c r="R1470" s="185"/>
      <c r="S1470" s="185"/>
      <c r="T1470" s="185"/>
      <c r="U1470" s="185"/>
      <c r="V1470" s="185"/>
      <c r="W1470" s="185"/>
      <c r="X1470" s="185"/>
      <c r="Y1470" s="185"/>
      <c r="Z1470" s="185"/>
      <c r="AA1470" s="185"/>
      <c r="AB1470" s="185"/>
      <c r="AC1470" s="185"/>
      <c r="AD1470" s="185"/>
      <c r="AE1470" s="185"/>
      <c r="AF1470" s="185"/>
      <c r="AG1470" s="185"/>
      <c r="AH1470" s="249"/>
      <c r="AI1470" s="185"/>
      <c r="AJ1470" s="185"/>
      <c r="AK1470" s="185"/>
      <c r="AL1470" s="185"/>
      <c r="AM1470" s="185"/>
    </row>
    <row r="1471" spans="1:39">
      <c r="A1471" s="162"/>
      <c r="B1471" s="162"/>
      <c r="C1471" s="162"/>
      <c r="D1471" s="162"/>
      <c r="E1471" s="162"/>
      <c r="F1471" s="162"/>
      <c r="G1471" s="162"/>
      <c r="H1471" s="163"/>
      <c r="I1471" s="292"/>
      <c r="J1471" s="292"/>
      <c r="K1471" s="292"/>
      <c r="L1471" s="185"/>
      <c r="M1471" s="185"/>
      <c r="N1471" s="185"/>
      <c r="O1471" s="185"/>
      <c r="P1471" s="185"/>
      <c r="Q1471" s="185"/>
      <c r="R1471" s="185"/>
      <c r="S1471" s="185"/>
      <c r="T1471" s="185"/>
      <c r="U1471" s="185"/>
      <c r="V1471" s="185"/>
      <c r="W1471" s="185"/>
      <c r="X1471" s="185"/>
      <c r="Y1471" s="185"/>
      <c r="Z1471" s="185"/>
      <c r="AA1471" s="185"/>
      <c r="AB1471" s="185"/>
      <c r="AC1471" s="185"/>
      <c r="AD1471" s="185"/>
      <c r="AE1471" s="185"/>
      <c r="AF1471" s="185"/>
      <c r="AG1471" s="185"/>
      <c r="AH1471" s="249"/>
      <c r="AI1471" s="185"/>
      <c r="AJ1471" s="185"/>
      <c r="AK1471" s="185"/>
      <c r="AL1471" s="185"/>
      <c r="AM1471" s="185"/>
    </row>
    <row r="1472" spans="1:39">
      <c r="A1472" s="162"/>
      <c r="B1472" s="162"/>
      <c r="C1472" s="162"/>
      <c r="D1472" s="162"/>
      <c r="E1472" s="162"/>
      <c r="F1472" s="162"/>
      <c r="G1472" s="162"/>
      <c r="H1472" s="163"/>
      <c r="I1472" s="292"/>
      <c r="J1472" s="292"/>
      <c r="K1472" s="292"/>
      <c r="L1472" s="185"/>
      <c r="M1472" s="185"/>
      <c r="N1472" s="185"/>
      <c r="O1472" s="185"/>
      <c r="P1472" s="185"/>
      <c r="Q1472" s="185"/>
      <c r="R1472" s="185"/>
      <c r="S1472" s="185"/>
      <c r="T1472" s="185"/>
      <c r="U1472" s="185"/>
      <c r="V1472" s="185"/>
      <c r="W1472" s="185"/>
      <c r="X1472" s="185"/>
      <c r="Y1472" s="185"/>
      <c r="Z1472" s="185"/>
      <c r="AA1472" s="185"/>
      <c r="AB1472" s="185"/>
      <c r="AC1472" s="185"/>
      <c r="AD1472" s="185"/>
      <c r="AE1472" s="185"/>
      <c r="AF1472" s="185"/>
      <c r="AG1472" s="185"/>
      <c r="AH1472" s="249"/>
      <c r="AI1472" s="185"/>
      <c r="AJ1472" s="185"/>
      <c r="AK1472" s="185"/>
      <c r="AL1472" s="185"/>
      <c r="AM1472" s="185"/>
    </row>
    <row r="1473" spans="1:39">
      <c r="A1473" s="162"/>
      <c r="B1473" s="162"/>
      <c r="C1473" s="162"/>
      <c r="D1473" s="162"/>
      <c r="E1473" s="162"/>
      <c r="F1473" s="162"/>
      <c r="G1473" s="162"/>
      <c r="H1473" s="163"/>
      <c r="I1473" s="292"/>
      <c r="J1473" s="292"/>
      <c r="K1473" s="292"/>
      <c r="L1473" s="185"/>
      <c r="M1473" s="185"/>
      <c r="N1473" s="185"/>
      <c r="O1473" s="185"/>
      <c r="P1473" s="185"/>
      <c r="Q1473" s="185"/>
      <c r="R1473" s="185"/>
      <c r="S1473" s="185"/>
      <c r="T1473" s="185"/>
      <c r="U1473" s="185"/>
      <c r="V1473" s="185"/>
      <c r="W1473" s="185"/>
      <c r="X1473" s="185"/>
      <c r="Y1473" s="185"/>
      <c r="Z1473" s="185"/>
      <c r="AA1473" s="185"/>
      <c r="AB1473" s="185"/>
      <c r="AC1473" s="185"/>
      <c r="AD1473" s="185"/>
      <c r="AE1473" s="185"/>
      <c r="AF1473" s="185"/>
      <c r="AG1473" s="185"/>
      <c r="AH1473" s="249"/>
      <c r="AI1473" s="185"/>
      <c r="AJ1473" s="185"/>
      <c r="AK1473" s="185"/>
      <c r="AL1473" s="185"/>
      <c r="AM1473" s="185"/>
    </row>
    <row r="1474" spans="1:39">
      <c r="A1474" s="162"/>
      <c r="B1474" s="162"/>
      <c r="C1474" s="162"/>
      <c r="D1474" s="162"/>
      <c r="E1474" s="162"/>
      <c r="F1474" s="162"/>
      <c r="G1474" s="162"/>
      <c r="H1474" s="163"/>
      <c r="I1474" s="292"/>
      <c r="J1474" s="292"/>
      <c r="K1474" s="292"/>
      <c r="L1474" s="185"/>
      <c r="M1474" s="185"/>
      <c r="N1474" s="185"/>
      <c r="O1474" s="185"/>
      <c r="P1474" s="185"/>
      <c r="Q1474" s="185"/>
      <c r="R1474" s="185"/>
      <c r="S1474" s="185"/>
      <c r="T1474" s="185"/>
      <c r="U1474" s="185"/>
      <c r="V1474" s="185"/>
      <c r="W1474" s="185"/>
      <c r="X1474" s="185"/>
      <c r="Y1474" s="185"/>
      <c r="Z1474" s="185"/>
      <c r="AA1474" s="185"/>
      <c r="AB1474" s="185"/>
      <c r="AC1474" s="185"/>
      <c r="AD1474" s="185"/>
      <c r="AE1474" s="185"/>
      <c r="AF1474" s="185"/>
      <c r="AG1474" s="185"/>
      <c r="AH1474" s="249"/>
      <c r="AI1474" s="185"/>
      <c r="AJ1474" s="185"/>
      <c r="AK1474" s="185"/>
      <c r="AL1474" s="185"/>
      <c r="AM1474" s="185"/>
    </row>
    <row r="1475" spans="1:39">
      <c r="A1475" s="162"/>
      <c r="B1475" s="162"/>
      <c r="C1475" s="162"/>
      <c r="D1475" s="162"/>
      <c r="E1475" s="162"/>
      <c r="F1475" s="162"/>
      <c r="G1475" s="162"/>
      <c r="H1475" s="163"/>
      <c r="I1475" s="292"/>
      <c r="J1475" s="292"/>
      <c r="K1475" s="292"/>
      <c r="L1475" s="185"/>
      <c r="M1475" s="185"/>
      <c r="N1475" s="185"/>
      <c r="O1475" s="185"/>
      <c r="P1475" s="185"/>
      <c r="Q1475" s="185"/>
      <c r="R1475" s="185"/>
      <c r="S1475" s="185"/>
      <c r="T1475" s="185"/>
      <c r="U1475" s="185"/>
      <c r="V1475" s="185"/>
      <c r="W1475" s="185"/>
      <c r="X1475" s="185"/>
      <c r="Y1475" s="185"/>
      <c r="Z1475" s="185"/>
      <c r="AA1475" s="185"/>
      <c r="AB1475" s="185"/>
      <c r="AC1475" s="185"/>
      <c r="AD1475" s="185"/>
      <c r="AE1475" s="185"/>
      <c r="AF1475" s="185"/>
      <c r="AG1475" s="185"/>
      <c r="AH1475" s="249"/>
      <c r="AI1475" s="185"/>
      <c r="AJ1475" s="185"/>
      <c r="AK1475" s="185"/>
      <c r="AL1475" s="185"/>
      <c r="AM1475" s="185"/>
    </row>
    <row r="1476" spans="1:39">
      <c r="A1476" s="162"/>
      <c r="B1476" s="162"/>
      <c r="C1476" s="162"/>
      <c r="D1476" s="162"/>
      <c r="E1476" s="162"/>
      <c r="F1476" s="162"/>
      <c r="G1476" s="162"/>
      <c r="H1476" s="163"/>
      <c r="I1476" s="292"/>
      <c r="J1476" s="292"/>
      <c r="K1476" s="292"/>
      <c r="L1476" s="185"/>
      <c r="M1476" s="185"/>
      <c r="N1476" s="185"/>
      <c r="O1476" s="185"/>
      <c r="P1476" s="185"/>
      <c r="Q1476" s="185"/>
      <c r="R1476" s="185"/>
      <c r="S1476" s="185"/>
      <c r="T1476" s="185"/>
      <c r="U1476" s="185"/>
      <c r="V1476" s="185"/>
      <c r="W1476" s="185"/>
      <c r="X1476" s="185"/>
      <c r="Y1476" s="185"/>
      <c r="Z1476" s="185"/>
      <c r="AA1476" s="185"/>
      <c r="AB1476" s="185"/>
      <c r="AC1476" s="185"/>
      <c r="AD1476" s="185"/>
      <c r="AE1476" s="185"/>
      <c r="AF1476" s="185"/>
      <c r="AG1476" s="185"/>
      <c r="AH1476" s="249"/>
      <c r="AI1476" s="185"/>
      <c r="AJ1476" s="185"/>
      <c r="AK1476" s="185"/>
      <c r="AL1476" s="185"/>
      <c r="AM1476" s="185"/>
    </row>
    <row r="1477" spans="1:39">
      <c r="A1477" s="162"/>
      <c r="B1477" s="162"/>
      <c r="C1477" s="162"/>
      <c r="D1477" s="162"/>
      <c r="E1477" s="162"/>
      <c r="F1477" s="162"/>
      <c r="G1477" s="162"/>
      <c r="H1477" s="163"/>
      <c r="I1477" s="292"/>
      <c r="J1477" s="292"/>
      <c r="K1477" s="292"/>
      <c r="L1477" s="185"/>
      <c r="M1477" s="185"/>
      <c r="N1477" s="185"/>
      <c r="O1477" s="185"/>
      <c r="P1477" s="185"/>
      <c r="Q1477" s="185"/>
      <c r="R1477" s="185"/>
      <c r="S1477" s="185"/>
      <c r="T1477" s="185"/>
      <c r="U1477" s="185"/>
      <c r="V1477" s="185"/>
      <c r="W1477" s="185"/>
      <c r="X1477" s="185"/>
      <c r="Y1477" s="185"/>
      <c r="Z1477" s="185"/>
      <c r="AA1477" s="185"/>
      <c r="AB1477" s="185"/>
      <c r="AC1477" s="185"/>
      <c r="AD1477" s="185"/>
      <c r="AE1477" s="185"/>
      <c r="AF1477" s="185"/>
      <c r="AG1477" s="185"/>
      <c r="AH1477" s="249"/>
      <c r="AI1477" s="185"/>
      <c r="AJ1477" s="185"/>
      <c r="AK1477" s="185"/>
      <c r="AL1477" s="185"/>
      <c r="AM1477" s="185"/>
    </row>
    <row r="1478" spans="1:39">
      <c r="A1478" s="162"/>
      <c r="B1478" s="162"/>
      <c r="C1478" s="162"/>
      <c r="D1478" s="162"/>
      <c r="E1478" s="162"/>
      <c r="F1478" s="162"/>
      <c r="G1478" s="162"/>
      <c r="H1478" s="163"/>
      <c r="I1478" s="292"/>
      <c r="J1478" s="292"/>
      <c r="K1478" s="292"/>
      <c r="L1478" s="185"/>
      <c r="M1478" s="185"/>
      <c r="N1478" s="185"/>
      <c r="O1478" s="185"/>
      <c r="P1478" s="185"/>
      <c r="Q1478" s="185"/>
      <c r="R1478" s="185"/>
      <c r="S1478" s="185"/>
      <c r="T1478" s="185"/>
      <c r="U1478" s="185"/>
      <c r="V1478" s="185"/>
      <c r="W1478" s="185"/>
      <c r="X1478" s="185"/>
      <c r="Y1478" s="185"/>
      <c r="Z1478" s="185"/>
      <c r="AA1478" s="185"/>
      <c r="AB1478" s="185"/>
      <c r="AC1478" s="185"/>
      <c r="AD1478" s="185"/>
      <c r="AE1478" s="185"/>
      <c r="AF1478" s="185"/>
      <c r="AG1478" s="185"/>
      <c r="AH1478" s="249"/>
      <c r="AI1478" s="185"/>
      <c r="AJ1478" s="185"/>
      <c r="AK1478" s="185"/>
      <c r="AL1478" s="185"/>
      <c r="AM1478" s="185"/>
    </row>
    <row r="1479" spans="1:39">
      <c r="A1479" s="162"/>
      <c r="B1479" s="162"/>
      <c r="C1479" s="162"/>
      <c r="D1479" s="162"/>
      <c r="E1479" s="162"/>
      <c r="F1479" s="162"/>
      <c r="G1479" s="162"/>
      <c r="H1479" s="163"/>
      <c r="I1479" s="292"/>
      <c r="J1479" s="292"/>
      <c r="K1479" s="292"/>
      <c r="L1479" s="185"/>
      <c r="M1479" s="185"/>
      <c r="N1479" s="185"/>
      <c r="O1479" s="185"/>
      <c r="P1479" s="185"/>
      <c r="Q1479" s="185"/>
      <c r="R1479" s="185"/>
      <c r="S1479" s="185"/>
      <c r="T1479" s="185"/>
      <c r="U1479" s="185"/>
      <c r="V1479" s="185"/>
      <c r="W1479" s="185"/>
      <c r="X1479" s="185"/>
      <c r="Y1479" s="185"/>
      <c r="Z1479" s="185"/>
      <c r="AA1479" s="185"/>
      <c r="AB1479" s="185"/>
      <c r="AC1479" s="185"/>
      <c r="AD1479" s="185"/>
      <c r="AE1479" s="185"/>
      <c r="AF1479" s="185"/>
      <c r="AG1479" s="185"/>
      <c r="AH1479" s="249"/>
      <c r="AI1479" s="185"/>
      <c r="AJ1479" s="185"/>
      <c r="AK1479" s="185"/>
      <c r="AL1479" s="185"/>
      <c r="AM1479" s="185"/>
    </row>
    <row r="1480" spans="1:39">
      <c r="A1480" s="162"/>
      <c r="B1480" s="162"/>
      <c r="C1480" s="162"/>
      <c r="D1480" s="162"/>
      <c r="E1480" s="162"/>
      <c r="F1480" s="162"/>
      <c r="G1480" s="162"/>
      <c r="H1480" s="163"/>
      <c r="I1480" s="292"/>
      <c r="J1480" s="292"/>
      <c r="K1480" s="292"/>
      <c r="L1480" s="185"/>
      <c r="M1480" s="185"/>
      <c r="N1480" s="185"/>
      <c r="O1480" s="185"/>
      <c r="P1480" s="185"/>
      <c r="Q1480" s="185"/>
      <c r="R1480" s="185"/>
      <c r="S1480" s="185"/>
      <c r="T1480" s="185"/>
      <c r="U1480" s="185"/>
      <c r="V1480" s="185"/>
      <c r="W1480" s="185"/>
      <c r="X1480" s="185"/>
      <c r="Y1480" s="185"/>
      <c r="Z1480" s="185"/>
      <c r="AA1480" s="185"/>
      <c r="AB1480" s="185"/>
      <c r="AC1480" s="185"/>
      <c r="AD1480" s="185"/>
      <c r="AE1480" s="185"/>
      <c r="AF1480" s="185"/>
      <c r="AG1480" s="185"/>
      <c r="AH1480" s="249"/>
      <c r="AI1480" s="185"/>
      <c r="AJ1480" s="185"/>
      <c r="AK1480" s="185"/>
      <c r="AL1480" s="185"/>
      <c r="AM1480" s="185"/>
    </row>
    <row r="1481" spans="1:39">
      <c r="A1481" s="162"/>
      <c r="B1481" s="162"/>
      <c r="C1481" s="162"/>
      <c r="D1481" s="162"/>
      <c r="E1481" s="162"/>
      <c r="F1481" s="162"/>
      <c r="G1481" s="162"/>
      <c r="H1481" s="163"/>
      <c r="I1481" s="292"/>
      <c r="J1481" s="292"/>
      <c r="K1481" s="292"/>
      <c r="L1481" s="185"/>
      <c r="M1481" s="185"/>
      <c r="N1481" s="185"/>
      <c r="O1481" s="185"/>
      <c r="P1481" s="185"/>
      <c r="Q1481" s="185"/>
      <c r="R1481" s="185"/>
      <c r="S1481" s="185"/>
      <c r="T1481" s="185"/>
      <c r="U1481" s="185"/>
      <c r="V1481" s="185"/>
      <c r="W1481" s="185"/>
      <c r="X1481" s="185"/>
      <c r="Y1481" s="185"/>
      <c r="Z1481" s="185"/>
      <c r="AA1481" s="185"/>
      <c r="AB1481" s="185"/>
      <c r="AC1481" s="185"/>
      <c r="AD1481" s="185"/>
      <c r="AE1481" s="185"/>
      <c r="AF1481" s="185"/>
      <c r="AG1481" s="185"/>
      <c r="AH1481" s="249"/>
      <c r="AI1481" s="185"/>
      <c r="AJ1481" s="185"/>
      <c r="AK1481" s="185"/>
      <c r="AL1481" s="185"/>
      <c r="AM1481" s="185"/>
    </row>
    <row r="1482" spans="1:39">
      <c r="A1482" s="162"/>
      <c r="B1482" s="162"/>
      <c r="C1482" s="162"/>
      <c r="D1482" s="162"/>
      <c r="E1482" s="162"/>
      <c r="F1482" s="162"/>
      <c r="G1482" s="162"/>
      <c r="H1482" s="163"/>
      <c r="I1482" s="292"/>
      <c r="J1482" s="292"/>
      <c r="K1482" s="292"/>
      <c r="L1482" s="185"/>
      <c r="M1482" s="185"/>
      <c r="N1482" s="185"/>
      <c r="O1482" s="185"/>
      <c r="P1482" s="185"/>
      <c r="Q1482" s="185"/>
      <c r="R1482" s="185"/>
      <c r="S1482" s="185"/>
      <c r="T1482" s="185"/>
      <c r="U1482" s="185"/>
      <c r="V1482" s="185"/>
      <c r="W1482" s="185"/>
      <c r="X1482" s="185"/>
      <c r="Y1482" s="185"/>
      <c r="Z1482" s="185"/>
      <c r="AA1482" s="185"/>
      <c r="AB1482" s="185"/>
      <c r="AC1482" s="185"/>
      <c r="AD1482" s="185"/>
      <c r="AE1482" s="185"/>
      <c r="AF1482" s="185"/>
      <c r="AG1482" s="185"/>
      <c r="AH1482" s="249"/>
      <c r="AI1482" s="185"/>
      <c r="AJ1482" s="185"/>
      <c r="AK1482" s="185"/>
      <c r="AL1482" s="185"/>
      <c r="AM1482" s="185"/>
    </row>
    <row r="1483" spans="1:39">
      <c r="A1483" s="162"/>
      <c r="B1483" s="162"/>
      <c r="C1483" s="162"/>
      <c r="D1483" s="162"/>
      <c r="E1483" s="162"/>
      <c r="F1483" s="162"/>
      <c r="G1483" s="162"/>
      <c r="H1483" s="163"/>
      <c r="I1483" s="292"/>
      <c r="J1483" s="292"/>
      <c r="K1483" s="292"/>
      <c r="L1483" s="185"/>
      <c r="M1483" s="185"/>
      <c r="N1483" s="185"/>
      <c r="O1483" s="185"/>
      <c r="P1483" s="185"/>
      <c r="Q1483" s="185"/>
      <c r="R1483" s="185"/>
      <c r="S1483" s="185"/>
      <c r="T1483" s="185"/>
      <c r="U1483" s="185"/>
      <c r="V1483" s="185"/>
      <c r="W1483" s="185"/>
      <c r="X1483" s="185"/>
      <c r="Y1483" s="185"/>
      <c r="Z1483" s="185"/>
      <c r="AA1483" s="185"/>
      <c r="AB1483" s="185"/>
      <c r="AC1483" s="185"/>
      <c r="AD1483" s="185"/>
      <c r="AE1483" s="185"/>
      <c r="AF1483" s="185"/>
      <c r="AG1483" s="185"/>
      <c r="AH1483" s="249"/>
      <c r="AI1483" s="185"/>
      <c r="AJ1483" s="185"/>
      <c r="AK1483" s="185"/>
      <c r="AL1483" s="185"/>
      <c r="AM1483" s="185"/>
    </row>
    <row r="1484" spans="1:39">
      <c r="A1484" s="162"/>
      <c r="B1484" s="162"/>
      <c r="C1484" s="162"/>
      <c r="D1484" s="162"/>
      <c r="E1484" s="162"/>
      <c r="F1484" s="162"/>
      <c r="G1484" s="162"/>
      <c r="H1484" s="163"/>
      <c r="I1484" s="292"/>
      <c r="J1484" s="292"/>
      <c r="K1484" s="292"/>
      <c r="L1484" s="185"/>
      <c r="M1484" s="185"/>
      <c r="N1484" s="185"/>
      <c r="O1484" s="185"/>
      <c r="P1484" s="185"/>
      <c r="Q1484" s="185"/>
      <c r="R1484" s="185"/>
      <c r="S1484" s="185"/>
      <c r="T1484" s="185"/>
      <c r="U1484" s="185"/>
      <c r="V1484" s="185"/>
      <c r="W1484" s="185"/>
      <c r="X1484" s="185"/>
      <c r="Y1484" s="185"/>
      <c r="Z1484" s="185"/>
      <c r="AA1484" s="185"/>
      <c r="AB1484" s="185"/>
      <c r="AC1484" s="185"/>
      <c r="AD1484" s="185"/>
      <c r="AE1484" s="185"/>
      <c r="AF1484" s="185"/>
      <c r="AG1484" s="185"/>
      <c r="AH1484" s="249"/>
      <c r="AI1484" s="185"/>
      <c r="AJ1484" s="185"/>
      <c r="AK1484" s="185"/>
      <c r="AL1484" s="185"/>
      <c r="AM1484" s="185"/>
    </row>
    <row r="1485" spans="1:39">
      <c r="A1485" s="162"/>
      <c r="B1485" s="162"/>
      <c r="C1485" s="162"/>
      <c r="D1485" s="162"/>
      <c r="E1485" s="162"/>
      <c r="F1485" s="162"/>
      <c r="G1485" s="162"/>
      <c r="H1485" s="163"/>
      <c r="I1485" s="292"/>
      <c r="J1485" s="292"/>
      <c r="K1485" s="292"/>
      <c r="L1485" s="185"/>
      <c r="M1485" s="185"/>
      <c r="N1485" s="185"/>
      <c r="O1485" s="185"/>
      <c r="P1485" s="185"/>
      <c r="Q1485" s="185"/>
      <c r="R1485" s="185"/>
      <c r="S1485" s="185"/>
      <c r="T1485" s="185"/>
      <c r="U1485" s="185"/>
      <c r="V1485" s="185"/>
      <c r="W1485" s="185"/>
      <c r="X1485" s="185"/>
      <c r="Y1485" s="185"/>
      <c r="Z1485" s="185"/>
      <c r="AA1485" s="185"/>
      <c r="AB1485" s="185"/>
      <c r="AC1485" s="185"/>
      <c r="AD1485" s="185"/>
      <c r="AE1485" s="185"/>
      <c r="AF1485" s="185"/>
      <c r="AG1485" s="185"/>
      <c r="AH1485" s="249"/>
      <c r="AI1485" s="185"/>
      <c r="AJ1485" s="185"/>
      <c r="AK1485" s="185"/>
      <c r="AL1485" s="185"/>
      <c r="AM1485" s="185"/>
    </row>
    <row r="1486" spans="1:39">
      <c r="A1486" s="162"/>
      <c r="B1486" s="162"/>
      <c r="C1486" s="162"/>
      <c r="D1486" s="162"/>
      <c r="E1486" s="162"/>
      <c r="F1486" s="162"/>
      <c r="G1486" s="162"/>
      <c r="H1486" s="163"/>
      <c r="I1486" s="292"/>
      <c r="J1486" s="292"/>
      <c r="K1486" s="292"/>
      <c r="L1486" s="185"/>
      <c r="M1486" s="185"/>
      <c r="N1486" s="185"/>
      <c r="O1486" s="185"/>
      <c r="P1486" s="185"/>
      <c r="Q1486" s="185"/>
      <c r="R1486" s="185"/>
      <c r="S1486" s="185"/>
      <c r="T1486" s="185"/>
      <c r="U1486" s="185"/>
      <c r="V1486" s="185"/>
      <c r="W1486" s="185"/>
      <c r="X1486" s="185"/>
      <c r="Y1486" s="185"/>
      <c r="Z1486" s="185"/>
      <c r="AA1486" s="185"/>
      <c r="AB1486" s="185"/>
      <c r="AC1486" s="185"/>
      <c r="AD1486" s="185"/>
      <c r="AE1486" s="185"/>
      <c r="AF1486" s="185"/>
      <c r="AG1486" s="185"/>
      <c r="AH1486" s="249"/>
      <c r="AI1486" s="185"/>
      <c r="AJ1486" s="185"/>
      <c r="AK1486" s="185"/>
      <c r="AL1486" s="185"/>
      <c r="AM1486" s="185"/>
    </row>
    <row r="1487" spans="1:39">
      <c r="A1487" s="162"/>
      <c r="B1487" s="162"/>
      <c r="C1487" s="162"/>
      <c r="D1487" s="162"/>
      <c r="E1487" s="162"/>
      <c r="F1487" s="162"/>
      <c r="G1487" s="162"/>
      <c r="H1487" s="163"/>
      <c r="I1487" s="292"/>
      <c r="J1487" s="292"/>
      <c r="K1487" s="292"/>
      <c r="L1487" s="185"/>
      <c r="M1487" s="185"/>
      <c r="N1487" s="185"/>
      <c r="O1487" s="185"/>
      <c r="P1487" s="185"/>
      <c r="Q1487" s="185"/>
      <c r="R1487" s="185"/>
      <c r="S1487" s="185"/>
      <c r="T1487" s="185"/>
      <c r="U1487" s="185"/>
      <c r="V1487" s="185"/>
      <c r="W1487" s="185"/>
      <c r="X1487" s="185"/>
      <c r="Y1487" s="185"/>
      <c r="Z1487" s="185"/>
      <c r="AA1487" s="185"/>
      <c r="AB1487" s="185"/>
      <c r="AC1487" s="185"/>
      <c r="AD1487" s="185"/>
      <c r="AE1487" s="185"/>
      <c r="AF1487" s="185"/>
      <c r="AG1487" s="185"/>
      <c r="AH1487" s="249"/>
      <c r="AI1487" s="185"/>
      <c r="AJ1487" s="185"/>
      <c r="AK1487" s="185"/>
      <c r="AL1487" s="185"/>
      <c r="AM1487" s="185"/>
    </row>
    <row r="1488" spans="1:39">
      <c r="A1488" s="162"/>
      <c r="B1488" s="162"/>
      <c r="C1488" s="162"/>
      <c r="D1488" s="162"/>
      <c r="E1488" s="162"/>
      <c r="F1488" s="162"/>
      <c r="G1488" s="162"/>
      <c r="H1488" s="163"/>
      <c r="I1488" s="292"/>
      <c r="J1488" s="292"/>
      <c r="K1488" s="292"/>
      <c r="L1488" s="185"/>
      <c r="M1488" s="185"/>
      <c r="N1488" s="185"/>
      <c r="O1488" s="185"/>
      <c r="P1488" s="185"/>
      <c r="Q1488" s="185"/>
      <c r="R1488" s="185"/>
      <c r="S1488" s="185"/>
      <c r="T1488" s="185"/>
      <c r="U1488" s="185"/>
      <c r="V1488" s="185"/>
      <c r="W1488" s="185"/>
      <c r="X1488" s="185"/>
      <c r="Y1488" s="185"/>
      <c r="Z1488" s="185"/>
      <c r="AA1488" s="185"/>
      <c r="AB1488" s="185"/>
      <c r="AC1488" s="185"/>
      <c r="AD1488" s="185"/>
      <c r="AE1488" s="185"/>
      <c r="AF1488" s="185"/>
      <c r="AG1488" s="185"/>
      <c r="AH1488" s="249"/>
      <c r="AI1488" s="185"/>
      <c r="AJ1488" s="185"/>
      <c r="AK1488" s="185"/>
      <c r="AL1488" s="185"/>
      <c r="AM1488" s="185"/>
    </row>
    <row r="1489" spans="1:39">
      <c r="A1489" s="162"/>
      <c r="B1489" s="162"/>
      <c r="C1489" s="162"/>
      <c r="D1489" s="162"/>
      <c r="E1489" s="162"/>
      <c r="F1489" s="162"/>
      <c r="G1489" s="162"/>
      <c r="H1489" s="163"/>
      <c r="I1489" s="292"/>
      <c r="J1489" s="292"/>
      <c r="K1489" s="292"/>
      <c r="L1489" s="185"/>
      <c r="M1489" s="185"/>
      <c r="N1489" s="185"/>
      <c r="O1489" s="185"/>
      <c r="P1489" s="185"/>
      <c r="Q1489" s="185"/>
      <c r="R1489" s="185"/>
      <c r="S1489" s="185"/>
      <c r="T1489" s="185"/>
      <c r="U1489" s="185"/>
      <c r="V1489" s="185"/>
      <c r="W1489" s="185"/>
      <c r="X1489" s="185"/>
      <c r="Y1489" s="185"/>
      <c r="Z1489" s="185"/>
      <c r="AA1489" s="185"/>
      <c r="AB1489" s="185"/>
      <c r="AC1489" s="185"/>
      <c r="AD1489" s="185"/>
      <c r="AE1489" s="185"/>
      <c r="AF1489" s="185"/>
      <c r="AG1489" s="185"/>
      <c r="AH1489" s="249"/>
      <c r="AI1489" s="185"/>
      <c r="AJ1489" s="185"/>
      <c r="AK1489" s="185"/>
      <c r="AL1489" s="185"/>
      <c r="AM1489" s="185"/>
    </row>
    <row r="1490" spans="1:39">
      <c r="A1490" s="162"/>
      <c r="B1490" s="162"/>
      <c r="C1490" s="162"/>
      <c r="D1490" s="162"/>
      <c r="E1490" s="162"/>
      <c r="F1490" s="162"/>
      <c r="G1490" s="162"/>
      <c r="H1490" s="163"/>
      <c r="I1490" s="292"/>
      <c r="J1490" s="292"/>
      <c r="K1490" s="292"/>
      <c r="L1490" s="185"/>
      <c r="M1490" s="185"/>
      <c r="N1490" s="185"/>
      <c r="O1490" s="185"/>
      <c r="P1490" s="185"/>
      <c r="Q1490" s="185"/>
      <c r="R1490" s="185"/>
      <c r="S1490" s="185"/>
      <c r="T1490" s="185"/>
      <c r="U1490" s="185"/>
      <c r="V1490" s="185"/>
      <c r="W1490" s="185"/>
      <c r="X1490" s="185"/>
      <c r="Y1490" s="185"/>
      <c r="Z1490" s="185"/>
      <c r="AA1490" s="185"/>
      <c r="AB1490" s="185"/>
      <c r="AC1490" s="185"/>
      <c r="AD1490" s="185"/>
      <c r="AE1490" s="185"/>
      <c r="AF1490" s="185"/>
      <c r="AG1490" s="185"/>
      <c r="AH1490" s="249"/>
      <c r="AI1490" s="185"/>
      <c r="AJ1490" s="185"/>
      <c r="AK1490" s="185"/>
      <c r="AL1490" s="185"/>
      <c r="AM1490" s="185"/>
    </row>
    <row r="1491" spans="1:39">
      <c r="A1491" s="162"/>
      <c r="B1491" s="162"/>
      <c r="C1491" s="162"/>
      <c r="D1491" s="162"/>
      <c r="E1491" s="162"/>
      <c r="F1491" s="162"/>
      <c r="G1491" s="162"/>
      <c r="H1491" s="163"/>
      <c r="I1491" s="292"/>
      <c r="J1491" s="292"/>
      <c r="K1491" s="292"/>
      <c r="L1491" s="185"/>
      <c r="M1491" s="185"/>
      <c r="N1491" s="185"/>
      <c r="O1491" s="185"/>
      <c r="P1491" s="185"/>
      <c r="Q1491" s="185"/>
      <c r="R1491" s="185"/>
      <c r="S1491" s="185"/>
      <c r="T1491" s="185"/>
      <c r="U1491" s="185"/>
      <c r="V1491" s="185"/>
      <c r="W1491" s="185"/>
      <c r="X1491" s="185"/>
      <c r="Y1491" s="185"/>
      <c r="Z1491" s="185"/>
      <c r="AA1491" s="185"/>
      <c r="AB1491" s="185"/>
      <c r="AC1491" s="185"/>
      <c r="AD1491" s="185"/>
      <c r="AE1491" s="185"/>
      <c r="AF1491" s="185"/>
      <c r="AG1491" s="185"/>
      <c r="AH1491" s="249"/>
      <c r="AI1491" s="185"/>
      <c r="AJ1491" s="185"/>
      <c r="AK1491" s="185"/>
      <c r="AL1491" s="185"/>
      <c r="AM1491" s="185"/>
    </row>
    <row r="1492" spans="1:39">
      <c r="A1492" s="162"/>
      <c r="B1492" s="162"/>
      <c r="C1492" s="162"/>
      <c r="D1492" s="162"/>
      <c r="E1492" s="162"/>
      <c r="F1492" s="162"/>
      <c r="G1492" s="162"/>
      <c r="H1492" s="163"/>
      <c r="I1492" s="292"/>
      <c r="J1492" s="292"/>
      <c r="K1492" s="292"/>
      <c r="L1492" s="185"/>
      <c r="M1492" s="185"/>
      <c r="N1492" s="185"/>
      <c r="O1492" s="185"/>
      <c r="P1492" s="185"/>
      <c r="Q1492" s="185"/>
      <c r="R1492" s="185"/>
      <c r="S1492" s="185"/>
      <c r="T1492" s="185"/>
      <c r="U1492" s="185"/>
      <c r="V1492" s="185"/>
      <c r="W1492" s="185"/>
      <c r="X1492" s="185"/>
      <c r="Y1492" s="185"/>
      <c r="Z1492" s="185"/>
      <c r="AA1492" s="185"/>
      <c r="AB1492" s="185"/>
      <c r="AC1492" s="185"/>
      <c r="AD1492" s="185"/>
      <c r="AE1492" s="185"/>
      <c r="AF1492" s="185"/>
      <c r="AG1492" s="185"/>
      <c r="AH1492" s="249"/>
      <c r="AI1492" s="185"/>
      <c r="AJ1492" s="185"/>
      <c r="AK1492" s="185"/>
      <c r="AL1492" s="185"/>
      <c r="AM1492" s="185"/>
    </row>
    <row r="1493" spans="1:39">
      <c r="A1493" s="162"/>
      <c r="B1493" s="162"/>
      <c r="C1493" s="162"/>
      <c r="D1493" s="162"/>
      <c r="E1493" s="162"/>
      <c r="F1493" s="162"/>
      <c r="G1493" s="162"/>
      <c r="H1493" s="163"/>
      <c r="I1493" s="292"/>
      <c r="J1493" s="292"/>
      <c r="K1493" s="292"/>
      <c r="L1493" s="185"/>
      <c r="M1493" s="185"/>
      <c r="N1493" s="185"/>
      <c r="O1493" s="185"/>
      <c r="P1493" s="185"/>
      <c r="Q1493" s="185"/>
      <c r="R1493" s="185"/>
      <c r="S1493" s="185"/>
      <c r="T1493" s="185"/>
      <c r="U1493" s="185"/>
      <c r="V1493" s="185"/>
      <c r="W1493" s="185"/>
      <c r="X1493" s="185"/>
      <c r="Y1493" s="185"/>
      <c r="Z1493" s="185"/>
      <c r="AA1493" s="185"/>
      <c r="AB1493" s="185"/>
      <c r="AC1493" s="185"/>
      <c r="AD1493" s="185"/>
      <c r="AE1493" s="185"/>
      <c r="AF1493" s="185"/>
      <c r="AG1493" s="185"/>
      <c r="AH1493" s="249"/>
      <c r="AI1493" s="185"/>
      <c r="AJ1493" s="185"/>
      <c r="AK1493" s="185"/>
      <c r="AL1493" s="185"/>
      <c r="AM1493" s="185"/>
    </row>
    <row r="1494" spans="1:39">
      <c r="A1494" s="162"/>
      <c r="B1494" s="162"/>
      <c r="C1494" s="162"/>
      <c r="D1494" s="162"/>
      <c r="E1494" s="162"/>
      <c r="F1494" s="162"/>
      <c r="G1494" s="162"/>
      <c r="H1494" s="163"/>
      <c r="I1494" s="292"/>
      <c r="J1494" s="292"/>
      <c r="K1494" s="292"/>
      <c r="L1494" s="185"/>
      <c r="M1494" s="185"/>
      <c r="N1494" s="185"/>
      <c r="O1494" s="185"/>
      <c r="P1494" s="185"/>
      <c r="Q1494" s="185"/>
      <c r="R1494" s="185"/>
      <c r="S1494" s="185"/>
      <c r="T1494" s="185"/>
      <c r="U1494" s="185"/>
      <c r="V1494" s="185"/>
      <c r="W1494" s="185"/>
      <c r="X1494" s="185"/>
      <c r="Y1494" s="185"/>
      <c r="Z1494" s="185"/>
      <c r="AA1494" s="185"/>
      <c r="AB1494" s="185"/>
      <c r="AC1494" s="185"/>
      <c r="AD1494" s="185"/>
      <c r="AE1494" s="185"/>
      <c r="AF1494" s="185"/>
      <c r="AG1494" s="185"/>
      <c r="AH1494" s="249"/>
      <c r="AI1494" s="185"/>
      <c r="AJ1494" s="185"/>
      <c r="AK1494" s="185"/>
      <c r="AL1494" s="185"/>
      <c r="AM1494" s="185"/>
    </row>
    <row r="1495" spans="1:39">
      <c r="A1495" s="162"/>
      <c r="B1495" s="162"/>
      <c r="C1495" s="162"/>
      <c r="D1495" s="162"/>
      <c r="E1495" s="162"/>
      <c r="F1495" s="162"/>
      <c r="G1495" s="162"/>
      <c r="H1495" s="163"/>
      <c r="I1495" s="292"/>
      <c r="J1495" s="292"/>
      <c r="K1495" s="292"/>
      <c r="L1495" s="185"/>
      <c r="M1495" s="185"/>
      <c r="N1495" s="185"/>
      <c r="O1495" s="185"/>
      <c r="P1495" s="185"/>
      <c r="Q1495" s="185"/>
      <c r="R1495" s="185"/>
      <c r="S1495" s="185"/>
      <c r="T1495" s="185"/>
      <c r="U1495" s="185"/>
      <c r="V1495" s="185"/>
      <c r="W1495" s="185"/>
      <c r="X1495" s="185"/>
      <c r="Y1495" s="185"/>
      <c r="Z1495" s="185"/>
      <c r="AA1495" s="185"/>
      <c r="AB1495" s="185"/>
      <c r="AC1495" s="185"/>
      <c r="AD1495" s="185"/>
      <c r="AE1495" s="185"/>
      <c r="AF1495" s="185"/>
      <c r="AG1495" s="185"/>
      <c r="AH1495" s="249"/>
      <c r="AI1495" s="185"/>
      <c r="AJ1495" s="185"/>
      <c r="AK1495" s="185"/>
      <c r="AL1495" s="185"/>
      <c r="AM1495" s="185"/>
    </row>
    <row r="1496" spans="1:39">
      <c r="A1496" s="162"/>
      <c r="B1496" s="162"/>
      <c r="C1496" s="162"/>
      <c r="D1496" s="162"/>
      <c r="E1496" s="162"/>
      <c r="F1496" s="162"/>
      <c r="G1496" s="162"/>
      <c r="H1496" s="163"/>
      <c r="I1496" s="292"/>
      <c r="J1496" s="292"/>
      <c r="K1496" s="292"/>
      <c r="L1496" s="185"/>
      <c r="M1496" s="185"/>
      <c r="N1496" s="185"/>
      <c r="O1496" s="185"/>
      <c r="P1496" s="185"/>
      <c r="Q1496" s="185"/>
      <c r="R1496" s="185"/>
      <c r="S1496" s="185"/>
      <c r="T1496" s="185"/>
      <c r="U1496" s="185"/>
      <c r="V1496" s="185"/>
      <c r="W1496" s="185"/>
      <c r="X1496" s="185"/>
      <c r="Y1496" s="185"/>
      <c r="Z1496" s="185"/>
      <c r="AA1496" s="185"/>
      <c r="AB1496" s="185"/>
      <c r="AC1496" s="185"/>
      <c r="AD1496" s="185"/>
      <c r="AE1496" s="185"/>
      <c r="AF1496" s="185"/>
      <c r="AG1496" s="185"/>
      <c r="AH1496" s="249"/>
      <c r="AI1496" s="185"/>
      <c r="AJ1496" s="185"/>
      <c r="AK1496" s="185"/>
      <c r="AL1496" s="185"/>
      <c r="AM1496" s="185"/>
    </row>
    <row r="1497" spans="1:39">
      <c r="A1497" s="162"/>
      <c r="B1497" s="162"/>
      <c r="C1497" s="162"/>
      <c r="D1497" s="162"/>
      <c r="E1497" s="162"/>
      <c r="F1497" s="162"/>
      <c r="G1497" s="162"/>
      <c r="H1497" s="163"/>
      <c r="I1497" s="292"/>
      <c r="J1497" s="292"/>
      <c r="K1497" s="292"/>
      <c r="L1497" s="185"/>
      <c r="M1497" s="185"/>
      <c r="N1497" s="185"/>
      <c r="O1497" s="185"/>
      <c r="P1497" s="185"/>
      <c r="Q1497" s="185"/>
      <c r="R1497" s="185"/>
      <c r="S1497" s="185"/>
      <c r="T1497" s="185"/>
      <c r="U1497" s="185"/>
      <c r="V1497" s="185"/>
      <c r="W1497" s="185"/>
      <c r="X1497" s="185"/>
      <c r="Y1497" s="185"/>
      <c r="Z1497" s="185"/>
      <c r="AA1497" s="185"/>
      <c r="AB1497" s="185"/>
      <c r="AC1497" s="185"/>
      <c r="AD1497" s="185"/>
      <c r="AE1497" s="185"/>
      <c r="AF1497" s="185"/>
      <c r="AG1497" s="185"/>
      <c r="AH1497" s="249"/>
      <c r="AI1497" s="185"/>
      <c r="AJ1497" s="185"/>
      <c r="AK1497" s="185"/>
      <c r="AL1497" s="185"/>
      <c r="AM1497" s="185"/>
    </row>
    <row r="1498" spans="1:39">
      <c r="A1498" s="162"/>
      <c r="B1498" s="162"/>
      <c r="C1498" s="162"/>
      <c r="D1498" s="162"/>
      <c r="E1498" s="162"/>
      <c r="F1498" s="162"/>
      <c r="G1498" s="162"/>
      <c r="H1498" s="163"/>
      <c r="I1498" s="292"/>
      <c r="J1498" s="292"/>
      <c r="K1498" s="292"/>
      <c r="L1498" s="185"/>
      <c r="M1498" s="185"/>
      <c r="N1498" s="185"/>
      <c r="O1498" s="185"/>
      <c r="P1498" s="185"/>
      <c r="Q1498" s="185"/>
      <c r="R1498" s="185"/>
      <c r="S1498" s="185"/>
      <c r="T1498" s="185"/>
      <c r="U1498" s="185"/>
      <c r="V1498" s="185"/>
      <c r="W1498" s="185"/>
      <c r="X1498" s="185"/>
      <c r="Y1498" s="185"/>
      <c r="Z1498" s="185"/>
      <c r="AA1498" s="185"/>
      <c r="AB1498" s="185"/>
      <c r="AC1498" s="185"/>
      <c r="AD1498" s="185"/>
      <c r="AE1498" s="185"/>
      <c r="AF1498" s="185"/>
      <c r="AG1498" s="185"/>
      <c r="AH1498" s="249"/>
      <c r="AI1498" s="185"/>
      <c r="AJ1498" s="185"/>
      <c r="AK1498" s="185"/>
      <c r="AL1498" s="185"/>
      <c r="AM1498" s="185"/>
    </row>
    <row r="1499" spans="1:39">
      <c r="A1499" s="162"/>
      <c r="B1499" s="162"/>
      <c r="C1499" s="162"/>
      <c r="D1499" s="162"/>
      <c r="E1499" s="162"/>
      <c r="F1499" s="162"/>
      <c r="G1499" s="162"/>
      <c r="H1499" s="163"/>
      <c r="I1499" s="292"/>
      <c r="J1499" s="292"/>
      <c r="K1499" s="292"/>
      <c r="L1499" s="185"/>
      <c r="M1499" s="185"/>
      <c r="N1499" s="185"/>
      <c r="O1499" s="185"/>
      <c r="P1499" s="185"/>
      <c r="Q1499" s="185"/>
      <c r="R1499" s="185"/>
      <c r="S1499" s="185"/>
      <c r="T1499" s="185"/>
      <c r="U1499" s="185"/>
      <c r="V1499" s="185"/>
      <c r="W1499" s="185"/>
      <c r="X1499" s="185"/>
      <c r="Y1499" s="185"/>
      <c r="Z1499" s="185"/>
      <c r="AA1499" s="185"/>
      <c r="AB1499" s="185"/>
      <c r="AC1499" s="185"/>
      <c r="AD1499" s="185"/>
      <c r="AE1499" s="185"/>
      <c r="AF1499" s="185"/>
      <c r="AG1499" s="185"/>
      <c r="AH1499" s="249"/>
      <c r="AI1499" s="185"/>
      <c r="AJ1499" s="185"/>
      <c r="AK1499" s="185"/>
      <c r="AL1499" s="185"/>
      <c r="AM1499" s="185"/>
    </row>
    <row r="1500" spans="1:39">
      <c r="A1500" s="162"/>
      <c r="B1500" s="162"/>
      <c r="C1500" s="162"/>
      <c r="D1500" s="162"/>
      <c r="E1500" s="162"/>
      <c r="F1500" s="162"/>
      <c r="G1500" s="162"/>
      <c r="H1500" s="163"/>
      <c r="I1500" s="292"/>
      <c r="J1500" s="292"/>
      <c r="K1500" s="292"/>
      <c r="L1500" s="185"/>
      <c r="M1500" s="185"/>
      <c r="N1500" s="185"/>
      <c r="O1500" s="185"/>
      <c r="P1500" s="185"/>
      <c r="Q1500" s="185"/>
      <c r="R1500" s="185"/>
      <c r="S1500" s="185"/>
      <c r="T1500" s="185"/>
      <c r="U1500" s="185"/>
      <c r="V1500" s="185"/>
      <c r="W1500" s="185"/>
      <c r="X1500" s="185"/>
      <c r="Y1500" s="185"/>
      <c r="Z1500" s="185"/>
      <c r="AA1500" s="185"/>
      <c r="AB1500" s="185"/>
      <c r="AC1500" s="185"/>
      <c r="AD1500" s="185"/>
      <c r="AE1500" s="185"/>
      <c r="AF1500" s="185"/>
      <c r="AG1500" s="185"/>
      <c r="AH1500" s="249"/>
      <c r="AI1500" s="185"/>
      <c r="AJ1500" s="185"/>
      <c r="AK1500" s="185"/>
      <c r="AL1500" s="185"/>
      <c r="AM1500" s="185"/>
    </row>
    <row r="1501" spans="1:39">
      <c r="A1501" s="162"/>
      <c r="B1501" s="162"/>
      <c r="C1501" s="162"/>
      <c r="D1501" s="162"/>
      <c r="E1501" s="162"/>
      <c r="F1501" s="162"/>
      <c r="G1501" s="162"/>
      <c r="H1501" s="163"/>
      <c r="I1501" s="292"/>
      <c r="J1501" s="292"/>
      <c r="K1501" s="292"/>
      <c r="L1501" s="185"/>
      <c r="M1501" s="185"/>
      <c r="N1501" s="185"/>
      <c r="O1501" s="185"/>
      <c r="P1501" s="185"/>
      <c r="Q1501" s="185"/>
      <c r="R1501" s="185"/>
      <c r="S1501" s="185"/>
      <c r="T1501" s="185"/>
      <c r="U1501" s="185"/>
      <c r="V1501" s="185"/>
      <c r="W1501" s="185"/>
      <c r="X1501" s="185"/>
      <c r="Y1501" s="185"/>
      <c r="Z1501" s="185"/>
      <c r="AA1501" s="185"/>
      <c r="AB1501" s="185"/>
      <c r="AC1501" s="185"/>
      <c r="AD1501" s="185"/>
      <c r="AE1501" s="185"/>
      <c r="AF1501" s="185"/>
      <c r="AG1501" s="185"/>
      <c r="AH1501" s="249"/>
      <c r="AI1501" s="185"/>
      <c r="AJ1501" s="185"/>
      <c r="AK1501" s="185"/>
      <c r="AL1501" s="185"/>
      <c r="AM1501" s="185"/>
    </row>
    <row r="1502" spans="1:39">
      <c r="A1502" s="162"/>
      <c r="B1502" s="162"/>
      <c r="C1502" s="162"/>
      <c r="D1502" s="162"/>
      <c r="E1502" s="162"/>
      <c r="F1502" s="162"/>
      <c r="G1502" s="162"/>
      <c r="H1502" s="163"/>
      <c r="I1502" s="292"/>
      <c r="J1502" s="292"/>
      <c r="K1502" s="292"/>
      <c r="L1502" s="185"/>
      <c r="M1502" s="185"/>
      <c r="N1502" s="185"/>
      <c r="O1502" s="185"/>
      <c r="P1502" s="185"/>
      <c r="Q1502" s="185"/>
      <c r="R1502" s="185"/>
      <c r="S1502" s="185"/>
      <c r="T1502" s="185"/>
      <c r="U1502" s="185"/>
      <c r="V1502" s="185"/>
      <c r="W1502" s="185"/>
      <c r="X1502" s="185"/>
      <c r="Y1502" s="185"/>
      <c r="Z1502" s="185"/>
      <c r="AA1502" s="185"/>
      <c r="AB1502" s="185"/>
      <c r="AC1502" s="185"/>
      <c r="AD1502" s="185"/>
      <c r="AE1502" s="185"/>
      <c r="AF1502" s="185"/>
      <c r="AG1502" s="185"/>
      <c r="AH1502" s="249"/>
      <c r="AI1502" s="185"/>
      <c r="AJ1502" s="185"/>
      <c r="AK1502" s="185"/>
      <c r="AL1502" s="185"/>
      <c r="AM1502" s="185"/>
    </row>
    <row r="1503" spans="1:39">
      <c r="A1503" s="162"/>
      <c r="B1503" s="162"/>
      <c r="C1503" s="162"/>
      <c r="D1503" s="162"/>
      <c r="E1503" s="162"/>
      <c r="F1503" s="162"/>
      <c r="G1503" s="162"/>
      <c r="H1503" s="163"/>
      <c r="I1503" s="292"/>
      <c r="J1503" s="292"/>
      <c r="K1503" s="292"/>
      <c r="L1503" s="185"/>
      <c r="M1503" s="185"/>
      <c r="N1503" s="185"/>
      <c r="O1503" s="185"/>
      <c r="P1503" s="185"/>
      <c r="Q1503" s="185"/>
      <c r="R1503" s="185"/>
      <c r="S1503" s="185"/>
      <c r="T1503" s="185"/>
      <c r="U1503" s="185"/>
      <c r="V1503" s="185"/>
      <c r="W1503" s="185"/>
      <c r="X1503" s="185"/>
      <c r="Y1503" s="185"/>
      <c r="Z1503" s="185"/>
      <c r="AA1503" s="185"/>
      <c r="AB1503" s="185"/>
      <c r="AC1503" s="185"/>
      <c r="AD1503" s="185"/>
      <c r="AE1503" s="185"/>
      <c r="AF1503" s="185"/>
      <c r="AG1503" s="185"/>
      <c r="AH1503" s="249"/>
      <c r="AI1503" s="185"/>
      <c r="AJ1503" s="185"/>
      <c r="AK1503" s="185"/>
      <c r="AL1503" s="185"/>
      <c r="AM1503" s="185"/>
    </row>
    <row r="1504" spans="1:39">
      <c r="A1504" s="162"/>
      <c r="B1504" s="162"/>
      <c r="C1504" s="162"/>
      <c r="D1504" s="162"/>
      <c r="E1504" s="162"/>
      <c r="F1504" s="162"/>
      <c r="G1504" s="162"/>
      <c r="H1504" s="163"/>
      <c r="I1504" s="292"/>
      <c r="J1504" s="292"/>
      <c r="K1504" s="292"/>
      <c r="L1504" s="185"/>
      <c r="M1504" s="185"/>
      <c r="N1504" s="185"/>
      <c r="O1504" s="185"/>
      <c r="P1504" s="185"/>
      <c r="Q1504" s="185"/>
      <c r="R1504" s="185"/>
      <c r="S1504" s="185"/>
      <c r="T1504" s="185"/>
      <c r="U1504" s="185"/>
      <c r="V1504" s="185"/>
      <c r="W1504" s="185"/>
      <c r="X1504" s="185"/>
      <c r="Y1504" s="185"/>
      <c r="Z1504" s="185"/>
      <c r="AA1504" s="185"/>
      <c r="AB1504" s="185"/>
      <c r="AC1504" s="185"/>
      <c r="AD1504" s="185"/>
      <c r="AE1504" s="185"/>
      <c r="AF1504" s="185"/>
      <c r="AG1504" s="185"/>
      <c r="AH1504" s="249"/>
      <c r="AI1504" s="185"/>
      <c r="AJ1504" s="185"/>
      <c r="AK1504" s="185"/>
      <c r="AL1504" s="185"/>
      <c r="AM1504" s="185"/>
    </row>
    <row r="1505" spans="1:39">
      <c r="A1505" s="162"/>
      <c r="B1505" s="162"/>
      <c r="C1505" s="162"/>
      <c r="D1505" s="162"/>
      <c r="E1505" s="162"/>
      <c r="F1505" s="162"/>
      <c r="G1505" s="162"/>
      <c r="H1505" s="163"/>
      <c r="I1505" s="292"/>
      <c r="J1505" s="292"/>
      <c r="K1505" s="292"/>
      <c r="L1505" s="185"/>
      <c r="M1505" s="185"/>
      <c r="N1505" s="185"/>
      <c r="O1505" s="185"/>
      <c r="P1505" s="185"/>
      <c r="Q1505" s="185"/>
      <c r="R1505" s="185"/>
      <c r="S1505" s="185"/>
      <c r="T1505" s="185"/>
      <c r="U1505" s="185"/>
      <c r="V1505" s="185"/>
      <c r="W1505" s="185"/>
      <c r="X1505" s="185"/>
      <c r="Y1505" s="185"/>
      <c r="Z1505" s="185"/>
      <c r="AA1505" s="185"/>
      <c r="AB1505" s="185"/>
      <c r="AC1505" s="185"/>
      <c r="AD1505" s="185"/>
      <c r="AE1505" s="185"/>
      <c r="AF1505" s="185"/>
      <c r="AG1505" s="185"/>
      <c r="AH1505" s="249"/>
      <c r="AI1505" s="185"/>
      <c r="AJ1505" s="185"/>
      <c r="AK1505" s="185"/>
      <c r="AL1505" s="185"/>
      <c r="AM1505" s="185"/>
    </row>
    <row r="1506" spans="1:39">
      <c r="A1506" s="162"/>
      <c r="B1506" s="162"/>
      <c r="C1506" s="162"/>
      <c r="D1506" s="162"/>
      <c r="E1506" s="162"/>
      <c r="F1506" s="162"/>
      <c r="G1506" s="162"/>
      <c r="H1506" s="163"/>
      <c r="I1506" s="292"/>
      <c r="J1506" s="292"/>
      <c r="K1506" s="292"/>
      <c r="L1506" s="185"/>
      <c r="M1506" s="185"/>
      <c r="N1506" s="185"/>
      <c r="O1506" s="185"/>
      <c r="P1506" s="185"/>
      <c r="Q1506" s="185"/>
      <c r="R1506" s="185"/>
      <c r="S1506" s="185"/>
      <c r="T1506" s="185"/>
      <c r="U1506" s="185"/>
      <c r="V1506" s="185"/>
      <c r="W1506" s="185"/>
      <c r="X1506" s="185"/>
      <c r="Y1506" s="185"/>
      <c r="Z1506" s="185"/>
      <c r="AA1506" s="185"/>
      <c r="AB1506" s="185"/>
      <c r="AC1506" s="185"/>
      <c r="AD1506" s="185"/>
      <c r="AE1506" s="185"/>
      <c r="AF1506" s="185"/>
      <c r="AG1506" s="185"/>
      <c r="AH1506" s="249"/>
      <c r="AI1506" s="185"/>
      <c r="AJ1506" s="185"/>
      <c r="AK1506" s="185"/>
      <c r="AL1506" s="185"/>
      <c r="AM1506" s="185"/>
    </row>
    <row r="1507" spans="1:39">
      <c r="A1507" s="162"/>
      <c r="B1507" s="162"/>
      <c r="C1507" s="162"/>
      <c r="D1507" s="162"/>
      <c r="E1507" s="162"/>
      <c r="F1507" s="162"/>
      <c r="G1507" s="162"/>
      <c r="H1507" s="163"/>
      <c r="I1507" s="292"/>
      <c r="J1507" s="292"/>
      <c r="K1507" s="292"/>
      <c r="L1507" s="185"/>
      <c r="M1507" s="185"/>
      <c r="N1507" s="185"/>
      <c r="O1507" s="185"/>
      <c r="P1507" s="185"/>
      <c r="Q1507" s="185"/>
      <c r="R1507" s="185"/>
      <c r="S1507" s="185"/>
      <c r="T1507" s="185"/>
      <c r="U1507" s="185"/>
      <c r="V1507" s="185"/>
      <c r="W1507" s="185"/>
      <c r="X1507" s="185"/>
      <c r="Y1507" s="185"/>
      <c r="Z1507" s="185"/>
      <c r="AA1507" s="185"/>
      <c r="AB1507" s="185"/>
      <c r="AC1507" s="185"/>
      <c r="AD1507" s="185"/>
      <c r="AE1507" s="185"/>
      <c r="AF1507" s="185"/>
      <c r="AG1507" s="185"/>
      <c r="AH1507" s="249"/>
      <c r="AI1507" s="185"/>
      <c r="AJ1507" s="185"/>
      <c r="AK1507" s="185"/>
      <c r="AL1507" s="185"/>
      <c r="AM1507" s="185"/>
    </row>
    <row r="1508" spans="1:39">
      <c r="A1508" s="162"/>
      <c r="B1508" s="162"/>
      <c r="C1508" s="162"/>
      <c r="D1508" s="162"/>
      <c r="E1508" s="162"/>
      <c r="F1508" s="162"/>
      <c r="G1508" s="162"/>
      <c r="H1508" s="163"/>
      <c r="I1508" s="292"/>
      <c r="J1508" s="292"/>
      <c r="K1508" s="292"/>
      <c r="L1508" s="185"/>
      <c r="M1508" s="185"/>
      <c r="N1508" s="185"/>
      <c r="O1508" s="185"/>
      <c r="P1508" s="185"/>
      <c r="Q1508" s="185"/>
      <c r="R1508" s="185"/>
      <c r="S1508" s="185"/>
      <c r="T1508" s="185"/>
      <c r="U1508" s="185"/>
      <c r="V1508" s="185"/>
      <c r="W1508" s="185"/>
      <c r="X1508" s="185"/>
      <c r="Y1508" s="185"/>
      <c r="Z1508" s="185"/>
      <c r="AA1508" s="185"/>
      <c r="AB1508" s="185"/>
      <c r="AC1508" s="185"/>
      <c r="AD1508" s="185"/>
      <c r="AE1508" s="185"/>
      <c r="AF1508" s="185"/>
      <c r="AG1508" s="185"/>
      <c r="AH1508" s="249"/>
      <c r="AI1508" s="185"/>
      <c r="AJ1508" s="185"/>
      <c r="AK1508" s="185"/>
      <c r="AL1508" s="185"/>
      <c r="AM1508" s="185"/>
    </row>
    <row r="1509" spans="1:39">
      <c r="A1509" s="162"/>
      <c r="B1509" s="162"/>
      <c r="C1509" s="162"/>
      <c r="D1509" s="162"/>
      <c r="E1509" s="162"/>
      <c r="F1509" s="162"/>
      <c r="G1509" s="162"/>
      <c r="H1509" s="163"/>
      <c r="I1509" s="292"/>
      <c r="J1509" s="292"/>
      <c r="K1509" s="292"/>
      <c r="L1509" s="185"/>
      <c r="M1509" s="185"/>
      <c r="N1509" s="185"/>
      <c r="O1509" s="185"/>
      <c r="P1509" s="185"/>
      <c r="Q1509" s="185"/>
      <c r="R1509" s="185"/>
      <c r="S1509" s="185"/>
      <c r="T1509" s="185"/>
      <c r="U1509" s="185"/>
      <c r="V1509" s="185"/>
      <c r="W1509" s="185"/>
      <c r="X1509" s="185"/>
      <c r="Y1509" s="185"/>
      <c r="Z1509" s="185"/>
      <c r="AA1509" s="185"/>
      <c r="AB1509" s="185"/>
      <c r="AC1509" s="185"/>
      <c r="AD1509" s="185"/>
      <c r="AE1509" s="185"/>
      <c r="AF1509" s="185"/>
      <c r="AG1509" s="185"/>
      <c r="AH1509" s="249"/>
      <c r="AI1509" s="185"/>
      <c r="AJ1509" s="185"/>
      <c r="AK1509" s="185"/>
      <c r="AL1509" s="185"/>
      <c r="AM1509" s="185"/>
    </row>
    <row r="1510" spans="1:39">
      <c r="A1510" s="162"/>
      <c r="B1510" s="162"/>
      <c r="C1510" s="162"/>
      <c r="D1510" s="162"/>
      <c r="E1510" s="162"/>
      <c r="F1510" s="162"/>
      <c r="G1510" s="162"/>
      <c r="H1510" s="163"/>
      <c r="I1510" s="292"/>
      <c r="J1510" s="292"/>
      <c r="K1510" s="292"/>
      <c r="L1510" s="185"/>
      <c r="M1510" s="185"/>
      <c r="N1510" s="185"/>
      <c r="O1510" s="185"/>
      <c r="P1510" s="185"/>
      <c r="Q1510" s="185"/>
      <c r="R1510" s="185"/>
      <c r="S1510" s="185"/>
      <c r="T1510" s="185"/>
      <c r="U1510" s="185"/>
      <c r="V1510" s="185"/>
      <c r="W1510" s="185"/>
      <c r="X1510" s="185"/>
      <c r="Y1510" s="185"/>
      <c r="Z1510" s="185"/>
      <c r="AA1510" s="185"/>
      <c r="AB1510" s="185"/>
      <c r="AC1510" s="185"/>
      <c r="AD1510" s="185"/>
      <c r="AE1510" s="185"/>
      <c r="AF1510" s="185"/>
      <c r="AG1510" s="185"/>
      <c r="AH1510" s="249"/>
      <c r="AI1510" s="185"/>
      <c r="AJ1510" s="185"/>
      <c r="AK1510" s="185"/>
      <c r="AL1510" s="185"/>
      <c r="AM1510" s="185"/>
    </row>
    <row r="1511" spans="1:39">
      <c r="A1511" s="162"/>
      <c r="B1511" s="162"/>
      <c r="C1511" s="162"/>
      <c r="D1511" s="162"/>
      <c r="E1511" s="162"/>
      <c r="F1511" s="162"/>
      <c r="G1511" s="162"/>
      <c r="H1511" s="163"/>
      <c r="I1511" s="292"/>
      <c r="J1511" s="292"/>
      <c r="K1511" s="292"/>
      <c r="L1511" s="185"/>
      <c r="M1511" s="185"/>
      <c r="N1511" s="185"/>
      <c r="O1511" s="185"/>
      <c r="P1511" s="185"/>
      <c r="Q1511" s="185"/>
      <c r="R1511" s="185"/>
      <c r="S1511" s="185"/>
      <c r="T1511" s="185"/>
      <c r="U1511" s="185"/>
      <c r="V1511" s="185"/>
      <c r="W1511" s="185"/>
      <c r="X1511" s="185"/>
      <c r="Y1511" s="185"/>
      <c r="Z1511" s="185"/>
      <c r="AA1511" s="185"/>
      <c r="AB1511" s="185"/>
      <c r="AC1511" s="185"/>
      <c r="AD1511" s="185"/>
      <c r="AE1511" s="185"/>
      <c r="AF1511" s="185"/>
      <c r="AG1511" s="185"/>
      <c r="AH1511" s="249"/>
      <c r="AI1511" s="185"/>
      <c r="AJ1511" s="185"/>
      <c r="AK1511" s="185"/>
      <c r="AL1511" s="185"/>
      <c r="AM1511" s="185"/>
    </row>
    <row r="1512" spans="1:39">
      <c r="A1512" s="162"/>
      <c r="B1512" s="162"/>
      <c r="C1512" s="162"/>
      <c r="D1512" s="162"/>
      <c r="E1512" s="162"/>
      <c r="F1512" s="162"/>
      <c r="G1512" s="162"/>
      <c r="H1512" s="163"/>
      <c r="I1512" s="292"/>
      <c r="J1512" s="292"/>
      <c r="K1512" s="292"/>
      <c r="L1512" s="185"/>
      <c r="M1512" s="185"/>
      <c r="N1512" s="185"/>
      <c r="O1512" s="185"/>
      <c r="P1512" s="185"/>
      <c r="Q1512" s="185"/>
      <c r="R1512" s="185"/>
      <c r="S1512" s="185"/>
      <c r="T1512" s="185"/>
      <c r="U1512" s="185"/>
      <c r="V1512" s="185"/>
      <c r="W1512" s="185"/>
      <c r="X1512" s="185"/>
      <c r="Y1512" s="185"/>
      <c r="Z1512" s="185"/>
      <c r="AA1512" s="185"/>
      <c r="AB1512" s="185"/>
      <c r="AC1512" s="185"/>
      <c r="AD1512" s="185"/>
      <c r="AE1512" s="185"/>
      <c r="AF1512" s="185"/>
      <c r="AG1512" s="185"/>
      <c r="AH1512" s="249"/>
      <c r="AI1512" s="185"/>
      <c r="AJ1512" s="185"/>
      <c r="AK1512" s="185"/>
      <c r="AL1512" s="185"/>
      <c r="AM1512" s="185"/>
    </row>
    <row r="1513" spans="1:39">
      <c r="A1513" s="162"/>
      <c r="B1513" s="162"/>
      <c r="C1513" s="162"/>
      <c r="D1513" s="162"/>
      <c r="E1513" s="162"/>
      <c r="F1513" s="162"/>
      <c r="G1513" s="162"/>
      <c r="H1513" s="163"/>
      <c r="I1513" s="292"/>
      <c r="J1513" s="292"/>
      <c r="K1513" s="292"/>
      <c r="L1513" s="185"/>
      <c r="M1513" s="185"/>
      <c r="N1513" s="185"/>
      <c r="O1513" s="185"/>
      <c r="P1513" s="185"/>
      <c r="Q1513" s="185"/>
      <c r="R1513" s="185"/>
      <c r="S1513" s="185"/>
      <c r="T1513" s="185"/>
      <c r="U1513" s="185"/>
      <c r="V1513" s="185"/>
      <c r="W1513" s="185"/>
      <c r="X1513" s="185"/>
      <c r="Y1513" s="185"/>
      <c r="Z1513" s="185"/>
      <c r="AA1513" s="185"/>
      <c r="AB1513" s="185"/>
      <c r="AC1513" s="185"/>
      <c r="AD1513" s="185"/>
      <c r="AE1513" s="185"/>
      <c r="AF1513" s="185"/>
      <c r="AG1513" s="185"/>
      <c r="AH1513" s="249"/>
      <c r="AI1513" s="185"/>
      <c r="AJ1513" s="185"/>
      <c r="AK1513" s="185"/>
      <c r="AL1513" s="185"/>
      <c r="AM1513" s="185"/>
    </row>
    <row r="1514" spans="1:39">
      <c r="A1514" s="162"/>
      <c r="B1514" s="162"/>
      <c r="C1514" s="162"/>
      <c r="D1514" s="162"/>
      <c r="E1514" s="162"/>
      <c r="F1514" s="162"/>
      <c r="G1514" s="162"/>
      <c r="H1514" s="163"/>
      <c r="I1514" s="292"/>
      <c r="J1514" s="292"/>
      <c r="K1514" s="292"/>
      <c r="L1514" s="185"/>
      <c r="M1514" s="185"/>
      <c r="N1514" s="185"/>
      <c r="O1514" s="185"/>
      <c r="P1514" s="185"/>
      <c r="Q1514" s="185"/>
      <c r="R1514" s="185"/>
      <c r="S1514" s="185"/>
      <c r="T1514" s="185"/>
      <c r="U1514" s="185"/>
      <c r="V1514" s="185"/>
      <c r="W1514" s="185"/>
      <c r="X1514" s="185"/>
      <c r="Y1514" s="185"/>
      <c r="Z1514" s="185"/>
      <c r="AA1514" s="185"/>
      <c r="AB1514" s="185"/>
      <c r="AC1514" s="185"/>
      <c r="AD1514" s="185"/>
      <c r="AE1514" s="185"/>
      <c r="AF1514" s="185"/>
      <c r="AG1514" s="185"/>
      <c r="AH1514" s="249"/>
      <c r="AI1514" s="185"/>
      <c r="AJ1514" s="185"/>
      <c r="AK1514" s="185"/>
      <c r="AL1514" s="185"/>
      <c r="AM1514" s="185"/>
    </row>
    <row r="1515" spans="1:39">
      <c r="A1515" s="162"/>
      <c r="B1515" s="162"/>
      <c r="C1515" s="162"/>
      <c r="D1515" s="162"/>
      <c r="E1515" s="162"/>
      <c r="F1515" s="162"/>
      <c r="G1515" s="162"/>
      <c r="H1515" s="163"/>
      <c r="I1515" s="292"/>
      <c r="J1515" s="292"/>
      <c r="K1515" s="292"/>
      <c r="L1515" s="185"/>
      <c r="M1515" s="185"/>
      <c r="N1515" s="185"/>
      <c r="O1515" s="185"/>
      <c r="P1515" s="185"/>
      <c r="Q1515" s="185"/>
      <c r="R1515" s="185"/>
      <c r="S1515" s="185"/>
      <c r="T1515" s="185"/>
      <c r="U1515" s="185"/>
      <c r="V1515" s="185"/>
      <c r="W1515" s="185"/>
      <c r="X1515" s="185"/>
      <c r="Y1515" s="185"/>
      <c r="Z1515" s="185"/>
      <c r="AA1515" s="185"/>
      <c r="AB1515" s="185"/>
      <c r="AC1515" s="185"/>
      <c r="AD1515" s="185"/>
      <c r="AE1515" s="185"/>
      <c r="AF1515" s="185"/>
      <c r="AG1515" s="185"/>
      <c r="AH1515" s="249"/>
      <c r="AI1515" s="185"/>
      <c r="AJ1515" s="185"/>
      <c r="AK1515" s="185"/>
      <c r="AL1515" s="185"/>
      <c r="AM1515" s="185"/>
    </row>
    <row r="1516" spans="1:39">
      <c r="A1516" s="162"/>
      <c r="B1516" s="162"/>
      <c r="C1516" s="162"/>
      <c r="D1516" s="162"/>
      <c r="E1516" s="162"/>
      <c r="F1516" s="162"/>
      <c r="G1516" s="162"/>
      <c r="H1516" s="163"/>
      <c r="I1516" s="292"/>
      <c r="J1516" s="292"/>
      <c r="K1516" s="292"/>
      <c r="L1516" s="185"/>
      <c r="M1516" s="185"/>
      <c r="N1516" s="185"/>
      <c r="O1516" s="185"/>
      <c r="P1516" s="185"/>
      <c r="Q1516" s="185"/>
      <c r="R1516" s="185"/>
      <c r="S1516" s="185"/>
      <c r="T1516" s="185"/>
      <c r="U1516" s="185"/>
      <c r="V1516" s="185"/>
      <c r="W1516" s="185"/>
      <c r="X1516" s="185"/>
      <c r="Y1516" s="185"/>
      <c r="Z1516" s="185"/>
      <c r="AA1516" s="185"/>
      <c r="AB1516" s="185"/>
      <c r="AC1516" s="185"/>
      <c r="AD1516" s="185"/>
      <c r="AE1516" s="185"/>
      <c r="AF1516" s="185"/>
      <c r="AG1516" s="185"/>
      <c r="AH1516" s="249"/>
      <c r="AI1516" s="185"/>
      <c r="AJ1516" s="185"/>
      <c r="AK1516" s="185"/>
      <c r="AL1516" s="185"/>
      <c r="AM1516" s="185"/>
    </row>
    <row r="1517" spans="1:39">
      <c r="A1517" s="162"/>
      <c r="B1517" s="162"/>
      <c r="C1517" s="162"/>
      <c r="D1517" s="162"/>
      <c r="E1517" s="162"/>
      <c r="F1517" s="162"/>
      <c r="G1517" s="162"/>
      <c r="H1517" s="163"/>
      <c r="I1517" s="292"/>
      <c r="J1517" s="292"/>
      <c r="K1517" s="292"/>
      <c r="L1517" s="185"/>
      <c r="M1517" s="185"/>
      <c r="N1517" s="185"/>
      <c r="O1517" s="185"/>
      <c r="P1517" s="185"/>
      <c r="Q1517" s="185"/>
      <c r="R1517" s="185"/>
      <c r="S1517" s="185"/>
      <c r="T1517" s="185"/>
      <c r="U1517" s="185"/>
      <c r="V1517" s="185"/>
      <c r="W1517" s="185"/>
      <c r="X1517" s="185"/>
      <c r="Y1517" s="185"/>
      <c r="Z1517" s="185"/>
      <c r="AA1517" s="185"/>
      <c r="AB1517" s="185"/>
      <c r="AC1517" s="185"/>
      <c r="AD1517" s="185"/>
      <c r="AE1517" s="185"/>
      <c r="AF1517" s="185"/>
      <c r="AG1517" s="185"/>
      <c r="AH1517" s="249"/>
      <c r="AI1517" s="185"/>
      <c r="AJ1517" s="185"/>
      <c r="AK1517" s="185"/>
      <c r="AL1517" s="185"/>
      <c r="AM1517" s="185"/>
    </row>
    <row r="1518" spans="1:39">
      <c r="A1518" s="162"/>
      <c r="B1518" s="162"/>
      <c r="C1518" s="162"/>
      <c r="D1518" s="162"/>
      <c r="E1518" s="162"/>
      <c r="F1518" s="162"/>
      <c r="G1518" s="162"/>
      <c r="H1518" s="163"/>
      <c r="I1518" s="292"/>
      <c r="J1518" s="292"/>
      <c r="K1518" s="292"/>
      <c r="L1518" s="185"/>
      <c r="M1518" s="185"/>
      <c r="N1518" s="185"/>
      <c r="O1518" s="185"/>
      <c r="P1518" s="185"/>
      <c r="Q1518" s="185"/>
      <c r="R1518" s="185"/>
      <c r="S1518" s="185"/>
      <c r="T1518" s="185"/>
      <c r="U1518" s="185"/>
      <c r="V1518" s="185"/>
      <c r="W1518" s="185"/>
      <c r="X1518" s="185"/>
      <c r="Y1518" s="185"/>
      <c r="Z1518" s="185"/>
      <c r="AA1518" s="185"/>
      <c r="AB1518" s="185"/>
      <c r="AC1518" s="185"/>
      <c r="AD1518" s="185"/>
      <c r="AE1518" s="185"/>
      <c r="AF1518" s="185"/>
      <c r="AG1518" s="185"/>
      <c r="AH1518" s="249"/>
      <c r="AI1518" s="185"/>
      <c r="AJ1518" s="185"/>
      <c r="AK1518" s="185"/>
      <c r="AL1518" s="185"/>
      <c r="AM1518" s="185"/>
    </row>
    <row r="1519" spans="1:39">
      <c r="A1519" s="162"/>
      <c r="B1519" s="162"/>
      <c r="C1519" s="162"/>
      <c r="D1519" s="162"/>
      <c r="E1519" s="162"/>
      <c r="F1519" s="162"/>
      <c r="G1519" s="162"/>
      <c r="H1519" s="163"/>
      <c r="I1519" s="292"/>
      <c r="J1519" s="292"/>
      <c r="K1519" s="292"/>
      <c r="L1519" s="185"/>
      <c r="M1519" s="185"/>
      <c r="N1519" s="185"/>
      <c r="O1519" s="185"/>
      <c r="P1519" s="185"/>
      <c r="Q1519" s="185"/>
      <c r="R1519" s="185"/>
      <c r="S1519" s="185"/>
      <c r="T1519" s="185"/>
      <c r="U1519" s="185"/>
      <c r="V1519" s="185"/>
      <c r="W1519" s="185"/>
      <c r="X1519" s="185"/>
      <c r="Y1519" s="185"/>
      <c r="Z1519" s="185"/>
      <c r="AA1519" s="185"/>
      <c r="AB1519" s="185"/>
      <c r="AC1519" s="185"/>
      <c r="AD1519" s="185"/>
      <c r="AE1519" s="185"/>
      <c r="AF1519" s="185"/>
      <c r="AG1519" s="185"/>
      <c r="AH1519" s="249"/>
      <c r="AI1519" s="185"/>
      <c r="AJ1519" s="185"/>
      <c r="AK1519" s="185"/>
      <c r="AL1519" s="185"/>
      <c r="AM1519" s="185"/>
    </row>
    <row r="1520" spans="1:39">
      <c r="A1520" s="162"/>
      <c r="B1520" s="162"/>
      <c r="C1520" s="162"/>
      <c r="D1520" s="162"/>
      <c r="E1520" s="162"/>
      <c r="F1520" s="162"/>
      <c r="G1520" s="162"/>
      <c r="H1520" s="163"/>
      <c r="I1520" s="292"/>
      <c r="J1520" s="292"/>
      <c r="K1520" s="292"/>
      <c r="L1520" s="185"/>
      <c r="M1520" s="185"/>
      <c r="N1520" s="185"/>
      <c r="O1520" s="185"/>
      <c r="P1520" s="185"/>
      <c r="Q1520" s="185"/>
      <c r="R1520" s="185"/>
      <c r="S1520" s="185"/>
      <c r="T1520" s="185"/>
      <c r="U1520" s="185"/>
      <c r="V1520" s="185"/>
      <c r="W1520" s="185"/>
      <c r="X1520" s="185"/>
      <c r="Y1520" s="185"/>
      <c r="Z1520" s="185"/>
      <c r="AA1520" s="185"/>
      <c r="AB1520" s="185"/>
      <c r="AC1520" s="185"/>
      <c r="AD1520" s="185"/>
      <c r="AE1520" s="185"/>
      <c r="AF1520" s="185"/>
      <c r="AG1520" s="185"/>
      <c r="AH1520" s="249"/>
      <c r="AI1520" s="185"/>
      <c r="AJ1520" s="185"/>
      <c r="AK1520" s="185"/>
      <c r="AL1520" s="185"/>
      <c r="AM1520" s="185"/>
    </row>
    <row r="1521" spans="1:39">
      <c r="A1521" s="162"/>
      <c r="B1521" s="162"/>
      <c r="C1521" s="162"/>
      <c r="D1521" s="162"/>
      <c r="E1521" s="162"/>
      <c r="F1521" s="162"/>
      <c r="G1521" s="162"/>
      <c r="H1521" s="163"/>
      <c r="I1521" s="292"/>
      <c r="J1521" s="292"/>
      <c r="K1521" s="292"/>
      <c r="L1521" s="185"/>
      <c r="M1521" s="185"/>
      <c r="N1521" s="185"/>
      <c r="O1521" s="185"/>
      <c r="P1521" s="185"/>
      <c r="Q1521" s="185"/>
      <c r="R1521" s="185"/>
      <c r="S1521" s="185"/>
      <c r="T1521" s="185"/>
      <c r="U1521" s="185"/>
      <c r="V1521" s="185"/>
      <c r="W1521" s="185"/>
      <c r="X1521" s="185"/>
      <c r="Y1521" s="185"/>
      <c r="Z1521" s="185"/>
      <c r="AA1521" s="185"/>
      <c r="AB1521" s="185"/>
      <c r="AC1521" s="185"/>
      <c r="AD1521" s="185"/>
      <c r="AE1521" s="185"/>
      <c r="AF1521" s="185"/>
      <c r="AG1521" s="185"/>
      <c r="AH1521" s="249"/>
      <c r="AI1521" s="185"/>
      <c r="AJ1521" s="185"/>
      <c r="AK1521" s="185"/>
      <c r="AL1521" s="185"/>
      <c r="AM1521" s="185"/>
    </row>
    <row r="1522" spans="1:39">
      <c r="A1522" s="162"/>
      <c r="B1522" s="162"/>
      <c r="C1522" s="162"/>
      <c r="D1522" s="162"/>
      <c r="E1522" s="162"/>
      <c r="F1522" s="162"/>
      <c r="G1522" s="162"/>
      <c r="H1522" s="163"/>
      <c r="I1522" s="292"/>
      <c r="J1522" s="292"/>
      <c r="K1522" s="292"/>
      <c r="L1522" s="185"/>
      <c r="M1522" s="185"/>
      <c r="N1522" s="185"/>
      <c r="O1522" s="185"/>
      <c r="P1522" s="185"/>
      <c r="Q1522" s="185"/>
      <c r="R1522" s="185"/>
      <c r="S1522" s="185"/>
      <c r="T1522" s="185"/>
      <c r="U1522" s="185"/>
      <c r="V1522" s="185"/>
      <c r="W1522" s="185"/>
      <c r="X1522" s="185"/>
      <c r="Y1522" s="185"/>
      <c r="Z1522" s="185"/>
      <c r="AA1522" s="185"/>
      <c r="AB1522" s="185"/>
      <c r="AC1522" s="185"/>
      <c r="AD1522" s="185"/>
      <c r="AE1522" s="185"/>
      <c r="AF1522" s="185"/>
      <c r="AG1522" s="185"/>
      <c r="AH1522" s="249"/>
      <c r="AI1522" s="185"/>
      <c r="AJ1522" s="185"/>
      <c r="AK1522" s="185"/>
      <c r="AL1522" s="185"/>
      <c r="AM1522" s="185"/>
    </row>
    <row r="1523" spans="1:39">
      <c r="A1523" s="162"/>
      <c r="B1523" s="162"/>
      <c r="C1523" s="162"/>
      <c r="D1523" s="162"/>
      <c r="E1523" s="162"/>
      <c r="F1523" s="162"/>
      <c r="G1523" s="162"/>
      <c r="H1523" s="163"/>
      <c r="I1523" s="292"/>
      <c r="J1523" s="292"/>
      <c r="K1523" s="292"/>
      <c r="L1523" s="185"/>
      <c r="M1523" s="185"/>
      <c r="N1523" s="185"/>
      <c r="O1523" s="185"/>
      <c r="P1523" s="185"/>
      <c r="Q1523" s="185"/>
      <c r="R1523" s="185"/>
      <c r="S1523" s="185"/>
      <c r="T1523" s="185"/>
      <c r="U1523" s="185"/>
      <c r="V1523" s="185"/>
      <c r="W1523" s="185"/>
      <c r="X1523" s="185"/>
      <c r="Y1523" s="185"/>
      <c r="Z1523" s="185"/>
      <c r="AA1523" s="185"/>
      <c r="AB1523" s="185"/>
      <c r="AC1523" s="185"/>
      <c r="AD1523" s="185"/>
      <c r="AE1523" s="185"/>
      <c r="AF1523" s="185"/>
      <c r="AG1523" s="185"/>
      <c r="AH1523" s="249"/>
      <c r="AI1523" s="185"/>
      <c r="AJ1523" s="185"/>
      <c r="AK1523" s="185"/>
      <c r="AL1523" s="185"/>
      <c r="AM1523" s="185"/>
    </row>
    <row r="1524" spans="1:39">
      <c r="A1524" s="162"/>
      <c r="B1524" s="162"/>
      <c r="C1524" s="162"/>
      <c r="D1524" s="162"/>
      <c r="E1524" s="162"/>
      <c r="F1524" s="162"/>
      <c r="G1524" s="162"/>
      <c r="H1524" s="163"/>
      <c r="I1524" s="292"/>
      <c r="J1524" s="292"/>
      <c r="K1524" s="292"/>
      <c r="L1524" s="185"/>
      <c r="M1524" s="185"/>
      <c r="N1524" s="185"/>
      <c r="O1524" s="185"/>
      <c r="P1524" s="185"/>
      <c r="Q1524" s="185"/>
      <c r="R1524" s="185"/>
      <c r="S1524" s="185"/>
      <c r="T1524" s="185"/>
      <c r="U1524" s="185"/>
      <c r="V1524" s="185"/>
      <c r="W1524" s="185"/>
      <c r="X1524" s="185"/>
      <c r="Y1524" s="185"/>
      <c r="Z1524" s="185"/>
      <c r="AA1524" s="185"/>
      <c r="AB1524" s="185"/>
      <c r="AC1524" s="185"/>
      <c r="AD1524" s="185"/>
      <c r="AE1524" s="185"/>
      <c r="AF1524" s="185"/>
      <c r="AG1524" s="185"/>
      <c r="AH1524" s="249"/>
      <c r="AI1524" s="185"/>
      <c r="AJ1524" s="185"/>
      <c r="AK1524" s="185"/>
      <c r="AL1524" s="185"/>
      <c r="AM1524" s="185"/>
    </row>
    <row r="1525" spans="1:39">
      <c r="A1525" s="162"/>
      <c r="B1525" s="162"/>
      <c r="C1525" s="162"/>
      <c r="D1525" s="162"/>
      <c r="E1525" s="162"/>
      <c r="F1525" s="162"/>
      <c r="G1525" s="162"/>
      <c r="H1525" s="163"/>
      <c r="I1525" s="292"/>
      <c r="J1525" s="292"/>
      <c r="K1525" s="292"/>
      <c r="L1525" s="185"/>
      <c r="M1525" s="185"/>
      <c r="N1525" s="185"/>
      <c r="O1525" s="185"/>
      <c r="P1525" s="185"/>
      <c r="Q1525" s="185"/>
      <c r="R1525" s="185"/>
      <c r="S1525" s="185"/>
      <c r="T1525" s="185"/>
      <c r="U1525" s="185"/>
      <c r="V1525" s="185"/>
      <c r="W1525" s="185"/>
      <c r="X1525" s="185"/>
      <c r="Y1525" s="185"/>
      <c r="Z1525" s="185"/>
      <c r="AA1525" s="185"/>
      <c r="AB1525" s="185"/>
      <c r="AC1525" s="185"/>
      <c r="AD1525" s="185"/>
      <c r="AE1525" s="185"/>
      <c r="AF1525" s="185"/>
      <c r="AG1525" s="185"/>
      <c r="AH1525" s="249"/>
      <c r="AI1525" s="185"/>
      <c r="AJ1525" s="185"/>
      <c r="AK1525" s="185"/>
      <c r="AL1525" s="185"/>
      <c r="AM1525" s="185"/>
    </row>
    <row r="1526" spans="1:39">
      <c r="A1526" s="162"/>
      <c r="B1526" s="162"/>
      <c r="C1526" s="162"/>
      <c r="D1526" s="162"/>
      <c r="E1526" s="162"/>
      <c r="F1526" s="162"/>
      <c r="G1526" s="162"/>
      <c r="H1526" s="163"/>
      <c r="I1526" s="292"/>
      <c r="J1526" s="292"/>
      <c r="K1526" s="292"/>
      <c r="L1526" s="185"/>
      <c r="M1526" s="185"/>
      <c r="N1526" s="185"/>
      <c r="O1526" s="185"/>
      <c r="P1526" s="185"/>
      <c r="Q1526" s="185"/>
      <c r="R1526" s="185"/>
      <c r="S1526" s="185"/>
      <c r="T1526" s="185"/>
      <c r="U1526" s="185"/>
      <c r="V1526" s="185"/>
      <c r="W1526" s="185"/>
      <c r="X1526" s="185"/>
      <c r="Y1526" s="185"/>
      <c r="Z1526" s="185"/>
      <c r="AA1526" s="185"/>
      <c r="AB1526" s="185"/>
      <c r="AC1526" s="185"/>
      <c r="AD1526" s="185"/>
      <c r="AE1526" s="185"/>
      <c r="AF1526" s="185"/>
      <c r="AG1526" s="185"/>
      <c r="AH1526" s="249"/>
      <c r="AI1526" s="185"/>
      <c r="AJ1526" s="185"/>
      <c r="AK1526" s="185"/>
      <c r="AL1526" s="185"/>
      <c r="AM1526" s="185"/>
    </row>
    <row r="1527" spans="1:39">
      <c r="A1527" s="162"/>
      <c r="B1527" s="162"/>
      <c r="C1527" s="162"/>
      <c r="D1527" s="162"/>
      <c r="E1527" s="162"/>
      <c r="F1527" s="162"/>
      <c r="G1527" s="162"/>
      <c r="H1527" s="163"/>
      <c r="I1527" s="292"/>
      <c r="J1527" s="292"/>
      <c r="K1527" s="292"/>
      <c r="L1527" s="185"/>
      <c r="M1527" s="185"/>
      <c r="N1527" s="185"/>
      <c r="O1527" s="185"/>
      <c r="P1527" s="185"/>
      <c r="Q1527" s="185"/>
      <c r="R1527" s="185"/>
      <c r="S1527" s="185"/>
      <c r="T1527" s="185"/>
      <c r="U1527" s="185"/>
      <c r="V1527" s="185"/>
      <c r="W1527" s="185"/>
      <c r="X1527" s="185"/>
      <c r="Y1527" s="185"/>
      <c r="Z1527" s="185"/>
      <c r="AA1527" s="185"/>
      <c r="AB1527" s="185"/>
      <c r="AC1527" s="185"/>
      <c r="AD1527" s="185"/>
      <c r="AE1527" s="185"/>
      <c r="AF1527" s="185"/>
      <c r="AG1527" s="185"/>
      <c r="AH1527" s="249"/>
      <c r="AI1527" s="185"/>
      <c r="AJ1527" s="185"/>
      <c r="AK1527" s="185"/>
      <c r="AL1527" s="185"/>
      <c r="AM1527" s="185"/>
    </row>
    <row r="1528" spans="1:39">
      <c r="A1528" s="162"/>
      <c r="B1528" s="162"/>
      <c r="C1528" s="162"/>
      <c r="D1528" s="162"/>
      <c r="E1528" s="162"/>
      <c r="F1528" s="162"/>
      <c r="G1528" s="162"/>
      <c r="H1528" s="163"/>
      <c r="I1528" s="292"/>
      <c r="J1528" s="292"/>
      <c r="K1528" s="292"/>
      <c r="L1528" s="185"/>
      <c r="M1528" s="185"/>
      <c r="N1528" s="185"/>
      <c r="O1528" s="185"/>
      <c r="P1528" s="185"/>
      <c r="Q1528" s="185"/>
      <c r="R1528" s="185"/>
      <c r="S1528" s="185"/>
      <c r="T1528" s="185"/>
      <c r="U1528" s="185"/>
      <c r="V1528" s="185"/>
      <c r="W1528" s="185"/>
      <c r="X1528" s="185"/>
      <c r="Y1528" s="185"/>
      <c r="Z1528" s="185"/>
      <c r="AA1528" s="185"/>
      <c r="AB1528" s="185"/>
      <c r="AC1528" s="185"/>
      <c r="AD1528" s="185"/>
      <c r="AE1528" s="185"/>
      <c r="AF1528" s="185"/>
      <c r="AG1528" s="185"/>
      <c r="AH1528" s="249"/>
      <c r="AI1528" s="185"/>
      <c r="AJ1528" s="185"/>
      <c r="AK1528" s="185"/>
      <c r="AL1528" s="185"/>
      <c r="AM1528" s="185"/>
    </row>
    <row r="1529" spans="1:39">
      <c r="A1529" s="162"/>
      <c r="B1529" s="162"/>
      <c r="C1529" s="162"/>
      <c r="D1529" s="162"/>
      <c r="E1529" s="162"/>
      <c r="F1529" s="162"/>
      <c r="G1529" s="162"/>
      <c r="H1529" s="163"/>
      <c r="I1529" s="292"/>
      <c r="J1529" s="292"/>
      <c r="K1529" s="292"/>
      <c r="L1529" s="185"/>
      <c r="M1529" s="185"/>
      <c r="N1529" s="185"/>
      <c r="O1529" s="185"/>
      <c r="P1529" s="185"/>
      <c r="Q1529" s="185"/>
      <c r="R1529" s="185"/>
      <c r="S1529" s="185"/>
      <c r="T1529" s="185"/>
      <c r="U1529" s="185"/>
      <c r="V1529" s="185"/>
      <c r="W1529" s="185"/>
      <c r="X1529" s="185"/>
      <c r="Y1529" s="185"/>
      <c r="Z1529" s="185"/>
      <c r="AA1529" s="185"/>
      <c r="AB1529" s="185"/>
      <c r="AC1529" s="185"/>
      <c r="AD1529" s="185"/>
      <c r="AE1529" s="185"/>
      <c r="AF1529" s="185"/>
      <c r="AG1529" s="185"/>
      <c r="AH1529" s="249"/>
      <c r="AI1529" s="185"/>
      <c r="AJ1529" s="185"/>
      <c r="AK1529" s="185"/>
      <c r="AL1529" s="185"/>
      <c r="AM1529" s="185"/>
    </row>
    <row r="1530" spans="1:39">
      <c r="A1530" s="162"/>
      <c r="B1530" s="162"/>
      <c r="C1530" s="162"/>
      <c r="D1530" s="162"/>
      <c r="E1530" s="162"/>
      <c r="F1530" s="162"/>
      <c r="G1530" s="162"/>
      <c r="H1530" s="163"/>
      <c r="I1530" s="292"/>
      <c r="J1530" s="292"/>
      <c r="K1530" s="292"/>
      <c r="L1530" s="185"/>
      <c r="M1530" s="185"/>
      <c r="N1530" s="185"/>
      <c r="O1530" s="185"/>
      <c r="P1530" s="185"/>
      <c r="Q1530" s="185"/>
      <c r="R1530" s="185"/>
      <c r="S1530" s="185"/>
      <c r="T1530" s="185"/>
      <c r="U1530" s="185"/>
      <c r="V1530" s="185"/>
      <c r="W1530" s="185"/>
      <c r="X1530" s="185"/>
      <c r="Y1530" s="185"/>
      <c r="Z1530" s="185"/>
      <c r="AA1530" s="185"/>
      <c r="AB1530" s="185"/>
      <c r="AC1530" s="185"/>
      <c r="AD1530" s="185"/>
      <c r="AE1530" s="185"/>
      <c r="AF1530" s="185"/>
      <c r="AG1530" s="185"/>
      <c r="AH1530" s="249"/>
      <c r="AI1530" s="185"/>
      <c r="AJ1530" s="185"/>
      <c r="AK1530" s="185"/>
      <c r="AL1530" s="185"/>
      <c r="AM1530" s="185"/>
    </row>
    <row r="1531" spans="1:39">
      <c r="A1531" s="162"/>
      <c r="B1531" s="162"/>
      <c r="C1531" s="162"/>
      <c r="D1531" s="162"/>
      <c r="E1531" s="162"/>
      <c r="F1531" s="162"/>
      <c r="G1531" s="162"/>
      <c r="H1531" s="163"/>
      <c r="I1531" s="292"/>
      <c r="J1531" s="292"/>
      <c r="K1531" s="292"/>
      <c r="L1531" s="185"/>
      <c r="M1531" s="185"/>
      <c r="N1531" s="185"/>
      <c r="O1531" s="185"/>
      <c r="P1531" s="185"/>
      <c r="Q1531" s="185"/>
      <c r="R1531" s="185"/>
      <c r="S1531" s="185"/>
      <c r="T1531" s="185"/>
      <c r="U1531" s="185"/>
      <c r="V1531" s="185"/>
      <c r="W1531" s="185"/>
      <c r="X1531" s="185"/>
      <c r="Y1531" s="185"/>
      <c r="Z1531" s="185"/>
      <c r="AA1531" s="185"/>
      <c r="AB1531" s="185"/>
      <c r="AC1531" s="185"/>
      <c r="AD1531" s="185"/>
      <c r="AE1531" s="185"/>
      <c r="AF1531" s="185"/>
      <c r="AG1531" s="185"/>
      <c r="AH1531" s="249"/>
      <c r="AI1531" s="185"/>
      <c r="AJ1531" s="185"/>
      <c r="AK1531" s="185"/>
      <c r="AL1531" s="185"/>
      <c r="AM1531" s="185"/>
    </row>
    <row r="1532" spans="1:39">
      <c r="A1532" s="162"/>
      <c r="B1532" s="162"/>
      <c r="C1532" s="162"/>
      <c r="D1532" s="162"/>
      <c r="E1532" s="162"/>
      <c r="F1532" s="162"/>
      <c r="G1532" s="162"/>
      <c r="H1532" s="163"/>
      <c r="I1532" s="292"/>
      <c r="J1532" s="292"/>
      <c r="K1532" s="292"/>
      <c r="L1532" s="185"/>
      <c r="M1532" s="185"/>
      <c r="N1532" s="185"/>
      <c r="O1532" s="185"/>
      <c r="P1532" s="185"/>
      <c r="Q1532" s="185"/>
      <c r="R1532" s="185"/>
      <c r="S1532" s="185"/>
      <c r="T1532" s="185"/>
      <c r="U1532" s="185"/>
      <c r="V1532" s="185"/>
      <c r="W1532" s="185"/>
      <c r="X1532" s="185"/>
      <c r="Y1532" s="185"/>
      <c r="Z1532" s="185"/>
      <c r="AA1532" s="185"/>
      <c r="AB1532" s="185"/>
      <c r="AC1532" s="185"/>
      <c r="AD1532" s="185"/>
      <c r="AE1532" s="185"/>
      <c r="AF1532" s="185"/>
      <c r="AG1532" s="185"/>
      <c r="AH1532" s="249"/>
      <c r="AI1532" s="185"/>
      <c r="AJ1532" s="185"/>
      <c r="AK1532" s="185"/>
      <c r="AL1532" s="185"/>
      <c r="AM1532" s="185"/>
    </row>
    <row r="1533" spans="1:39">
      <c r="A1533" s="162"/>
      <c r="B1533" s="162"/>
      <c r="C1533" s="162"/>
      <c r="D1533" s="162"/>
      <c r="E1533" s="162"/>
      <c r="F1533" s="162"/>
      <c r="G1533" s="162"/>
      <c r="H1533" s="163"/>
      <c r="I1533" s="292"/>
      <c r="J1533" s="292"/>
      <c r="K1533" s="292"/>
      <c r="L1533" s="185"/>
      <c r="M1533" s="185"/>
      <c r="N1533" s="185"/>
      <c r="O1533" s="185"/>
      <c r="P1533" s="185"/>
      <c r="Q1533" s="185"/>
      <c r="R1533" s="185"/>
      <c r="S1533" s="185"/>
      <c r="T1533" s="185"/>
      <c r="U1533" s="185"/>
      <c r="V1533" s="185"/>
      <c r="W1533" s="185"/>
      <c r="X1533" s="185"/>
      <c r="Y1533" s="185"/>
      <c r="Z1533" s="185"/>
      <c r="AA1533" s="185"/>
      <c r="AB1533" s="185"/>
      <c r="AC1533" s="185"/>
      <c r="AD1533" s="185"/>
      <c r="AE1533" s="185"/>
      <c r="AF1533" s="185"/>
      <c r="AG1533" s="185"/>
      <c r="AH1533" s="249"/>
      <c r="AI1533" s="185"/>
      <c r="AJ1533" s="185"/>
      <c r="AK1533" s="185"/>
      <c r="AL1533" s="185"/>
      <c r="AM1533" s="185"/>
    </row>
    <row r="1534" spans="1:39">
      <c r="A1534" s="162"/>
      <c r="B1534" s="162"/>
      <c r="C1534" s="162"/>
      <c r="D1534" s="162"/>
      <c r="E1534" s="162"/>
      <c r="F1534" s="162"/>
      <c r="G1534" s="162"/>
      <c r="H1534" s="163"/>
      <c r="I1534" s="292"/>
      <c r="J1534" s="292"/>
      <c r="K1534" s="292"/>
      <c r="L1534" s="185"/>
      <c r="M1534" s="185"/>
      <c r="N1534" s="185"/>
      <c r="O1534" s="185"/>
      <c r="P1534" s="185"/>
      <c r="Q1534" s="185"/>
      <c r="R1534" s="185"/>
      <c r="S1534" s="185"/>
      <c r="T1534" s="185"/>
      <c r="U1534" s="185"/>
      <c r="V1534" s="185"/>
      <c r="W1534" s="185"/>
      <c r="X1534" s="185"/>
      <c r="Y1534" s="185"/>
      <c r="Z1534" s="185"/>
      <c r="AA1534" s="185"/>
      <c r="AB1534" s="185"/>
      <c r="AC1534" s="185"/>
      <c r="AD1534" s="185"/>
      <c r="AE1534" s="185"/>
      <c r="AF1534" s="185"/>
      <c r="AG1534" s="185"/>
      <c r="AH1534" s="249"/>
      <c r="AI1534" s="185"/>
      <c r="AJ1534" s="185"/>
      <c r="AK1534" s="185"/>
      <c r="AL1534" s="185"/>
      <c r="AM1534" s="185"/>
    </row>
    <row r="1535" spans="1:39">
      <c r="A1535" s="162"/>
      <c r="B1535" s="162"/>
      <c r="C1535" s="162"/>
      <c r="D1535" s="162"/>
      <c r="E1535" s="162"/>
      <c r="F1535" s="162"/>
      <c r="G1535" s="162"/>
      <c r="H1535" s="163"/>
      <c r="I1535" s="292"/>
      <c r="J1535" s="292"/>
      <c r="K1535" s="292"/>
      <c r="L1535" s="185"/>
      <c r="M1535" s="185"/>
      <c r="N1535" s="185"/>
      <c r="O1535" s="185"/>
      <c r="P1535" s="185"/>
      <c r="Q1535" s="185"/>
      <c r="R1535" s="185"/>
      <c r="S1535" s="185"/>
      <c r="T1535" s="185"/>
      <c r="U1535" s="185"/>
      <c r="V1535" s="185"/>
      <c r="W1535" s="185"/>
      <c r="X1535" s="185"/>
      <c r="Y1535" s="185"/>
      <c r="Z1535" s="185"/>
      <c r="AA1535" s="185"/>
      <c r="AB1535" s="185"/>
      <c r="AC1535" s="185"/>
      <c r="AD1535" s="185"/>
      <c r="AE1535" s="185"/>
      <c r="AF1535" s="185"/>
      <c r="AG1535" s="185"/>
      <c r="AH1535" s="249"/>
      <c r="AI1535" s="185"/>
      <c r="AJ1535" s="185"/>
      <c r="AK1535" s="185"/>
      <c r="AL1535" s="185"/>
      <c r="AM1535" s="185"/>
    </row>
    <row r="1536" spans="1:39">
      <c r="A1536" s="162"/>
      <c r="B1536" s="162"/>
      <c r="C1536" s="162"/>
      <c r="D1536" s="162"/>
      <c r="E1536" s="162"/>
      <c r="F1536" s="162"/>
      <c r="G1536" s="162"/>
      <c r="H1536" s="163"/>
      <c r="I1536" s="292"/>
      <c r="J1536" s="292"/>
      <c r="K1536" s="292"/>
      <c r="L1536" s="185"/>
      <c r="M1536" s="185"/>
      <c r="N1536" s="185"/>
      <c r="O1536" s="185"/>
      <c r="P1536" s="185"/>
      <c r="Q1536" s="185"/>
      <c r="R1536" s="185"/>
      <c r="S1536" s="185"/>
      <c r="T1536" s="185"/>
      <c r="U1536" s="185"/>
      <c r="V1536" s="185"/>
      <c r="W1536" s="185"/>
      <c r="X1536" s="185"/>
      <c r="Y1536" s="185"/>
      <c r="Z1536" s="185"/>
      <c r="AA1536" s="185"/>
      <c r="AB1536" s="185"/>
      <c r="AC1536" s="185"/>
      <c r="AD1536" s="185"/>
      <c r="AE1536" s="185"/>
      <c r="AF1536" s="185"/>
      <c r="AG1536" s="185"/>
      <c r="AH1536" s="249"/>
      <c r="AI1536" s="185"/>
      <c r="AJ1536" s="185"/>
      <c r="AK1536" s="185"/>
      <c r="AL1536" s="185"/>
      <c r="AM1536" s="185"/>
    </row>
    <row r="1537" spans="1:39">
      <c r="A1537" s="162"/>
      <c r="B1537" s="162"/>
      <c r="C1537" s="162"/>
      <c r="D1537" s="162"/>
      <c r="E1537" s="162"/>
      <c r="F1537" s="162"/>
      <c r="G1537" s="162"/>
      <c r="H1537" s="163"/>
      <c r="I1537" s="292"/>
      <c r="J1537" s="292"/>
      <c r="K1537" s="292"/>
      <c r="L1537" s="185"/>
      <c r="M1537" s="185"/>
      <c r="N1537" s="185"/>
      <c r="O1537" s="185"/>
      <c r="P1537" s="185"/>
      <c r="Q1537" s="185"/>
      <c r="R1537" s="185"/>
      <c r="S1537" s="185"/>
      <c r="T1537" s="185"/>
      <c r="U1537" s="185"/>
      <c r="V1537" s="185"/>
      <c r="W1537" s="185"/>
      <c r="X1537" s="185"/>
      <c r="Y1537" s="185"/>
      <c r="Z1537" s="185"/>
      <c r="AA1537" s="185"/>
      <c r="AB1537" s="185"/>
      <c r="AC1537" s="185"/>
      <c r="AD1537" s="185"/>
      <c r="AE1537" s="185"/>
      <c r="AF1537" s="185"/>
      <c r="AG1537" s="185"/>
      <c r="AH1537" s="249"/>
      <c r="AI1537" s="185"/>
      <c r="AJ1537" s="185"/>
      <c r="AK1537" s="185"/>
      <c r="AL1537" s="185"/>
      <c r="AM1537" s="185"/>
    </row>
    <row r="1538" spans="1:39">
      <c r="A1538" s="162"/>
      <c r="B1538" s="162"/>
      <c r="C1538" s="162"/>
      <c r="D1538" s="162"/>
      <c r="E1538" s="162"/>
      <c r="F1538" s="162"/>
      <c r="G1538" s="162"/>
      <c r="H1538" s="163"/>
      <c r="I1538" s="292"/>
      <c r="J1538" s="292"/>
      <c r="K1538" s="292"/>
      <c r="L1538" s="185"/>
      <c r="M1538" s="185"/>
      <c r="N1538" s="185"/>
      <c r="O1538" s="185"/>
      <c r="P1538" s="185"/>
      <c r="Q1538" s="185"/>
      <c r="R1538" s="185"/>
      <c r="S1538" s="185"/>
      <c r="T1538" s="185"/>
      <c r="U1538" s="185"/>
      <c r="V1538" s="185"/>
      <c r="W1538" s="185"/>
      <c r="X1538" s="185"/>
      <c r="Y1538" s="185"/>
      <c r="Z1538" s="185"/>
      <c r="AA1538" s="185"/>
      <c r="AB1538" s="185"/>
      <c r="AC1538" s="185"/>
      <c r="AD1538" s="185"/>
      <c r="AE1538" s="185"/>
      <c r="AF1538" s="185"/>
      <c r="AG1538" s="185"/>
      <c r="AH1538" s="249"/>
      <c r="AI1538" s="185"/>
      <c r="AJ1538" s="185"/>
      <c r="AK1538" s="185"/>
      <c r="AL1538" s="185"/>
      <c r="AM1538" s="185"/>
    </row>
    <row r="1539" spans="1:39">
      <c r="A1539" s="162"/>
      <c r="B1539" s="162"/>
      <c r="C1539" s="162"/>
      <c r="D1539" s="162"/>
      <c r="E1539" s="162"/>
      <c r="F1539" s="162"/>
      <c r="G1539" s="162"/>
      <c r="H1539" s="163"/>
      <c r="I1539" s="292"/>
      <c r="J1539" s="292"/>
      <c r="K1539" s="292"/>
      <c r="L1539" s="185"/>
      <c r="M1539" s="185"/>
      <c r="N1539" s="185"/>
      <c r="O1539" s="185"/>
      <c r="P1539" s="185"/>
      <c r="Q1539" s="185"/>
      <c r="R1539" s="185"/>
      <c r="S1539" s="185"/>
      <c r="T1539" s="185"/>
      <c r="U1539" s="185"/>
      <c r="V1539" s="185"/>
      <c r="W1539" s="185"/>
      <c r="X1539" s="185"/>
      <c r="Y1539" s="185"/>
      <c r="Z1539" s="185"/>
      <c r="AA1539" s="185"/>
      <c r="AB1539" s="185"/>
      <c r="AC1539" s="185"/>
      <c r="AD1539" s="185"/>
      <c r="AE1539" s="185"/>
      <c r="AF1539" s="185"/>
      <c r="AG1539" s="185"/>
      <c r="AH1539" s="249"/>
      <c r="AI1539" s="185"/>
      <c r="AJ1539" s="185"/>
      <c r="AK1539" s="185"/>
      <c r="AL1539" s="185"/>
      <c r="AM1539" s="185"/>
    </row>
    <row r="1540" spans="1:39">
      <c r="A1540" s="162"/>
      <c r="B1540" s="162"/>
      <c r="C1540" s="162"/>
      <c r="D1540" s="162"/>
      <c r="E1540" s="162"/>
      <c r="F1540" s="162"/>
      <c r="G1540" s="162"/>
      <c r="H1540" s="163"/>
      <c r="I1540" s="292"/>
      <c r="J1540" s="292"/>
      <c r="K1540" s="292"/>
      <c r="L1540" s="185"/>
      <c r="M1540" s="185"/>
      <c r="N1540" s="185"/>
      <c r="O1540" s="185"/>
      <c r="P1540" s="185"/>
      <c r="Q1540" s="185"/>
      <c r="R1540" s="185"/>
      <c r="S1540" s="185"/>
      <c r="T1540" s="185"/>
      <c r="U1540" s="185"/>
      <c r="V1540" s="185"/>
      <c r="W1540" s="185"/>
      <c r="X1540" s="185"/>
      <c r="Y1540" s="185"/>
      <c r="Z1540" s="185"/>
      <c r="AA1540" s="185"/>
      <c r="AB1540" s="185"/>
      <c r="AC1540" s="185"/>
      <c r="AD1540" s="185"/>
      <c r="AE1540" s="185"/>
      <c r="AF1540" s="185"/>
      <c r="AG1540" s="185"/>
      <c r="AH1540" s="249"/>
      <c r="AI1540" s="185"/>
      <c r="AJ1540" s="185"/>
      <c r="AK1540" s="185"/>
      <c r="AL1540" s="185"/>
      <c r="AM1540" s="185"/>
    </row>
    <row r="1541" spans="1:39">
      <c r="A1541" s="162"/>
      <c r="B1541" s="162"/>
      <c r="C1541" s="162"/>
      <c r="D1541" s="162"/>
      <c r="E1541" s="162"/>
      <c r="F1541" s="162"/>
      <c r="G1541" s="162"/>
      <c r="H1541" s="163"/>
      <c r="I1541" s="292"/>
      <c r="J1541" s="292"/>
      <c r="K1541" s="292"/>
      <c r="L1541" s="185"/>
      <c r="M1541" s="185"/>
      <c r="N1541" s="185"/>
      <c r="O1541" s="185"/>
      <c r="P1541" s="185"/>
      <c r="Q1541" s="185"/>
      <c r="R1541" s="185"/>
      <c r="S1541" s="185"/>
      <c r="T1541" s="185"/>
      <c r="U1541" s="185"/>
      <c r="V1541" s="185"/>
      <c r="W1541" s="185"/>
      <c r="X1541" s="185"/>
      <c r="Y1541" s="185"/>
      <c r="Z1541" s="185"/>
      <c r="AA1541" s="185"/>
      <c r="AB1541" s="185"/>
      <c r="AC1541" s="185"/>
      <c r="AD1541" s="185"/>
      <c r="AE1541" s="185"/>
      <c r="AF1541" s="185"/>
      <c r="AG1541" s="185"/>
      <c r="AH1541" s="249"/>
      <c r="AI1541" s="185"/>
      <c r="AJ1541" s="185"/>
      <c r="AK1541" s="185"/>
      <c r="AL1541" s="185"/>
      <c r="AM1541" s="185"/>
    </row>
    <row r="1542" spans="1:39">
      <c r="A1542" s="162"/>
      <c r="B1542" s="162"/>
      <c r="C1542" s="162"/>
      <c r="D1542" s="162"/>
      <c r="E1542" s="162"/>
      <c r="F1542" s="162"/>
      <c r="G1542" s="162"/>
      <c r="H1542" s="163"/>
      <c r="I1542" s="292"/>
      <c r="J1542" s="292"/>
      <c r="K1542" s="292"/>
      <c r="L1542" s="185"/>
      <c r="M1542" s="185"/>
      <c r="N1542" s="185"/>
      <c r="O1542" s="185"/>
      <c r="P1542" s="185"/>
      <c r="Q1542" s="185"/>
      <c r="R1542" s="185"/>
      <c r="S1542" s="185"/>
      <c r="T1542" s="185"/>
      <c r="U1542" s="185"/>
      <c r="V1542" s="185"/>
      <c r="W1542" s="185"/>
      <c r="X1542" s="185"/>
      <c r="Y1542" s="185"/>
      <c r="Z1542" s="185"/>
      <c r="AA1542" s="185"/>
      <c r="AB1542" s="185"/>
      <c r="AC1542" s="185"/>
      <c r="AD1542" s="185"/>
      <c r="AE1542" s="185"/>
      <c r="AF1542" s="185"/>
      <c r="AG1542" s="185"/>
      <c r="AH1542" s="249"/>
      <c r="AI1542" s="185"/>
      <c r="AJ1542" s="185"/>
      <c r="AK1542" s="185"/>
      <c r="AL1542" s="185"/>
      <c r="AM1542" s="185"/>
    </row>
    <row r="1543" spans="1:39">
      <c r="A1543" s="162"/>
      <c r="B1543" s="162"/>
      <c r="C1543" s="162"/>
      <c r="D1543" s="162"/>
      <c r="E1543" s="162"/>
      <c r="F1543" s="162"/>
      <c r="G1543" s="162"/>
      <c r="H1543" s="163"/>
      <c r="I1543" s="292"/>
      <c r="J1543" s="292"/>
      <c r="K1543" s="292"/>
      <c r="L1543" s="185"/>
      <c r="M1543" s="185"/>
      <c r="N1543" s="185"/>
      <c r="O1543" s="185"/>
      <c r="P1543" s="185"/>
      <c r="Q1543" s="185"/>
      <c r="R1543" s="185"/>
      <c r="S1543" s="185"/>
      <c r="T1543" s="185"/>
      <c r="U1543" s="185"/>
      <c r="V1543" s="185"/>
      <c r="W1543" s="185"/>
      <c r="X1543" s="185"/>
      <c r="Y1543" s="185"/>
      <c r="Z1543" s="185"/>
      <c r="AA1543" s="185"/>
      <c r="AB1543" s="185"/>
      <c r="AC1543" s="185"/>
      <c r="AD1543" s="185"/>
      <c r="AE1543" s="185"/>
      <c r="AF1543" s="185"/>
      <c r="AG1543" s="185"/>
      <c r="AH1543" s="249"/>
      <c r="AI1543" s="185"/>
      <c r="AJ1543" s="185"/>
      <c r="AK1543" s="185"/>
      <c r="AL1543" s="185"/>
      <c r="AM1543" s="185"/>
    </row>
    <row r="1544" spans="1:39">
      <c r="A1544" s="162"/>
      <c r="B1544" s="162"/>
      <c r="C1544" s="162"/>
      <c r="D1544" s="162"/>
      <c r="E1544" s="162"/>
      <c r="F1544" s="162"/>
      <c r="G1544" s="162"/>
      <c r="H1544" s="163"/>
      <c r="I1544" s="292"/>
      <c r="J1544" s="292"/>
      <c r="K1544" s="292"/>
      <c r="L1544" s="185"/>
      <c r="M1544" s="185"/>
      <c r="N1544" s="185"/>
      <c r="O1544" s="185"/>
      <c r="P1544" s="185"/>
      <c r="Q1544" s="185"/>
      <c r="R1544" s="185"/>
      <c r="S1544" s="185"/>
      <c r="T1544" s="185"/>
      <c r="U1544" s="185"/>
      <c r="V1544" s="185"/>
      <c r="W1544" s="185"/>
      <c r="X1544" s="185"/>
      <c r="Y1544" s="185"/>
      <c r="Z1544" s="185"/>
      <c r="AA1544" s="185"/>
      <c r="AB1544" s="185"/>
      <c r="AC1544" s="185"/>
      <c r="AD1544" s="185"/>
      <c r="AE1544" s="185"/>
      <c r="AF1544" s="185"/>
      <c r="AG1544" s="185"/>
      <c r="AH1544" s="249"/>
      <c r="AI1544" s="185"/>
      <c r="AJ1544" s="185"/>
      <c r="AK1544" s="185"/>
      <c r="AL1544" s="185"/>
      <c r="AM1544" s="185"/>
    </row>
    <row r="1545" spans="1:39">
      <c r="A1545" s="162"/>
      <c r="B1545" s="162"/>
      <c r="C1545" s="162"/>
      <c r="D1545" s="162"/>
      <c r="E1545" s="162"/>
      <c r="F1545" s="162"/>
      <c r="G1545" s="162"/>
      <c r="H1545" s="163"/>
      <c r="I1545" s="292"/>
      <c r="J1545" s="292"/>
      <c r="K1545" s="292"/>
      <c r="L1545" s="185"/>
      <c r="M1545" s="185"/>
      <c r="N1545" s="185"/>
      <c r="O1545" s="185"/>
      <c r="P1545" s="185"/>
      <c r="Q1545" s="185"/>
      <c r="R1545" s="185"/>
      <c r="S1545" s="185"/>
      <c r="T1545" s="185"/>
      <c r="U1545" s="185"/>
      <c r="V1545" s="185"/>
      <c r="W1545" s="185"/>
      <c r="X1545" s="185"/>
      <c r="Y1545" s="185"/>
      <c r="Z1545" s="185"/>
      <c r="AA1545" s="185"/>
      <c r="AB1545" s="185"/>
      <c r="AC1545" s="185"/>
      <c r="AD1545" s="185"/>
      <c r="AE1545" s="185"/>
      <c r="AF1545" s="185"/>
      <c r="AG1545" s="185"/>
      <c r="AH1545" s="249"/>
      <c r="AI1545" s="185"/>
      <c r="AJ1545" s="185"/>
      <c r="AK1545" s="185"/>
      <c r="AL1545" s="185"/>
      <c r="AM1545" s="185"/>
    </row>
    <row r="1546" spans="1:39">
      <c r="A1546" s="162"/>
      <c r="B1546" s="162"/>
      <c r="C1546" s="162"/>
      <c r="D1546" s="162"/>
      <c r="E1546" s="162"/>
      <c r="F1546" s="162"/>
      <c r="G1546" s="162"/>
      <c r="H1546" s="163"/>
      <c r="I1546" s="292"/>
      <c r="J1546" s="292"/>
      <c r="K1546" s="292"/>
      <c r="L1546" s="185"/>
      <c r="M1546" s="185"/>
      <c r="N1546" s="185"/>
      <c r="O1546" s="185"/>
      <c r="P1546" s="185"/>
      <c r="Q1546" s="185"/>
      <c r="R1546" s="185"/>
      <c r="S1546" s="185"/>
      <c r="T1546" s="185"/>
      <c r="U1546" s="185"/>
      <c r="V1546" s="185"/>
      <c r="W1546" s="185"/>
      <c r="X1546" s="185"/>
      <c r="Y1546" s="185"/>
      <c r="Z1546" s="185"/>
      <c r="AA1546" s="185"/>
      <c r="AB1546" s="185"/>
      <c r="AC1546" s="185"/>
      <c r="AD1546" s="185"/>
      <c r="AE1546" s="185"/>
      <c r="AF1546" s="185"/>
      <c r="AG1546" s="185"/>
      <c r="AH1546" s="249"/>
      <c r="AI1546" s="185"/>
      <c r="AJ1546" s="185"/>
      <c r="AK1546" s="185"/>
      <c r="AL1546" s="185"/>
      <c r="AM1546" s="185"/>
    </row>
    <row r="1547" spans="1:39">
      <c r="A1547" s="162"/>
      <c r="B1547" s="162"/>
      <c r="C1547" s="162"/>
      <c r="D1547" s="162"/>
      <c r="E1547" s="162"/>
      <c r="F1547" s="162"/>
      <c r="G1547" s="162"/>
      <c r="H1547" s="163"/>
      <c r="I1547" s="292"/>
      <c r="J1547" s="292"/>
      <c r="K1547" s="292"/>
      <c r="L1547" s="185"/>
      <c r="M1547" s="185"/>
      <c r="N1547" s="185"/>
      <c r="O1547" s="185"/>
      <c r="P1547" s="185"/>
      <c r="Q1547" s="185"/>
      <c r="R1547" s="185"/>
      <c r="S1547" s="185"/>
      <c r="T1547" s="185"/>
      <c r="U1547" s="185"/>
      <c r="V1547" s="185"/>
      <c r="W1547" s="185"/>
      <c r="X1547" s="185"/>
      <c r="Y1547" s="185"/>
      <c r="Z1547" s="185"/>
      <c r="AA1547" s="185"/>
      <c r="AB1547" s="185"/>
      <c r="AC1547" s="185"/>
      <c r="AD1547" s="185"/>
      <c r="AE1547" s="185"/>
      <c r="AF1547" s="185"/>
      <c r="AG1547" s="185"/>
      <c r="AH1547" s="249"/>
      <c r="AI1547" s="185"/>
      <c r="AJ1547" s="185"/>
      <c r="AK1547" s="185"/>
      <c r="AL1547" s="185"/>
      <c r="AM1547" s="185"/>
    </row>
    <row r="1548" spans="1:39">
      <c r="A1548" s="162"/>
      <c r="B1548" s="162"/>
      <c r="C1548" s="162"/>
      <c r="D1548" s="162"/>
      <c r="E1548" s="162"/>
      <c r="F1548" s="162"/>
      <c r="G1548" s="162"/>
      <c r="H1548" s="163"/>
      <c r="I1548" s="292"/>
      <c r="J1548" s="292"/>
      <c r="K1548" s="292"/>
      <c r="L1548" s="185"/>
      <c r="M1548" s="185"/>
      <c r="N1548" s="185"/>
      <c r="O1548" s="185"/>
      <c r="P1548" s="185"/>
      <c r="Q1548" s="185"/>
      <c r="R1548" s="185"/>
      <c r="S1548" s="185"/>
      <c r="T1548" s="185"/>
      <c r="U1548" s="185"/>
      <c r="V1548" s="185"/>
      <c r="W1548" s="185"/>
      <c r="X1548" s="185"/>
      <c r="Y1548" s="185"/>
      <c r="Z1548" s="185"/>
      <c r="AA1548" s="185"/>
      <c r="AB1548" s="185"/>
      <c r="AC1548" s="185"/>
      <c r="AD1548" s="185"/>
      <c r="AE1548" s="185"/>
      <c r="AF1548" s="185"/>
      <c r="AG1548" s="185"/>
      <c r="AH1548" s="249"/>
      <c r="AI1548" s="185"/>
      <c r="AJ1548" s="185"/>
      <c r="AK1548" s="185"/>
      <c r="AL1548" s="185"/>
      <c r="AM1548" s="185"/>
    </row>
    <row r="1549" spans="1:39">
      <c r="A1549" s="162"/>
      <c r="B1549" s="162"/>
      <c r="C1549" s="162"/>
      <c r="D1549" s="162"/>
      <c r="E1549" s="162"/>
      <c r="F1549" s="162"/>
      <c r="G1549" s="162"/>
      <c r="H1549" s="163"/>
      <c r="I1549" s="292"/>
      <c r="J1549" s="292"/>
      <c r="K1549" s="292"/>
      <c r="L1549" s="185"/>
      <c r="M1549" s="185"/>
      <c r="N1549" s="185"/>
      <c r="O1549" s="185"/>
      <c r="P1549" s="185"/>
      <c r="Q1549" s="185"/>
      <c r="R1549" s="185"/>
      <c r="S1549" s="185"/>
      <c r="T1549" s="185"/>
      <c r="U1549" s="185"/>
      <c r="V1549" s="185"/>
      <c r="W1549" s="185"/>
      <c r="X1549" s="185"/>
      <c r="Y1549" s="185"/>
      <c r="Z1549" s="185"/>
      <c r="AA1549" s="185"/>
      <c r="AB1549" s="185"/>
      <c r="AC1549" s="185"/>
      <c r="AD1549" s="185"/>
      <c r="AE1549" s="185"/>
      <c r="AF1549" s="185"/>
      <c r="AG1549" s="185"/>
      <c r="AH1549" s="249"/>
      <c r="AI1549" s="185"/>
      <c r="AJ1549" s="185"/>
      <c r="AK1549" s="185"/>
      <c r="AL1549" s="185"/>
      <c r="AM1549" s="185"/>
    </row>
    <row r="1550" spans="1:39">
      <c r="A1550" s="162"/>
      <c r="B1550" s="162"/>
      <c r="C1550" s="162"/>
      <c r="D1550" s="162"/>
      <c r="E1550" s="162"/>
      <c r="F1550" s="162"/>
      <c r="G1550" s="162"/>
      <c r="H1550" s="163"/>
      <c r="I1550" s="292"/>
      <c r="J1550" s="292"/>
      <c r="K1550" s="292"/>
      <c r="L1550" s="185"/>
      <c r="M1550" s="185"/>
      <c r="N1550" s="185"/>
      <c r="O1550" s="185"/>
      <c r="P1550" s="185"/>
      <c r="Q1550" s="185"/>
      <c r="R1550" s="185"/>
      <c r="S1550" s="185"/>
      <c r="T1550" s="185"/>
      <c r="U1550" s="185"/>
      <c r="V1550" s="185"/>
      <c r="W1550" s="185"/>
      <c r="X1550" s="185"/>
      <c r="Y1550" s="185"/>
      <c r="Z1550" s="185"/>
      <c r="AA1550" s="185"/>
      <c r="AB1550" s="185"/>
      <c r="AC1550" s="185"/>
      <c r="AD1550" s="185"/>
      <c r="AE1550" s="185"/>
      <c r="AF1550" s="185"/>
      <c r="AG1550" s="185"/>
      <c r="AH1550" s="249"/>
      <c r="AI1550" s="185"/>
      <c r="AJ1550" s="185"/>
      <c r="AK1550" s="185"/>
      <c r="AL1550" s="185"/>
      <c r="AM1550" s="185"/>
    </row>
    <row r="1551" spans="1:39">
      <c r="A1551" s="162"/>
      <c r="B1551" s="162"/>
      <c r="C1551" s="162"/>
      <c r="D1551" s="162"/>
      <c r="E1551" s="162"/>
      <c r="F1551" s="162"/>
      <c r="G1551" s="162"/>
      <c r="H1551" s="163"/>
      <c r="I1551" s="292"/>
      <c r="J1551" s="292"/>
      <c r="K1551" s="292"/>
      <c r="L1551" s="185"/>
      <c r="M1551" s="185"/>
      <c r="N1551" s="185"/>
      <c r="O1551" s="185"/>
      <c r="P1551" s="185"/>
      <c r="Q1551" s="185"/>
      <c r="R1551" s="185"/>
      <c r="S1551" s="185"/>
      <c r="T1551" s="185"/>
      <c r="U1551" s="185"/>
      <c r="V1551" s="185"/>
      <c r="W1551" s="185"/>
      <c r="X1551" s="185"/>
      <c r="Y1551" s="185"/>
      <c r="Z1551" s="185"/>
      <c r="AA1551" s="185"/>
      <c r="AB1551" s="185"/>
      <c r="AC1551" s="185"/>
      <c r="AD1551" s="185"/>
      <c r="AE1551" s="185"/>
      <c r="AF1551" s="185"/>
      <c r="AG1551" s="185"/>
      <c r="AH1551" s="249"/>
      <c r="AI1551" s="185"/>
      <c r="AJ1551" s="185"/>
      <c r="AK1551" s="185"/>
      <c r="AL1551" s="185"/>
      <c r="AM1551" s="185"/>
    </row>
    <row r="1552" spans="1:39">
      <c r="A1552" s="162"/>
      <c r="B1552" s="162"/>
      <c r="C1552" s="162"/>
      <c r="D1552" s="162"/>
      <c r="E1552" s="162"/>
      <c r="F1552" s="162"/>
      <c r="G1552" s="162"/>
      <c r="H1552" s="163"/>
      <c r="I1552" s="292"/>
      <c r="J1552" s="292"/>
      <c r="K1552" s="292"/>
      <c r="L1552" s="185"/>
      <c r="M1552" s="185"/>
      <c r="N1552" s="185"/>
      <c r="O1552" s="185"/>
      <c r="P1552" s="185"/>
      <c r="Q1552" s="185"/>
      <c r="R1552" s="185"/>
      <c r="S1552" s="185"/>
      <c r="T1552" s="185"/>
      <c r="U1552" s="185"/>
      <c r="V1552" s="185"/>
      <c r="W1552" s="185"/>
      <c r="X1552" s="185"/>
      <c r="Y1552" s="185"/>
      <c r="Z1552" s="185"/>
      <c r="AA1552" s="185"/>
      <c r="AB1552" s="185"/>
      <c r="AC1552" s="185"/>
      <c r="AD1552" s="185"/>
      <c r="AE1552" s="185"/>
      <c r="AF1552" s="185"/>
      <c r="AG1552" s="185"/>
      <c r="AH1552" s="249"/>
      <c r="AI1552" s="185"/>
      <c r="AJ1552" s="185"/>
      <c r="AK1552" s="185"/>
      <c r="AL1552" s="185"/>
      <c r="AM1552" s="185"/>
    </row>
    <row r="1553" spans="1:39">
      <c r="A1553" s="162"/>
      <c r="B1553" s="162"/>
      <c r="C1553" s="162"/>
      <c r="D1553" s="162"/>
      <c r="E1553" s="162"/>
      <c r="F1553" s="162"/>
      <c r="G1553" s="162"/>
      <c r="H1553" s="163"/>
      <c r="I1553" s="292"/>
      <c r="J1553" s="292"/>
      <c r="K1553" s="292"/>
      <c r="L1553" s="185"/>
      <c r="M1553" s="185"/>
      <c r="N1553" s="185"/>
      <c r="O1553" s="185"/>
      <c r="P1553" s="185"/>
      <c r="Q1553" s="185"/>
      <c r="R1553" s="185"/>
      <c r="S1553" s="185"/>
      <c r="T1553" s="185"/>
      <c r="U1553" s="185"/>
      <c r="V1553" s="185"/>
      <c r="W1553" s="185"/>
      <c r="X1553" s="185"/>
      <c r="Y1553" s="185"/>
      <c r="Z1553" s="185"/>
      <c r="AA1553" s="185"/>
      <c r="AB1553" s="185"/>
      <c r="AC1553" s="185"/>
      <c r="AD1553" s="185"/>
      <c r="AE1553" s="185"/>
      <c r="AF1553" s="185"/>
      <c r="AG1553" s="185"/>
      <c r="AH1553" s="249"/>
      <c r="AI1553" s="185"/>
      <c r="AJ1553" s="185"/>
      <c r="AK1553" s="185"/>
      <c r="AL1553" s="185"/>
      <c r="AM1553" s="185"/>
    </row>
    <row r="1554" spans="1:39">
      <c r="A1554" s="162"/>
      <c r="B1554" s="162"/>
      <c r="C1554" s="162"/>
      <c r="D1554" s="162"/>
      <c r="E1554" s="162"/>
      <c r="F1554" s="162"/>
      <c r="G1554" s="162"/>
      <c r="H1554" s="163"/>
      <c r="I1554" s="292"/>
      <c r="J1554" s="292"/>
      <c r="K1554" s="292"/>
      <c r="L1554" s="185"/>
      <c r="M1554" s="185"/>
      <c r="N1554" s="185"/>
      <c r="O1554" s="185"/>
      <c r="P1554" s="185"/>
      <c r="Q1554" s="185"/>
      <c r="R1554" s="185"/>
      <c r="S1554" s="185"/>
      <c r="T1554" s="185"/>
      <c r="U1554" s="185"/>
      <c r="V1554" s="185"/>
      <c r="W1554" s="185"/>
      <c r="X1554" s="185"/>
      <c r="Y1554" s="185"/>
      <c r="Z1554" s="185"/>
      <c r="AA1554" s="185"/>
      <c r="AB1554" s="185"/>
      <c r="AC1554" s="185"/>
      <c r="AD1554" s="185"/>
      <c r="AE1554" s="185"/>
      <c r="AF1554" s="185"/>
      <c r="AG1554" s="185"/>
      <c r="AH1554" s="249"/>
      <c r="AI1554" s="185"/>
      <c r="AJ1554" s="185"/>
      <c r="AK1554" s="185"/>
      <c r="AL1554" s="185"/>
      <c r="AM1554" s="185"/>
    </row>
    <row r="1555" spans="1:39">
      <c r="A1555" s="162"/>
      <c r="B1555" s="162"/>
      <c r="C1555" s="162"/>
      <c r="D1555" s="162"/>
      <c r="E1555" s="162"/>
      <c r="F1555" s="162"/>
      <c r="G1555" s="162"/>
      <c r="H1555" s="163"/>
      <c r="I1555" s="292"/>
      <c r="J1555" s="292"/>
      <c r="K1555" s="292"/>
      <c r="L1555" s="185"/>
      <c r="M1555" s="185"/>
      <c r="N1555" s="185"/>
      <c r="O1555" s="185"/>
      <c r="P1555" s="185"/>
      <c r="Q1555" s="185"/>
      <c r="R1555" s="185"/>
      <c r="S1555" s="185"/>
      <c r="T1555" s="185"/>
      <c r="U1555" s="185"/>
      <c r="V1555" s="185"/>
      <c r="W1555" s="185"/>
      <c r="X1555" s="185"/>
      <c r="Y1555" s="185"/>
      <c r="Z1555" s="185"/>
      <c r="AA1555" s="185"/>
      <c r="AB1555" s="185"/>
      <c r="AC1555" s="185"/>
      <c r="AD1555" s="185"/>
      <c r="AE1555" s="185"/>
      <c r="AF1555" s="185"/>
      <c r="AG1555" s="185"/>
      <c r="AH1555" s="249"/>
      <c r="AI1555" s="185"/>
      <c r="AJ1555" s="185"/>
      <c r="AK1555" s="185"/>
      <c r="AL1555" s="185"/>
      <c r="AM1555" s="185"/>
    </row>
    <row r="1556" spans="1:39">
      <c r="A1556" s="162"/>
      <c r="B1556" s="162"/>
      <c r="C1556" s="162"/>
      <c r="D1556" s="162"/>
      <c r="E1556" s="162"/>
      <c r="F1556" s="162"/>
      <c r="G1556" s="162"/>
      <c r="H1556" s="163"/>
      <c r="I1556" s="292"/>
      <c r="J1556" s="292"/>
      <c r="K1556" s="292"/>
      <c r="L1556" s="185"/>
      <c r="M1556" s="185"/>
      <c r="N1556" s="185"/>
      <c r="O1556" s="185"/>
      <c r="P1556" s="185"/>
      <c r="Q1556" s="185"/>
      <c r="R1556" s="185"/>
      <c r="S1556" s="185"/>
      <c r="T1556" s="185"/>
      <c r="U1556" s="185"/>
      <c r="V1556" s="185"/>
      <c r="W1556" s="185"/>
      <c r="X1556" s="185"/>
      <c r="Y1556" s="185"/>
      <c r="Z1556" s="185"/>
      <c r="AA1556" s="185"/>
      <c r="AB1556" s="185"/>
      <c r="AC1556" s="185"/>
      <c r="AD1556" s="185"/>
      <c r="AE1556" s="185"/>
      <c r="AF1556" s="185"/>
      <c r="AG1556" s="185"/>
      <c r="AH1556" s="249"/>
      <c r="AI1556" s="185"/>
      <c r="AJ1556" s="185"/>
      <c r="AK1556" s="185"/>
      <c r="AL1556" s="185"/>
      <c r="AM1556" s="185"/>
    </row>
    <row r="1557" spans="1:39">
      <c r="A1557" s="162"/>
      <c r="B1557" s="162"/>
      <c r="C1557" s="162"/>
      <c r="D1557" s="162"/>
      <c r="E1557" s="162"/>
      <c r="F1557" s="162"/>
      <c r="G1557" s="162"/>
      <c r="H1557" s="163"/>
      <c r="I1557" s="292"/>
      <c r="J1557" s="292"/>
      <c r="K1557" s="292"/>
      <c r="L1557" s="185"/>
      <c r="M1557" s="185"/>
      <c r="N1557" s="185"/>
      <c r="O1557" s="185"/>
      <c r="P1557" s="185"/>
      <c r="Q1557" s="185"/>
      <c r="R1557" s="185"/>
      <c r="S1557" s="185"/>
      <c r="T1557" s="185"/>
      <c r="U1557" s="185"/>
      <c r="V1557" s="185"/>
      <c r="W1557" s="185"/>
      <c r="X1557" s="185"/>
      <c r="Y1557" s="185"/>
      <c r="Z1557" s="185"/>
      <c r="AA1557" s="185"/>
      <c r="AB1557" s="185"/>
      <c r="AC1557" s="185"/>
      <c r="AD1557" s="185"/>
      <c r="AE1557" s="185"/>
      <c r="AF1557" s="185"/>
      <c r="AG1557" s="185"/>
      <c r="AH1557" s="249"/>
      <c r="AI1557" s="185"/>
      <c r="AJ1557" s="185"/>
      <c r="AK1557" s="185"/>
      <c r="AL1557" s="185"/>
      <c r="AM1557" s="185"/>
    </row>
    <row r="1558" spans="1:39">
      <c r="A1558" s="162"/>
      <c r="B1558" s="162"/>
      <c r="C1558" s="162"/>
      <c r="D1558" s="162"/>
      <c r="E1558" s="162"/>
      <c r="F1558" s="162"/>
      <c r="G1558" s="162"/>
      <c r="H1558" s="163"/>
      <c r="I1558" s="292"/>
      <c r="J1558" s="292"/>
      <c r="K1558" s="292"/>
      <c r="L1558" s="185"/>
      <c r="M1558" s="185"/>
      <c r="N1558" s="185"/>
      <c r="O1558" s="185"/>
      <c r="P1558" s="185"/>
      <c r="Q1558" s="185"/>
      <c r="R1558" s="185"/>
      <c r="S1558" s="185"/>
      <c r="T1558" s="185"/>
      <c r="U1558" s="185"/>
      <c r="V1558" s="185"/>
      <c r="W1558" s="185"/>
      <c r="X1558" s="185"/>
      <c r="Y1558" s="185"/>
      <c r="Z1558" s="185"/>
      <c r="AA1558" s="185"/>
      <c r="AB1558" s="185"/>
      <c r="AC1558" s="185"/>
      <c r="AD1558" s="185"/>
      <c r="AE1558" s="185"/>
      <c r="AF1558" s="185"/>
      <c r="AG1558" s="185"/>
      <c r="AH1558" s="249"/>
      <c r="AI1558" s="185"/>
      <c r="AJ1558" s="185"/>
      <c r="AK1558" s="185"/>
      <c r="AL1558" s="185"/>
      <c r="AM1558" s="185"/>
    </row>
    <row r="1559" spans="1:39">
      <c r="A1559" s="162"/>
      <c r="B1559" s="162"/>
      <c r="C1559" s="162"/>
      <c r="D1559" s="162"/>
      <c r="E1559" s="162"/>
      <c r="F1559" s="162"/>
      <c r="G1559" s="162"/>
      <c r="H1559" s="163"/>
      <c r="I1559" s="292"/>
      <c r="J1559" s="292"/>
      <c r="K1559" s="292"/>
      <c r="L1559" s="185"/>
      <c r="M1559" s="185"/>
      <c r="N1559" s="185"/>
      <c r="O1559" s="185"/>
      <c r="P1559" s="185"/>
      <c r="Q1559" s="185"/>
      <c r="R1559" s="185"/>
      <c r="S1559" s="185"/>
      <c r="T1559" s="185"/>
      <c r="U1559" s="185"/>
      <c r="V1559" s="185"/>
      <c r="W1559" s="185"/>
      <c r="X1559" s="185"/>
      <c r="Y1559" s="185"/>
      <c r="Z1559" s="185"/>
      <c r="AA1559" s="185"/>
      <c r="AB1559" s="185"/>
      <c r="AC1559" s="185"/>
      <c r="AD1559" s="185"/>
      <c r="AE1559" s="185"/>
      <c r="AF1559" s="185"/>
      <c r="AG1559" s="185"/>
      <c r="AH1559" s="249"/>
      <c r="AI1559" s="185"/>
      <c r="AJ1559" s="185"/>
      <c r="AK1559" s="185"/>
      <c r="AL1559" s="185"/>
      <c r="AM1559" s="185"/>
    </row>
    <row r="1560" spans="1:39">
      <c r="A1560" s="162"/>
      <c r="B1560" s="162"/>
      <c r="C1560" s="162"/>
      <c r="D1560" s="162"/>
      <c r="E1560" s="162"/>
      <c r="F1560" s="162"/>
      <c r="G1560" s="162"/>
      <c r="H1560" s="163"/>
      <c r="I1560" s="292"/>
      <c r="J1560" s="292"/>
      <c r="K1560" s="292"/>
      <c r="L1560" s="185"/>
      <c r="M1560" s="185"/>
      <c r="N1560" s="185"/>
      <c r="O1560" s="185"/>
      <c r="P1560" s="185"/>
      <c r="Q1560" s="185"/>
      <c r="R1560" s="185"/>
      <c r="S1560" s="185"/>
      <c r="T1560" s="185"/>
      <c r="U1560" s="185"/>
      <c r="V1560" s="185"/>
      <c r="W1560" s="185"/>
      <c r="X1560" s="185"/>
      <c r="Y1560" s="185"/>
      <c r="Z1560" s="185"/>
      <c r="AA1560" s="185"/>
      <c r="AB1560" s="185"/>
      <c r="AC1560" s="185"/>
      <c r="AD1560" s="185"/>
      <c r="AE1560" s="185"/>
      <c r="AF1560" s="185"/>
      <c r="AG1560" s="185"/>
      <c r="AH1560" s="249"/>
      <c r="AI1560" s="185"/>
      <c r="AJ1560" s="185"/>
      <c r="AK1560" s="185"/>
      <c r="AL1560" s="185"/>
      <c r="AM1560" s="185"/>
    </row>
    <row r="1561" spans="1:39">
      <c r="A1561" s="162"/>
      <c r="B1561" s="162"/>
      <c r="C1561" s="162"/>
      <c r="D1561" s="162"/>
      <c r="E1561" s="162"/>
      <c r="F1561" s="162"/>
      <c r="G1561" s="162"/>
      <c r="H1561" s="163"/>
      <c r="I1561" s="292"/>
      <c r="J1561" s="292"/>
      <c r="K1561" s="292"/>
      <c r="L1561" s="185"/>
      <c r="M1561" s="185"/>
      <c r="N1561" s="185"/>
      <c r="O1561" s="185"/>
      <c r="P1561" s="185"/>
      <c r="Q1561" s="185"/>
      <c r="R1561" s="185"/>
      <c r="S1561" s="185"/>
      <c r="T1561" s="185"/>
      <c r="U1561" s="185"/>
      <c r="V1561" s="185"/>
      <c r="W1561" s="185"/>
      <c r="X1561" s="185"/>
      <c r="Y1561" s="185"/>
      <c r="Z1561" s="185"/>
      <c r="AA1561" s="185"/>
      <c r="AB1561" s="185"/>
      <c r="AC1561" s="185"/>
      <c r="AD1561" s="185"/>
      <c r="AE1561" s="185"/>
      <c r="AF1561" s="185"/>
      <c r="AG1561" s="185"/>
      <c r="AH1561" s="249"/>
      <c r="AI1561" s="185"/>
      <c r="AJ1561" s="185"/>
      <c r="AK1561" s="185"/>
      <c r="AL1561" s="185"/>
      <c r="AM1561" s="185"/>
    </row>
    <row r="1562" spans="1:39">
      <c r="A1562" s="162"/>
      <c r="B1562" s="162"/>
      <c r="C1562" s="162"/>
      <c r="D1562" s="162"/>
      <c r="E1562" s="162"/>
      <c r="F1562" s="162"/>
      <c r="G1562" s="162"/>
      <c r="H1562" s="163"/>
      <c r="I1562" s="292"/>
      <c r="J1562" s="292"/>
      <c r="K1562" s="292"/>
      <c r="L1562" s="185"/>
      <c r="M1562" s="185"/>
      <c r="N1562" s="185"/>
      <c r="O1562" s="185"/>
      <c r="P1562" s="185"/>
      <c r="Q1562" s="185"/>
      <c r="R1562" s="185"/>
      <c r="S1562" s="185"/>
      <c r="T1562" s="185"/>
      <c r="U1562" s="185"/>
      <c r="V1562" s="185"/>
      <c r="W1562" s="185"/>
      <c r="X1562" s="185"/>
      <c r="Y1562" s="185"/>
      <c r="Z1562" s="185"/>
      <c r="AA1562" s="185"/>
      <c r="AB1562" s="185"/>
      <c r="AC1562" s="185"/>
      <c r="AD1562" s="185"/>
      <c r="AE1562" s="185"/>
      <c r="AF1562" s="185"/>
      <c r="AG1562" s="185"/>
      <c r="AH1562" s="249"/>
      <c r="AI1562" s="185"/>
      <c r="AJ1562" s="185"/>
      <c r="AK1562" s="185"/>
      <c r="AL1562" s="185"/>
      <c r="AM1562" s="185"/>
    </row>
    <row r="1563" spans="1:39">
      <c r="A1563" s="162"/>
      <c r="B1563" s="162"/>
      <c r="C1563" s="162"/>
      <c r="D1563" s="162"/>
      <c r="E1563" s="162"/>
      <c r="F1563" s="162"/>
      <c r="G1563" s="162"/>
      <c r="H1563" s="163"/>
      <c r="I1563" s="292"/>
      <c r="J1563" s="292"/>
      <c r="K1563" s="292"/>
      <c r="L1563" s="185"/>
      <c r="M1563" s="185"/>
      <c r="N1563" s="185"/>
      <c r="O1563" s="185"/>
      <c r="P1563" s="185"/>
      <c r="Q1563" s="185"/>
      <c r="R1563" s="185"/>
      <c r="S1563" s="185"/>
      <c r="T1563" s="185"/>
      <c r="U1563" s="185"/>
      <c r="V1563" s="185"/>
      <c r="W1563" s="185"/>
      <c r="X1563" s="185"/>
      <c r="Y1563" s="185"/>
      <c r="Z1563" s="185"/>
      <c r="AA1563" s="185"/>
      <c r="AB1563" s="185"/>
      <c r="AC1563" s="185"/>
      <c r="AD1563" s="185"/>
      <c r="AE1563" s="185"/>
      <c r="AF1563" s="185"/>
      <c r="AG1563" s="185"/>
      <c r="AH1563" s="249"/>
      <c r="AI1563" s="185"/>
      <c r="AJ1563" s="185"/>
      <c r="AK1563" s="185"/>
      <c r="AL1563" s="185"/>
      <c r="AM1563" s="185"/>
    </row>
    <row r="1564" spans="1:39">
      <c r="A1564" s="162"/>
      <c r="B1564" s="162"/>
      <c r="C1564" s="162"/>
      <c r="D1564" s="162"/>
      <c r="E1564" s="162"/>
      <c r="F1564" s="162"/>
      <c r="G1564" s="162"/>
      <c r="H1564" s="163"/>
      <c r="I1564" s="292"/>
      <c r="J1564" s="292"/>
      <c r="K1564" s="292"/>
      <c r="L1564" s="185"/>
      <c r="M1564" s="185"/>
      <c r="N1564" s="185"/>
      <c r="O1564" s="185"/>
      <c r="P1564" s="185"/>
      <c r="Q1564" s="185"/>
      <c r="R1564" s="185"/>
      <c r="S1564" s="185"/>
      <c r="T1564" s="185"/>
      <c r="U1564" s="185"/>
      <c r="V1564" s="185"/>
      <c r="W1564" s="185"/>
      <c r="X1564" s="185"/>
      <c r="Y1564" s="185"/>
      <c r="Z1564" s="185"/>
      <c r="AA1564" s="185"/>
      <c r="AB1564" s="185"/>
      <c r="AC1564" s="185"/>
      <c r="AD1564" s="185"/>
      <c r="AE1564" s="185"/>
      <c r="AF1564" s="185"/>
      <c r="AG1564" s="185"/>
      <c r="AH1564" s="249"/>
      <c r="AI1564" s="185"/>
      <c r="AJ1564" s="185"/>
      <c r="AK1564" s="185"/>
      <c r="AL1564" s="185"/>
      <c r="AM1564" s="185"/>
    </row>
    <row r="1565" spans="1:39">
      <c r="A1565" s="162"/>
      <c r="B1565" s="162"/>
      <c r="C1565" s="162"/>
      <c r="D1565" s="162"/>
      <c r="E1565" s="162"/>
      <c r="F1565" s="162"/>
      <c r="G1565" s="162"/>
      <c r="H1565" s="163"/>
      <c r="I1565" s="292"/>
      <c r="J1565" s="292"/>
      <c r="K1565" s="292"/>
      <c r="L1565" s="185"/>
      <c r="M1565" s="185"/>
      <c r="N1565" s="185"/>
      <c r="O1565" s="185"/>
      <c r="P1565" s="185"/>
      <c r="Q1565" s="185"/>
      <c r="R1565" s="185"/>
      <c r="S1565" s="185"/>
      <c r="T1565" s="185"/>
      <c r="U1565" s="185"/>
      <c r="V1565" s="185"/>
      <c r="W1565" s="185"/>
      <c r="X1565" s="185"/>
      <c r="Y1565" s="185"/>
      <c r="Z1565" s="185"/>
      <c r="AA1565" s="185"/>
      <c r="AB1565" s="185"/>
      <c r="AC1565" s="185"/>
      <c r="AD1565" s="185"/>
      <c r="AE1565" s="185"/>
      <c r="AF1565" s="185"/>
      <c r="AG1565" s="185"/>
      <c r="AH1565" s="249"/>
      <c r="AI1565" s="185"/>
      <c r="AJ1565" s="185"/>
      <c r="AK1565" s="185"/>
      <c r="AL1565" s="185"/>
      <c r="AM1565" s="185"/>
    </row>
    <row r="1566" spans="1:39">
      <c r="A1566" s="162"/>
      <c r="B1566" s="162"/>
      <c r="C1566" s="162"/>
      <c r="D1566" s="162"/>
      <c r="E1566" s="162"/>
      <c r="F1566" s="162"/>
      <c r="G1566" s="162"/>
      <c r="H1566" s="163"/>
      <c r="I1566" s="292"/>
      <c r="J1566" s="292"/>
      <c r="K1566" s="292"/>
      <c r="L1566" s="185"/>
      <c r="M1566" s="185"/>
      <c r="N1566" s="185"/>
      <c r="O1566" s="185"/>
      <c r="P1566" s="185"/>
      <c r="Q1566" s="185"/>
      <c r="R1566" s="185"/>
      <c r="S1566" s="185"/>
      <c r="T1566" s="185"/>
      <c r="U1566" s="185"/>
      <c r="V1566" s="185"/>
      <c r="W1566" s="185"/>
      <c r="X1566" s="185"/>
      <c r="Y1566" s="185"/>
      <c r="Z1566" s="185"/>
      <c r="AA1566" s="185"/>
      <c r="AB1566" s="185"/>
      <c r="AC1566" s="185"/>
      <c r="AD1566" s="185"/>
      <c r="AE1566" s="185"/>
      <c r="AF1566" s="185"/>
      <c r="AG1566" s="185"/>
      <c r="AH1566" s="249"/>
      <c r="AI1566" s="185"/>
      <c r="AJ1566" s="185"/>
      <c r="AK1566" s="185"/>
      <c r="AL1566" s="185"/>
      <c r="AM1566" s="185"/>
    </row>
    <row r="1567" spans="1:39">
      <c r="A1567" s="162"/>
      <c r="B1567" s="162"/>
      <c r="C1567" s="162"/>
      <c r="D1567" s="162"/>
      <c r="E1567" s="162"/>
      <c r="F1567" s="162"/>
      <c r="G1567" s="162"/>
      <c r="H1567" s="163"/>
      <c r="I1567" s="292"/>
      <c r="J1567" s="292"/>
      <c r="K1567" s="292"/>
      <c r="L1567" s="185"/>
      <c r="M1567" s="185"/>
      <c r="N1567" s="185"/>
      <c r="O1567" s="185"/>
      <c r="P1567" s="185"/>
      <c r="Q1567" s="185"/>
      <c r="R1567" s="185"/>
      <c r="S1567" s="185"/>
      <c r="T1567" s="185"/>
      <c r="U1567" s="185"/>
      <c r="V1567" s="185"/>
      <c r="W1567" s="185"/>
      <c r="X1567" s="185"/>
      <c r="Y1567" s="185"/>
      <c r="Z1567" s="185"/>
      <c r="AA1567" s="185"/>
      <c r="AB1567" s="185"/>
      <c r="AC1567" s="185"/>
      <c r="AD1567" s="185"/>
      <c r="AE1567" s="185"/>
      <c r="AF1567" s="185"/>
      <c r="AG1567" s="185"/>
      <c r="AH1567" s="249"/>
      <c r="AI1567" s="185"/>
      <c r="AJ1567" s="185"/>
      <c r="AK1567" s="185"/>
      <c r="AL1567" s="185"/>
      <c r="AM1567" s="185"/>
    </row>
    <row r="1568" spans="1:39">
      <c r="A1568" s="162"/>
      <c r="B1568" s="162"/>
      <c r="C1568" s="162"/>
      <c r="D1568" s="162"/>
      <c r="E1568" s="162"/>
      <c r="F1568" s="162"/>
      <c r="G1568" s="162"/>
      <c r="H1568" s="163"/>
      <c r="I1568" s="292"/>
      <c r="J1568" s="292"/>
      <c r="K1568" s="292"/>
      <c r="L1568" s="185"/>
      <c r="M1568" s="185"/>
      <c r="N1568" s="185"/>
      <c r="O1568" s="185"/>
      <c r="P1568" s="185"/>
      <c r="Q1568" s="185"/>
      <c r="R1568" s="185"/>
      <c r="S1568" s="185"/>
      <c r="T1568" s="185"/>
      <c r="U1568" s="185"/>
      <c r="V1568" s="185"/>
      <c r="W1568" s="185"/>
      <c r="X1568" s="185"/>
      <c r="Y1568" s="185"/>
      <c r="Z1568" s="185"/>
      <c r="AA1568" s="185"/>
      <c r="AB1568" s="185"/>
      <c r="AC1568" s="185"/>
      <c r="AD1568" s="185"/>
      <c r="AE1568" s="185"/>
      <c r="AF1568" s="185"/>
      <c r="AG1568" s="185"/>
      <c r="AH1568" s="249"/>
      <c r="AI1568" s="185"/>
      <c r="AJ1568" s="185"/>
      <c r="AK1568" s="185"/>
      <c r="AL1568" s="185"/>
      <c r="AM1568" s="185"/>
    </row>
    <row r="1569" spans="1:39">
      <c r="A1569" s="162"/>
      <c r="B1569" s="162"/>
      <c r="C1569" s="162"/>
      <c r="D1569" s="162"/>
      <c r="E1569" s="162"/>
      <c r="F1569" s="162"/>
      <c r="G1569" s="162"/>
      <c r="H1569" s="163"/>
      <c r="I1569" s="292"/>
      <c r="J1569" s="292"/>
      <c r="K1569" s="292"/>
      <c r="L1569" s="185"/>
      <c r="M1569" s="185"/>
      <c r="N1569" s="185"/>
      <c r="O1569" s="185"/>
      <c r="P1569" s="185"/>
      <c r="Q1569" s="185"/>
      <c r="R1569" s="185"/>
      <c r="S1569" s="185"/>
      <c r="T1569" s="185"/>
      <c r="U1569" s="185"/>
      <c r="V1569" s="185"/>
      <c r="W1569" s="185"/>
      <c r="X1569" s="185"/>
      <c r="Y1569" s="185"/>
      <c r="Z1569" s="185"/>
      <c r="AA1569" s="185"/>
      <c r="AB1569" s="185"/>
      <c r="AC1569" s="185"/>
      <c r="AD1569" s="185"/>
      <c r="AE1569" s="185"/>
      <c r="AF1569" s="185"/>
      <c r="AG1569" s="185"/>
      <c r="AH1569" s="249"/>
      <c r="AI1569" s="185"/>
      <c r="AJ1569" s="185"/>
      <c r="AK1569" s="185"/>
      <c r="AL1569" s="185"/>
      <c r="AM1569" s="185"/>
    </row>
    <row r="1570" spans="1:39">
      <c r="A1570" s="162"/>
      <c r="B1570" s="162"/>
      <c r="C1570" s="162"/>
      <c r="D1570" s="162"/>
      <c r="E1570" s="162"/>
      <c r="F1570" s="162"/>
      <c r="G1570" s="162"/>
      <c r="H1570" s="163"/>
      <c r="I1570" s="292"/>
      <c r="J1570" s="292"/>
      <c r="K1570" s="292"/>
      <c r="L1570" s="185"/>
      <c r="M1570" s="185"/>
      <c r="N1570" s="185"/>
      <c r="O1570" s="185"/>
      <c r="P1570" s="185"/>
      <c r="Q1570" s="185"/>
      <c r="R1570" s="185"/>
      <c r="S1570" s="185"/>
      <c r="T1570" s="185"/>
      <c r="U1570" s="185"/>
      <c r="V1570" s="185"/>
      <c r="W1570" s="185"/>
      <c r="X1570" s="185"/>
      <c r="Y1570" s="185"/>
      <c r="Z1570" s="185"/>
      <c r="AA1570" s="185"/>
      <c r="AB1570" s="185"/>
      <c r="AC1570" s="185"/>
      <c r="AD1570" s="185"/>
      <c r="AE1570" s="185"/>
      <c r="AF1570" s="185"/>
      <c r="AG1570" s="185"/>
      <c r="AH1570" s="249"/>
      <c r="AI1570" s="185"/>
      <c r="AJ1570" s="185"/>
      <c r="AK1570" s="185"/>
      <c r="AL1570" s="185"/>
      <c r="AM1570" s="185"/>
    </row>
    <row r="1571" spans="1:39">
      <c r="A1571" s="162"/>
      <c r="B1571" s="162"/>
      <c r="C1571" s="162"/>
      <c r="D1571" s="162"/>
      <c r="E1571" s="162"/>
      <c r="F1571" s="162"/>
      <c r="G1571" s="162"/>
      <c r="H1571" s="163"/>
      <c r="I1571" s="292"/>
      <c r="J1571" s="292"/>
      <c r="K1571" s="292"/>
      <c r="L1571" s="185"/>
      <c r="M1571" s="185"/>
      <c r="N1571" s="185"/>
      <c r="O1571" s="185"/>
      <c r="P1571" s="185"/>
      <c r="Q1571" s="185"/>
      <c r="R1571" s="185"/>
      <c r="S1571" s="185"/>
      <c r="T1571" s="185"/>
      <c r="U1571" s="185"/>
      <c r="V1571" s="185"/>
      <c r="W1571" s="185"/>
      <c r="X1571" s="185"/>
      <c r="Y1571" s="185"/>
      <c r="Z1571" s="185"/>
      <c r="AA1571" s="185"/>
      <c r="AB1571" s="185"/>
      <c r="AC1571" s="185"/>
      <c r="AD1571" s="185"/>
      <c r="AE1571" s="185"/>
      <c r="AF1571" s="185"/>
      <c r="AG1571" s="185"/>
      <c r="AH1571" s="249"/>
      <c r="AI1571" s="185"/>
      <c r="AJ1571" s="185"/>
      <c r="AK1571" s="185"/>
      <c r="AL1571" s="185"/>
      <c r="AM1571" s="185"/>
    </row>
    <row r="1572" spans="1:39">
      <c r="A1572" s="162"/>
      <c r="B1572" s="162"/>
      <c r="C1572" s="162"/>
      <c r="D1572" s="162"/>
      <c r="E1572" s="162"/>
      <c r="F1572" s="162"/>
      <c r="G1572" s="162"/>
      <c r="H1572" s="163"/>
      <c r="I1572" s="292"/>
      <c r="J1572" s="292"/>
      <c r="K1572" s="292"/>
      <c r="L1572" s="185"/>
      <c r="M1572" s="185"/>
      <c r="N1572" s="185"/>
      <c r="O1572" s="185"/>
      <c r="P1572" s="185"/>
      <c r="Q1572" s="185"/>
      <c r="R1572" s="185"/>
      <c r="S1572" s="185"/>
      <c r="T1572" s="185"/>
      <c r="U1572" s="185"/>
      <c r="V1572" s="185"/>
      <c r="W1572" s="185"/>
      <c r="X1572" s="185"/>
      <c r="Y1572" s="185"/>
      <c r="Z1572" s="185"/>
      <c r="AA1572" s="185"/>
      <c r="AB1572" s="185"/>
      <c r="AC1572" s="185"/>
      <c r="AD1572" s="185"/>
      <c r="AE1572" s="185"/>
      <c r="AF1572" s="185"/>
      <c r="AG1572" s="185"/>
      <c r="AH1572" s="249"/>
      <c r="AI1572" s="185"/>
      <c r="AJ1572" s="185"/>
      <c r="AK1572" s="185"/>
      <c r="AL1572" s="185"/>
      <c r="AM1572" s="185"/>
    </row>
    <row r="1573" spans="1:39">
      <c r="A1573" s="162"/>
      <c r="B1573" s="162"/>
      <c r="C1573" s="162"/>
      <c r="D1573" s="162"/>
      <c r="E1573" s="162"/>
      <c r="F1573" s="162"/>
      <c r="G1573" s="162"/>
      <c r="H1573" s="163"/>
      <c r="I1573" s="292"/>
      <c r="J1573" s="292"/>
      <c r="K1573" s="292"/>
      <c r="L1573" s="185"/>
      <c r="M1573" s="185"/>
      <c r="N1573" s="185"/>
      <c r="O1573" s="185"/>
      <c r="P1573" s="185"/>
      <c r="Q1573" s="185"/>
      <c r="R1573" s="185"/>
      <c r="S1573" s="185"/>
      <c r="T1573" s="185"/>
      <c r="U1573" s="185"/>
      <c r="V1573" s="185"/>
      <c r="W1573" s="185"/>
      <c r="X1573" s="185"/>
      <c r="Y1573" s="185"/>
      <c r="Z1573" s="185"/>
      <c r="AA1573" s="185"/>
      <c r="AB1573" s="185"/>
      <c r="AC1573" s="185"/>
      <c r="AD1573" s="185"/>
      <c r="AE1573" s="185"/>
      <c r="AF1573" s="185"/>
      <c r="AG1573" s="185"/>
      <c r="AH1573" s="249"/>
      <c r="AI1573" s="185"/>
      <c r="AJ1573" s="185"/>
      <c r="AK1573" s="185"/>
      <c r="AL1573" s="185"/>
      <c r="AM1573" s="185"/>
    </row>
    <row r="1574" spans="1:39">
      <c r="A1574" s="162"/>
      <c r="B1574" s="162"/>
      <c r="C1574" s="162"/>
      <c r="D1574" s="162"/>
      <c r="E1574" s="162"/>
      <c r="F1574" s="162"/>
      <c r="G1574" s="162"/>
      <c r="H1574" s="163"/>
      <c r="I1574" s="292"/>
      <c r="J1574" s="292"/>
      <c r="K1574" s="292"/>
      <c r="L1574" s="185"/>
      <c r="M1574" s="185"/>
      <c r="N1574" s="185"/>
      <c r="O1574" s="185"/>
      <c r="P1574" s="185"/>
      <c r="Q1574" s="185"/>
      <c r="R1574" s="185"/>
      <c r="S1574" s="185"/>
      <c r="T1574" s="185"/>
      <c r="U1574" s="185"/>
      <c r="V1574" s="185"/>
      <c r="W1574" s="185"/>
      <c r="X1574" s="185"/>
      <c r="Y1574" s="185"/>
      <c r="Z1574" s="185"/>
      <c r="AA1574" s="185"/>
      <c r="AB1574" s="185"/>
      <c r="AC1574" s="185"/>
      <c r="AD1574" s="185"/>
      <c r="AE1574" s="185"/>
      <c r="AF1574" s="185"/>
      <c r="AG1574" s="185"/>
      <c r="AH1574" s="249"/>
      <c r="AI1574" s="185"/>
      <c r="AJ1574" s="185"/>
      <c r="AK1574" s="185"/>
      <c r="AL1574" s="185"/>
      <c r="AM1574" s="185"/>
    </row>
    <row r="1575" spans="1:39">
      <c r="A1575" s="162"/>
      <c r="B1575" s="162"/>
      <c r="C1575" s="162"/>
      <c r="D1575" s="162"/>
      <c r="E1575" s="162"/>
      <c r="F1575" s="162"/>
      <c r="G1575" s="162"/>
      <c r="H1575" s="163"/>
      <c r="I1575" s="292"/>
      <c r="J1575" s="292"/>
      <c r="K1575" s="292"/>
      <c r="L1575" s="185"/>
      <c r="M1575" s="185"/>
      <c r="N1575" s="185"/>
      <c r="O1575" s="185"/>
      <c r="P1575" s="185"/>
      <c r="Q1575" s="185"/>
      <c r="R1575" s="185"/>
      <c r="S1575" s="185"/>
      <c r="T1575" s="185"/>
      <c r="U1575" s="185"/>
      <c r="V1575" s="185"/>
      <c r="W1575" s="185"/>
      <c r="X1575" s="185"/>
      <c r="Y1575" s="185"/>
      <c r="Z1575" s="185"/>
      <c r="AA1575" s="185"/>
      <c r="AB1575" s="185"/>
      <c r="AC1575" s="185"/>
      <c r="AD1575" s="185"/>
      <c r="AE1575" s="185"/>
      <c r="AF1575" s="185"/>
      <c r="AG1575" s="185"/>
      <c r="AH1575" s="249"/>
      <c r="AI1575" s="185"/>
      <c r="AJ1575" s="185"/>
      <c r="AK1575" s="185"/>
      <c r="AL1575" s="185"/>
      <c r="AM1575" s="185"/>
    </row>
    <row r="1576" spans="1:39">
      <c r="A1576" s="162"/>
      <c r="B1576" s="162"/>
      <c r="C1576" s="162"/>
      <c r="D1576" s="162"/>
      <c r="E1576" s="162"/>
      <c r="F1576" s="162"/>
      <c r="G1576" s="162"/>
      <c r="H1576" s="163"/>
      <c r="I1576" s="292"/>
      <c r="J1576" s="292"/>
      <c r="K1576" s="292"/>
      <c r="L1576" s="185"/>
      <c r="M1576" s="185"/>
      <c r="N1576" s="185"/>
      <c r="O1576" s="185"/>
      <c r="P1576" s="185"/>
      <c r="Q1576" s="185"/>
      <c r="R1576" s="185"/>
      <c r="S1576" s="185"/>
      <c r="T1576" s="185"/>
      <c r="U1576" s="185"/>
      <c r="V1576" s="185"/>
      <c r="W1576" s="185"/>
      <c r="X1576" s="185"/>
      <c r="Y1576" s="185"/>
      <c r="Z1576" s="185"/>
      <c r="AA1576" s="185"/>
      <c r="AB1576" s="185"/>
      <c r="AC1576" s="185"/>
      <c r="AD1576" s="185"/>
      <c r="AE1576" s="185"/>
      <c r="AF1576" s="185"/>
      <c r="AG1576" s="185"/>
      <c r="AH1576" s="249"/>
      <c r="AI1576" s="185"/>
      <c r="AJ1576" s="185"/>
      <c r="AK1576" s="185"/>
      <c r="AL1576" s="185"/>
      <c r="AM1576" s="185"/>
    </row>
    <row r="1577" spans="1:39">
      <c r="A1577" s="162"/>
      <c r="B1577" s="162"/>
      <c r="C1577" s="162"/>
      <c r="D1577" s="162"/>
      <c r="E1577" s="162"/>
      <c r="F1577" s="162"/>
      <c r="G1577" s="162"/>
      <c r="H1577" s="163"/>
      <c r="I1577" s="292"/>
      <c r="J1577" s="292"/>
      <c r="K1577" s="292"/>
      <c r="L1577" s="185"/>
      <c r="M1577" s="185"/>
      <c r="N1577" s="185"/>
      <c r="O1577" s="185"/>
      <c r="P1577" s="185"/>
      <c r="Q1577" s="185"/>
      <c r="R1577" s="185"/>
      <c r="S1577" s="185"/>
      <c r="T1577" s="185"/>
      <c r="U1577" s="185"/>
      <c r="V1577" s="185"/>
      <c r="W1577" s="185"/>
      <c r="X1577" s="185"/>
      <c r="Y1577" s="185"/>
      <c r="Z1577" s="185"/>
      <c r="AA1577" s="185"/>
      <c r="AB1577" s="185"/>
      <c r="AC1577" s="185"/>
      <c r="AD1577" s="185"/>
      <c r="AE1577" s="185"/>
      <c r="AF1577" s="185"/>
      <c r="AG1577" s="185"/>
      <c r="AH1577" s="249"/>
      <c r="AI1577" s="185"/>
      <c r="AJ1577" s="185"/>
      <c r="AK1577" s="185"/>
      <c r="AL1577" s="185"/>
      <c r="AM1577" s="185"/>
    </row>
    <row r="1578" spans="1:39">
      <c r="A1578" s="162"/>
      <c r="B1578" s="162"/>
      <c r="C1578" s="162"/>
      <c r="D1578" s="162"/>
      <c r="E1578" s="162"/>
      <c r="F1578" s="162"/>
      <c r="G1578" s="162"/>
      <c r="H1578" s="163"/>
      <c r="I1578" s="292"/>
      <c r="J1578" s="292"/>
      <c r="K1578" s="292"/>
      <c r="L1578" s="185"/>
      <c r="M1578" s="185"/>
      <c r="N1578" s="185"/>
      <c r="O1578" s="185"/>
      <c r="P1578" s="185"/>
      <c r="Q1578" s="185"/>
      <c r="R1578" s="185"/>
      <c r="S1578" s="185"/>
      <c r="T1578" s="185"/>
      <c r="U1578" s="185"/>
      <c r="V1578" s="185"/>
      <c r="W1578" s="185"/>
      <c r="X1578" s="185"/>
      <c r="Y1578" s="185"/>
      <c r="Z1578" s="185"/>
      <c r="AA1578" s="185"/>
      <c r="AB1578" s="185"/>
      <c r="AC1578" s="185"/>
      <c r="AD1578" s="185"/>
      <c r="AE1578" s="185"/>
      <c r="AF1578" s="185"/>
      <c r="AG1578" s="185"/>
      <c r="AH1578" s="249"/>
      <c r="AI1578" s="185"/>
      <c r="AJ1578" s="185"/>
      <c r="AK1578" s="185"/>
      <c r="AL1578" s="185"/>
      <c r="AM1578" s="185"/>
    </row>
    <row r="1579" spans="1:39">
      <c r="A1579" s="162"/>
      <c r="B1579" s="162"/>
      <c r="C1579" s="162"/>
      <c r="D1579" s="162"/>
      <c r="E1579" s="162"/>
      <c r="F1579" s="162"/>
      <c r="G1579" s="162"/>
      <c r="H1579" s="163"/>
      <c r="I1579" s="292"/>
      <c r="J1579" s="292"/>
      <c r="K1579" s="292"/>
      <c r="L1579" s="185"/>
      <c r="M1579" s="185"/>
      <c r="N1579" s="185"/>
      <c r="O1579" s="185"/>
      <c r="P1579" s="185"/>
      <c r="Q1579" s="185"/>
      <c r="R1579" s="185"/>
      <c r="S1579" s="185"/>
      <c r="T1579" s="185"/>
      <c r="U1579" s="185"/>
      <c r="V1579" s="185"/>
      <c r="W1579" s="185"/>
      <c r="X1579" s="185"/>
      <c r="Y1579" s="185"/>
      <c r="Z1579" s="185"/>
      <c r="AA1579" s="185"/>
      <c r="AB1579" s="185"/>
      <c r="AC1579" s="185"/>
      <c r="AD1579" s="185"/>
      <c r="AE1579" s="185"/>
      <c r="AF1579" s="185"/>
      <c r="AG1579" s="185"/>
      <c r="AH1579" s="249"/>
      <c r="AI1579" s="185"/>
      <c r="AJ1579" s="185"/>
      <c r="AK1579" s="185"/>
      <c r="AL1579" s="185"/>
      <c r="AM1579" s="185"/>
    </row>
    <row r="1580" spans="1:39">
      <c r="A1580" s="162"/>
      <c r="B1580" s="162"/>
      <c r="C1580" s="162"/>
      <c r="D1580" s="162"/>
      <c r="E1580" s="162"/>
      <c r="F1580" s="162"/>
      <c r="G1580" s="162"/>
      <c r="H1580" s="163"/>
      <c r="I1580" s="292"/>
      <c r="J1580" s="292"/>
      <c r="K1580" s="292"/>
      <c r="L1580" s="185"/>
      <c r="M1580" s="185"/>
      <c r="N1580" s="185"/>
      <c r="O1580" s="185"/>
      <c r="P1580" s="185"/>
      <c r="Q1580" s="185"/>
      <c r="R1580" s="185"/>
      <c r="S1580" s="185"/>
      <c r="T1580" s="185"/>
      <c r="U1580" s="185"/>
      <c r="V1580" s="185"/>
      <c r="W1580" s="185"/>
      <c r="X1580" s="185"/>
      <c r="Y1580" s="185"/>
      <c r="Z1580" s="185"/>
      <c r="AA1580" s="185"/>
      <c r="AB1580" s="185"/>
      <c r="AC1580" s="185"/>
      <c r="AD1580" s="185"/>
      <c r="AE1580" s="185"/>
      <c r="AF1580" s="185"/>
      <c r="AG1580" s="185"/>
      <c r="AH1580" s="249"/>
      <c r="AI1580" s="185"/>
      <c r="AJ1580" s="185"/>
      <c r="AK1580" s="185"/>
      <c r="AL1580" s="185"/>
      <c r="AM1580" s="185"/>
    </row>
    <row r="1581" spans="1:39">
      <c r="A1581" s="162"/>
      <c r="B1581" s="162"/>
      <c r="C1581" s="162"/>
      <c r="D1581" s="162"/>
      <c r="E1581" s="162"/>
      <c r="F1581" s="162"/>
      <c r="G1581" s="162"/>
      <c r="H1581" s="163"/>
      <c r="I1581" s="292"/>
      <c r="J1581" s="292"/>
      <c r="K1581" s="292"/>
      <c r="L1581" s="185"/>
      <c r="M1581" s="185"/>
      <c r="N1581" s="185"/>
      <c r="O1581" s="185"/>
      <c r="P1581" s="185"/>
      <c r="Q1581" s="185"/>
      <c r="R1581" s="185"/>
      <c r="S1581" s="185"/>
      <c r="T1581" s="185"/>
      <c r="U1581" s="185"/>
      <c r="V1581" s="185"/>
      <c r="W1581" s="185"/>
      <c r="X1581" s="185"/>
      <c r="Y1581" s="185"/>
      <c r="Z1581" s="185"/>
      <c r="AA1581" s="185"/>
      <c r="AB1581" s="185"/>
      <c r="AC1581" s="185"/>
      <c r="AD1581" s="185"/>
      <c r="AE1581" s="185"/>
      <c r="AF1581" s="185"/>
      <c r="AG1581" s="185"/>
      <c r="AH1581" s="249"/>
      <c r="AI1581" s="185"/>
      <c r="AJ1581" s="185"/>
      <c r="AK1581" s="185"/>
      <c r="AL1581" s="185"/>
      <c r="AM1581" s="185"/>
    </row>
    <row r="1582" spans="1:39">
      <c r="A1582" s="162"/>
      <c r="B1582" s="162"/>
      <c r="C1582" s="162"/>
      <c r="D1582" s="162"/>
      <c r="E1582" s="162"/>
      <c r="F1582" s="162"/>
      <c r="G1582" s="162"/>
      <c r="H1582" s="163"/>
      <c r="I1582" s="292"/>
      <c r="J1582" s="292"/>
      <c r="K1582" s="292"/>
      <c r="L1582" s="185"/>
      <c r="M1582" s="185"/>
      <c r="N1582" s="185"/>
      <c r="O1582" s="185"/>
      <c r="P1582" s="185"/>
      <c r="Q1582" s="185"/>
      <c r="R1582" s="185"/>
      <c r="S1582" s="185"/>
      <c r="T1582" s="185"/>
      <c r="U1582" s="185"/>
      <c r="V1582" s="185"/>
      <c r="W1582" s="185"/>
      <c r="X1582" s="185"/>
      <c r="Y1582" s="185"/>
      <c r="Z1582" s="185"/>
      <c r="AA1582" s="185"/>
      <c r="AB1582" s="185"/>
      <c r="AC1582" s="185"/>
      <c r="AD1582" s="185"/>
      <c r="AE1582" s="185"/>
      <c r="AF1582" s="185"/>
      <c r="AG1582" s="185"/>
      <c r="AH1582" s="249"/>
      <c r="AI1582" s="185"/>
      <c r="AJ1582" s="185"/>
      <c r="AK1582" s="185"/>
      <c r="AL1582" s="185"/>
      <c r="AM1582" s="185"/>
    </row>
    <row r="1583" spans="1:39">
      <c r="A1583" s="162"/>
      <c r="B1583" s="162"/>
      <c r="C1583" s="162"/>
      <c r="D1583" s="162"/>
      <c r="E1583" s="162"/>
      <c r="F1583" s="162"/>
      <c r="G1583" s="162"/>
      <c r="H1583" s="163"/>
      <c r="I1583" s="292"/>
      <c r="J1583" s="292"/>
      <c r="K1583" s="292"/>
      <c r="L1583" s="185"/>
      <c r="M1583" s="185"/>
      <c r="N1583" s="185"/>
      <c r="O1583" s="185"/>
      <c r="P1583" s="185"/>
      <c r="Q1583" s="185"/>
      <c r="R1583" s="185"/>
      <c r="S1583" s="185"/>
      <c r="T1583" s="185"/>
      <c r="U1583" s="185"/>
      <c r="V1583" s="185"/>
      <c r="W1583" s="185"/>
      <c r="X1583" s="185"/>
      <c r="Y1583" s="185"/>
      <c r="Z1583" s="185"/>
      <c r="AA1583" s="185"/>
      <c r="AB1583" s="185"/>
      <c r="AC1583" s="185"/>
      <c r="AD1583" s="185"/>
      <c r="AE1583" s="185"/>
      <c r="AF1583" s="185"/>
      <c r="AG1583" s="185"/>
      <c r="AH1583" s="249"/>
      <c r="AI1583" s="185"/>
      <c r="AJ1583" s="185"/>
      <c r="AK1583" s="185"/>
      <c r="AL1583" s="185"/>
      <c r="AM1583" s="185"/>
    </row>
    <row r="1584" spans="1:39">
      <c r="A1584" s="162"/>
      <c r="B1584" s="162"/>
      <c r="C1584" s="162"/>
      <c r="D1584" s="162"/>
      <c r="E1584" s="162"/>
      <c r="F1584" s="162"/>
      <c r="G1584" s="162"/>
      <c r="H1584" s="163"/>
      <c r="I1584" s="292"/>
      <c r="J1584" s="292"/>
      <c r="K1584" s="292"/>
      <c r="L1584" s="185"/>
      <c r="M1584" s="185"/>
      <c r="N1584" s="185"/>
      <c r="O1584" s="185"/>
      <c r="P1584" s="185"/>
      <c r="Q1584" s="185"/>
      <c r="R1584" s="185"/>
      <c r="S1584" s="185"/>
      <c r="T1584" s="185"/>
      <c r="U1584" s="185"/>
      <c r="V1584" s="185"/>
      <c r="W1584" s="185"/>
      <c r="X1584" s="185"/>
      <c r="Y1584" s="185"/>
      <c r="Z1584" s="185"/>
      <c r="AA1584" s="185"/>
      <c r="AB1584" s="185"/>
      <c r="AC1584" s="185"/>
      <c r="AD1584" s="185"/>
      <c r="AE1584" s="185"/>
      <c r="AF1584" s="185"/>
      <c r="AG1584" s="185"/>
      <c r="AH1584" s="249"/>
      <c r="AI1584" s="185"/>
      <c r="AJ1584" s="185"/>
      <c r="AK1584" s="185"/>
      <c r="AL1584" s="185"/>
      <c r="AM1584" s="185"/>
    </row>
    <row r="1585" spans="1:39">
      <c r="A1585" s="162"/>
      <c r="B1585" s="162"/>
      <c r="C1585" s="162"/>
      <c r="D1585" s="162"/>
      <c r="E1585" s="162"/>
      <c r="F1585" s="162"/>
      <c r="G1585" s="162"/>
      <c r="H1585" s="163"/>
      <c r="I1585" s="292"/>
      <c r="J1585" s="292"/>
      <c r="K1585" s="292"/>
      <c r="L1585" s="185"/>
      <c r="M1585" s="185"/>
      <c r="N1585" s="185"/>
      <c r="O1585" s="185"/>
      <c r="P1585" s="185"/>
      <c r="Q1585" s="185"/>
      <c r="R1585" s="185"/>
      <c r="S1585" s="185"/>
      <c r="T1585" s="185"/>
      <c r="U1585" s="185"/>
      <c r="V1585" s="185"/>
      <c r="W1585" s="185"/>
      <c r="X1585" s="185"/>
      <c r="Y1585" s="185"/>
      <c r="Z1585" s="185"/>
      <c r="AA1585" s="185"/>
      <c r="AB1585" s="185"/>
      <c r="AC1585" s="185"/>
      <c r="AD1585" s="185"/>
      <c r="AE1585" s="185"/>
      <c r="AF1585" s="185"/>
      <c r="AG1585" s="185"/>
      <c r="AH1585" s="249"/>
      <c r="AI1585" s="185"/>
      <c r="AJ1585" s="185"/>
      <c r="AK1585" s="185"/>
      <c r="AL1585" s="185"/>
      <c r="AM1585" s="185"/>
    </row>
    <row r="1586" spans="1:39">
      <c r="A1586" s="162"/>
      <c r="B1586" s="162"/>
      <c r="C1586" s="162"/>
      <c r="D1586" s="162"/>
      <c r="E1586" s="162"/>
      <c r="F1586" s="162"/>
      <c r="G1586" s="162"/>
      <c r="H1586" s="163"/>
      <c r="I1586" s="292"/>
      <c r="J1586" s="292"/>
      <c r="K1586" s="292"/>
      <c r="L1586" s="185"/>
      <c r="M1586" s="185"/>
      <c r="N1586" s="185"/>
      <c r="O1586" s="185"/>
      <c r="P1586" s="185"/>
      <c r="Q1586" s="185"/>
      <c r="R1586" s="185"/>
      <c r="S1586" s="185"/>
      <c r="T1586" s="185"/>
      <c r="U1586" s="185"/>
      <c r="V1586" s="185"/>
      <c r="W1586" s="185"/>
      <c r="X1586" s="185"/>
      <c r="Y1586" s="185"/>
      <c r="Z1586" s="185"/>
      <c r="AA1586" s="185"/>
      <c r="AB1586" s="185"/>
      <c r="AC1586" s="185"/>
      <c r="AD1586" s="185"/>
      <c r="AE1586" s="185"/>
      <c r="AF1586" s="185"/>
      <c r="AG1586" s="185"/>
      <c r="AH1586" s="249"/>
      <c r="AI1586" s="185"/>
      <c r="AJ1586" s="185"/>
      <c r="AK1586" s="185"/>
      <c r="AL1586" s="185"/>
      <c r="AM1586" s="185"/>
    </row>
    <row r="1587" spans="1:39">
      <c r="A1587" s="162"/>
      <c r="B1587" s="162"/>
      <c r="C1587" s="162"/>
      <c r="D1587" s="162"/>
      <c r="E1587" s="162"/>
      <c r="F1587" s="162"/>
      <c r="G1587" s="162"/>
      <c r="H1587" s="163"/>
      <c r="I1587" s="292"/>
      <c r="J1587" s="292"/>
      <c r="K1587" s="292"/>
      <c r="L1587" s="185"/>
      <c r="M1587" s="185"/>
      <c r="N1587" s="185"/>
      <c r="O1587" s="185"/>
      <c r="P1587" s="185"/>
      <c r="Q1587" s="185"/>
      <c r="R1587" s="185"/>
      <c r="S1587" s="185"/>
      <c r="T1587" s="185"/>
      <c r="U1587" s="185"/>
      <c r="V1587" s="185"/>
      <c r="W1587" s="185"/>
      <c r="X1587" s="185"/>
      <c r="Y1587" s="185"/>
      <c r="Z1587" s="185"/>
      <c r="AA1587" s="185"/>
      <c r="AB1587" s="185"/>
      <c r="AC1587" s="185"/>
      <c r="AD1587" s="185"/>
      <c r="AE1587" s="185"/>
      <c r="AF1587" s="185"/>
      <c r="AG1587" s="185"/>
      <c r="AH1587" s="249"/>
      <c r="AI1587" s="185"/>
      <c r="AJ1587" s="185"/>
      <c r="AK1587" s="185"/>
      <c r="AL1587" s="185"/>
      <c r="AM1587" s="185"/>
    </row>
    <row r="1588" spans="1:39">
      <c r="A1588" s="162"/>
      <c r="B1588" s="162"/>
      <c r="C1588" s="162"/>
      <c r="D1588" s="162"/>
      <c r="E1588" s="162"/>
      <c r="F1588" s="162"/>
      <c r="G1588" s="162"/>
      <c r="H1588" s="163"/>
      <c r="I1588" s="292"/>
      <c r="J1588" s="292"/>
      <c r="K1588" s="292"/>
      <c r="L1588" s="185"/>
      <c r="M1588" s="185"/>
      <c r="N1588" s="185"/>
      <c r="O1588" s="185"/>
      <c r="P1588" s="185"/>
      <c r="Q1588" s="185"/>
      <c r="R1588" s="185"/>
      <c r="S1588" s="185"/>
      <c r="T1588" s="185"/>
      <c r="U1588" s="185"/>
      <c r="V1588" s="185"/>
      <c r="W1588" s="185"/>
      <c r="X1588" s="185"/>
      <c r="Y1588" s="185"/>
      <c r="Z1588" s="185"/>
      <c r="AA1588" s="185"/>
      <c r="AB1588" s="185"/>
      <c r="AC1588" s="185"/>
      <c r="AD1588" s="185"/>
      <c r="AE1588" s="185"/>
      <c r="AF1588" s="185"/>
      <c r="AG1588" s="185"/>
      <c r="AH1588" s="249"/>
      <c r="AI1588" s="185"/>
      <c r="AJ1588" s="185"/>
      <c r="AK1588" s="185"/>
      <c r="AL1588" s="185"/>
      <c r="AM1588" s="185"/>
    </row>
    <row r="1589" spans="1:39">
      <c r="A1589" s="162"/>
      <c r="B1589" s="162"/>
      <c r="C1589" s="162"/>
      <c r="D1589" s="162"/>
      <c r="E1589" s="162"/>
      <c r="F1589" s="162"/>
      <c r="G1589" s="162"/>
      <c r="H1589" s="163"/>
      <c r="I1589" s="292"/>
      <c r="J1589" s="292"/>
      <c r="K1589" s="292"/>
      <c r="L1589" s="185"/>
      <c r="M1589" s="185"/>
      <c r="N1589" s="185"/>
      <c r="O1589" s="185"/>
      <c r="P1589" s="185"/>
      <c r="Q1589" s="185"/>
      <c r="R1589" s="185"/>
      <c r="S1589" s="185"/>
      <c r="T1589" s="185"/>
      <c r="U1589" s="185"/>
      <c r="V1589" s="185"/>
      <c r="W1589" s="185"/>
      <c r="X1589" s="185"/>
      <c r="Y1589" s="185"/>
      <c r="Z1589" s="185"/>
      <c r="AA1589" s="185"/>
      <c r="AB1589" s="185"/>
      <c r="AC1589" s="185"/>
      <c r="AD1589" s="185"/>
      <c r="AE1589" s="185"/>
      <c r="AF1589" s="185"/>
      <c r="AG1589" s="185"/>
      <c r="AH1589" s="249"/>
      <c r="AI1589" s="185"/>
      <c r="AJ1589" s="185"/>
      <c r="AK1589" s="185"/>
      <c r="AL1589" s="185"/>
      <c r="AM1589" s="185"/>
    </row>
    <row r="1590" spans="1:39">
      <c r="A1590" s="162"/>
      <c r="B1590" s="162"/>
      <c r="C1590" s="162"/>
      <c r="D1590" s="162"/>
      <c r="E1590" s="162"/>
      <c r="F1590" s="162"/>
      <c r="G1590" s="162"/>
      <c r="H1590" s="163"/>
      <c r="I1590" s="292"/>
      <c r="J1590" s="292"/>
      <c r="K1590" s="292"/>
      <c r="L1590" s="185"/>
      <c r="M1590" s="185"/>
      <c r="N1590" s="185"/>
      <c r="O1590" s="185"/>
      <c r="P1590" s="185"/>
      <c r="Q1590" s="185"/>
      <c r="R1590" s="185"/>
      <c r="S1590" s="185"/>
      <c r="T1590" s="185"/>
      <c r="U1590" s="185"/>
      <c r="V1590" s="185"/>
      <c r="W1590" s="185"/>
      <c r="X1590" s="185"/>
      <c r="Y1590" s="185"/>
      <c r="Z1590" s="185"/>
      <c r="AA1590" s="185"/>
      <c r="AB1590" s="185"/>
      <c r="AC1590" s="185"/>
      <c r="AD1590" s="185"/>
      <c r="AE1590" s="185"/>
      <c r="AF1590" s="185"/>
      <c r="AG1590" s="185"/>
      <c r="AH1590" s="249"/>
      <c r="AI1590" s="185"/>
      <c r="AJ1590" s="185"/>
      <c r="AK1590" s="185"/>
      <c r="AL1590" s="185"/>
      <c r="AM1590" s="185"/>
    </row>
    <row r="1591" spans="1:39">
      <c r="A1591" s="162"/>
      <c r="B1591" s="162"/>
      <c r="C1591" s="162"/>
      <c r="D1591" s="162"/>
      <c r="E1591" s="162"/>
      <c r="F1591" s="162"/>
      <c r="G1591" s="162"/>
      <c r="H1591" s="163"/>
      <c r="I1591" s="292"/>
      <c r="J1591" s="292"/>
      <c r="K1591" s="292"/>
      <c r="L1591" s="185"/>
      <c r="M1591" s="185"/>
      <c r="N1591" s="185"/>
      <c r="O1591" s="185"/>
      <c r="P1591" s="185"/>
      <c r="Q1591" s="185"/>
      <c r="R1591" s="185"/>
      <c r="S1591" s="185"/>
      <c r="T1591" s="185"/>
      <c r="U1591" s="185"/>
      <c r="V1591" s="185"/>
      <c r="W1591" s="185"/>
      <c r="X1591" s="185"/>
      <c r="Y1591" s="185"/>
      <c r="Z1591" s="185"/>
      <c r="AA1591" s="185"/>
      <c r="AB1591" s="185"/>
      <c r="AC1591" s="185"/>
      <c r="AD1591" s="185"/>
      <c r="AE1591" s="185"/>
      <c r="AF1591" s="185"/>
      <c r="AG1591" s="185"/>
      <c r="AH1591" s="249"/>
      <c r="AI1591" s="185"/>
      <c r="AJ1591" s="185"/>
      <c r="AK1591" s="185"/>
      <c r="AL1591" s="185"/>
      <c r="AM1591" s="185"/>
    </row>
    <row r="1592" spans="1:39">
      <c r="A1592" s="162"/>
      <c r="B1592" s="162"/>
      <c r="C1592" s="162"/>
      <c r="D1592" s="162"/>
      <c r="E1592" s="162"/>
      <c r="F1592" s="162"/>
      <c r="G1592" s="162"/>
      <c r="H1592" s="163"/>
      <c r="I1592" s="292"/>
      <c r="J1592" s="292"/>
      <c r="K1592" s="292"/>
      <c r="L1592" s="185"/>
      <c r="M1592" s="185"/>
      <c r="N1592" s="185"/>
      <c r="O1592" s="185"/>
      <c r="P1592" s="185"/>
      <c r="Q1592" s="185"/>
      <c r="R1592" s="185"/>
      <c r="S1592" s="185"/>
      <c r="T1592" s="185"/>
      <c r="U1592" s="185"/>
      <c r="V1592" s="185"/>
      <c r="W1592" s="185"/>
      <c r="X1592" s="185"/>
      <c r="Y1592" s="185"/>
      <c r="Z1592" s="185"/>
      <c r="AA1592" s="185"/>
      <c r="AB1592" s="185"/>
      <c r="AC1592" s="185"/>
      <c r="AD1592" s="185"/>
      <c r="AE1592" s="185"/>
      <c r="AF1592" s="185"/>
      <c r="AG1592" s="185"/>
      <c r="AH1592" s="249"/>
      <c r="AI1592" s="185"/>
      <c r="AJ1592" s="185"/>
      <c r="AK1592" s="185"/>
      <c r="AL1592" s="185"/>
      <c r="AM1592" s="185"/>
    </row>
    <row r="1593" spans="1:39">
      <c r="A1593" s="162"/>
      <c r="B1593" s="162"/>
      <c r="C1593" s="162"/>
      <c r="D1593" s="162"/>
      <c r="E1593" s="162"/>
      <c r="F1593" s="162"/>
      <c r="G1593" s="162"/>
      <c r="H1593" s="163"/>
      <c r="I1593" s="292"/>
      <c r="J1593" s="292"/>
      <c r="K1593" s="292"/>
      <c r="L1593" s="185"/>
      <c r="M1593" s="185"/>
      <c r="N1593" s="185"/>
      <c r="O1593" s="185"/>
      <c r="P1593" s="185"/>
      <c r="Q1593" s="185"/>
      <c r="R1593" s="185"/>
      <c r="S1593" s="185"/>
      <c r="T1593" s="185"/>
      <c r="U1593" s="185"/>
      <c r="V1593" s="185"/>
      <c r="W1593" s="185"/>
      <c r="X1593" s="185"/>
      <c r="Y1593" s="185"/>
      <c r="Z1593" s="185"/>
      <c r="AA1593" s="185"/>
      <c r="AB1593" s="185"/>
      <c r="AC1593" s="185"/>
      <c r="AD1593" s="185"/>
      <c r="AE1593" s="185"/>
      <c r="AF1593" s="185"/>
      <c r="AG1593" s="185"/>
      <c r="AH1593" s="249"/>
      <c r="AI1593" s="185"/>
      <c r="AJ1593" s="185"/>
      <c r="AK1593" s="185"/>
      <c r="AL1593" s="185"/>
      <c r="AM1593" s="185"/>
    </row>
    <row r="1594" spans="1:39">
      <c r="A1594" s="162"/>
      <c r="B1594" s="162"/>
      <c r="C1594" s="162"/>
      <c r="D1594" s="162"/>
      <c r="E1594" s="162"/>
      <c r="F1594" s="162"/>
      <c r="G1594" s="162"/>
      <c r="H1594" s="163"/>
      <c r="I1594" s="292"/>
      <c r="J1594" s="292"/>
      <c r="K1594" s="292"/>
      <c r="L1594" s="185"/>
      <c r="M1594" s="185"/>
      <c r="N1594" s="185"/>
      <c r="O1594" s="185"/>
      <c r="P1594" s="185"/>
      <c r="Q1594" s="185"/>
      <c r="R1594" s="185"/>
      <c r="S1594" s="185"/>
      <c r="T1594" s="185"/>
      <c r="U1594" s="185"/>
      <c r="V1594" s="185"/>
      <c r="W1594" s="185"/>
      <c r="X1594" s="185"/>
      <c r="Y1594" s="185"/>
      <c r="Z1594" s="185"/>
      <c r="AA1594" s="185"/>
      <c r="AB1594" s="185"/>
      <c r="AC1594" s="185"/>
      <c r="AD1594" s="185"/>
      <c r="AE1594" s="185"/>
      <c r="AF1594" s="185"/>
      <c r="AG1594" s="185"/>
      <c r="AH1594" s="249"/>
      <c r="AI1594" s="185"/>
      <c r="AJ1594" s="185"/>
      <c r="AK1594" s="185"/>
      <c r="AL1594" s="185"/>
      <c r="AM1594" s="185"/>
    </row>
    <row r="1595" spans="1:39">
      <c r="A1595" s="162"/>
      <c r="B1595" s="162"/>
      <c r="C1595" s="162"/>
      <c r="D1595" s="162"/>
      <c r="E1595" s="162"/>
      <c r="F1595" s="162"/>
      <c r="G1595" s="162"/>
      <c r="H1595" s="163"/>
      <c r="I1595" s="292"/>
      <c r="J1595" s="292"/>
      <c r="K1595" s="292"/>
      <c r="L1595" s="185"/>
      <c r="M1595" s="185"/>
      <c r="N1595" s="185"/>
      <c r="O1595" s="185"/>
      <c r="P1595" s="185"/>
      <c r="Q1595" s="185"/>
      <c r="R1595" s="185"/>
      <c r="S1595" s="185"/>
      <c r="T1595" s="185"/>
      <c r="U1595" s="185"/>
      <c r="V1595" s="185"/>
      <c r="W1595" s="185"/>
      <c r="X1595" s="185"/>
      <c r="Y1595" s="185"/>
      <c r="Z1595" s="185"/>
      <c r="AA1595" s="185"/>
      <c r="AB1595" s="185"/>
      <c r="AC1595" s="185"/>
      <c r="AD1595" s="185"/>
      <c r="AE1595" s="185"/>
      <c r="AF1595" s="185"/>
      <c r="AG1595" s="185"/>
      <c r="AH1595" s="249"/>
      <c r="AI1595" s="185"/>
      <c r="AJ1595" s="185"/>
      <c r="AK1595" s="185"/>
      <c r="AL1595" s="185"/>
      <c r="AM1595" s="185"/>
    </row>
    <row r="1596" spans="1:39">
      <c r="A1596" s="162"/>
      <c r="B1596" s="162"/>
      <c r="C1596" s="162"/>
      <c r="D1596" s="162"/>
      <c r="E1596" s="162"/>
      <c r="F1596" s="162"/>
      <c r="G1596" s="162"/>
      <c r="H1596" s="163"/>
      <c r="I1596" s="292"/>
      <c r="J1596" s="292"/>
      <c r="K1596" s="292"/>
      <c r="L1596" s="185"/>
      <c r="M1596" s="185"/>
      <c r="N1596" s="185"/>
      <c r="O1596" s="185"/>
      <c r="P1596" s="185"/>
      <c r="Q1596" s="185"/>
      <c r="R1596" s="185"/>
      <c r="S1596" s="185"/>
      <c r="T1596" s="185"/>
      <c r="U1596" s="185"/>
      <c r="V1596" s="185"/>
      <c r="W1596" s="185"/>
      <c r="X1596" s="185"/>
      <c r="Y1596" s="185"/>
      <c r="Z1596" s="185"/>
      <c r="AA1596" s="185"/>
      <c r="AB1596" s="185"/>
      <c r="AC1596" s="185"/>
      <c r="AD1596" s="185"/>
      <c r="AE1596" s="185"/>
      <c r="AF1596" s="185"/>
      <c r="AG1596" s="185"/>
      <c r="AH1596" s="249"/>
      <c r="AI1596" s="185"/>
      <c r="AJ1596" s="185"/>
      <c r="AK1596" s="185"/>
      <c r="AL1596" s="185"/>
      <c r="AM1596" s="185"/>
    </row>
    <row r="1597" spans="1:39">
      <c r="A1597" s="162"/>
      <c r="B1597" s="162"/>
      <c r="C1597" s="162"/>
      <c r="D1597" s="162"/>
      <c r="E1597" s="162"/>
      <c r="F1597" s="162"/>
      <c r="G1597" s="162"/>
      <c r="H1597" s="163"/>
      <c r="I1597" s="292"/>
      <c r="J1597" s="292"/>
      <c r="K1597" s="292"/>
      <c r="L1597" s="185"/>
      <c r="M1597" s="185"/>
      <c r="N1597" s="185"/>
      <c r="O1597" s="185"/>
      <c r="P1597" s="185"/>
      <c r="Q1597" s="185"/>
      <c r="R1597" s="185"/>
      <c r="S1597" s="185"/>
      <c r="T1597" s="185"/>
      <c r="U1597" s="185"/>
      <c r="V1597" s="185"/>
      <c r="W1597" s="185"/>
      <c r="X1597" s="185"/>
      <c r="Y1597" s="185"/>
      <c r="Z1597" s="185"/>
      <c r="AA1597" s="185"/>
      <c r="AB1597" s="185"/>
      <c r="AC1597" s="185"/>
      <c r="AD1597" s="185"/>
      <c r="AE1597" s="185"/>
      <c r="AF1597" s="185"/>
      <c r="AG1597" s="185"/>
      <c r="AH1597" s="249"/>
      <c r="AI1597" s="185"/>
      <c r="AJ1597" s="185"/>
      <c r="AK1597" s="185"/>
      <c r="AL1597" s="185"/>
      <c r="AM1597" s="185"/>
    </row>
    <row r="1598" spans="1:39">
      <c r="A1598" s="162"/>
      <c r="B1598" s="162"/>
      <c r="C1598" s="162"/>
      <c r="D1598" s="162"/>
      <c r="E1598" s="162"/>
      <c r="F1598" s="162"/>
      <c r="G1598" s="162"/>
      <c r="H1598" s="163"/>
      <c r="I1598" s="292"/>
      <c r="J1598" s="292"/>
      <c r="K1598" s="292"/>
      <c r="L1598" s="185"/>
      <c r="M1598" s="185"/>
      <c r="N1598" s="185"/>
      <c r="O1598" s="185"/>
      <c r="P1598" s="185"/>
      <c r="Q1598" s="185"/>
      <c r="R1598" s="185"/>
      <c r="S1598" s="185"/>
      <c r="T1598" s="185"/>
      <c r="U1598" s="185"/>
      <c r="V1598" s="185"/>
      <c r="W1598" s="185"/>
      <c r="X1598" s="185"/>
      <c r="Y1598" s="185"/>
      <c r="Z1598" s="185"/>
      <c r="AA1598" s="185"/>
      <c r="AB1598" s="185"/>
      <c r="AC1598" s="185"/>
      <c r="AD1598" s="185"/>
      <c r="AE1598" s="185"/>
      <c r="AF1598" s="185"/>
      <c r="AG1598" s="185"/>
      <c r="AH1598" s="249"/>
      <c r="AI1598" s="185"/>
      <c r="AJ1598" s="185"/>
      <c r="AK1598" s="185"/>
      <c r="AL1598" s="185"/>
      <c r="AM1598" s="185"/>
    </row>
    <row r="1599" spans="1:39">
      <c r="A1599" s="162"/>
      <c r="B1599" s="162"/>
      <c r="C1599" s="162"/>
      <c r="D1599" s="162"/>
      <c r="E1599" s="162"/>
      <c r="F1599" s="162"/>
      <c r="G1599" s="162"/>
      <c r="H1599" s="163"/>
      <c r="I1599" s="292"/>
      <c r="J1599" s="292"/>
      <c r="K1599" s="292"/>
      <c r="L1599" s="185"/>
      <c r="M1599" s="185"/>
      <c r="N1599" s="185"/>
      <c r="O1599" s="185"/>
      <c r="P1599" s="185"/>
      <c r="Q1599" s="185"/>
      <c r="R1599" s="185"/>
      <c r="S1599" s="185"/>
      <c r="T1599" s="185"/>
      <c r="U1599" s="185"/>
      <c r="V1599" s="185"/>
      <c r="W1599" s="185"/>
      <c r="X1599" s="185"/>
      <c r="Y1599" s="185"/>
      <c r="Z1599" s="185"/>
      <c r="AA1599" s="185"/>
      <c r="AB1599" s="185"/>
      <c r="AC1599" s="185"/>
      <c r="AD1599" s="185"/>
      <c r="AE1599" s="185"/>
      <c r="AF1599" s="185"/>
      <c r="AG1599" s="185"/>
      <c r="AH1599" s="249"/>
      <c r="AI1599" s="185"/>
      <c r="AJ1599" s="185"/>
      <c r="AK1599" s="185"/>
      <c r="AL1599" s="185"/>
      <c r="AM1599" s="185"/>
    </row>
    <row r="1600" spans="1:39">
      <c r="A1600" s="162"/>
      <c r="B1600" s="162"/>
      <c r="C1600" s="162"/>
      <c r="D1600" s="162"/>
      <c r="E1600" s="162"/>
      <c r="F1600" s="162"/>
      <c r="G1600" s="162"/>
      <c r="H1600" s="163"/>
      <c r="I1600" s="292"/>
      <c r="J1600" s="292"/>
      <c r="K1600" s="292"/>
      <c r="L1600" s="185"/>
      <c r="M1600" s="185"/>
      <c r="N1600" s="185"/>
      <c r="O1600" s="185"/>
      <c r="P1600" s="185"/>
      <c r="Q1600" s="185"/>
      <c r="R1600" s="185"/>
      <c r="S1600" s="185"/>
      <c r="T1600" s="185"/>
      <c r="U1600" s="185"/>
      <c r="V1600" s="185"/>
      <c r="W1600" s="185"/>
      <c r="X1600" s="185"/>
      <c r="Y1600" s="185"/>
      <c r="Z1600" s="185"/>
      <c r="AA1600" s="185"/>
      <c r="AB1600" s="185"/>
      <c r="AC1600" s="185"/>
      <c r="AD1600" s="185"/>
      <c r="AE1600" s="185"/>
      <c r="AF1600" s="185"/>
      <c r="AG1600" s="185"/>
      <c r="AH1600" s="249"/>
      <c r="AI1600" s="185"/>
      <c r="AJ1600" s="185"/>
      <c r="AK1600" s="185"/>
      <c r="AL1600" s="185"/>
      <c r="AM1600" s="185"/>
    </row>
    <row r="1601" spans="1:39">
      <c r="A1601" s="162"/>
      <c r="B1601" s="162"/>
      <c r="C1601" s="162"/>
      <c r="D1601" s="162"/>
      <c r="E1601" s="162"/>
      <c r="F1601" s="162"/>
      <c r="G1601" s="162"/>
      <c r="H1601" s="163"/>
      <c r="I1601" s="292"/>
      <c r="J1601" s="292"/>
      <c r="K1601" s="292"/>
      <c r="L1601" s="185"/>
      <c r="M1601" s="185"/>
      <c r="N1601" s="185"/>
      <c r="O1601" s="185"/>
      <c r="P1601" s="185"/>
      <c r="Q1601" s="185"/>
      <c r="R1601" s="185"/>
      <c r="S1601" s="185"/>
      <c r="T1601" s="185"/>
      <c r="U1601" s="185"/>
      <c r="V1601" s="185"/>
      <c r="W1601" s="185"/>
      <c r="X1601" s="185"/>
      <c r="Y1601" s="185"/>
      <c r="Z1601" s="185"/>
      <c r="AA1601" s="185"/>
      <c r="AB1601" s="185"/>
      <c r="AC1601" s="185"/>
      <c r="AD1601" s="185"/>
      <c r="AE1601" s="185"/>
      <c r="AF1601" s="185"/>
      <c r="AG1601" s="185"/>
      <c r="AH1601" s="249"/>
      <c r="AI1601" s="185"/>
      <c r="AJ1601" s="185"/>
      <c r="AK1601" s="185"/>
      <c r="AL1601" s="185"/>
      <c r="AM1601" s="185"/>
    </row>
    <row r="1602" spans="1:39">
      <c r="A1602" s="162"/>
      <c r="B1602" s="162"/>
      <c r="C1602" s="162"/>
      <c r="D1602" s="162"/>
      <c r="E1602" s="162"/>
      <c r="F1602" s="162"/>
      <c r="G1602" s="162"/>
      <c r="H1602" s="163"/>
      <c r="I1602" s="292"/>
      <c r="J1602" s="292"/>
      <c r="K1602" s="292"/>
      <c r="L1602" s="185"/>
      <c r="M1602" s="185"/>
      <c r="N1602" s="185"/>
      <c r="O1602" s="185"/>
      <c r="P1602" s="185"/>
      <c r="Q1602" s="185"/>
      <c r="R1602" s="185"/>
      <c r="S1602" s="185"/>
      <c r="T1602" s="185"/>
      <c r="U1602" s="185"/>
      <c r="V1602" s="185"/>
      <c r="W1602" s="185"/>
      <c r="X1602" s="185"/>
      <c r="Y1602" s="185"/>
      <c r="Z1602" s="185"/>
      <c r="AA1602" s="185"/>
      <c r="AB1602" s="185"/>
      <c r="AC1602" s="185"/>
      <c r="AD1602" s="185"/>
      <c r="AE1602" s="185"/>
      <c r="AF1602" s="185"/>
      <c r="AG1602" s="185"/>
      <c r="AH1602" s="249"/>
      <c r="AI1602" s="185"/>
      <c r="AJ1602" s="185"/>
      <c r="AK1602" s="185"/>
      <c r="AL1602" s="185"/>
      <c r="AM1602" s="185"/>
    </row>
    <row r="1603" spans="1:39">
      <c r="A1603" s="162"/>
      <c r="B1603" s="162"/>
      <c r="C1603" s="162"/>
      <c r="D1603" s="162"/>
      <c r="E1603" s="162"/>
      <c r="F1603" s="162"/>
      <c r="G1603" s="162"/>
      <c r="H1603" s="163"/>
      <c r="I1603" s="292"/>
      <c r="J1603" s="292"/>
      <c r="K1603" s="292"/>
      <c r="L1603" s="185"/>
      <c r="M1603" s="185"/>
      <c r="N1603" s="185"/>
      <c r="O1603" s="185"/>
      <c r="P1603" s="185"/>
      <c r="Q1603" s="185"/>
      <c r="R1603" s="185"/>
      <c r="S1603" s="185"/>
      <c r="T1603" s="185"/>
      <c r="U1603" s="185"/>
      <c r="V1603" s="185"/>
      <c r="W1603" s="185"/>
      <c r="X1603" s="185"/>
      <c r="Y1603" s="185"/>
      <c r="Z1603" s="185"/>
      <c r="AA1603" s="185"/>
      <c r="AB1603" s="185"/>
      <c r="AC1603" s="185"/>
      <c r="AD1603" s="185"/>
      <c r="AE1603" s="185"/>
      <c r="AF1603" s="185"/>
      <c r="AG1603" s="185"/>
      <c r="AH1603" s="249"/>
      <c r="AI1603" s="185"/>
      <c r="AJ1603" s="185"/>
      <c r="AK1603" s="185"/>
      <c r="AL1603" s="185"/>
      <c r="AM1603" s="185"/>
    </row>
    <row r="1604" spans="1:39">
      <c r="A1604" s="162"/>
      <c r="B1604" s="162"/>
      <c r="C1604" s="162"/>
      <c r="D1604" s="162"/>
      <c r="E1604" s="162"/>
      <c r="F1604" s="162"/>
      <c r="G1604" s="162"/>
      <c r="H1604" s="163"/>
      <c r="I1604" s="292"/>
      <c r="J1604" s="292"/>
      <c r="K1604" s="292"/>
      <c r="L1604" s="185"/>
      <c r="M1604" s="185"/>
      <c r="N1604" s="185"/>
      <c r="O1604" s="185"/>
      <c r="P1604" s="185"/>
      <c r="Q1604" s="185"/>
      <c r="R1604" s="185"/>
      <c r="S1604" s="185"/>
      <c r="T1604" s="185"/>
      <c r="U1604" s="185"/>
      <c r="V1604" s="185"/>
      <c r="W1604" s="185"/>
      <c r="X1604" s="185"/>
      <c r="Y1604" s="185"/>
      <c r="Z1604" s="185"/>
      <c r="AA1604" s="185"/>
      <c r="AB1604" s="185"/>
      <c r="AC1604" s="185"/>
      <c r="AD1604" s="185"/>
      <c r="AE1604" s="185"/>
      <c r="AF1604" s="185"/>
      <c r="AG1604" s="185"/>
      <c r="AH1604" s="249"/>
      <c r="AI1604" s="185"/>
      <c r="AJ1604" s="185"/>
      <c r="AK1604" s="185"/>
      <c r="AL1604" s="185"/>
      <c r="AM1604" s="185"/>
    </row>
    <row r="1605" spans="1:39">
      <c r="A1605" s="162"/>
      <c r="B1605" s="162"/>
      <c r="C1605" s="162"/>
      <c r="D1605" s="162"/>
      <c r="E1605" s="162"/>
      <c r="F1605" s="162"/>
      <c r="G1605" s="162"/>
      <c r="H1605" s="163"/>
      <c r="I1605" s="292"/>
      <c r="J1605" s="292"/>
      <c r="K1605" s="292"/>
      <c r="L1605" s="185"/>
      <c r="M1605" s="185"/>
      <c r="N1605" s="185"/>
      <c r="O1605" s="185"/>
      <c r="P1605" s="185"/>
      <c r="Q1605" s="185"/>
      <c r="R1605" s="185"/>
      <c r="S1605" s="185"/>
      <c r="T1605" s="185"/>
      <c r="U1605" s="185"/>
      <c r="V1605" s="185"/>
      <c r="W1605" s="185"/>
      <c r="X1605" s="185"/>
      <c r="Y1605" s="185"/>
      <c r="Z1605" s="185"/>
      <c r="AA1605" s="185"/>
      <c r="AB1605" s="185"/>
      <c r="AC1605" s="185"/>
      <c r="AD1605" s="185"/>
      <c r="AE1605" s="185"/>
      <c r="AF1605" s="185"/>
      <c r="AG1605" s="185"/>
      <c r="AH1605" s="249"/>
      <c r="AI1605" s="185"/>
      <c r="AJ1605" s="185"/>
      <c r="AK1605" s="185"/>
      <c r="AL1605" s="185"/>
      <c r="AM1605" s="185"/>
    </row>
    <row r="1606" spans="1:39">
      <c r="A1606" s="162"/>
      <c r="B1606" s="162"/>
      <c r="C1606" s="162"/>
      <c r="D1606" s="162"/>
      <c r="E1606" s="162"/>
      <c r="F1606" s="162"/>
      <c r="G1606" s="162"/>
      <c r="H1606" s="163"/>
      <c r="I1606" s="292"/>
      <c r="J1606" s="292"/>
      <c r="K1606" s="292"/>
      <c r="L1606" s="185"/>
      <c r="M1606" s="185"/>
      <c r="N1606" s="185"/>
      <c r="O1606" s="185"/>
      <c r="P1606" s="185"/>
      <c r="Q1606" s="185"/>
      <c r="R1606" s="185"/>
      <c r="S1606" s="185"/>
      <c r="T1606" s="185"/>
      <c r="U1606" s="185"/>
      <c r="V1606" s="185"/>
      <c r="W1606" s="185"/>
      <c r="X1606" s="185"/>
      <c r="Y1606" s="185"/>
      <c r="Z1606" s="185"/>
      <c r="AA1606" s="185"/>
      <c r="AB1606" s="185"/>
      <c r="AC1606" s="185"/>
      <c r="AD1606" s="185"/>
      <c r="AE1606" s="185"/>
      <c r="AF1606" s="185"/>
      <c r="AG1606" s="185"/>
      <c r="AH1606" s="249"/>
      <c r="AI1606" s="185"/>
      <c r="AJ1606" s="185"/>
      <c r="AK1606" s="185"/>
      <c r="AL1606" s="185"/>
      <c r="AM1606" s="185"/>
    </row>
    <row r="1607" spans="1:39">
      <c r="A1607" s="162"/>
      <c r="B1607" s="162"/>
      <c r="C1607" s="162"/>
      <c r="D1607" s="162"/>
      <c r="E1607" s="162"/>
      <c r="F1607" s="162"/>
      <c r="G1607" s="162"/>
      <c r="H1607" s="163"/>
      <c r="I1607" s="292"/>
      <c r="J1607" s="292"/>
      <c r="K1607" s="292"/>
      <c r="L1607" s="185"/>
      <c r="M1607" s="185"/>
      <c r="N1607" s="185"/>
      <c r="O1607" s="185"/>
      <c r="P1607" s="185"/>
      <c r="Q1607" s="185"/>
      <c r="R1607" s="185"/>
      <c r="S1607" s="185"/>
      <c r="T1607" s="185"/>
      <c r="U1607" s="185"/>
      <c r="V1607" s="185"/>
      <c r="W1607" s="185"/>
      <c r="X1607" s="185"/>
      <c r="Y1607" s="185"/>
      <c r="Z1607" s="185"/>
      <c r="AA1607" s="185"/>
      <c r="AB1607" s="185"/>
      <c r="AC1607" s="185"/>
      <c r="AD1607" s="185"/>
      <c r="AE1607" s="185"/>
      <c r="AF1607" s="185"/>
      <c r="AG1607" s="185"/>
      <c r="AH1607" s="249"/>
      <c r="AI1607" s="185"/>
      <c r="AJ1607" s="185"/>
      <c r="AK1607" s="185"/>
      <c r="AL1607" s="185"/>
      <c r="AM1607" s="185"/>
    </row>
    <row r="1608" spans="1:39">
      <c r="A1608" s="162"/>
      <c r="B1608" s="162"/>
      <c r="C1608" s="162"/>
      <c r="D1608" s="162"/>
      <c r="E1608" s="162"/>
      <c r="F1608" s="162"/>
      <c r="G1608" s="162"/>
      <c r="H1608" s="163"/>
      <c r="I1608" s="292"/>
      <c r="J1608" s="292"/>
      <c r="K1608" s="292"/>
      <c r="L1608" s="185"/>
      <c r="M1608" s="185"/>
      <c r="N1608" s="185"/>
      <c r="O1608" s="185"/>
      <c r="P1608" s="185"/>
      <c r="Q1608" s="185"/>
      <c r="R1608" s="185"/>
      <c r="S1608" s="185"/>
      <c r="T1608" s="185"/>
      <c r="U1608" s="185"/>
      <c r="V1608" s="185"/>
      <c r="W1608" s="185"/>
      <c r="X1608" s="185"/>
      <c r="Y1608" s="185"/>
      <c r="Z1608" s="185"/>
      <c r="AA1608" s="185"/>
      <c r="AB1608" s="185"/>
      <c r="AC1608" s="185"/>
      <c r="AD1608" s="185"/>
      <c r="AE1608" s="185"/>
      <c r="AF1608" s="185"/>
      <c r="AG1608" s="185"/>
      <c r="AH1608" s="249"/>
      <c r="AI1608" s="185"/>
      <c r="AJ1608" s="185"/>
      <c r="AK1608" s="185"/>
      <c r="AL1608" s="185"/>
      <c r="AM1608" s="185"/>
    </row>
    <row r="1609" spans="1:39">
      <c r="A1609" s="162"/>
      <c r="B1609" s="162"/>
      <c r="C1609" s="162"/>
      <c r="D1609" s="162"/>
      <c r="E1609" s="162"/>
      <c r="F1609" s="162"/>
      <c r="G1609" s="162"/>
      <c r="H1609" s="163"/>
      <c r="I1609" s="292"/>
      <c r="J1609" s="292"/>
      <c r="K1609" s="292"/>
      <c r="L1609" s="185"/>
      <c r="M1609" s="185"/>
      <c r="N1609" s="185"/>
      <c r="O1609" s="185"/>
      <c r="P1609" s="185"/>
      <c r="Q1609" s="185"/>
      <c r="R1609" s="185"/>
      <c r="S1609" s="185"/>
      <c r="T1609" s="185"/>
      <c r="U1609" s="185"/>
      <c r="V1609" s="185"/>
      <c r="W1609" s="185"/>
      <c r="X1609" s="185"/>
      <c r="Y1609" s="185"/>
      <c r="Z1609" s="185"/>
      <c r="AA1609" s="185"/>
      <c r="AB1609" s="185"/>
      <c r="AC1609" s="185"/>
      <c r="AD1609" s="185"/>
      <c r="AE1609" s="185"/>
      <c r="AF1609" s="185"/>
      <c r="AG1609" s="185"/>
      <c r="AH1609" s="249"/>
      <c r="AI1609" s="185"/>
      <c r="AJ1609" s="185"/>
      <c r="AK1609" s="185"/>
      <c r="AL1609" s="185"/>
      <c r="AM1609" s="185"/>
    </row>
    <row r="1610" spans="1:39">
      <c r="A1610" s="162"/>
      <c r="B1610" s="162"/>
      <c r="C1610" s="162"/>
      <c r="D1610" s="162"/>
      <c r="E1610" s="162"/>
      <c r="F1610" s="162"/>
      <c r="G1610" s="162"/>
      <c r="H1610" s="163"/>
      <c r="I1610" s="292"/>
      <c r="J1610" s="292"/>
      <c r="K1610" s="292"/>
      <c r="L1610" s="185"/>
      <c r="M1610" s="185"/>
      <c r="N1610" s="185"/>
      <c r="O1610" s="185"/>
      <c r="P1610" s="185"/>
      <c r="Q1610" s="185"/>
      <c r="R1610" s="185"/>
      <c r="S1610" s="185"/>
      <c r="T1610" s="185"/>
      <c r="U1610" s="185"/>
      <c r="V1610" s="185"/>
      <c r="W1610" s="185"/>
      <c r="X1610" s="185"/>
      <c r="Y1610" s="185"/>
      <c r="Z1610" s="185"/>
      <c r="AA1610" s="185"/>
      <c r="AB1610" s="185"/>
      <c r="AC1610" s="185"/>
      <c r="AD1610" s="185"/>
      <c r="AE1610" s="185"/>
      <c r="AF1610" s="185"/>
      <c r="AG1610" s="185"/>
      <c r="AH1610" s="249"/>
      <c r="AI1610" s="185"/>
      <c r="AJ1610" s="185"/>
      <c r="AK1610" s="185"/>
      <c r="AL1610" s="185"/>
      <c r="AM1610" s="185"/>
    </row>
    <row r="1611" spans="1:39">
      <c r="A1611" s="162"/>
      <c r="B1611" s="162"/>
      <c r="C1611" s="162"/>
      <c r="D1611" s="162"/>
      <c r="E1611" s="162"/>
      <c r="F1611" s="162"/>
      <c r="G1611" s="162"/>
      <c r="H1611" s="163"/>
      <c r="I1611" s="292"/>
      <c r="J1611" s="292"/>
      <c r="K1611" s="292"/>
      <c r="L1611" s="185"/>
      <c r="M1611" s="185"/>
      <c r="N1611" s="185"/>
      <c r="O1611" s="185"/>
      <c r="P1611" s="185"/>
      <c r="Q1611" s="185"/>
      <c r="R1611" s="185"/>
      <c r="S1611" s="185"/>
      <c r="T1611" s="185"/>
      <c r="U1611" s="185"/>
      <c r="V1611" s="185"/>
      <c r="W1611" s="185"/>
      <c r="X1611" s="185"/>
      <c r="Y1611" s="185"/>
      <c r="Z1611" s="185"/>
      <c r="AA1611" s="185"/>
      <c r="AB1611" s="185"/>
      <c r="AC1611" s="185"/>
      <c r="AD1611" s="185"/>
      <c r="AE1611" s="185"/>
      <c r="AF1611" s="185"/>
      <c r="AG1611" s="185"/>
      <c r="AH1611" s="249"/>
      <c r="AI1611" s="185"/>
      <c r="AJ1611" s="185"/>
      <c r="AK1611" s="185"/>
      <c r="AL1611" s="185"/>
      <c r="AM1611" s="185"/>
    </row>
    <row r="1612" spans="1:39">
      <c r="A1612" s="162"/>
      <c r="B1612" s="162"/>
      <c r="C1612" s="162"/>
      <c r="D1612" s="162"/>
      <c r="E1612" s="162"/>
      <c r="F1612" s="162"/>
      <c r="G1612" s="162"/>
      <c r="H1612" s="163"/>
      <c r="I1612" s="292"/>
      <c r="J1612" s="292"/>
      <c r="K1612" s="292"/>
      <c r="L1612" s="185"/>
      <c r="M1612" s="185"/>
      <c r="N1612" s="185"/>
      <c r="O1612" s="185"/>
      <c r="P1612" s="185"/>
      <c r="Q1612" s="185"/>
      <c r="R1612" s="185"/>
      <c r="S1612" s="185"/>
      <c r="T1612" s="185"/>
      <c r="U1612" s="185"/>
      <c r="V1612" s="185"/>
      <c r="W1612" s="185"/>
      <c r="X1612" s="185"/>
      <c r="Y1612" s="185"/>
      <c r="Z1612" s="185"/>
      <c r="AA1612" s="185"/>
      <c r="AB1612" s="185"/>
      <c r="AC1612" s="185"/>
      <c r="AD1612" s="185"/>
      <c r="AE1612" s="185"/>
      <c r="AF1612" s="185"/>
      <c r="AG1612" s="185"/>
      <c r="AH1612" s="249"/>
      <c r="AI1612" s="185"/>
      <c r="AJ1612" s="185"/>
      <c r="AK1612" s="185"/>
      <c r="AL1612" s="185"/>
      <c r="AM1612" s="185"/>
    </row>
    <row r="1613" spans="1:39">
      <c r="A1613" s="162"/>
      <c r="B1613" s="162"/>
      <c r="C1613" s="162"/>
      <c r="D1613" s="162"/>
      <c r="E1613" s="162"/>
      <c r="F1613" s="162"/>
      <c r="G1613" s="162"/>
      <c r="H1613" s="163"/>
      <c r="I1613" s="292"/>
      <c r="J1613" s="292"/>
      <c r="K1613" s="292"/>
      <c r="L1613" s="185"/>
      <c r="M1613" s="185"/>
      <c r="N1613" s="185"/>
      <c r="O1613" s="185"/>
      <c r="P1613" s="185"/>
      <c r="Q1613" s="185"/>
      <c r="R1613" s="185"/>
      <c r="S1613" s="185"/>
      <c r="T1613" s="185"/>
      <c r="U1613" s="185"/>
      <c r="V1613" s="185"/>
      <c r="W1613" s="185"/>
      <c r="X1613" s="185"/>
      <c r="Y1613" s="185"/>
      <c r="Z1613" s="185"/>
      <c r="AA1613" s="185"/>
      <c r="AB1613" s="185"/>
      <c r="AC1613" s="185"/>
      <c r="AD1613" s="185"/>
      <c r="AE1613" s="185"/>
      <c r="AF1613" s="185"/>
      <c r="AG1613" s="185"/>
      <c r="AH1613" s="249"/>
      <c r="AI1613" s="185"/>
      <c r="AJ1613" s="185"/>
      <c r="AK1613" s="185"/>
      <c r="AL1613" s="185"/>
      <c r="AM1613" s="185"/>
    </row>
    <row r="1614" spans="1:39">
      <c r="A1614" s="162"/>
      <c r="B1614" s="162"/>
      <c r="C1614" s="162"/>
      <c r="D1614" s="162"/>
      <c r="E1614" s="162"/>
      <c r="F1614" s="162"/>
      <c r="G1614" s="162"/>
      <c r="H1614" s="163"/>
      <c r="I1614" s="292"/>
      <c r="J1614" s="292"/>
      <c r="K1614" s="292"/>
      <c r="L1614" s="185"/>
      <c r="M1614" s="185"/>
      <c r="N1614" s="185"/>
      <c r="O1614" s="185"/>
      <c r="P1614" s="185"/>
      <c r="Q1614" s="185"/>
      <c r="R1614" s="185"/>
      <c r="S1614" s="185"/>
      <c r="T1614" s="185"/>
      <c r="U1614" s="185"/>
      <c r="V1614" s="185"/>
      <c r="W1614" s="185"/>
      <c r="X1614" s="185"/>
      <c r="Y1614" s="185"/>
      <c r="Z1614" s="185"/>
      <c r="AA1614" s="185"/>
      <c r="AB1614" s="185"/>
      <c r="AC1614" s="185"/>
      <c r="AD1614" s="185"/>
      <c r="AE1614" s="185"/>
      <c r="AF1614" s="185"/>
      <c r="AG1614" s="185"/>
      <c r="AH1614" s="249"/>
      <c r="AI1614" s="185"/>
      <c r="AJ1614" s="185"/>
      <c r="AK1614" s="185"/>
      <c r="AL1614" s="185"/>
      <c r="AM1614" s="185"/>
    </row>
    <row r="1615" spans="1:39">
      <c r="A1615" s="162"/>
      <c r="B1615" s="162"/>
      <c r="C1615" s="162"/>
      <c r="D1615" s="162"/>
      <c r="E1615" s="162"/>
      <c r="F1615" s="162"/>
      <c r="G1615" s="162"/>
      <c r="H1615" s="163"/>
      <c r="I1615" s="292"/>
      <c r="J1615" s="292"/>
      <c r="K1615" s="292"/>
      <c r="L1615" s="185"/>
      <c r="M1615" s="185"/>
      <c r="N1615" s="185"/>
      <c r="O1615" s="185"/>
      <c r="P1615" s="185"/>
      <c r="Q1615" s="185"/>
      <c r="R1615" s="185"/>
      <c r="S1615" s="185"/>
      <c r="T1615" s="185"/>
      <c r="U1615" s="185"/>
      <c r="V1615" s="185"/>
      <c r="W1615" s="185"/>
      <c r="X1615" s="185"/>
      <c r="Y1615" s="185"/>
      <c r="Z1615" s="185"/>
      <c r="AA1615" s="185"/>
      <c r="AB1615" s="185"/>
      <c r="AC1615" s="185"/>
      <c r="AD1615" s="185"/>
      <c r="AE1615" s="185"/>
      <c r="AF1615" s="185"/>
      <c r="AG1615" s="185"/>
      <c r="AH1615" s="249"/>
      <c r="AI1615" s="185"/>
      <c r="AJ1615" s="185"/>
      <c r="AK1615" s="185"/>
      <c r="AL1615" s="185"/>
      <c r="AM1615" s="185"/>
    </row>
    <row r="1616" spans="1:39">
      <c r="A1616" s="162"/>
      <c r="B1616" s="162"/>
      <c r="C1616" s="162"/>
      <c r="D1616" s="162"/>
      <c r="E1616" s="162"/>
      <c r="F1616" s="162"/>
      <c r="G1616" s="162"/>
      <c r="H1616" s="163"/>
      <c r="I1616" s="292"/>
      <c r="J1616" s="292"/>
      <c r="K1616" s="292"/>
      <c r="L1616" s="185"/>
      <c r="M1616" s="185"/>
      <c r="N1616" s="185"/>
      <c r="O1616" s="185"/>
      <c r="P1616" s="185"/>
      <c r="Q1616" s="185"/>
      <c r="R1616" s="185"/>
      <c r="S1616" s="185"/>
      <c r="T1616" s="185"/>
      <c r="U1616" s="185"/>
      <c r="V1616" s="185"/>
      <c r="W1616" s="185"/>
      <c r="X1616" s="185"/>
      <c r="Y1616" s="185"/>
      <c r="Z1616" s="185"/>
      <c r="AA1616" s="185"/>
      <c r="AB1616" s="185"/>
      <c r="AC1616" s="185"/>
      <c r="AD1616" s="185"/>
      <c r="AE1616" s="185"/>
      <c r="AF1616" s="185"/>
      <c r="AG1616" s="185"/>
      <c r="AH1616" s="249"/>
      <c r="AI1616" s="185"/>
      <c r="AJ1616" s="185"/>
      <c r="AK1616" s="185"/>
      <c r="AL1616" s="185"/>
      <c r="AM1616" s="185"/>
    </row>
    <row r="1617" spans="1:39">
      <c r="A1617" s="162"/>
      <c r="B1617" s="162"/>
      <c r="C1617" s="162"/>
      <c r="D1617" s="162"/>
      <c r="E1617" s="162"/>
      <c r="F1617" s="162"/>
      <c r="G1617" s="162"/>
      <c r="H1617" s="163"/>
      <c r="I1617" s="292"/>
      <c r="J1617" s="292"/>
      <c r="K1617" s="292"/>
      <c r="L1617" s="185"/>
      <c r="M1617" s="185"/>
      <c r="N1617" s="185"/>
      <c r="O1617" s="185"/>
      <c r="P1617" s="185"/>
      <c r="Q1617" s="185"/>
      <c r="R1617" s="185"/>
      <c r="S1617" s="185"/>
      <c r="T1617" s="185"/>
      <c r="U1617" s="185"/>
      <c r="V1617" s="185"/>
      <c r="W1617" s="185"/>
      <c r="X1617" s="185"/>
      <c r="Y1617" s="185"/>
      <c r="Z1617" s="185"/>
      <c r="AA1617" s="185"/>
      <c r="AB1617" s="185"/>
      <c r="AC1617" s="185"/>
      <c r="AD1617" s="185"/>
      <c r="AE1617" s="185"/>
      <c r="AF1617" s="185"/>
      <c r="AG1617" s="185"/>
      <c r="AH1617" s="249"/>
      <c r="AI1617" s="185"/>
      <c r="AJ1617" s="185"/>
      <c r="AK1617" s="185"/>
      <c r="AL1617" s="185"/>
      <c r="AM1617" s="185"/>
    </row>
    <row r="1618" spans="1:39">
      <c r="A1618" s="162"/>
      <c r="B1618" s="162"/>
      <c r="C1618" s="162"/>
      <c r="D1618" s="162"/>
      <c r="E1618" s="162"/>
      <c r="F1618" s="162"/>
      <c r="G1618" s="162"/>
      <c r="H1618" s="163"/>
      <c r="I1618" s="292"/>
      <c r="J1618" s="292"/>
      <c r="K1618" s="292"/>
      <c r="L1618" s="185"/>
      <c r="M1618" s="185"/>
      <c r="N1618" s="185"/>
      <c r="O1618" s="185"/>
      <c r="P1618" s="185"/>
      <c r="Q1618" s="185"/>
      <c r="R1618" s="185"/>
      <c r="S1618" s="185"/>
      <c r="T1618" s="185"/>
      <c r="U1618" s="185"/>
      <c r="V1618" s="185"/>
      <c r="W1618" s="185"/>
      <c r="X1618" s="185"/>
      <c r="Y1618" s="185"/>
      <c r="Z1618" s="185"/>
      <c r="AA1618" s="185"/>
      <c r="AB1618" s="185"/>
      <c r="AC1618" s="185"/>
      <c r="AD1618" s="185"/>
      <c r="AE1618" s="185"/>
      <c r="AF1618" s="185"/>
      <c r="AG1618" s="185"/>
      <c r="AH1618" s="249"/>
      <c r="AI1618" s="185"/>
      <c r="AJ1618" s="185"/>
      <c r="AK1618" s="185"/>
      <c r="AL1618" s="185"/>
      <c r="AM1618" s="185"/>
    </row>
    <row r="1619" spans="1:39">
      <c r="A1619" s="162"/>
      <c r="B1619" s="162"/>
      <c r="C1619" s="162"/>
      <c r="D1619" s="162"/>
      <c r="E1619" s="162"/>
      <c r="F1619" s="162"/>
      <c r="G1619" s="162"/>
      <c r="H1619" s="163"/>
      <c r="I1619" s="292"/>
      <c r="J1619" s="292"/>
      <c r="K1619" s="292"/>
      <c r="L1619" s="185"/>
      <c r="M1619" s="185"/>
      <c r="N1619" s="185"/>
      <c r="O1619" s="185"/>
      <c r="P1619" s="185"/>
      <c r="Q1619" s="185"/>
      <c r="R1619" s="185"/>
      <c r="S1619" s="185"/>
      <c r="T1619" s="185"/>
      <c r="U1619" s="185"/>
      <c r="V1619" s="185"/>
      <c r="W1619" s="185"/>
      <c r="X1619" s="185"/>
      <c r="Y1619" s="185"/>
      <c r="Z1619" s="185"/>
      <c r="AA1619" s="185"/>
      <c r="AB1619" s="185"/>
      <c r="AC1619" s="185"/>
      <c r="AD1619" s="185"/>
      <c r="AE1619" s="185"/>
      <c r="AF1619" s="185"/>
      <c r="AG1619" s="185"/>
      <c r="AH1619" s="249"/>
      <c r="AI1619" s="185"/>
      <c r="AJ1619" s="185"/>
      <c r="AK1619" s="185"/>
      <c r="AL1619" s="185"/>
      <c r="AM1619" s="185"/>
    </row>
    <row r="1620" spans="1:39">
      <c r="A1620" s="162"/>
      <c r="B1620" s="162"/>
      <c r="C1620" s="162"/>
      <c r="D1620" s="162"/>
      <c r="E1620" s="162"/>
      <c r="F1620" s="162"/>
      <c r="G1620" s="162"/>
      <c r="H1620" s="163"/>
      <c r="I1620" s="292"/>
      <c r="J1620" s="292"/>
      <c r="K1620" s="292"/>
      <c r="L1620" s="185"/>
      <c r="M1620" s="185"/>
      <c r="N1620" s="185"/>
      <c r="O1620" s="185"/>
      <c r="P1620" s="185"/>
      <c r="Q1620" s="185"/>
      <c r="R1620" s="185"/>
      <c r="S1620" s="185"/>
      <c r="T1620" s="185"/>
      <c r="U1620" s="185"/>
      <c r="V1620" s="185"/>
      <c r="W1620" s="185"/>
      <c r="X1620" s="185"/>
      <c r="Y1620" s="185"/>
      <c r="Z1620" s="185"/>
      <c r="AA1620" s="185"/>
      <c r="AB1620" s="185"/>
      <c r="AC1620" s="185"/>
      <c r="AD1620" s="185"/>
      <c r="AE1620" s="185"/>
      <c r="AF1620" s="185"/>
      <c r="AG1620" s="185"/>
      <c r="AH1620" s="249"/>
      <c r="AI1620" s="185"/>
      <c r="AJ1620" s="185"/>
      <c r="AK1620" s="185"/>
      <c r="AL1620" s="185"/>
      <c r="AM1620" s="185"/>
    </row>
    <row r="1621" spans="1:39">
      <c r="A1621" s="162"/>
      <c r="B1621" s="162"/>
      <c r="C1621" s="162"/>
      <c r="D1621" s="162"/>
      <c r="E1621" s="162"/>
      <c r="F1621" s="162"/>
      <c r="G1621" s="162"/>
      <c r="H1621" s="163"/>
      <c r="I1621" s="292"/>
      <c r="J1621" s="292"/>
      <c r="K1621" s="292"/>
      <c r="L1621" s="185"/>
      <c r="M1621" s="185"/>
      <c r="N1621" s="185"/>
      <c r="O1621" s="185"/>
      <c r="P1621" s="185"/>
      <c r="Q1621" s="185"/>
      <c r="R1621" s="185"/>
      <c r="S1621" s="185"/>
      <c r="T1621" s="185"/>
      <c r="U1621" s="185"/>
      <c r="V1621" s="185"/>
      <c r="W1621" s="185"/>
      <c r="X1621" s="185"/>
      <c r="Y1621" s="185"/>
      <c r="Z1621" s="185"/>
      <c r="AA1621" s="185"/>
      <c r="AB1621" s="185"/>
      <c r="AC1621" s="185"/>
      <c r="AD1621" s="185"/>
      <c r="AE1621" s="185"/>
      <c r="AF1621" s="185"/>
      <c r="AG1621" s="185"/>
      <c r="AH1621" s="249"/>
      <c r="AI1621" s="185"/>
      <c r="AJ1621" s="185"/>
      <c r="AK1621" s="185"/>
      <c r="AL1621" s="185"/>
      <c r="AM1621" s="185"/>
    </row>
    <row r="1622" spans="1:39">
      <c r="A1622" s="162"/>
      <c r="B1622" s="162"/>
      <c r="C1622" s="162"/>
      <c r="D1622" s="162"/>
      <c r="E1622" s="162"/>
      <c r="F1622" s="162"/>
      <c r="G1622" s="162"/>
      <c r="H1622" s="163"/>
      <c r="I1622" s="292"/>
      <c r="J1622" s="292"/>
      <c r="K1622" s="292"/>
      <c r="L1622" s="185"/>
      <c r="M1622" s="185"/>
      <c r="N1622" s="185"/>
      <c r="O1622" s="185"/>
      <c r="P1622" s="185"/>
      <c r="Q1622" s="185"/>
      <c r="R1622" s="185"/>
      <c r="S1622" s="185"/>
      <c r="T1622" s="185"/>
      <c r="U1622" s="185"/>
      <c r="V1622" s="185"/>
      <c r="W1622" s="185"/>
      <c r="X1622" s="185"/>
      <c r="Y1622" s="185"/>
      <c r="Z1622" s="185"/>
      <c r="AA1622" s="185"/>
      <c r="AB1622" s="185"/>
      <c r="AC1622" s="185"/>
      <c r="AD1622" s="185"/>
      <c r="AE1622" s="185"/>
      <c r="AF1622" s="185"/>
      <c r="AG1622" s="185"/>
      <c r="AH1622" s="249"/>
      <c r="AI1622" s="185"/>
      <c r="AJ1622" s="185"/>
      <c r="AK1622" s="185"/>
      <c r="AL1622" s="185"/>
      <c r="AM1622" s="185"/>
    </row>
    <row r="1623" spans="1:39">
      <c r="A1623" s="162"/>
      <c r="B1623" s="162"/>
      <c r="C1623" s="162"/>
      <c r="D1623" s="162"/>
      <c r="E1623" s="162"/>
      <c r="F1623" s="162"/>
      <c r="G1623" s="162"/>
      <c r="H1623" s="163"/>
      <c r="I1623" s="292"/>
      <c r="J1623" s="292"/>
      <c r="K1623" s="292"/>
      <c r="L1623" s="185"/>
      <c r="M1623" s="185"/>
      <c r="N1623" s="185"/>
      <c r="O1623" s="185"/>
      <c r="P1623" s="185"/>
      <c r="Q1623" s="185"/>
      <c r="R1623" s="185"/>
      <c r="S1623" s="185"/>
      <c r="T1623" s="185"/>
      <c r="U1623" s="185"/>
      <c r="V1623" s="185"/>
      <c r="W1623" s="185"/>
      <c r="X1623" s="185"/>
      <c r="Y1623" s="185"/>
      <c r="Z1623" s="185"/>
      <c r="AA1623" s="185"/>
      <c r="AB1623" s="185"/>
      <c r="AC1623" s="185"/>
      <c r="AD1623" s="185"/>
      <c r="AE1623" s="185"/>
      <c r="AF1623" s="185"/>
      <c r="AG1623" s="185"/>
      <c r="AH1623" s="249"/>
      <c r="AI1623" s="185"/>
      <c r="AJ1623" s="185"/>
      <c r="AK1623" s="185"/>
      <c r="AL1623" s="185"/>
      <c r="AM1623" s="185"/>
    </row>
    <row r="1624" spans="1:39">
      <c r="A1624" s="162"/>
      <c r="B1624" s="162"/>
      <c r="C1624" s="162"/>
      <c r="D1624" s="162"/>
      <c r="E1624" s="162"/>
      <c r="F1624" s="162"/>
      <c r="G1624" s="162"/>
      <c r="H1624" s="163"/>
      <c r="I1624" s="292"/>
      <c r="J1624" s="292"/>
      <c r="K1624" s="292"/>
      <c r="L1624" s="185"/>
      <c r="M1624" s="185"/>
      <c r="N1624" s="185"/>
      <c r="O1624" s="185"/>
      <c r="P1624" s="185"/>
      <c r="Q1624" s="185"/>
      <c r="R1624" s="185"/>
      <c r="S1624" s="185"/>
      <c r="T1624" s="185"/>
      <c r="U1624" s="185"/>
      <c r="V1624" s="185"/>
      <c r="W1624" s="185"/>
      <c r="X1624" s="185"/>
      <c r="Y1624" s="185"/>
      <c r="Z1624" s="185"/>
      <c r="AA1624" s="185"/>
      <c r="AB1624" s="185"/>
      <c r="AC1624" s="185"/>
      <c r="AD1624" s="185"/>
      <c r="AE1624" s="185"/>
      <c r="AF1624" s="185"/>
      <c r="AG1624" s="185"/>
      <c r="AH1624" s="249"/>
      <c r="AI1624" s="185"/>
      <c r="AJ1624" s="185"/>
      <c r="AK1624" s="185"/>
      <c r="AL1624" s="185"/>
      <c r="AM1624" s="185"/>
    </row>
    <row r="1625" spans="1:39">
      <c r="A1625" s="162"/>
      <c r="B1625" s="162"/>
      <c r="C1625" s="162"/>
      <c r="D1625" s="162"/>
      <c r="E1625" s="162"/>
      <c r="F1625" s="162"/>
      <c r="G1625" s="162"/>
      <c r="H1625" s="163"/>
      <c r="I1625" s="292"/>
      <c r="J1625" s="292"/>
      <c r="K1625" s="292"/>
      <c r="L1625" s="185"/>
      <c r="M1625" s="185"/>
      <c r="N1625" s="185"/>
      <c r="O1625" s="185"/>
      <c r="P1625" s="185"/>
      <c r="Q1625" s="185"/>
      <c r="R1625" s="185"/>
      <c r="S1625" s="185"/>
      <c r="T1625" s="185"/>
      <c r="U1625" s="185"/>
      <c r="V1625" s="185"/>
      <c r="W1625" s="185"/>
      <c r="X1625" s="185"/>
      <c r="Y1625" s="185"/>
      <c r="Z1625" s="185"/>
      <c r="AA1625" s="185"/>
      <c r="AB1625" s="185"/>
      <c r="AC1625" s="185"/>
      <c r="AD1625" s="185"/>
      <c r="AE1625" s="185"/>
      <c r="AF1625" s="185"/>
      <c r="AG1625" s="185"/>
      <c r="AH1625" s="249"/>
      <c r="AI1625" s="185"/>
      <c r="AJ1625" s="185"/>
      <c r="AK1625" s="185"/>
      <c r="AL1625" s="185"/>
      <c r="AM1625" s="185"/>
    </row>
    <row r="1626" spans="1:39">
      <c r="A1626" s="162"/>
      <c r="B1626" s="162"/>
      <c r="C1626" s="162"/>
      <c r="D1626" s="162"/>
      <c r="E1626" s="162"/>
      <c r="F1626" s="162"/>
      <c r="G1626" s="162"/>
      <c r="H1626" s="163"/>
      <c r="I1626" s="292"/>
      <c r="J1626" s="292"/>
      <c r="K1626" s="292"/>
      <c r="L1626" s="185"/>
      <c r="M1626" s="185"/>
      <c r="N1626" s="185"/>
      <c r="O1626" s="185"/>
      <c r="P1626" s="185"/>
      <c r="Q1626" s="185"/>
      <c r="R1626" s="185"/>
      <c r="S1626" s="185"/>
      <c r="T1626" s="185"/>
      <c r="U1626" s="185"/>
      <c r="V1626" s="185"/>
      <c r="W1626" s="185"/>
      <c r="X1626" s="185"/>
      <c r="Y1626" s="185"/>
      <c r="Z1626" s="185"/>
      <c r="AA1626" s="185"/>
      <c r="AB1626" s="185"/>
      <c r="AC1626" s="185"/>
      <c r="AD1626" s="185"/>
      <c r="AE1626" s="185"/>
      <c r="AF1626" s="185"/>
      <c r="AG1626" s="185"/>
      <c r="AH1626" s="249"/>
      <c r="AI1626" s="185"/>
      <c r="AJ1626" s="185"/>
      <c r="AK1626" s="185"/>
      <c r="AL1626" s="185"/>
      <c r="AM1626" s="185"/>
    </row>
    <row r="1627" spans="1:39">
      <c r="A1627" s="162"/>
      <c r="B1627" s="162"/>
      <c r="C1627" s="162"/>
      <c r="D1627" s="162"/>
      <c r="E1627" s="162"/>
      <c r="F1627" s="162"/>
      <c r="G1627" s="162"/>
      <c r="H1627" s="163"/>
      <c r="I1627" s="292"/>
      <c r="J1627" s="292"/>
      <c r="K1627" s="292"/>
      <c r="L1627" s="185"/>
      <c r="M1627" s="185"/>
      <c r="N1627" s="185"/>
      <c r="O1627" s="185"/>
      <c r="P1627" s="185"/>
      <c r="Q1627" s="185"/>
      <c r="R1627" s="185"/>
      <c r="S1627" s="185"/>
      <c r="T1627" s="185"/>
      <c r="U1627" s="185"/>
      <c r="V1627" s="185"/>
      <c r="W1627" s="185"/>
      <c r="X1627" s="185"/>
      <c r="Y1627" s="185"/>
      <c r="Z1627" s="185"/>
      <c r="AA1627" s="185"/>
      <c r="AB1627" s="185"/>
      <c r="AC1627" s="185"/>
      <c r="AD1627" s="185"/>
      <c r="AE1627" s="185"/>
      <c r="AF1627" s="185"/>
      <c r="AG1627" s="185"/>
      <c r="AH1627" s="249"/>
      <c r="AI1627" s="185"/>
      <c r="AJ1627" s="185"/>
      <c r="AK1627" s="185"/>
      <c r="AL1627" s="185"/>
      <c r="AM1627" s="185"/>
    </row>
    <row r="1628" spans="1:39">
      <c r="A1628" s="162"/>
      <c r="B1628" s="162"/>
      <c r="C1628" s="162"/>
      <c r="D1628" s="162"/>
      <c r="E1628" s="162"/>
      <c r="F1628" s="162"/>
      <c r="G1628" s="162"/>
      <c r="H1628" s="163"/>
      <c r="I1628" s="292"/>
      <c r="J1628" s="292"/>
      <c r="K1628" s="292"/>
      <c r="L1628" s="185"/>
      <c r="M1628" s="185"/>
      <c r="N1628" s="185"/>
      <c r="O1628" s="185"/>
      <c r="P1628" s="185"/>
      <c r="Q1628" s="185"/>
      <c r="R1628" s="185"/>
      <c r="S1628" s="185"/>
      <c r="T1628" s="185"/>
      <c r="U1628" s="185"/>
      <c r="V1628" s="185"/>
      <c r="W1628" s="185"/>
      <c r="X1628" s="185"/>
      <c r="Y1628" s="185"/>
      <c r="Z1628" s="185"/>
      <c r="AA1628" s="185"/>
      <c r="AB1628" s="185"/>
      <c r="AC1628" s="185"/>
      <c r="AD1628" s="185"/>
      <c r="AE1628" s="185"/>
      <c r="AF1628" s="185"/>
      <c r="AG1628" s="185"/>
      <c r="AH1628" s="249"/>
      <c r="AI1628" s="185"/>
      <c r="AJ1628" s="185"/>
      <c r="AK1628" s="185"/>
      <c r="AL1628" s="185"/>
      <c r="AM1628" s="185"/>
    </row>
    <row r="1629" spans="1:39">
      <c r="A1629" s="162"/>
      <c r="B1629" s="162"/>
      <c r="C1629" s="162"/>
      <c r="D1629" s="162"/>
      <c r="E1629" s="162"/>
      <c r="F1629" s="162"/>
      <c r="G1629" s="162"/>
      <c r="H1629" s="163"/>
      <c r="I1629" s="292"/>
      <c r="J1629" s="292"/>
      <c r="K1629" s="292"/>
      <c r="L1629" s="185"/>
      <c r="M1629" s="185"/>
      <c r="N1629" s="185"/>
      <c r="O1629" s="185"/>
      <c r="P1629" s="185"/>
      <c r="Q1629" s="185"/>
      <c r="R1629" s="185"/>
      <c r="S1629" s="185"/>
      <c r="T1629" s="185"/>
      <c r="U1629" s="185"/>
      <c r="V1629" s="185"/>
      <c r="W1629" s="185"/>
      <c r="X1629" s="185"/>
      <c r="Y1629" s="185"/>
      <c r="Z1629" s="185"/>
      <c r="AA1629" s="185"/>
      <c r="AB1629" s="185"/>
      <c r="AC1629" s="185"/>
      <c r="AD1629" s="185"/>
      <c r="AE1629" s="185"/>
      <c r="AF1629" s="185"/>
      <c r="AG1629" s="185"/>
      <c r="AH1629" s="249"/>
      <c r="AI1629" s="185"/>
      <c r="AJ1629" s="185"/>
      <c r="AK1629" s="185"/>
      <c r="AL1629" s="185"/>
      <c r="AM1629" s="185"/>
    </row>
    <row r="1630" spans="1:39">
      <c r="A1630" s="162"/>
      <c r="B1630" s="162"/>
      <c r="C1630" s="162"/>
      <c r="D1630" s="162"/>
      <c r="E1630" s="162"/>
      <c r="F1630" s="162"/>
      <c r="G1630" s="162"/>
      <c r="H1630" s="163"/>
      <c r="I1630" s="292"/>
      <c r="J1630" s="292"/>
      <c r="K1630" s="292"/>
      <c r="L1630" s="185"/>
      <c r="M1630" s="185"/>
      <c r="N1630" s="185"/>
      <c r="O1630" s="185"/>
      <c r="P1630" s="185"/>
      <c r="Q1630" s="185"/>
      <c r="R1630" s="185"/>
      <c r="S1630" s="185"/>
      <c r="T1630" s="185"/>
      <c r="U1630" s="185"/>
      <c r="V1630" s="185"/>
      <c r="W1630" s="185"/>
      <c r="X1630" s="185"/>
      <c r="Y1630" s="185"/>
      <c r="Z1630" s="185"/>
      <c r="AA1630" s="185"/>
      <c r="AB1630" s="185"/>
      <c r="AC1630" s="185"/>
      <c r="AD1630" s="185"/>
      <c r="AE1630" s="185"/>
      <c r="AF1630" s="185"/>
      <c r="AG1630" s="185"/>
      <c r="AH1630" s="249"/>
      <c r="AI1630" s="185"/>
      <c r="AJ1630" s="185"/>
      <c r="AK1630" s="185"/>
      <c r="AL1630" s="185"/>
      <c r="AM1630" s="185"/>
    </row>
    <row r="1631" spans="1:39">
      <c r="A1631" s="162"/>
      <c r="B1631" s="162"/>
      <c r="C1631" s="162"/>
      <c r="D1631" s="162"/>
      <c r="E1631" s="162"/>
      <c r="F1631" s="162"/>
      <c r="G1631" s="162"/>
      <c r="H1631" s="163"/>
      <c r="I1631" s="292"/>
      <c r="J1631" s="292"/>
      <c r="K1631" s="292"/>
      <c r="L1631" s="185"/>
      <c r="M1631" s="185"/>
      <c r="N1631" s="185"/>
      <c r="O1631" s="185"/>
      <c r="P1631" s="185"/>
      <c r="Q1631" s="185"/>
      <c r="R1631" s="185"/>
      <c r="S1631" s="185"/>
      <c r="T1631" s="185"/>
      <c r="U1631" s="185"/>
      <c r="V1631" s="185"/>
      <c r="W1631" s="185"/>
      <c r="X1631" s="185"/>
      <c r="Y1631" s="185"/>
      <c r="Z1631" s="185"/>
      <c r="AA1631" s="185"/>
      <c r="AB1631" s="185"/>
      <c r="AC1631" s="185"/>
      <c r="AD1631" s="185"/>
      <c r="AE1631" s="185"/>
      <c r="AF1631" s="185"/>
      <c r="AG1631" s="185"/>
      <c r="AH1631" s="249"/>
      <c r="AI1631" s="185"/>
      <c r="AJ1631" s="185"/>
      <c r="AK1631" s="185"/>
      <c r="AL1631" s="185"/>
      <c r="AM1631" s="185"/>
    </row>
    <row r="1632" spans="1:39">
      <c r="A1632" s="162"/>
      <c r="B1632" s="162"/>
      <c r="C1632" s="162"/>
      <c r="D1632" s="162"/>
      <c r="E1632" s="162"/>
      <c r="F1632" s="162"/>
      <c r="G1632" s="162"/>
      <c r="H1632" s="163"/>
      <c r="I1632" s="292"/>
      <c r="J1632" s="292"/>
      <c r="K1632" s="292"/>
      <c r="L1632" s="185"/>
      <c r="M1632" s="185"/>
      <c r="N1632" s="185"/>
      <c r="O1632" s="185"/>
      <c r="P1632" s="185"/>
      <c r="Q1632" s="185"/>
      <c r="R1632" s="185"/>
      <c r="S1632" s="185"/>
      <c r="T1632" s="185"/>
      <c r="U1632" s="185"/>
      <c r="V1632" s="185"/>
      <c r="W1632" s="185"/>
      <c r="X1632" s="185"/>
      <c r="Y1632" s="185"/>
      <c r="Z1632" s="185"/>
      <c r="AA1632" s="185"/>
      <c r="AB1632" s="185"/>
      <c r="AC1632" s="185"/>
      <c r="AD1632" s="185"/>
      <c r="AE1632" s="185"/>
      <c r="AF1632" s="185"/>
      <c r="AG1632" s="185"/>
      <c r="AH1632" s="249"/>
      <c r="AI1632" s="185"/>
      <c r="AJ1632" s="185"/>
      <c r="AK1632" s="185"/>
      <c r="AL1632" s="185"/>
      <c r="AM1632" s="185"/>
    </row>
    <row r="1633" spans="1:39">
      <c r="A1633" s="162"/>
      <c r="B1633" s="162"/>
      <c r="C1633" s="162"/>
      <c r="D1633" s="162"/>
      <c r="E1633" s="162"/>
      <c r="F1633" s="162"/>
      <c r="G1633" s="162"/>
      <c r="H1633" s="163"/>
      <c r="I1633" s="292"/>
      <c r="J1633" s="292"/>
      <c r="K1633" s="292"/>
      <c r="L1633" s="185"/>
      <c r="M1633" s="185"/>
      <c r="N1633" s="185"/>
      <c r="O1633" s="185"/>
      <c r="P1633" s="185"/>
      <c r="Q1633" s="185"/>
      <c r="R1633" s="185"/>
      <c r="S1633" s="185"/>
      <c r="T1633" s="185"/>
      <c r="U1633" s="185"/>
      <c r="V1633" s="185"/>
      <c r="W1633" s="185"/>
      <c r="X1633" s="185"/>
      <c r="Y1633" s="185"/>
      <c r="Z1633" s="185"/>
      <c r="AA1633" s="185"/>
      <c r="AB1633" s="185"/>
      <c r="AC1633" s="185"/>
      <c r="AD1633" s="185"/>
      <c r="AE1633" s="185"/>
      <c r="AF1633" s="185"/>
      <c r="AG1633" s="185"/>
      <c r="AH1633" s="249"/>
      <c r="AI1633" s="185"/>
      <c r="AJ1633" s="185"/>
      <c r="AK1633" s="185"/>
      <c r="AL1633" s="185"/>
      <c r="AM1633" s="185"/>
    </row>
    <row r="1634" spans="1:39">
      <c r="A1634" s="162"/>
      <c r="B1634" s="162"/>
      <c r="C1634" s="162"/>
      <c r="D1634" s="162"/>
      <c r="E1634" s="162"/>
      <c r="F1634" s="162"/>
      <c r="G1634" s="162"/>
      <c r="H1634" s="163"/>
      <c r="I1634" s="292"/>
      <c r="J1634" s="292"/>
      <c r="K1634" s="292"/>
      <c r="L1634" s="185"/>
      <c r="M1634" s="185"/>
      <c r="N1634" s="185"/>
      <c r="O1634" s="185"/>
      <c r="P1634" s="185"/>
      <c r="Q1634" s="185"/>
      <c r="R1634" s="185"/>
      <c r="S1634" s="185"/>
      <c r="T1634" s="185"/>
      <c r="U1634" s="185"/>
      <c r="V1634" s="185"/>
      <c r="W1634" s="185"/>
      <c r="X1634" s="185"/>
      <c r="Y1634" s="185"/>
      <c r="Z1634" s="185"/>
      <c r="AA1634" s="185"/>
      <c r="AB1634" s="185"/>
      <c r="AC1634" s="185"/>
      <c r="AD1634" s="185"/>
      <c r="AE1634" s="185"/>
      <c r="AF1634" s="185"/>
      <c r="AG1634" s="185"/>
      <c r="AH1634" s="249"/>
      <c r="AI1634" s="185"/>
      <c r="AJ1634" s="185"/>
      <c r="AK1634" s="185"/>
      <c r="AL1634" s="185"/>
      <c r="AM1634" s="185"/>
    </row>
    <row r="1635" spans="1:39">
      <c r="A1635" s="162"/>
      <c r="B1635" s="162"/>
      <c r="C1635" s="162"/>
      <c r="D1635" s="162"/>
      <c r="E1635" s="162"/>
      <c r="F1635" s="162"/>
      <c r="G1635" s="162"/>
      <c r="H1635" s="163"/>
      <c r="I1635" s="292"/>
      <c r="J1635" s="292"/>
      <c r="K1635" s="292"/>
      <c r="L1635" s="185"/>
      <c r="M1635" s="185"/>
      <c r="N1635" s="185"/>
      <c r="O1635" s="185"/>
      <c r="P1635" s="185"/>
      <c r="Q1635" s="185"/>
      <c r="R1635" s="185"/>
      <c r="S1635" s="185"/>
      <c r="T1635" s="185"/>
      <c r="U1635" s="185"/>
      <c r="V1635" s="185"/>
      <c r="W1635" s="185"/>
      <c r="X1635" s="185"/>
      <c r="Y1635" s="185"/>
      <c r="Z1635" s="185"/>
      <c r="AA1635" s="185"/>
      <c r="AB1635" s="185"/>
      <c r="AC1635" s="185"/>
      <c r="AD1635" s="185"/>
      <c r="AE1635" s="185"/>
      <c r="AF1635" s="185"/>
      <c r="AG1635" s="185"/>
      <c r="AH1635" s="249"/>
      <c r="AI1635" s="185"/>
      <c r="AJ1635" s="185"/>
      <c r="AK1635" s="185"/>
      <c r="AL1635" s="185"/>
      <c r="AM1635" s="185"/>
    </row>
    <row r="1636" spans="1:39">
      <c r="A1636" s="162"/>
      <c r="B1636" s="162"/>
      <c r="C1636" s="162"/>
      <c r="D1636" s="162"/>
      <c r="E1636" s="162"/>
      <c r="F1636" s="162"/>
      <c r="G1636" s="162"/>
      <c r="H1636" s="163"/>
      <c r="I1636" s="292"/>
      <c r="J1636" s="292"/>
      <c r="K1636" s="292"/>
      <c r="L1636" s="185"/>
      <c r="M1636" s="185"/>
      <c r="N1636" s="185"/>
      <c r="O1636" s="185"/>
      <c r="P1636" s="185"/>
      <c r="Q1636" s="185"/>
      <c r="R1636" s="185"/>
      <c r="S1636" s="185"/>
      <c r="T1636" s="185"/>
      <c r="U1636" s="185"/>
      <c r="V1636" s="185"/>
      <c r="W1636" s="185"/>
      <c r="X1636" s="185"/>
      <c r="Y1636" s="185"/>
      <c r="Z1636" s="185"/>
      <c r="AA1636" s="185"/>
      <c r="AB1636" s="185"/>
      <c r="AC1636" s="185"/>
      <c r="AD1636" s="185"/>
      <c r="AE1636" s="185"/>
      <c r="AF1636" s="185"/>
      <c r="AG1636" s="185"/>
      <c r="AH1636" s="249"/>
      <c r="AI1636" s="185"/>
      <c r="AJ1636" s="185"/>
      <c r="AK1636" s="185"/>
      <c r="AL1636" s="185"/>
      <c r="AM1636" s="185"/>
    </row>
    <row r="1637" spans="1:39">
      <c r="A1637" s="162"/>
      <c r="B1637" s="162"/>
      <c r="C1637" s="162"/>
      <c r="D1637" s="162"/>
      <c r="E1637" s="162"/>
      <c r="F1637" s="162"/>
      <c r="G1637" s="162"/>
      <c r="H1637" s="163"/>
      <c r="I1637" s="292"/>
      <c r="J1637" s="292"/>
      <c r="K1637" s="292"/>
      <c r="L1637" s="185"/>
      <c r="M1637" s="185"/>
      <c r="N1637" s="185"/>
      <c r="O1637" s="185"/>
      <c r="P1637" s="185"/>
      <c r="Q1637" s="185"/>
      <c r="R1637" s="185"/>
      <c r="S1637" s="185"/>
      <c r="T1637" s="185"/>
      <c r="U1637" s="185"/>
      <c r="V1637" s="185"/>
      <c r="W1637" s="185"/>
      <c r="X1637" s="185"/>
      <c r="Y1637" s="185"/>
      <c r="Z1637" s="185"/>
      <c r="AA1637" s="185"/>
      <c r="AB1637" s="185"/>
      <c r="AC1637" s="185"/>
      <c r="AD1637" s="185"/>
      <c r="AE1637" s="185"/>
      <c r="AF1637" s="185"/>
      <c r="AG1637" s="185"/>
      <c r="AH1637" s="249"/>
      <c r="AI1637" s="185"/>
      <c r="AJ1637" s="185"/>
      <c r="AK1637" s="185"/>
      <c r="AL1637" s="185"/>
      <c r="AM1637" s="185"/>
    </row>
    <row r="1638" spans="1:39">
      <c r="A1638" s="162"/>
      <c r="B1638" s="162"/>
      <c r="C1638" s="162"/>
      <c r="D1638" s="162"/>
      <c r="E1638" s="162"/>
      <c r="F1638" s="162"/>
      <c r="G1638" s="162"/>
      <c r="H1638" s="163"/>
      <c r="I1638" s="292"/>
      <c r="J1638" s="292"/>
      <c r="K1638" s="292"/>
      <c r="L1638" s="185"/>
      <c r="M1638" s="185"/>
      <c r="N1638" s="185"/>
      <c r="O1638" s="185"/>
      <c r="P1638" s="185"/>
      <c r="Q1638" s="185"/>
      <c r="R1638" s="185"/>
      <c r="S1638" s="185"/>
      <c r="T1638" s="185"/>
      <c r="U1638" s="185"/>
      <c r="V1638" s="185"/>
      <c r="W1638" s="185"/>
      <c r="X1638" s="185"/>
      <c r="Y1638" s="185"/>
      <c r="Z1638" s="185"/>
      <c r="AA1638" s="185"/>
      <c r="AB1638" s="185"/>
      <c r="AC1638" s="185"/>
      <c r="AD1638" s="185"/>
      <c r="AE1638" s="185"/>
      <c r="AF1638" s="185"/>
      <c r="AG1638" s="185"/>
      <c r="AH1638" s="249"/>
      <c r="AI1638" s="185"/>
      <c r="AJ1638" s="185"/>
      <c r="AK1638" s="185"/>
      <c r="AL1638" s="185"/>
      <c r="AM1638" s="185"/>
    </row>
    <row r="1639" spans="1:39">
      <c r="A1639" s="162"/>
      <c r="B1639" s="162"/>
      <c r="C1639" s="162"/>
      <c r="D1639" s="162"/>
      <c r="E1639" s="162"/>
      <c r="F1639" s="162"/>
      <c r="G1639" s="162"/>
      <c r="H1639" s="163"/>
      <c r="I1639" s="292"/>
      <c r="J1639" s="292"/>
      <c r="K1639" s="292"/>
      <c r="L1639" s="185"/>
      <c r="M1639" s="185"/>
      <c r="N1639" s="185"/>
      <c r="O1639" s="185"/>
      <c r="P1639" s="185"/>
      <c r="Q1639" s="185"/>
      <c r="R1639" s="185"/>
      <c r="S1639" s="185"/>
      <c r="T1639" s="185"/>
      <c r="U1639" s="185"/>
      <c r="V1639" s="185"/>
      <c r="W1639" s="185"/>
      <c r="X1639" s="185"/>
      <c r="Y1639" s="185"/>
      <c r="Z1639" s="185"/>
      <c r="AA1639" s="185"/>
      <c r="AB1639" s="185"/>
      <c r="AC1639" s="185"/>
      <c r="AD1639" s="185"/>
      <c r="AE1639" s="185"/>
      <c r="AF1639" s="185"/>
      <c r="AG1639" s="185"/>
      <c r="AH1639" s="249"/>
      <c r="AI1639" s="185"/>
      <c r="AJ1639" s="185"/>
      <c r="AK1639" s="185"/>
      <c r="AL1639" s="185"/>
      <c r="AM1639" s="185"/>
    </row>
    <row r="1640" spans="1:39">
      <c r="A1640" s="162"/>
      <c r="B1640" s="162"/>
      <c r="C1640" s="162"/>
      <c r="D1640" s="162"/>
      <c r="E1640" s="162"/>
      <c r="F1640" s="162"/>
      <c r="G1640" s="162"/>
      <c r="H1640" s="163"/>
      <c r="I1640" s="292"/>
      <c r="J1640" s="292"/>
      <c r="K1640" s="292"/>
      <c r="L1640" s="185"/>
      <c r="M1640" s="185"/>
      <c r="N1640" s="185"/>
      <c r="O1640" s="185"/>
      <c r="P1640" s="185"/>
      <c r="Q1640" s="185"/>
      <c r="R1640" s="185"/>
      <c r="S1640" s="185"/>
      <c r="T1640" s="185"/>
      <c r="U1640" s="185"/>
      <c r="V1640" s="185"/>
      <c r="W1640" s="185"/>
      <c r="X1640" s="185"/>
      <c r="Y1640" s="185"/>
      <c r="Z1640" s="185"/>
      <c r="AA1640" s="185"/>
      <c r="AB1640" s="185"/>
      <c r="AC1640" s="185"/>
      <c r="AD1640" s="185"/>
      <c r="AE1640" s="185"/>
      <c r="AF1640" s="185"/>
      <c r="AG1640" s="185"/>
      <c r="AH1640" s="249"/>
      <c r="AI1640" s="185"/>
      <c r="AJ1640" s="185"/>
      <c r="AK1640" s="185"/>
      <c r="AL1640" s="185"/>
      <c r="AM1640" s="185"/>
    </row>
    <row r="1641" spans="1:39">
      <c r="A1641" s="162"/>
      <c r="B1641" s="162"/>
      <c r="C1641" s="162"/>
      <c r="D1641" s="162"/>
      <c r="E1641" s="162"/>
      <c r="F1641" s="162"/>
      <c r="G1641" s="162"/>
      <c r="H1641" s="163"/>
      <c r="I1641" s="292"/>
      <c r="J1641" s="292"/>
      <c r="K1641" s="292"/>
      <c r="L1641" s="185"/>
      <c r="M1641" s="185"/>
      <c r="N1641" s="185"/>
      <c r="O1641" s="185"/>
      <c r="P1641" s="185"/>
      <c r="Q1641" s="185"/>
      <c r="R1641" s="185"/>
      <c r="S1641" s="185"/>
      <c r="T1641" s="185"/>
      <c r="U1641" s="185"/>
      <c r="V1641" s="185"/>
      <c r="W1641" s="185"/>
      <c r="X1641" s="185"/>
      <c r="Y1641" s="185"/>
      <c r="Z1641" s="185"/>
      <c r="AA1641" s="185"/>
      <c r="AB1641" s="185"/>
      <c r="AC1641" s="185"/>
      <c r="AD1641" s="185"/>
      <c r="AE1641" s="185"/>
      <c r="AF1641" s="185"/>
      <c r="AG1641" s="185"/>
      <c r="AH1641" s="249"/>
      <c r="AI1641" s="185"/>
      <c r="AJ1641" s="185"/>
      <c r="AK1641" s="185"/>
      <c r="AL1641" s="185"/>
      <c r="AM1641" s="185"/>
    </row>
    <row r="1642" spans="1:39">
      <c r="A1642" s="162"/>
      <c r="B1642" s="162"/>
      <c r="C1642" s="162"/>
      <c r="D1642" s="162"/>
      <c r="E1642" s="162"/>
      <c r="F1642" s="162"/>
      <c r="G1642" s="162"/>
      <c r="H1642" s="163"/>
      <c r="I1642" s="292"/>
      <c r="J1642" s="292"/>
      <c r="K1642" s="292"/>
      <c r="L1642" s="185"/>
      <c r="M1642" s="185"/>
      <c r="N1642" s="185"/>
      <c r="O1642" s="185"/>
      <c r="P1642" s="185"/>
      <c r="Q1642" s="185"/>
      <c r="R1642" s="185"/>
      <c r="S1642" s="185"/>
      <c r="T1642" s="185"/>
      <c r="U1642" s="185"/>
      <c r="V1642" s="185"/>
      <c r="W1642" s="185"/>
      <c r="X1642" s="185"/>
      <c r="Y1642" s="185"/>
      <c r="Z1642" s="185"/>
      <c r="AA1642" s="185"/>
      <c r="AB1642" s="185"/>
      <c r="AC1642" s="185"/>
      <c r="AD1642" s="185"/>
      <c r="AE1642" s="185"/>
      <c r="AF1642" s="185"/>
      <c r="AG1642" s="185"/>
      <c r="AH1642" s="249"/>
      <c r="AI1642" s="185"/>
      <c r="AJ1642" s="185"/>
      <c r="AK1642" s="185"/>
      <c r="AL1642" s="185"/>
      <c r="AM1642" s="185"/>
    </row>
    <row r="1643" spans="1:39">
      <c r="A1643" s="162"/>
      <c r="B1643" s="162"/>
      <c r="C1643" s="162"/>
      <c r="D1643" s="162"/>
      <c r="E1643" s="162"/>
      <c r="F1643" s="162"/>
      <c r="G1643" s="162"/>
      <c r="H1643" s="163"/>
      <c r="I1643" s="292"/>
      <c r="J1643" s="292"/>
      <c r="K1643" s="292"/>
      <c r="L1643" s="185"/>
      <c r="M1643" s="185"/>
      <c r="N1643" s="185"/>
      <c r="O1643" s="185"/>
      <c r="P1643" s="185"/>
      <c r="Q1643" s="185"/>
      <c r="R1643" s="185"/>
      <c r="S1643" s="185"/>
      <c r="T1643" s="185"/>
      <c r="U1643" s="185"/>
      <c r="V1643" s="185"/>
      <c r="W1643" s="185"/>
      <c r="X1643" s="185"/>
      <c r="Y1643" s="185"/>
      <c r="Z1643" s="185"/>
      <c r="AA1643" s="185"/>
      <c r="AB1643" s="185"/>
      <c r="AC1643" s="185"/>
      <c r="AD1643" s="185"/>
      <c r="AE1643" s="185"/>
      <c r="AF1643" s="185"/>
      <c r="AG1643" s="185"/>
      <c r="AH1643" s="249"/>
      <c r="AI1643" s="185"/>
      <c r="AJ1643" s="185"/>
      <c r="AK1643" s="185"/>
      <c r="AL1643" s="185"/>
      <c r="AM1643" s="185"/>
    </row>
    <row r="1644" spans="1:39">
      <c r="A1644" s="162"/>
      <c r="B1644" s="162"/>
      <c r="C1644" s="162"/>
      <c r="D1644" s="162"/>
      <c r="E1644" s="162"/>
      <c r="F1644" s="162"/>
      <c r="G1644" s="162"/>
      <c r="H1644" s="163"/>
      <c r="I1644" s="292"/>
      <c r="J1644" s="292"/>
      <c r="K1644" s="292"/>
      <c r="L1644" s="185"/>
      <c r="M1644" s="185"/>
      <c r="N1644" s="185"/>
      <c r="O1644" s="185"/>
      <c r="P1644" s="185"/>
      <c r="Q1644" s="185"/>
      <c r="R1644" s="185"/>
      <c r="S1644" s="185"/>
      <c r="T1644" s="185"/>
      <c r="U1644" s="185"/>
      <c r="V1644" s="185"/>
      <c r="W1644" s="185"/>
      <c r="X1644" s="185"/>
      <c r="Y1644" s="185"/>
      <c r="Z1644" s="185"/>
      <c r="AA1644" s="185"/>
      <c r="AB1644" s="185"/>
      <c r="AC1644" s="185"/>
      <c r="AD1644" s="185"/>
      <c r="AE1644" s="185"/>
      <c r="AF1644" s="185"/>
      <c r="AG1644" s="185"/>
      <c r="AH1644" s="249"/>
      <c r="AI1644" s="185"/>
      <c r="AJ1644" s="185"/>
      <c r="AK1644" s="185"/>
      <c r="AL1644" s="185"/>
      <c r="AM1644" s="185"/>
    </row>
    <row r="1645" spans="1:39">
      <c r="A1645" s="162"/>
      <c r="B1645" s="162"/>
      <c r="C1645" s="162"/>
      <c r="D1645" s="162"/>
      <c r="E1645" s="162"/>
      <c r="F1645" s="162"/>
      <c r="G1645" s="162"/>
      <c r="H1645" s="163"/>
      <c r="I1645" s="292"/>
      <c r="J1645" s="292"/>
      <c r="K1645" s="292"/>
      <c r="L1645" s="185"/>
      <c r="M1645" s="185"/>
      <c r="N1645" s="185"/>
      <c r="O1645" s="185"/>
      <c r="P1645" s="185"/>
      <c r="Q1645" s="185"/>
      <c r="R1645" s="185"/>
      <c r="S1645" s="185"/>
      <c r="T1645" s="185"/>
      <c r="U1645" s="185"/>
      <c r="V1645" s="185"/>
      <c r="W1645" s="185"/>
      <c r="X1645" s="185"/>
      <c r="Y1645" s="185"/>
      <c r="Z1645" s="185"/>
      <c r="AA1645" s="185"/>
      <c r="AB1645" s="185"/>
      <c r="AC1645" s="185"/>
      <c r="AD1645" s="185"/>
      <c r="AE1645" s="185"/>
      <c r="AF1645" s="185"/>
      <c r="AG1645" s="185"/>
      <c r="AH1645" s="249"/>
      <c r="AI1645" s="185"/>
      <c r="AJ1645" s="185"/>
      <c r="AK1645" s="185"/>
      <c r="AL1645" s="185"/>
      <c r="AM1645" s="185"/>
    </row>
    <row r="1646" spans="1:39">
      <c r="A1646" s="162"/>
      <c r="B1646" s="162"/>
      <c r="C1646" s="162"/>
      <c r="D1646" s="162"/>
      <c r="E1646" s="162"/>
      <c r="F1646" s="162"/>
      <c r="G1646" s="162"/>
      <c r="H1646" s="163"/>
      <c r="I1646" s="292"/>
      <c r="J1646" s="292"/>
      <c r="K1646" s="292"/>
      <c r="L1646" s="185"/>
      <c r="M1646" s="185"/>
      <c r="N1646" s="185"/>
      <c r="O1646" s="185"/>
      <c r="P1646" s="185"/>
      <c r="Q1646" s="185"/>
      <c r="R1646" s="185"/>
      <c r="S1646" s="185"/>
      <c r="T1646" s="185"/>
      <c r="U1646" s="185"/>
      <c r="V1646" s="185"/>
      <c r="W1646" s="185"/>
      <c r="X1646" s="185"/>
      <c r="Y1646" s="185"/>
      <c r="Z1646" s="185"/>
      <c r="AA1646" s="185"/>
      <c r="AB1646" s="185"/>
      <c r="AC1646" s="185"/>
      <c r="AD1646" s="185"/>
      <c r="AE1646" s="185"/>
      <c r="AF1646" s="185"/>
      <c r="AG1646" s="185"/>
      <c r="AH1646" s="249"/>
      <c r="AI1646" s="185"/>
      <c r="AJ1646" s="185"/>
      <c r="AK1646" s="185"/>
      <c r="AL1646" s="185"/>
      <c r="AM1646" s="185"/>
    </row>
    <row r="1647" spans="1:39">
      <c r="A1647" s="162"/>
      <c r="B1647" s="162"/>
      <c r="C1647" s="162"/>
      <c r="D1647" s="162"/>
      <c r="E1647" s="162"/>
      <c r="F1647" s="162"/>
      <c r="G1647" s="162"/>
      <c r="H1647" s="163"/>
      <c r="I1647" s="292"/>
      <c r="J1647" s="292"/>
      <c r="K1647" s="292"/>
      <c r="L1647" s="185"/>
      <c r="M1647" s="185"/>
      <c r="N1647" s="185"/>
      <c r="O1647" s="185"/>
      <c r="P1647" s="185"/>
      <c r="Q1647" s="185"/>
      <c r="R1647" s="185"/>
      <c r="S1647" s="185"/>
      <c r="T1647" s="185"/>
      <c r="U1647" s="185"/>
      <c r="V1647" s="185"/>
      <c r="W1647" s="185"/>
      <c r="X1647" s="185"/>
      <c r="Y1647" s="185"/>
      <c r="Z1647" s="185"/>
      <c r="AA1647" s="185"/>
      <c r="AB1647" s="185"/>
      <c r="AC1647" s="185"/>
      <c r="AD1647" s="185"/>
      <c r="AE1647" s="185"/>
      <c r="AF1647" s="185"/>
      <c r="AG1647" s="185"/>
      <c r="AH1647" s="249"/>
      <c r="AI1647" s="185"/>
      <c r="AJ1647" s="185"/>
      <c r="AK1647" s="185"/>
      <c r="AL1647" s="185"/>
      <c r="AM1647" s="185"/>
    </row>
    <row r="1648" spans="1:39">
      <c r="A1648" s="162"/>
      <c r="B1648" s="162"/>
      <c r="C1648" s="162"/>
      <c r="D1648" s="162"/>
      <c r="E1648" s="162"/>
      <c r="F1648" s="162"/>
      <c r="G1648" s="162"/>
      <c r="H1648" s="163"/>
      <c r="I1648" s="292"/>
      <c r="J1648" s="292"/>
      <c r="K1648" s="292"/>
      <c r="L1648" s="185"/>
      <c r="M1648" s="185"/>
      <c r="N1648" s="185"/>
      <c r="O1648" s="185"/>
      <c r="P1648" s="185"/>
      <c r="Q1648" s="185"/>
      <c r="R1648" s="185"/>
      <c r="S1648" s="185"/>
      <c r="T1648" s="185"/>
      <c r="U1648" s="185"/>
      <c r="V1648" s="185"/>
      <c r="W1648" s="185"/>
      <c r="X1648" s="185"/>
      <c r="Y1648" s="185"/>
      <c r="Z1648" s="185"/>
      <c r="AA1648" s="185"/>
      <c r="AB1648" s="185"/>
      <c r="AC1648" s="185"/>
      <c r="AD1648" s="185"/>
      <c r="AE1648" s="185"/>
      <c r="AF1648" s="185"/>
      <c r="AG1648" s="185"/>
      <c r="AH1648" s="249"/>
      <c r="AI1648" s="185"/>
      <c r="AJ1648" s="185"/>
      <c r="AK1648" s="185"/>
      <c r="AL1648" s="185"/>
      <c r="AM1648" s="185"/>
    </row>
    <row r="1649" spans="1:39">
      <c r="A1649" s="162"/>
      <c r="B1649" s="162"/>
      <c r="C1649" s="162"/>
      <c r="D1649" s="162"/>
      <c r="E1649" s="162"/>
      <c r="F1649" s="162"/>
      <c r="G1649" s="162"/>
      <c r="H1649" s="163"/>
      <c r="I1649" s="292"/>
      <c r="J1649" s="292"/>
      <c r="K1649" s="292"/>
      <c r="L1649" s="185"/>
      <c r="M1649" s="185"/>
      <c r="N1649" s="185"/>
      <c r="O1649" s="185"/>
      <c r="P1649" s="185"/>
      <c r="Q1649" s="185"/>
      <c r="R1649" s="185"/>
      <c r="S1649" s="185"/>
      <c r="T1649" s="185"/>
      <c r="U1649" s="185"/>
      <c r="V1649" s="185"/>
      <c r="W1649" s="185"/>
      <c r="X1649" s="185"/>
      <c r="Y1649" s="185"/>
      <c r="Z1649" s="185"/>
      <c r="AA1649" s="185"/>
      <c r="AB1649" s="185"/>
      <c r="AC1649" s="185"/>
      <c r="AD1649" s="185"/>
      <c r="AE1649" s="185"/>
      <c r="AF1649" s="185"/>
      <c r="AG1649" s="185"/>
      <c r="AH1649" s="249"/>
      <c r="AI1649" s="185"/>
      <c r="AJ1649" s="185"/>
      <c r="AK1649" s="185"/>
      <c r="AL1649" s="185"/>
      <c r="AM1649" s="185"/>
    </row>
    <row r="1650" spans="1:39">
      <c r="A1650" s="162"/>
      <c r="B1650" s="162"/>
      <c r="C1650" s="162"/>
      <c r="D1650" s="162"/>
      <c r="E1650" s="162"/>
      <c r="F1650" s="162"/>
      <c r="G1650" s="162"/>
      <c r="H1650" s="163"/>
      <c r="I1650" s="292"/>
      <c r="J1650" s="292"/>
      <c r="K1650" s="292"/>
      <c r="L1650" s="185"/>
      <c r="M1650" s="185"/>
      <c r="N1650" s="185"/>
      <c r="O1650" s="185"/>
      <c r="P1650" s="185"/>
      <c r="Q1650" s="185"/>
      <c r="R1650" s="185"/>
      <c r="S1650" s="185"/>
      <c r="T1650" s="185"/>
      <c r="U1650" s="185"/>
      <c r="V1650" s="185"/>
      <c r="W1650" s="185"/>
      <c r="X1650" s="185"/>
      <c r="Y1650" s="185"/>
      <c r="Z1650" s="185"/>
      <c r="AA1650" s="185"/>
      <c r="AB1650" s="185"/>
      <c r="AC1650" s="185"/>
      <c r="AD1650" s="185"/>
      <c r="AE1650" s="185"/>
      <c r="AF1650" s="185"/>
      <c r="AG1650" s="185"/>
      <c r="AH1650" s="249"/>
      <c r="AI1650" s="185"/>
      <c r="AJ1650" s="185"/>
      <c r="AK1650" s="185"/>
      <c r="AL1650" s="185"/>
      <c r="AM1650" s="185"/>
    </row>
    <row r="1651" spans="1:39">
      <c r="A1651" s="162"/>
      <c r="B1651" s="162"/>
      <c r="C1651" s="162"/>
      <c r="D1651" s="162"/>
      <c r="E1651" s="162"/>
      <c r="F1651" s="162"/>
      <c r="G1651" s="162"/>
      <c r="H1651" s="163"/>
      <c r="I1651" s="292"/>
      <c r="J1651" s="292"/>
      <c r="K1651" s="292"/>
      <c r="L1651" s="185"/>
      <c r="M1651" s="185"/>
      <c r="N1651" s="185"/>
      <c r="O1651" s="185"/>
      <c r="P1651" s="185"/>
      <c r="Q1651" s="185"/>
      <c r="R1651" s="185"/>
      <c r="S1651" s="185"/>
      <c r="T1651" s="185"/>
      <c r="U1651" s="185"/>
      <c r="V1651" s="185"/>
      <c r="W1651" s="185"/>
      <c r="X1651" s="185"/>
      <c r="Y1651" s="185"/>
      <c r="Z1651" s="185"/>
      <c r="AA1651" s="185"/>
      <c r="AB1651" s="185"/>
      <c r="AC1651" s="185"/>
      <c r="AD1651" s="185"/>
      <c r="AE1651" s="185"/>
      <c r="AF1651" s="185"/>
      <c r="AG1651" s="185"/>
      <c r="AH1651" s="249"/>
      <c r="AI1651" s="185"/>
      <c r="AJ1651" s="185"/>
      <c r="AK1651" s="185"/>
      <c r="AL1651" s="185"/>
      <c r="AM1651" s="185"/>
    </row>
    <row r="1652" spans="1:39">
      <c r="A1652" s="162"/>
      <c r="B1652" s="162"/>
      <c r="C1652" s="162"/>
      <c r="D1652" s="162"/>
      <c r="E1652" s="162"/>
      <c r="F1652" s="162"/>
      <c r="G1652" s="162"/>
      <c r="H1652" s="163"/>
      <c r="I1652" s="292"/>
      <c r="J1652" s="292"/>
      <c r="K1652" s="292"/>
      <c r="L1652" s="185"/>
      <c r="M1652" s="185"/>
      <c r="N1652" s="185"/>
      <c r="O1652" s="185"/>
      <c r="P1652" s="185"/>
      <c r="Q1652" s="185"/>
      <c r="R1652" s="185"/>
      <c r="S1652" s="185"/>
      <c r="T1652" s="185"/>
      <c r="U1652" s="185"/>
      <c r="V1652" s="185"/>
      <c r="W1652" s="185"/>
      <c r="X1652" s="185"/>
      <c r="Y1652" s="185"/>
      <c r="Z1652" s="185"/>
      <c r="AA1652" s="185"/>
      <c r="AB1652" s="185"/>
      <c r="AC1652" s="185"/>
      <c r="AD1652" s="185"/>
      <c r="AE1652" s="185"/>
      <c r="AF1652" s="185"/>
      <c r="AG1652" s="185"/>
      <c r="AH1652" s="249"/>
      <c r="AI1652" s="185"/>
      <c r="AJ1652" s="185"/>
      <c r="AK1652" s="185"/>
      <c r="AL1652" s="185"/>
      <c r="AM1652" s="185"/>
    </row>
    <row r="1653" spans="1:39">
      <c r="A1653" s="162"/>
      <c r="B1653" s="162"/>
      <c r="C1653" s="162"/>
      <c r="D1653" s="162"/>
      <c r="E1653" s="162"/>
      <c r="F1653" s="162"/>
      <c r="G1653" s="162"/>
      <c r="H1653" s="163"/>
      <c r="I1653" s="292"/>
      <c r="J1653" s="292"/>
      <c r="K1653" s="292"/>
      <c r="L1653" s="185"/>
      <c r="M1653" s="185"/>
      <c r="N1653" s="185"/>
      <c r="O1653" s="185"/>
      <c r="P1653" s="185"/>
      <c r="Q1653" s="185"/>
      <c r="R1653" s="185"/>
      <c r="S1653" s="185"/>
      <c r="T1653" s="185"/>
      <c r="U1653" s="185"/>
      <c r="V1653" s="185"/>
      <c r="W1653" s="185"/>
      <c r="X1653" s="185"/>
      <c r="Y1653" s="185"/>
      <c r="Z1653" s="185"/>
      <c r="AA1653" s="185"/>
      <c r="AB1653" s="185"/>
      <c r="AC1653" s="185"/>
      <c r="AD1653" s="185"/>
      <c r="AE1653" s="185"/>
      <c r="AF1653" s="185"/>
      <c r="AG1653" s="185"/>
      <c r="AH1653" s="249"/>
      <c r="AI1653" s="185"/>
      <c r="AJ1653" s="185"/>
      <c r="AK1653" s="185"/>
      <c r="AL1653" s="185"/>
      <c r="AM1653" s="185"/>
    </row>
    <row r="1654" spans="1:39">
      <c r="A1654" s="162"/>
      <c r="B1654" s="162"/>
      <c r="C1654" s="162"/>
      <c r="D1654" s="162"/>
      <c r="E1654" s="162"/>
      <c r="F1654" s="162"/>
      <c r="G1654" s="162"/>
      <c r="H1654" s="163"/>
      <c r="I1654" s="292"/>
      <c r="J1654" s="292"/>
      <c r="K1654" s="292"/>
      <c r="L1654" s="185"/>
      <c r="M1654" s="185"/>
      <c r="N1654" s="185"/>
      <c r="O1654" s="185"/>
      <c r="P1654" s="185"/>
      <c r="Q1654" s="185"/>
      <c r="R1654" s="185"/>
      <c r="S1654" s="185"/>
      <c r="T1654" s="185"/>
      <c r="U1654" s="185"/>
      <c r="V1654" s="185"/>
      <c r="W1654" s="185"/>
      <c r="X1654" s="185"/>
      <c r="Y1654" s="185"/>
      <c r="Z1654" s="185"/>
      <c r="AA1654" s="185"/>
      <c r="AB1654" s="185"/>
      <c r="AC1654" s="185"/>
      <c r="AD1654" s="185"/>
      <c r="AE1654" s="185"/>
      <c r="AF1654" s="185"/>
      <c r="AG1654" s="185"/>
      <c r="AH1654" s="249"/>
      <c r="AI1654" s="185"/>
      <c r="AJ1654" s="185"/>
      <c r="AK1654" s="185"/>
      <c r="AL1654" s="185"/>
      <c r="AM1654" s="185"/>
    </row>
    <row r="1655" spans="1:39">
      <c r="A1655" s="162"/>
      <c r="B1655" s="162"/>
      <c r="C1655" s="162"/>
      <c r="D1655" s="162"/>
      <c r="E1655" s="162"/>
      <c r="F1655" s="162"/>
      <c r="G1655" s="162"/>
      <c r="H1655" s="163"/>
      <c r="I1655" s="292"/>
      <c r="J1655" s="292"/>
      <c r="K1655" s="292"/>
      <c r="L1655" s="185"/>
      <c r="M1655" s="185"/>
      <c r="N1655" s="185"/>
      <c r="O1655" s="185"/>
      <c r="P1655" s="185"/>
      <c r="Q1655" s="185"/>
      <c r="R1655" s="185"/>
      <c r="S1655" s="185"/>
      <c r="T1655" s="185"/>
      <c r="U1655" s="185"/>
      <c r="V1655" s="185"/>
      <c r="W1655" s="185"/>
      <c r="X1655" s="185"/>
      <c r="Y1655" s="185"/>
      <c r="Z1655" s="185"/>
      <c r="AA1655" s="185"/>
      <c r="AB1655" s="185"/>
      <c r="AC1655" s="185"/>
      <c r="AD1655" s="185"/>
      <c r="AE1655" s="185"/>
      <c r="AF1655" s="185"/>
      <c r="AG1655" s="185"/>
      <c r="AH1655" s="249"/>
      <c r="AI1655" s="185"/>
      <c r="AJ1655" s="185"/>
      <c r="AK1655" s="185"/>
      <c r="AL1655" s="185"/>
      <c r="AM1655" s="185"/>
    </row>
    <row r="1656" spans="1:39">
      <c r="A1656" s="162"/>
      <c r="B1656" s="162"/>
      <c r="C1656" s="162"/>
      <c r="D1656" s="162"/>
      <c r="E1656" s="162"/>
      <c r="F1656" s="162"/>
      <c r="G1656" s="162"/>
      <c r="H1656" s="163"/>
      <c r="I1656" s="292"/>
      <c r="J1656" s="292"/>
      <c r="K1656" s="292"/>
      <c r="L1656" s="185"/>
      <c r="M1656" s="185"/>
      <c r="N1656" s="185"/>
      <c r="O1656" s="185"/>
      <c r="P1656" s="185"/>
      <c r="Q1656" s="185"/>
      <c r="R1656" s="185"/>
      <c r="S1656" s="185"/>
      <c r="T1656" s="185"/>
      <c r="U1656" s="185"/>
      <c r="V1656" s="185"/>
      <c r="W1656" s="185"/>
      <c r="X1656" s="185"/>
      <c r="Y1656" s="185"/>
      <c r="Z1656" s="185"/>
      <c r="AA1656" s="185"/>
      <c r="AB1656" s="185"/>
      <c r="AC1656" s="185"/>
      <c r="AD1656" s="185"/>
      <c r="AE1656" s="185"/>
      <c r="AF1656" s="185"/>
      <c r="AG1656" s="185"/>
      <c r="AH1656" s="249"/>
      <c r="AI1656" s="185"/>
      <c r="AJ1656" s="185"/>
      <c r="AK1656" s="185"/>
      <c r="AL1656" s="185"/>
      <c r="AM1656" s="185"/>
    </row>
    <row r="1657" spans="1:39">
      <c r="A1657" s="162"/>
      <c r="B1657" s="162"/>
      <c r="C1657" s="162"/>
      <c r="D1657" s="162"/>
      <c r="E1657" s="162"/>
      <c r="F1657" s="162"/>
      <c r="G1657" s="162"/>
      <c r="H1657" s="163"/>
      <c r="I1657" s="292"/>
      <c r="J1657" s="292"/>
      <c r="K1657" s="292"/>
      <c r="L1657" s="185"/>
      <c r="M1657" s="185"/>
      <c r="N1657" s="185"/>
      <c r="O1657" s="185"/>
      <c r="P1657" s="185"/>
      <c r="Q1657" s="185"/>
      <c r="R1657" s="185"/>
      <c r="S1657" s="185"/>
      <c r="T1657" s="185"/>
      <c r="U1657" s="185"/>
      <c r="V1657" s="185"/>
      <c r="W1657" s="185"/>
      <c r="X1657" s="185"/>
      <c r="Y1657" s="185"/>
      <c r="Z1657" s="185"/>
      <c r="AA1657" s="185"/>
      <c r="AB1657" s="185"/>
      <c r="AC1657" s="185"/>
      <c r="AD1657" s="185"/>
      <c r="AE1657" s="185"/>
      <c r="AF1657" s="185"/>
      <c r="AG1657" s="185"/>
      <c r="AH1657" s="249"/>
      <c r="AI1657" s="185"/>
      <c r="AJ1657" s="185"/>
      <c r="AK1657" s="185"/>
      <c r="AL1657" s="185"/>
      <c r="AM1657" s="185"/>
    </row>
    <row r="1658" spans="1:39">
      <c r="A1658" s="162"/>
      <c r="B1658" s="162"/>
      <c r="C1658" s="162"/>
      <c r="D1658" s="162"/>
      <c r="E1658" s="162"/>
      <c r="F1658" s="162"/>
      <c r="G1658" s="162"/>
      <c r="H1658" s="163"/>
      <c r="I1658" s="292"/>
      <c r="J1658" s="292"/>
      <c r="K1658" s="292"/>
      <c r="L1658" s="185"/>
      <c r="M1658" s="185"/>
      <c r="N1658" s="185"/>
      <c r="O1658" s="185"/>
      <c r="P1658" s="185"/>
      <c r="Q1658" s="185"/>
      <c r="R1658" s="185"/>
      <c r="S1658" s="185"/>
      <c r="T1658" s="185"/>
      <c r="U1658" s="185"/>
      <c r="V1658" s="185"/>
      <c r="W1658" s="185"/>
      <c r="X1658" s="185"/>
      <c r="Y1658" s="185"/>
      <c r="Z1658" s="185"/>
      <c r="AA1658" s="185"/>
      <c r="AB1658" s="185"/>
      <c r="AC1658" s="185"/>
      <c r="AD1658" s="185"/>
      <c r="AE1658" s="185"/>
      <c r="AF1658" s="185"/>
      <c r="AG1658" s="185"/>
      <c r="AH1658" s="249"/>
      <c r="AI1658" s="185"/>
      <c r="AJ1658" s="185"/>
      <c r="AK1658" s="185"/>
      <c r="AL1658" s="185"/>
      <c r="AM1658" s="185"/>
    </row>
    <row r="1659" spans="1:39">
      <c r="A1659" s="162"/>
      <c r="B1659" s="162"/>
      <c r="C1659" s="162"/>
      <c r="D1659" s="162"/>
      <c r="E1659" s="162"/>
      <c r="F1659" s="162"/>
      <c r="G1659" s="162"/>
      <c r="H1659" s="163"/>
      <c r="I1659" s="292"/>
      <c r="J1659" s="292"/>
      <c r="K1659" s="292"/>
      <c r="L1659" s="185"/>
      <c r="M1659" s="185"/>
      <c r="N1659" s="185"/>
      <c r="O1659" s="185"/>
      <c r="P1659" s="185"/>
      <c r="Q1659" s="185"/>
      <c r="R1659" s="185"/>
      <c r="S1659" s="185"/>
      <c r="T1659" s="185"/>
      <c r="U1659" s="185"/>
      <c r="V1659" s="185"/>
      <c r="W1659" s="185"/>
      <c r="X1659" s="185"/>
      <c r="Y1659" s="185"/>
      <c r="Z1659" s="185"/>
      <c r="AA1659" s="185"/>
      <c r="AB1659" s="185"/>
      <c r="AC1659" s="185"/>
      <c r="AD1659" s="185"/>
      <c r="AE1659" s="185"/>
      <c r="AF1659" s="185"/>
      <c r="AG1659" s="185"/>
      <c r="AH1659" s="249"/>
      <c r="AI1659" s="185"/>
      <c r="AJ1659" s="185"/>
      <c r="AK1659" s="185"/>
      <c r="AL1659" s="185"/>
      <c r="AM1659" s="185"/>
    </row>
    <row r="1660" spans="1:39">
      <c r="A1660" s="162"/>
      <c r="B1660" s="162"/>
      <c r="C1660" s="162"/>
      <c r="D1660" s="162"/>
      <c r="E1660" s="162"/>
      <c r="F1660" s="162"/>
      <c r="G1660" s="162"/>
      <c r="H1660" s="163"/>
      <c r="I1660" s="292"/>
      <c r="J1660" s="292"/>
      <c r="K1660" s="292"/>
      <c r="L1660" s="185"/>
      <c r="M1660" s="185"/>
      <c r="N1660" s="185"/>
      <c r="O1660" s="185"/>
      <c r="P1660" s="185"/>
      <c r="Q1660" s="185"/>
      <c r="R1660" s="185"/>
      <c r="S1660" s="185"/>
      <c r="T1660" s="185"/>
      <c r="U1660" s="185"/>
      <c r="V1660" s="185"/>
      <c r="W1660" s="185"/>
      <c r="X1660" s="185"/>
      <c r="Y1660" s="185"/>
      <c r="Z1660" s="185"/>
      <c r="AA1660" s="185"/>
      <c r="AB1660" s="185"/>
      <c r="AC1660" s="185"/>
      <c r="AD1660" s="185"/>
      <c r="AE1660" s="185"/>
      <c r="AF1660" s="185"/>
      <c r="AG1660" s="185"/>
      <c r="AH1660" s="249"/>
      <c r="AI1660" s="185"/>
      <c r="AJ1660" s="185"/>
      <c r="AK1660" s="185"/>
      <c r="AL1660" s="185"/>
      <c r="AM1660" s="185"/>
    </row>
    <row r="1661" spans="1:39">
      <c r="A1661" s="162"/>
      <c r="B1661" s="162"/>
      <c r="C1661" s="162"/>
      <c r="D1661" s="162"/>
      <c r="E1661" s="162"/>
      <c r="F1661" s="162"/>
      <c r="G1661" s="162"/>
      <c r="H1661" s="163"/>
      <c r="I1661" s="292"/>
      <c r="J1661" s="292"/>
      <c r="K1661" s="292"/>
      <c r="L1661" s="185"/>
      <c r="M1661" s="185"/>
      <c r="N1661" s="185"/>
      <c r="O1661" s="185"/>
      <c r="P1661" s="185"/>
      <c r="Q1661" s="185"/>
      <c r="R1661" s="185"/>
      <c r="S1661" s="185"/>
      <c r="T1661" s="185"/>
      <c r="U1661" s="185"/>
      <c r="V1661" s="185"/>
      <c r="W1661" s="185"/>
      <c r="X1661" s="185"/>
      <c r="Y1661" s="185"/>
      <c r="Z1661" s="185"/>
      <c r="AA1661" s="185"/>
      <c r="AB1661" s="185"/>
      <c r="AC1661" s="185"/>
      <c r="AD1661" s="185"/>
      <c r="AE1661" s="185"/>
      <c r="AF1661" s="185"/>
      <c r="AG1661" s="185"/>
      <c r="AH1661" s="249"/>
      <c r="AI1661" s="185"/>
      <c r="AJ1661" s="185"/>
      <c r="AK1661" s="185"/>
      <c r="AL1661" s="185"/>
      <c r="AM1661" s="185"/>
    </row>
    <row r="1662" spans="1:39">
      <c r="A1662" s="162"/>
      <c r="B1662" s="162"/>
      <c r="C1662" s="162"/>
      <c r="D1662" s="162"/>
      <c r="E1662" s="162"/>
      <c r="F1662" s="162"/>
      <c r="G1662" s="162"/>
      <c r="H1662" s="163"/>
      <c r="I1662" s="292"/>
      <c r="J1662" s="292"/>
      <c r="K1662" s="292"/>
      <c r="L1662" s="185"/>
      <c r="M1662" s="185"/>
      <c r="N1662" s="185"/>
      <c r="O1662" s="185"/>
      <c r="P1662" s="185"/>
      <c r="Q1662" s="185"/>
      <c r="R1662" s="185"/>
      <c r="S1662" s="185"/>
      <c r="T1662" s="185"/>
      <c r="U1662" s="185"/>
      <c r="V1662" s="185"/>
      <c r="W1662" s="185"/>
      <c r="X1662" s="185"/>
      <c r="Y1662" s="185"/>
      <c r="Z1662" s="185"/>
      <c r="AA1662" s="185"/>
      <c r="AB1662" s="185"/>
      <c r="AC1662" s="185"/>
      <c r="AD1662" s="185"/>
      <c r="AE1662" s="185"/>
      <c r="AF1662" s="185"/>
      <c r="AG1662" s="185"/>
      <c r="AH1662" s="249"/>
      <c r="AI1662" s="185"/>
      <c r="AJ1662" s="185"/>
      <c r="AK1662" s="185"/>
      <c r="AL1662" s="185"/>
      <c r="AM1662" s="185"/>
    </row>
    <row r="1663" spans="1:39">
      <c r="A1663" s="162"/>
      <c r="B1663" s="162"/>
      <c r="C1663" s="162"/>
      <c r="D1663" s="162"/>
      <c r="E1663" s="162"/>
      <c r="F1663" s="162"/>
      <c r="G1663" s="162"/>
      <c r="H1663" s="163"/>
      <c r="I1663" s="292"/>
      <c r="J1663" s="292"/>
      <c r="K1663" s="292"/>
      <c r="L1663" s="185"/>
      <c r="M1663" s="185"/>
      <c r="N1663" s="185"/>
      <c r="O1663" s="185"/>
      <c r="P1663" s="185"/>
      <c r="Q1663" s="185"/>
      <c r="R1663" s="185"/>
      <c r="S1663" s="185"/>
      <c r="T1663" s="185"/>
      <c r="U1663" s="185"/>
      <c r="V1663" s="185"/>
      <c r="W1663" s="185"/>
      <c r="X1663" s="185"/>
      <c r="Y1663" s="185"/>
      <c r="Z1663" s="185"/>
      <c r="AA1663" s="185"/>
      <c r="AB1663" s="185"/>
      <c r="AC1663" s="185"/>
      <c r="AD1663" s="185"/>
      <c r="AE1663" s="185"/>
      <c r="AF1663" s="185"/>
      <c r="AG1663" s="185"/>
      <c r="AH1663" s="249"/>
      <c r="AI1663" s="185"/>
      <c r="AJ1663" s="185"/>
      <c r="AK1663" s="185"/>
      <c r="AL1663" s="185"/>
      <c r="AM1663" s="185"/>
    </row>
    <row r="1664" spans="1:39">
      <c r="A1664" s="162"/>
      <c r="B1664" s="162"/>
      <c r="C1664" s="162"/>
      <c r="D1664" s="162"/>
      <c r="E1664" s="162"/>
      <c r="F1664" s="162"/>
      <c r="G1664" s="162"/>
      <c r="H1664" s="163"/>
      <c r="I1664" s="292"/>
      <c r="J1664" s="292"/>
      <c r="K1664" s="292"/>
      <c r="L1664" s="185"/>
      <c r="M1664" s="185"/>
      <c r="N1664" s="185"/>
      <c r="O1664" s="185"/>
      <c r="P1664" s="185"/>
      <c r="Q1664" s="185"/>
      <c r="R1664" s="185"/>
      <c r="S1664" s="185"/>
      <c r="T1664" s="185"/>
      <c r="U1664" s="185"/>
      <c r="V1664" s="185"/>
      <c r="W1664" s="185"/>
      <c r="X1664" s="185"/>
      <c r="Y1664" s="185"/>
      <c r="Z1664" s="185"/>
      <c r="AA1664" s="185"/>
      <c r="AB1664" s="185"/>
      <c r="AC1664" s="185"/>
      <c r="AD1664" s="185"/>
      <c r="AE1664" s="185"/>
      <c r="AF1664" s="185"/>
      <c r="AG1664" s="185"/>
      <c r="AH1664" s="249"/>
      <c r="AI1664" s="185"/>
      <c r="AJ1664" s="185"/>
      <c r="AK1664" s="185"/>
      <c r="AL1664" s="185"/>
      <c r="AM1664" s="185"/>
    </row>
    <row r="1665" spans="1:39">
      <c r="A1665" s="162"/>
      <c r="B1665" s="162"/>
      <c r="C1665" s="162"/>
      <c r="D1665" s="162"/>
      <c r="E1665" s="162"/>
      <c r="F1665" s="162"/>
      <c r="G1665" s="162"/>
      <c r="H1665" s="163"/>
      <c r="I1665" s="292"/>
      <c r="J1665" s="292"/>
      <c r="K1665" s="292"/>
      <c r="L1665" s="185"/>
      <c r="M1665" s="185"/>
      <c r="N1665" s="185"/>
      <c r="O1665" s="185"/>
      <c r="P1665" s="185"/>
      <c r="Q1665" s="185"/>
      <c r="R1665" s="185"/>
      <c r="S1665" s="185"/>
      <c r="T1665" s="185"/>
      <c r="U1665" s="185"/>
      <c r="V1665" s="185"/>
      <c r="W1665" s="185"/>
      <c r="X1665" s="185"/>
      <c r="Y1665" s="185"/>
      <c r="Z1665" s="185"/>
      <c r="AA1665" s="185"/>
      <c r="AB1665" s="185"/>
      <c r="AC1665" s="185"/>
      <c r="AD1665" s="185"/>
      <c r="AE1665" s="185"/>
      <c r="AF1665" s="185"/>
      <c r="AG1665" s="185"/>
      <c r="AH1665" s="249"/>
      <c r="AI1665" s="185"/>
      <c r="AJ1665" s="185"/>
      <c r="AK1665" s="185"/>
      <c r="AL1665" s="185"/>
      <c r="AM1665" s="185"/>
    </row>
    <row r="1666" spans="1:39">
      <c r="A1666" s="162"/>
      <c r="B1666" s="162"/>
      <c r="C1666" s="162"/>
      <c r="D1666" s="162"/>
      <c r="E1666" s="162"/>
      <c r="F1666" s="162"/>
      <c r="G1666" s="162"/>
      <c r="H1666" s="163"/>
      <c r="I1666" s="292"/>
      <c r="J1666" s="292"/>
      <c r="K1666" s="292"/>
      <c r="L1666" s="185"/>
      <c r="M1666" s="185"/>
      <c r="N1666" s="185"/>
      <c r="O1666" s="185"/>
      <c r="P1666" s="185"/>
      <c r="Q1666" s="185"/>
      <c r="R1666" s="185"/>
      <c r="S1666" s="185"/>
      <c r="T1666" s="185"/>
      <c r="U1666" s="185"/>
      <c r="V1666" s="185"/>
      <c r="W1666" s="185"/>
      <c r="X1666" s="185"/>
      <c r="Y1666" s="185"/>
      <c r="Z1666" s="185"/>
      <c r="AA1666" s="185"/>
      <c r="AB1666" s="185"/>
      <c r="AC1666" s="185"/>
      <c r="AD1666" s="185"/>
      <c r="AE1666" s="185"/>
      <c r="AF1666" s="185"/>
      <c r="AG1666" s="185"/>
      <c r="AH1666" s="249"/>
      <c r="AI1666" s="185"/>
      <c r="AJ1666" s="185"/>
      <c r="AK1666" s="185"/>
      <c r="AL1666" s="185"/>
      <c r="AM1666" s="185"/>
    </row>
    <row r="1667" spans="1:39">
      <c r="A1667" s="162"/>
      <c r="B1667" s="162"/>
      <c r="C1667" s="162"/>
      <c r="D1667" s="162"/>
      <c r="E1667" s="162"/>
      <c r="F1667" s="162"/>
      <c r="G1667" s="162"/>
      <c r="H1667" s="163"/>
      <c r="I1667" s="292"/>
      <c r="J1667" s="292"/>
      <c r="K1667" s="292"/>
      <c r="L1667" s="185"/>
      <c r="M1667" s="185"/>
      <c r="N1667" s="185"/>
      <c r="O1667" s="185"/>
      <c r="P1667" s="185"/>
      <c r="Q1667" s="185"/>
      <c r="R1667" s="185"/>
      <c r="S1667" s="185"/>
      <c r="T1667" s="185"/>
      <c r="U1667" s="185"/>
      <c r="V1667" s="185"/>
      <c r="W1667" s="185"/>
      <c r="X1667" s="185"/>
      <c r="Y1667" s="185"/>
      <c r="Z1667" s="185"/>
      <c r="AA1667" s="185"/>
      <c r="AB1667" s="185"/>
      <c r="AC1667" s="185"/>
      <c r="AD1667" s="185"/>
      <c r="AE1667" s="185"/>
      <c r="AF1667" s="185"/>
      <c r="AG1667" s="185"/>
      <c r="AH1667" s="249"/>
      <c r="AI1667" s="185"/>
      <c r="AJ1667" s="185"/>
      <c r="AK1667" s="185"/>
      <c r="AL1667" s="185"/>
      <c r="AM1667" s="185"/>
    </row>
    <row r="1668" spans="1:39">
      <c r="A1668" s="162"/>
      <c r="B1668" s="162"/>
      <c r="C1668" s="162"/>
      <c r="D1668" s="162"/>
      <c r="E1668" s="162"/>
      <c r="F1668" s="162"/>
      <c r="G1668" s="162"/>
      <c r="H1668" s="163"/>
      <c r="I1668" s="292"/>
      <c r="J1668" s="292"/>
      <c r="K1668" s="292"/>
      <c r="L1668" s="185"/>
      <c r="M1668" s="185"/>
      <c r="N1668" s="185"/>
      <c r="O1668" s="185"/>
      <c r="P1668" s="185"/>
      <c r="Q1668" s="185"/>
      <c r="R1668" s="185"/>
      <c r="S1668" s="185"/>
      <c r="T1668" s="185"/>
      <c r="U1668" s="185"/>
      <c r="V1668" s="185"/>
      <c r="W1668" s="185"/>
      <c r="X1668" s="185"/>
      <c r="Y1668" s="185"/>
      <c r="Z1668" s="185"/>
      <c r="AA1668" s="185"/>
      <c r="AB1668" s="185"/>
      <c r="AC1668" s="185"/>
      <c r="AD1668" s="185"/>
      <c r="AE1668" s="185"/>
      <c r="AF1668" s="185"/>
      <c r="AG1668" s="185"/>
      <c r="AH1668" s="249"/>
      <c r="AI1668" s="185"/>
      <c r="AJ1668" s="185"/>
      <c r="AK1668" s="185"/>
      <c r="AL1668" s="185"/>
      <c r="AM1668" s="185"/>
    </row>
    <row r="1669" spans="1:39">
      <c r="A1669" s="162"/>
      <c r="B1669" s="162"/>
      <c r="C1669" s="162"/>
      <c r="D1669" s="162"/>
      <c r="E1669" s="162"/>
      <c r="F1669" s="162"/>
      <c r="G1669" s="162"/>
      <c r="H1669" s="163"/>
      <c r="I1669" s="292"/>
      <c r="J1669" s="292"/>
      <c r="K1669" s="292"/>
      <c r="L1669" s="185"/>
      <c r="M1669" s="185"/>
      <c r="N1669" s="185"/>
      <c r="O1669" s="185"/>
      <c r="P1669" s="185"/>
      <c r="Q1669" s="185"/>
      <c r="R1669" s="185"/>
      <c r="S1669" s="185"/>
      <c r="T1669" s="185"/>
      <c r="U1669" s="185"/>
      <c r="V1669" s="185"/>
      <c r="W1669" s="185"/>
      <c r="X1669" s="185"/>
      <c r="Y1669" s="185"/>
      <c r="Z1669" s="185"/>
      <c r="AA1669" s="185"/>
      <c r="AB1669" s="185"/>
      <c r="AC1669" s="185"/>
      <c r="AD1669" s="185"/>
      <c r="AE1669" s="185"/>
      <c r="AF1669" s="185"/>
      <c r="AG1669" s="185"/>
      <c r="AH1669" s="249"/>
      <c r="AI1669" s="185"/>
      <c r="AJ1669" s="185"/>
      <c r="AK1669" s="185"/>
      <c r="AL1669" s="185"/>
      <c r="AM1669" s="185"/>
    </row>
  </sheetData>
  <sheetProtection algorithmName="SHA-512" hashValue="U7JQc4t3aBmwwOsRUN6yidtqpGdQmyE5f8XsCxqnRbK/6+IOY9UEbYw5fOuV3kZ0nANCZAFeXJo9PlJmdjaS6g==" saltValue="0AgHL24xEG1NwRWbPz0+Ug==" spinCount="100000" sheet="1" objects="1" scenarios="1" formatColumns="0" formatRows="0"/>
  <mergeCells count="5">
    <mergeCell ref="S5:W5"/>
    <mergeCell ref="X5:AB5"/>
    <mergeCell ref="AC5:AG5"/>
    <mergeCell ref="N5:R5"/>
    <mergeCell ref="D3:I4"/>
  </mergeCells>
  <conditionalFormatting sqref="B61:B112">
    <cfRule type="cellIs" dxfId="9" priority="257" operator="notEqual">
      <formula>$B$8</formula>
    </cfRule>
  </conditionalFormatting>
  <conditionalFormatting sqref="B114:B165">
    <cfRule type="cellIs" dxfId="8" priority="227" operator="notEqual">
      <formula>$B$8</formula>
    </cfRule>
  </conditionalFormatting>
  <conditionalFormatting sqref="B167:B218">
    <cfRule type="cellIs" dxfId="7" priority="201" operator="notEqual">
      <formula>$B$8</formula>
    </cfRule>
  </conditionalFormatting>
  <conditionalFormatting sqref="B220:B271">
    <cfRule type="cellIs" dxfId="6" priority="175" operator="notEqual">
      <formula>$B$8</formula>
    </cfRule>
  </conditionalFormatting>
  <conditionalFormatting sqref="B273:B324">
    <cfRule type="cellIs" dxfId="5" priority="149" operator="notEqual">
      <formula>$B$8</formula>
    </cfRule>
  </conditionalFormatting>
  <conditionalFormatting sqref="B326:B377">
    <cfRule type="cellIs" dxfId="4" priority="123" operator="notEqual">
      <formula>$B$8</formula>
    </cfRule>
  </conditionalFormatting>
  <conditionalFormatting sqref="B379:B430">
    <cfRule type="cellIs" dxfId="3" priority="97" operator="notEqual">
      <formula>$B$8</formula>
    </cfRule>
  </conditionalFormatting>
  <conditionalFormatting sqref="B432:B483">
    <cfRule type="cellIs" dxfId="2" priority="71" operator="notEqual">
      <formula>$B$8</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Y287"/>
  <sheetViews>
    <sheetView showGridLines="0" zoomScale="85" zoomScaleNormal="85" workbookViewId="0">
      <selection activeCell="L10" sqref="L10"/>
    </sheetView>
  </sheetViews>
  <sheetFormatPr baseColWidth="10" defaultRowHeight="15"/>
  <cols>
    <col min="1" max="1" width="2.42578125" style="166" customWidth="1"/>
    <col min="2" max="3" width="11.42578125" style="166" hidden="1" customWidth="1"/>
    <col min="4" max="4" width="1.140625" style="166" customWidth="1"/>
    <col min="5" max="5" width="7.42578125" style="186" customWidth="1"/>
    <col min="6" max="6" width="26" style="186" customWidth="1"/>
    <col min="7" max="7" width="33.7109375" style="186" customWidth="1"/>
    <col min="8" max="8" width="11.42578125" style="186"/>
    <col min="9" max="9" width="20.28515625" style="186" customWidth="1"/>
    <col min="10" max="10" width="12" style="186" customWidth="1"/>
    <col min="11" max="11" width="13" style="186" customWidth="1"/>
    <col min="12" max="21" width="11.42578125" style="186"/>
    <col min="22" max="22" width="2.85546875" style="186" customWidth="1"/>
    <col min="23" max="23" width="2.28515625" style="186" customWidth="1"/>
    <col min="24" max="16384" width="11.42578125" style="186"/>
  </cols>
  <sheetData>
    <row r="1" spans="1:25" s="294" customFormat="1" ht="20.25">
      <c r="A1" s="380"/>
      <c r="B1" s="380"/>
      <c r="C1" s="380"/>
      <c r="D1" s="380"/>
      <c r="E1" s="381"/>
      <c r="F1" s="368" t="s">
        <v>221</v>
      </c>
      <c r="G1" s="369"/>
      <c r="H1" s="369"/>
      <c r="I1" s="369"/>
      <c r="J1" s="369"/>
      <c r="K1" s="369"/>
      <c r="L1" s="369"/>
      <c r="M1" s="369"/>
      <c r="N1" s="369"/>
      <c r="O1" s="369"/>
      <c r="P1" s="369"/>
      <c r="Q1" s="369"/>
      <c r="R1" s="369"/>
      <c r="S1" s="369"/>
      <c r="T1" s="369"/>
      <c r="U1" s="369"/>
      <c r="V1" s="380"/>
      <c r="W1" s="380"/>
      <c r="X1" s="380"/>
      <c r="Y1" s="380"/>
    </row>
    <row r="2" spans="1:25" s="294" customFormat="1" ht="8.25" customHeight="1">
      <c r="A2" s="380"/>
      <c r="B2" s="380"/>
      <c r="C2" s="380"/>
      <c r="D2" s="380"/>
      <c r="E2" s="381"/>
      <c r="F2" s="382"/>
      <c r="G2" s="383"/>
      <c r="H2" s="383"/>
      <c r="I2" s="383"/>
      <c r="J2" s="383"/>
      <c r="K2" s="384"/>
      <c r="L2" s="384"/>
      <c r="M2" s="384"/>
      <c r="N2" s="385"/>
      <c r="O2" s="385"/>
      <c r="P2" s="385"/>
      <c r="Q2" s="384"/>
      <c r="R2" s="384"/>
      <c r="S2" s="385"/>
      <c r="T2" s="385"/>
      <c r="U2" s="385"/>
      <c r="V2" s="380"/>
      <c r="W2" s="380"/>
      <c r="X2" s="380"/>
      <c r="Y2" s="380"/>
    </row>
    <row r="3" spans="1:25" s="294" customFormat="1" ht="7.5" customHeight="1" thickBot="1">
      <c r="A3" s="380"/>
      <c r="B3" s="380"/>
      <c r="C3" s="380"/>
      <c r="D3" s="380"/>
      <c r="E3" s="381"/>
      <c r="F3" s="383"/>
      <c r="G3" s="383"/>
      <c r="H3" s="383"/>
      <c r="J3" s="386"/>
      <c r="K3" s="386"/>
      <c r="L3" s="387"/>
      <c r="M3" s="387"/>
      <c r="N3" s="387"/>
      <c r="O3" s="387"/>
      <c r="P3" s="387"/>
      <c r="Q3" s="628"/>
      <c r="R3" s="628"/>
      <c r="S3" s="628"/>
      <c r="T3" s="628"/>
      <c r="U3" s="628"/>
      <c r="V3" s="380"/>
      <c r="W3" s="380"/>
      <c r="X3" s="380"/>
      <c r="Y3" s="380"/>
    </row>
    <row r="4" spans="1:25" s="294" customFormat="1" ht="26.25" thickBot="1">
      <c r="A4" s="380"/>
      <c r="B4" s="380"/>
      <c r="D4" s="380"/>
      <c r="E4" s="388"/>
      <c r="F4" s="386" t="s">
        <v>193</v>
      </c>
      <c r="G4" s="386"/>
      <c r="H4" s="388" t="s">
        <v>194</v>
      </c>
      <c r="I4" s="419" t="s">
        <v>195</v>
      </c>
      <c r="J4" s="426" t="s">
        <v>211</v>
      </c>
      <c r="K4" s="426" t="s">
        <v>210</v>
      </c>
      <c r="L4" s="420" t="s">
        <v>196</v>
      </c>
      <c r="M4" s="421" t="s">
        <v>197</v>
      </c>
      <c r="N4" s="421" t="s">
        <v>198</v>
      </c>
      <c r="O4" s="421" t="s">
        <v>199</v>
      </c>
      <c r="P4" s="422" t="s">
        <v>200</v>
      </c>
      <c r="Q4" s="420" t="s">
        <v>216</v>
      </c>
      <c r="R4" s="421" t="s">
        <v>217</v>
      </c>
      <c r="S4" s="421" t="s">
        <v>218</v>
      </c>
      <c r="T4" s="421" t="s">
        <v>219</v>
      </c>
      <c r="U4" s="422" t="s">
        <v>220</v>
      </c>
      <c r="V4" s="380"/>
      <c r="W4" s="380"/>
      <c r="X4" s="380"/>
      <c r="Y4" s="380"/>
    </row>
    <row r="5" spans="1:25" s="294" customFormat="1">
      <c r="A5" s="380"/>
      <c r="B5" s="380"/>
      <c r="C5" s="380"/>
      <c r="D5" s="380"/>
      <c r="E5" s="389" t="s">
        <v>123</v>
      </c>
      <c r="F5" s="417" t="s">
        <v>212</v>
      </c>
      <c r="G5" s="383"/>
      <c r="H5" s="383"/>
      <c r="I5" s="643" t="str">
        <f>F5</f>
        <v>Catégo. Statutaire</v>
      </c>
      <c r="J5" s="390" t="str">
        <f>IF(SUMIF($F$15:$F$64,$F5,J$15:J$64)=0,"",SUMIF($F$15:$F$64,$F5,J$15:J$64))</f>
        <v/>
      </c>
      <c r="K5" s="390" t="str">
        <f>IF(SUMIF($F$15:$F$64,$F5,K$15:K$64)=0,"",SUMIF($F$15:$F$64,$F5,K$15:K$64))</f>
        <v/>
      </c>
      <c r="L5" s="390" t="str">
        <f>IF(SUMIF($F$15:$F$64,$F5,L$15:L$64)=0,"",SUMIF($F$15:$F$64,$F5,L$15:L$64))</f>
        <v/>
      </c>
      <c r="M5" s="390" t="str">
        <f>IF(SUMIF($F$15:$F$64,$F5,M$15:M$64)=0,"",SUMIF($F$15:$F$64,$F5,M$15:M$64))</f>
        <v/>
      </c>
      <c r="N5" s="390" t="str">
        <f>IF(SUMIF($F$15:$F$64,$F5,N$15:N$64)=0,"",SUMIF($F$15:$F$64,$F5,N$15:N$64))</f>
        <v/>
      </c>
      <c r="O5" s="390" t="str">
        <f>IF(SUMIF($F$15:$F$64,$F5,O$15:O$64)=0,"",SUMIF($F$15:$F$64,$F5,O$15:O$64))</f>
        <v/>
      </c>
      <c r="P5" s="390" t="str">
        <f>IF(SUMIF($F$15:$F$64,$F5,P$15:P$64)=0,"",SUMIF($F$15:$F$64,$F5,P$15:P$64))</f>
        <v/>
      </c>
      <c r="Q5" s="390" t="str">
        <f>IF(SUMIF($F$15:$F$64,$F5,Q$15:Q$64)=0,"",SUMIF($F$15:$F$64,$F5,Q$15:Q$64))</f>
        <v/>
      </c>
      <c r="R5" s="390" t="str">
        <f>IF(SUMIF($F$15:$F$64,$F5,R$15:R$64)=0,"",SUMIF($F$15:$F$64,$F5,R$15:R$64))</f>
        <v/>
      </c>
      <c r="S5" s="390" t="str">
        <f>IF(SUMIF($F$15:$F$64,$F5,S$15:S$64)=0,"",SUMIF($F$15:$F$64,$F5,S$15:S$64))</f>
        <v/>
      </c>
      <c r="T5" s="390" t="str">
        <f>IF(SUMIF($F$15:$F$64,$F5,T$15:T$64)=0,"",SUMIF($F$15:$F$64,$F5,T$15:T$64))</f>
        <v/>
      </c>
      <c r="U5" s="390" t="str">
        <f>IF(SUMIF($F$15:$F$64,$F5,U$15:U$64)=0,"",SUMIF($F$15:$F$64,$F5,U$15:U$64))</f>
        <v/>
      </c>
      <c r="V5" s="380"/>
      <c r="W5" s="380"/>
      <c r="X5" s="380"/>
      <c r="Y5" s="380"/>
    </row>
    <row r="6" spans="1:25" s="294" customFormat="1">
      <c r="A6" s="380"/>
      <c r="B6" s="380"/>
      <c r="C6" s="380"/>
      <c r="D6" s="380"/>
      <c r="E6" s="389" t="s">
        <v>123</v>
      </c>
      <c r="F6" s="417" t="s">
        <v>213</v>
      </c>
      <c r="G6" s="383"/>
      <c r="H6" s="383"/>
      <c r="I6" s="643" t="str">
        <f t="shared" ref="I6:I7" si="0">F6</f>
        <v>Catégo. Indemnitaire</v>
      </c>
      <c r="J6" s="390" t="str">
        <f>IF(SUMIF($F$15:$F$64,$F6,J$15:J$64)=0,"",SUMIF($F$15:$F$64,$F6,J$15:J$64))</f>
        <v/>
      </c>
      <c r="K6" s="390" t="str">
        <f>IF(SUMIF($F$15:$F$64,$F6,K$15:K$64)=0,"",SUMIF($F$15:$F$64,$F6,K$15:K$64))</f>
        <v/>
      </c>
      <c r="L6" s="390" t="str">
        <f>IF(SUMIF($F$15:$F$64,$F6,L$15:L$64)=0,"",SUMIF($F$15:$F$64,$F6,L$15:L$64))</f>
        <v/>
      </c>
      <c r="M6" s="390" t="str">
        <f>IF(SUMIF($F$15:$F$64,$F6,M$15:M$64)=0,"",SUMIF($F$15:$F$64,$F6,M$15:M$64))</f>
        <v/>
      </c>
      <c r="N6" s="390" t="str">
        <f>IF(SUMIF($F$15:$F$64,$F6,N$15:N$64)=0,"",SUMIF($F$15:$F$64,$F6,N$15:N$64))</f>
        <v/>
      </c>
      <c r="O6" s="390" t="str">
        <f>IF(SUMIF($F$15:$F$64,$F6,O$15:O$64)=0,"",SUMIF($F$15:$F$64,$F6,O$15:O$64))</f>
        <v/>
      </c>
      <c r="P6" s="390" t="str">
        <f>IF(SUMIF($F$15:$F$64,$F6,P$15:P$64)=0,"",SUMIF($F$15:$F$64,$F6,P$15:P$64))</f>
        <v/>
      </c>
      <c r="Q6" s="390" t="str">
        <f>IF(SUMIF($F$15:$F$64,$F6,Q$15:Q$64)=0,"",SUMIF($F$15:$F$64,$F6,Q$15:Q$64))</f>
        <v/>
      </c>
      <c r="R6" s="390" t="str">
        <f>IF(SUMIF($F$15:$F$64,$F6,R$15:R$64)=0,"",SUMIF($F$15:$F$64,$F6,R$15:R$64))</f>
        <v/>
      </c>
      <c r="S6" s="390" t="str">
        <f>IF(SUMIF($F$15:$F$64,$F6,S$15:S$64)=0,"",SUMIF($F$15:$F$64,$F6,S$15:S$64))</f>
        <v/>
      </c>
      <c r="T6" s="390" t="str">
        <f>IF(SUMIF($F$15:$F$64,$F6,T$15:T$64)=0,"",SUMIF($F$15:$F$64,$F6,T$15:T$64))</f>
        <v/>
      </c>
      <c r="U6" s="390" t="str">
        <f>IF(SUMIF($F$15:$F$64,$F6,U$15:U$64)=0,"",SUMIF($F$15:$F$64,$F6,U$15:U$64))</f>
        <v/>
      </c>
      <c r="V6" s="380"/>
      <c r="W6" s="380"/>
      <c r="X6" s="380"/>
      <c r="Y6" s="380"/>
    </row>
    <row r="7" spans="1:25" s="294" customFormat="1">
      <c r="A7" s="380"/>
      <c r="B7" s="380"/>
      <c r="C7" s="380"/>
      <c r="D7" s="380"/>
      <c r="E7" s="389"/>
      <c r="F7" s="417" t="s">
        <v>201</v>
      </c>
      <c r="G7" s="383"/>
      <c r="H7" s="383"/>
      <c r="I7" s="643" t="str">
        <f t="shared" si="0"/>
        <v>Réforme Haute FP</v>
      </c>
      <c r="J7" s="390" t="str">
        <f>IF(SUMIF($F$15:$F$64,$F7,J$15:J$64)=0,"",SUMIF($F$15:$F$64,$F7,J$15:J$64))</f>
        <v/>
      </c>
      <c r="K7" s="390" t="str">
        <f>IF(SUMIF($F$15:$F$64,$F7,K$15:K$64)=0,"",SUMIF($F$15:$F$64,$F7,K$15:K$64))</f>
        <v/>
      </c>
      <c r="L7" s="390" t="str">
        <f>IF(SUMIF($F$15:$F$64,$F7,L$15:L$64)=0,"",SUMIF($F$15:$F$64,$F7,L$15:L$64))</f>
        <v/>
      </c>
      <c r="M7" s="390" t="str">
        <f>IF(SUMIF($F$15:$F$64,$F7,M$15:M$64)=0,"",SUMIF($F$15:$F$64,$F7,M$15:M$64))</f>
        <v/>
      </c>
      <c r="N7" s="390" t="str">
        <f>IF(SUMIF($F$15:$F$64,$F7,N$15:N$64)=0,"",SUMIF($F$15:$F$64,$F7,N$15:N$64))</f>
        <v/>
      </c>
      <c r="O7" s="390" t="str">
        <f>IF(SUMIF($F$15:$F$64,$F7,O$15:O$64)=0,"",SUMIF($F$15:$F$64,$F7,O$15:O$64))</f>
        <v/>
      </c>
      <c r="P7" s="390" t="str">
        <f>IF(SUMIF($F$15:$F$64,$F7,P$15:P$64)=0,"",SUMIF($F$15:$F$64,$F7,P$15:P$64))</f>
        <v/>
      </c>
      <c r="Q7" s="390" t="str">
        <f>IF(SUMIF($F$15:$F$64,$F7,Q$15:Q$64)=0,"",SUMIF($F$15:$F$64,$F7,Q$15:Q$64))</f>
        <v/>
      </c>
      <c r="R7" s="390" t="str">
        <f>IF(SUMIF($F$15:$F$64,$F7,R$15:R$64)=0,"",SUMIF($F$15:$F$64,$F7,R$15:R$64))</f>
        <v/>
      </c>
      <c r="S7" s="390" t="str">
        <f>IF(SUMIF($F$15:$F$64,$F7,S$15:S$64)=0,"",SUMIF($F$15:$F$64,$F7,S$15:S$64))</f>
        <v/>
      </c>
      <c r="T7" s="390" t="str">
        <f>IF(SUMIF($F$15:$F$64,$F7,T$15:T$64)=0,"",SUMIF($F$15:$F$64,$F7,T$15:T$64))</f>
        <v/>
      </c>
      <c r="U7" s="390" t="str">
        <f>IF(SUMIF($F$15:$F$64,$F7,U$15:U$64)=0,"",SUMIF($F$15:$F$64,$F7,U$15:U$64))</f>
        <v/>
      </c>
      <c r="V7" s="380"/>
      <c r="W7" s="380"/>
      <c r="X7" s="380"/>
      <c r="Y7" s="380"/>
    </row>
    <row r="8" spans="1:25" s="294" customFormat="1">
      <c r="A8" s="380"/>
      <c r="B8" s="380"/>
      <c r="C8" s="380"/>
      <c r="D8" s="380"/>
      <c r="E8" s="389" t="s">
        <v>123</v>
      </c>
      <c r="F8" s="417" t="s">
        <v>214</v>
      </c>
      <c r="G8" s="383"/>
      <c r="H8" s="383"/>
      <c r="I8" s="643" t="str">
        <f>F8</f>
        <v>Transformat° d'emplois</v>
      </c>
      <c r="J8" s="390" t="str">
        <f>IF(SUMIF($F$15:$F$64,$F8,J$15:J$64)=0,"",SUMIF($F$15:$F$64,$F8,J$15:J$64))</f>
        <v/>
      </c>
      <c r="K8" s="390" t="str">
        <f>IF(SUMIF($F$15:$F$64,$F8,K$15:K$64)=0,"",SUMIF($F$15:$F$64,$F8,K$15:K$64))</f>
        <v/>
      </c>
      <c r="L8" s="390" t="str">
        <f>IF(SUMIF($F$15:$F$64,$F8,L$15:L$64)=0,"",SUMIF($F$15:$F$64,$F8,L$15:L$64))</f>
        <v/>
      </c>
      <c r="M8" s="390" t="str">
        <f>IF(SUMIF($F$15:$F$64,$F8,M$15:M$64)=0,"",SUMIF($F$15:$F$64,$F8,M$15:M$64))</f>
        <v/>
      </c>
      <c r="N8" s="390" t="str">
        <f>IF(SUMIF($F$15:$F$64,$F8,N$15:N$64)=0,"",SUMIF($F$15:$F$64,$F8,N$15:N$64))</f>
        <v/>
      </c>
      <c r="O8" s="390" t="str">
        <f>IF(SUMIF($F$15:$F$64,$F8,O$15:O$64)=0,"",SUMIF($F$15:$F$64,$F8,O$15:O$64))</f>
        <v/>
      </c>
      <c r="P8" s="390" t="str">
        <f>IF(SUMIF($F$15:$F$64,$F8,P$15:P$64)=0,"",SUMIF($F$15:$F$64,$F8,P$15:P$64))</f>
        <v/>
      </c>
      <c r="Q8" s="390" t="str">
        <f>IF(SUMIF($F$15:$F$64,$F8,Q$15:Q$64)=0,"",SUMIF($F$15:$F$64,$F8,Q$15:Q$64))</f>
        <v/>
      </c>
      <c r="R8" s="390" t="str">
        <f>IF(SUMIF($F$15:$F$64,$F8,R$15:R$64)=0,"",SUMIF($F$15:$F$64,$F8,R$15:R$64))</f>
        <v/>
      </c>
      <c r="S8" s="390" t="str">
        <f>IF(SUMIF($F$15:$F$64,$F8,S$15:S$64)=0,"",SUMIF($F$15:$F$64,$F8,S$15:S$64))</f>
        <v/>
      </c>
      <c r="T8" s="390" t="str">
        <f>IF(SUMIF($F$15:$F$64,$F8,T$15:T$64)=0,"",SUMIF($F$15:$F$64,$F8,T$15:T$64))</f>
        <v/>
      </c>
      <c r="U8" s="390" t="str">
        <f>IF(SUMIF($F$15:$F$64,$F8,U$15:U$64)=0,"",SUMIF($F$15:$F$64,$F8,U$15:U$64))</f>
        <v/>
      </c>
      <c r="V8" s="380"/>
      <c r="W8" s="380"/>
      <c r="X8" s="380"/>
      <c r="Y8" s="380"/>
    </row>
    <row r="9" spans="1:25" s="294" customFormat="1">
      <c r="A9" s="380"/>
      <c r="B9" s="380"/>
      <c r="C9" s="380"/>
      <c r="D9" s="380"/>
      <c r="E9" s="388"/>
      <c r="F9" s="417" t="s">
        <v>215</v>
      </c>
      <c r="G9" s="383"/>
      <c r="H9" s="383"/>
      <c r="I9" s="384" t="s">
        <v>202</v>
      </c>
      <c r="J9" s="642">
        <f t="shared" ref="J9" si="1">SUM(J5:J8)</f>
        <v>0</v>
      </c>
      <c r="K9" s="642">
        <f t="shared" ref="K9:U9" si="2">SUM(K5:K8)</f>
        <v>0</v>
      </c>
      <c r="L9" s="642">
        <f t="shared" si="2"/>
        <v>0</v>
      </c>
      <c r="M9" s="642">
        <f t="shared" si="2"/>
        <v>0</v>
      </c>
      <c r="N9" s="642">
        <f t="shared" si="2"/>
        <v>0</v>
      </c>
      <c r="O9" s="642">
        <f t="shared" si="2"/>
        <v>0</v>
      </c>
      <c r="P9" s="642">
        <f t="shared" si="2"/>
        <v>0</v>
      </c>
      <c r="Q9" s="642">
        <f t="shared" si="2"/>
        <v>0</v>
      </c>
      <c r="R9" s="642">
        <f t="shared" si="2"/>
        <v>0</v>
      </c>
      <c r="S9" s="642">
        <f t="shared" si="2"/>
        <v>0</v>
      </c>
      <c r="T9" s="642">
        <f t="shared" si="2"/>
        <v>0</v>
      </c>
      <c r="U9" s="642">
        <f t="shared" si="2"/>
        <v>0</v>
      </c>
      <c r="V9" s="380"/>
      <c r="W9" s="380"/>
      <c r="X9" s="380"/>
      <c r="Y9" s="380"/>
    </row>
    <row r="10" spans="1:25" s="294" customFormat="1">
      <c r="A10" s="380"/>
      <c r="B10" s="380"/>
      <c r="C10" s="380"/>
      <c r="D10" s="380"/>
      <c r="E10" s="388" t="s">
        <v>148</v>
      </c>
      <c r="G10" s="383"/>
      <c r="H10" s="383"/>
      <c r="I10" s="643" t="s">
        <v>203</v>
      </c>
      <c r="J10" s="390" t="str">
        <f>IF(SUMIF($F$15:$F$64,$F9,J$15:J$64)=0,"",SUMIF($F$15:$F$64,$F9,J$15:J$64))</f>
        <v/>
      </c>
      <c r="K10" s="390" t="str">
        <f>IF(SUMIF($F$15:$F$64,$F9,K$15:K$64)=0,"",SUMIF($F$15:$F$64,$F9,K$15:K$64))</f>
        <v/>
      </c>
      <c r="L10" s="390" t="str">
        <f>IF(SUMIF($F$15:$F$64,$F9,L$15:L$64)=0,"",SUMIF($F$15:$F$64,$F9,L$15:L$64))</f>
        <v/>
      </c>
      <c r="M10" s="390" t="str">
        <f>IF(SUMIF($F$15:$F$64,$F9,M$15:M$64)=0,"",SUMIF($F$15:$F$64,$F9,M$15:M$64))</f>
        <v/>
      </c>
      <c r="N10" s="390" t="str">
        <f>IF(SUMIF($F$15:$F$64,$F9,N$15:N$64)=0,"",SUMIF($F$15:$F$64,$F9,N$15:N$64))</f>
        <v/>
      </c>
      <c r="O10" s="390"/>
      <c r="P10" s="390"/>
      <c r="Q10" s="390" t="str">
        <f>IF(SUMIF($F$15:$F$64,$F9,Q$15:Q$64)=0,"",SUMIF($F$15:$F$64,$F9,Q$15:Q$64))</f>
        <v/>
      </c>
      <c r="R10" s="390" t="str">
        <f>IF(SUMIF($F$15:$F$64,$F9,R$15:R$64)=0,"",SUMIF($F$15:$F$64,$F9,R$15:R$64))</f>
        <v/>
      </c>
      <c r="S10" s="390" t="str">
        <f>IF(SUMIF($F$15:$F$64,$F9,S$15:S$64)=0,"",SUMIF($F$15:$F$64,$F9,S$15:S$64))</f>
        <v/>
      </c>
      <c r="T10" s="390"/>
      <c r="U10" s="390"/>
      <c r="V10" s="380"/>
      <c r="W10" s="380"/>
      <c r="X10" s="380"/>
      <c r="Y10" s="380"/>
    </row>
    <row r="11" spans="1:25" s="294" customFormat="1">
      <c r="A11" s="380"/>
      <c r="B11" s="380"/>
      <c r="C11" s="380"/>
      <c r="D11" s="380"/>
      <c r="E11" s="381"/>
      <c r="F11" s="416"/>
      <c r="G11" s="383"/>
      <c r="H11" s="383"/>
      <c r="I11" s="384" t="s">
        <v>202</v>
      </c>
      <c r="J11" s="642">
        <f t="shared" ref="J11" si="3">SUM(J10:J10)</f>
        <v>0</v>
      </c>
      <c r="K11" s="642">
        <f t="shared" ref="K11:U11" si="4">SUM(K10:K10)</f>
        <v>0</v>
      </c>
      <c r="L11" s="642">
        <f t="shared" si="4"/>
        <v>0</v>
      </c>
      <c r="M11" s="642">
        <f t="shared" si="4"/>
        <v>0</v>
      </c>
      <c r="N11" s="642">
        <f t="shared" si="4"/>
        <v>0</v>
      </c>
      <c r="O11" s="642">
        <f t="shared" si="4"/>
        <v>0</v>
      </c>
      <c r="P11" s="642">
        <f t="shared" si="4"/>
        <v>0</v>
      </c>
      <c r="Q11" s="642">
        <f t="shared" si="4"/>
        <v>0</v>
      </c>
      <c r="R11" s="642">
        <f t="shared" si="4"/>
        <v>0</v>
      </c>
      <c r="S11" s="642">
        <f t="shared" si="4"/>
        <v>0</v>
      </c>
      <c r="T11" s="642">
        <f t="shared" si="4"/>
        <v>0</v>
      </c>
      <c r="U11" s="642">
        <f t="shared" si="4"/>
        <v>0</v>
      </c>
      <c r="V11" s="380"/>
      <c r="W11" s="380"/>
      <c r="X11" s="380"/>
    </row>
    <row r="12" spans="1:25" s="294" customFormat="1" ht="23.25" customHeight="1" thickBot="1">
      <c r="A12" s="380"/>
      <c r="B12" s="380"/>
      <c r="C12" s="380"/>
      <c r="D12" s="380"/>
      <c r="E12" s="381"/>
      <c r="F12" s="391"/>
      <c r="G12" s="391"/>
      <c r="H12" s="383"/>
      <c r="I12" s="383"/>
      <c r="J12" s="641">
        <f>J11-J65</f>
        <v>0</v>
      </c>
      <c r="K12" s="641">
        <f t="shared" ref="K12:U12" si="5">K11-K65</f>
        <v>0</v>
      </c>
      <c r="L12" s="641">
        <f t="shared" si="5"/>
        <v>0</v>
      </c>
      <c r="M12" s="641">
        <f t="shared" si="5"/>
        <v>0</v>
      </c>
      <c r="N12" s="641">
        <f t="shared" si="5"/>
        <v>0</v>
      </c>
      <c r="O12" s="641">
        <f t="shared" si="5"/>
        <v>0</v>
      </c>
      <c r="P12" s="641">
        <f t="shared" si="5"/>
        <v>0</v>
      </c>
      <c r="Q12" s="641">
        <f t="shared" si="5"/>
        <v>0</v>
      </c>
      <c r="R12" s="641">
        <f t="shared" si="5"/>
        <v>0</v>
      </c>
      <c r="S12" s="641">
        <f t="shared" si="5"/>
        <v>0</v>
      </c>
      <c r="T12" s="641">
        <f t="shared" si="5"/>
        <v>0</v>
      </c>
      <c r="U12" s="641">
        <f t="shared" si="5"/>
        <v>0</v>
      </c>
      <c r="V12" s="380"/>
      <c r="W12" s="380"/>
      <c r="X12" s="380"/>
    </row>
    <row r="13" spans="1:25" s="294" customFormat="1" ht="32.25" customHeight="1" thickBot="1">
      <c r="A13" s="380"/>
      <c r="B13" s="380"/>
      <c r="C13" s="380"/>
      <c r="D13" s="380"/>
      <c r="E13" s="625" t="s">
        <v>204</v>
      </c>
      <c r="F13" s="626"/>
      <c r="G13" s="626"/>
      <c r="H13" s="626"/>
      <c r="I13" s="626"/>
      <c r="J13" s="626"/>
      <c r="K13" s="627"/>
      <c r="L13" s="392"/>
      <c r="M13" s="392"/>
      <c r="N13" s="392"/>
      <c r="O13" s="392"/>
      <c r="P13" s="393" t="s">
        <v>96</v>
      </c>
      <c r="Q13" s="392"/>
      <c r="R13" s="392"/>
      <c r="S13" s="392"/>
      <c r="T13" s="392"/>
      <c r="U13" s="392"/>
      <c r="V13" s="380"/>
      <c r="W13" s="380"/>
      <c r="X13" s="380"/>
    </row>
    <row r="14" spans="1:25" s="294" customFormat="1" ht="39" thickBot="1">
      <c r="A14" s="394"/>
      <c r="B14" s="395" t="s">
        <v>205</v>
      </c>
      <c r="C14" s="395" t="s">
        <v>91</v>
      </c>
      <c r="D14" s="396"/>
      <c r="E14" s="423" t="s">
        <v>206</v>
      </c>
      <c r="F14" s="424" t="s">
        <v>195</v>
      </c>
      <c r="G14" s="425" t="s">
        <v>207</v>
      </c>
      <c r="H14" s="425" t="s">
        <v>208</v>
      </c>
      <c r="I14" s="425" t="s">
        <v>209</v>
      </c>
      <c r="J14" s="427" t="str">
        <f>J4</f>
        <v>LFI 2023</v>
      </c>
      <c r="K14" s="427" t="str">
        <f>K4</f>
        <v>Prévision 2023</v>
      </c>
      <c r="L14" s="420" t="str">
        <f t="shared" ref="L14:P14" si="6">+L4</f>
        <v>Tend. 2023</v>
      </c>
      <c r="M14" s="421" t="str">
        <f t="shared" si="6"/>
        <v>Tend. 2024</v>
      </c>
      <c r="N14" s="421" t="str">
        <f t="shared" si="6"/>
        <v>Tend. 2025</v>
      </c>
      <c r="O14" s="421" t="str">
        <f t="shared" si="6"/>
        <v>Tend. 2026</v>
      </c>
      <c r="P14" s="422" t="str">
        <f t="shared" si="6"/>
        <v>Tend. 2027</v>
      </c>
      <c r="Q14" s="420" t="str">
        <f>+Q4</f>
        <v>MN 2023</v>
      </c>
      <c r="R14" s="421" t="str">
        <f t="shared" ref="R14:U14" si="7">+R4</f>
        <v>MN 2024</v>
      </c>
      <c r="S14" s="421" t="str">
        <f t="shared" si="7"/>
        <v>MN 2025</v>
      </c>
      <c r="T14" s="421" t="str">
        <f t="shared" si="7"/>
        <v>MN 2026</v>
      </c>
      <c r="U14" s="422" t="str">
        <f t="shared" si="7"/>
        <v>MN 2027</v>
      </c>
      <c r="V14" s="380"/>
      <c r="W14" s="380"/>
      <c r="X14" s="380"/>
    </row>
    <row r="15" spans="1:25">
      <c r="A15" s="397"/>
      <c r="B15" s="398"/>
      <c r="C15" s="418">
        <f>E15</f>
        <v>0</v>
      </c>
      <c r="D15" s="399"/>
      <c r="E15" s="400"/>
      <c r="F15" s="401"/>
      <c r="G15" s="402"/>
      <c r="H15" s="403"/>
      <c r="I15" s="404"/>
      <c r="J15" s="405"/>
      <c r="K15" s="405"/>
      <c r="L15" s="406"/>
      <c r="M15" s="405"/>
      <c r="N15" s="405"/>
      <c r="O15" s="405"/>
      <c r="P15" s="407"/>
      <c r="Q15" s="406"/>
      <c r="R15" s="405"/>
      <c r="S15" s="405"/>
      <c r="T15" s="405"/>
      <c r="U15" s="407"/>
      <c r="V15" s="408"/>
      <c r="W15" s="408"/>
      <c r="X15" s="408"/>
    </row>
    <row r="16" spans="1:25">
      <c r="A16" s="397"/>
      <c r="B16" s="398"/>
      <c r="C16" s="399">
        <f t="shared" ref="C16:C63" si="8">E16</f>
        <v>0</v>
      </c>
      <c r="D16" s="399"/>
      <c r="E16" s="400"/>
      <c r="F16" s="401"/>
      <c r="G16" s="402"/>
      <c r="H16" s="403"/>
      <c r="I16" s="404"/>
      <c r="J16" s="405"/>
      <c r="K16" s="405"/>
      <c r="L16" s="406"/>
      <c r="M16" s="405"/>
      <c r="N16" s="405"/>
      <c r="O16" s="405"/>
      <c r="P16" s="407"/>
      <c r="Q16" s="406"/>
      <c r="R16" s="405"/>
      <c r="S16" s="405"/>
      <c r="T16" s="405"/>
      <c r="U16" s="407"/>
      <c r="V16" s="408"/>
      <c r="W16" s="408"/>
      <c r="X16" s="408"/>
    </row>
    <row r="17" spans="1:23">
      <c r="A17" s="397"/>
      <c r="B17" s="398"/>
      <c r="C17" s="399">
        <f t="shared" si="8"/>
        <v>0</v>
      </c>
      <c r="D17" s="399"/>
      <c r="E17" s="400"/>
      <c r="F17" s="401"/>
      <c r="G17" s="402"/>
      <c r="H17" s="403"/>
      <c r="I17" s="404"/>
      <c r="J17" s="405"/>
      <c r="K17" s="405"/>
      <c r="L17" s="406"/>
      <c r="M17" s="405"/>
      <c r="N17" s="405"/>
      <c r="O17" s="405"/>
      <c r="P17" s="407"/>
      <c r="Q17" s="406"/>
      <c r="R17" s="405"/>
      <c r="S17" s="405"/>
      <c r="T17" s="405"/>
      <c r="U17" s="407"/>
      <c r="V17" s="408"/>
      <c r="W17" s="408"/>
    </row>
    <row r="18" spans="1:23">
      <c r="A18" s="397"/>
      <c r="B18" s="398"/>
      <c r="C18" s="399">
        <f t="shared" si="8"/>
        <v>0</v>
      </c>
      <c r="D18" s="399"/>
      <c r="E18" s="400"/>
      <c r="F18" s="401"/>
      <c r="G18" s="402"/>
      <c r="H18" s="403"/>
      <c r="I18" s="404"/>
      <c r="J18" s="405"/>
      <c r="K18" s="405"/>
      <c r="L18" s="406"/>
      <c r="M18" s="405"/>
      <c r="N18" s="405"/>
      <c r="O18" s="405"/>
      <c r="P18" s="407"/>
      <c r="Q18" s="406"/>
      <c r="R18" s="405"/>
      <c r="S18" s="405"/>
      <c r="T18" s="405"/>
      <c r="U18" s="407"/>
      <c r="V18" s="408"/>
      <c r="W18" s="408"/>
    </row>
    <row r="19" spans="1:23">
      <c r="A19" s="397"/>
      <c r="B19" s="398"/>
      <c r="C19" s="399">
        <f t="shared" si="8"/>
        <v>0</v>
      </c>
      <c r="D19" s="399"/>
      <c r="E19" s="400"/>
      <c r="F19" s="401"/>
      <c r="G19" s="402"/>
      <c r="H19" s="403"/>
      <c r="I19" s="404"/>
      <c r="J19" s="405"/>
      <c r="K19" s="405"/>
      <c r="L19" s="406"/>
      <c r="M19" s="405"/>
      <c r="N19" s="405"/>
      <c r="O19" s="405"/>
      <c r="P19" s="407"/>
      <c r="Q19" s="406"/>
      <c r="R19" s="405"/>
      <c r="S19" s="405"/>
      <c r="T19" s="405"/>
      <c r="U19" s="407"/>
      <c r="V19" s="408"/>
      <c r="W19" s="408"/>
    </row>
    <row r="20" spans="1:23">
      <c r="A20" s="397"/>
      <c r="B20" s="398"/>
      <c r="C20" s="399">
        <f t="shared" si="8"/>
        <v>0</v>
      </c>
      <c r="D20" s="399"/>
      <c r="E20" s="400"/>
      <c r="F20" s="401"/>
      <c r="G20" s="402"/>
      <c r="H20" s="403"/>
      <c r="I20" s="404"/>
      <c r="J20" s="405"/>
      <c r="K20" s="405"/>
      <c r="L20" s="406"/>
      <c r="M20" s="405"/>
      <c r="N20" s="405"/>
      <c r="O20" s="405"/>
      <c r="P20" s="407"/>
      <c r="Q20" s="406"/>
      <c r="R20" s="405"/>
      <c r="S20" s="405"/>
      <c r="T20" s="405"/>
      <c r="U20" s="407"/>
      <c r="V20" s="408"/>
      <c r="W20" s="408"/>
    </row>
    <row r="21" spans="1:23">
      <c r="A21" s="397"/>
      <c r="B21" s="398"/>
      <c r="C21" s="399">
        <f t="shared" si="8"/>
        <v>0</v>
      </c>
      <c r="D21" s="399"/>
      <c r="E21" s="400"/>
      <c r="F21" s="401"/>
      <c r="G21" s="402"/>
      <c r="H21" s="403"/>
      <c r="I21" s="404"/>
      <c r="J21" s="405"/>
      <c r="K21" s="405"/>
      <c r="L21" s="406"/>
      <c r="M21" s="405"/>
      <c r="N21" s="405"/>
      <c r="O21" s="405"/>
      <c r="P21" s="407"/>
      <c r="Q21" s="406"/>
      <c r="R21" s="405"/>
      <c r="S21" s="405"/>
      <c r="T21" s="405"/>
      <c r="U21" s="407"/>
      <c r="V21" s="408"/>
      <c r="W21" s="408"/>
    </row>
    <row r="22" spans="1:23">
      <c r="A22" s="397"/>
      <c r="B22" s="398"/>
      <c r="C22" s="399">
        <f t="shared" si="8"/>
        <v>0</v>
      </c>
      <c r="D22" s="399"/>
      <c r="E22" s="400"/>
      <c r="F22" s="401"/>
      <c r="G22" s="402"/>
      <c r="H22" s="403"/>
      <c r="I22" s="404"/>
      <c r="J22" s="405"/>
      <c r="K22" s="405"/>
      <c r="L22" s="406"/>
      <c r="M22" s="405"/>
      <c r="N22" s="405"/>
      <c r="O22" s="405"/>
      <c r="P22" s="407"/>
      <c r="Q22" s="406"/>
      <c r="R22" s="405"/>
      <c r="S22" s="405"/>
      <c r="T22" s="405"/>
      <c r="U22" s="407"/>
      <c r="V22" s="408"/>
      <c r="W22" s="408"/>
    </row>
    <row r="23" spans="1:23">
      <c r="A23" s="397"/>
      <c r="B23" s="398"/>
      <c r="C23" s="399">
        <f t="shared" si="8"/>
        <v>0</v>
      </c>
      <c r="D23" s="399"/>
      <c r="E23" s="400"/>
      <c r="F23" s="401"/>
      <c r="G23" s="402"/>
      <c r="H23" s="403"/>
      <c r="I23" s="404"/>
      <c r="J23" s="405"/>
      <c r="K23" s="405"/>
      <c r="L23" s="406"/>
      <c r="M23" s="405"/>
      <c r="N23" s="405"/>
      <c r="O23" s="405"/>
      <c r="P23" s="407"/>
      <c r="Q23" s="406"/>
      <c r="R23" s="405"/>
      <c r="S23" s="405"/>
      <c r="T23" s="405"/>
      <c r="U23" s="407"/>
      <c r="V23" s="408"/>
      <c r="W23" s="408"/>
    </row>
    <row r="24" spans="1:23">
      <c r="A24" s="397"/>
      <c r="B24" s="398"/>
      <c r="C24" s="399">
        <f t="shared" si="8"/>
        <v>0</v>
      </c>
      <c r="D24" s="399"/>
      <c r="E24" s="400"/>
      <c r="F24" s="401"/>
      <c r="G24" s="402"/>
      <c r="H24" s="403"/>
      <c r="I24" s="404"/>
      <c r="J24" s="405"/>
      <c r="K24" s="405"/>
      <c r="L24" s="406"/>
      <c r="M24" s="405"/>
      <c r="N24" s="405"/>
      <c r="O24" s="405"/>
      <c r="P24" s="407"/>
      <c r="Q24" s="406"/>
      <c r="R24" s="405"/>
      <c r="S24" s="405"/>
      <c r="T24" s="405"/>
      <c r="U24" s="407"/>
      <c r="V24" s="408"/>
      <c r="W24" s="408"/>
    </row>
    <row r="25" spans="1:23">
      <c r="A25" s="397"/>
      <c r="B25" s="398"/>
      <c r="C25" s="399">
        <f t="shared" si="8"/>
        <v>0</v>
      </c>
      <c r="D25" s="399"/>
      <c r="E25" s="400"/>
      <c r="F25" s="401"/>
      <c r="G25" s="402"/>
      <c r="H25" s="403"/>
      <c r="I25" s="404"/>
      <c r="J25" s="405"/>
      <c r="K25" s="405"/>
      <c r="L25" s="406"/>
      <c r="M25" s="405"/>
      <c r="N25" s="405"/>
      <c r="O25" s="405"/>
      <c r="P25" s="407"/>
      <c r="Q25" s="406"/>
      <c r="R25" s="405"/>
      <c r="S25" s="405"/>
      <c r="T25" s="405"/>
      <c r="U25" s="407"/>
      <c r="V25" s="408"/>
      <c r="W25" s="408"/>
    </row>
    <row r="26" spans="1:23">
      <c r="A26" s="397"/>
      <c r="B26" s="398"/>
      <c r="C26" s="399">
        <f t="shared" si="8"/>
        <v>0</v>
      </c>
      <c r="D26" s="399"/>
      <c r="E26" s="400"/>
      <c r="F26" s="401"/>
      <c r="G26" s="402"/>
      <c r="H26" s="403"/>
      <c r="I26" s="404"/>
      <c r="J26" s="405"/>
      <c r="K26" s="405"/>
      <c r="L26" s="406"/>
      <c r="M26" s="405"/>
      <c r="N26" s="405"/>
      <c r="O26" s="405"/>
      <c r="P26" s="407"/>
      <c r="Q26" s="406"/>
      <c r="R26" s="405"/>
      <c r="S26" s="405"/>
      <c r="T26" s="405"/>
      <c r="U26" s="407"/>
      <c r="V26" s="408"/>
      <c r="W26" s="408"/>
    </row>
    <row r="27" spans="1:23">
      <c r="A27" s="397"/>
      <c r="B27" s="398"/>
      <c r="C27" s="399">
        <f t="shared" si="8"/>
        <v>0</v>
      </c>
      <c r="D27" s="399"/>
      <c r="E27" s="400"/>
      <c r="F27" s="401"/>
      <c r="G27" s="402"/>
      <c r="H27" s="403"/>
      <c r="I27" s="404"/>
      <c r="J27" s="405"/>
      <c r="K27" s="405"/>
      <c r="L27" s="406"/>
      <c r="M27" s="405"/>
      <c r="N27" s="405"/>
      <c r="O27" s="405"/>
      <c r="P27" s="407"/>
      <c r="Q27" s="406"/>
      <c r="R27" s="405"/>
      <c r="S27" s="405"/>
      <c r="T27" s="405"/>
      <c r="U27" s="407"/>
      <c r="V27" s="408"/>
      <c r="W27" s="408"/>
    </row>
    <row r="28" spans="1:23">
      <c r="A28" s="397"/>
      <c r="B28" s="398"/>
      <c r="C28" s="399">
        <f t="shared" si="8"/>
        <v>0</v>
      </c>
      <c r="D28" s="399"/>
      <c r="E28" s="400"/>
      <c r="F28" s="401"/>
      <c r="G28" s="402"/>
      <c r="H28" s="403"/>
      <c r="I28" s="404"/>
      <c r="J28" s="405"/>
      <c r="K28" s="405"/>
      <c r="L28" s="406"/>
      <c r="M28" s="405"/>
      <c r="N28" s="405"/>
      <c r="O28" s="405"/>
      <c r="P28" s="407"/>
      <c r="Q28" s="406"/>
      <c r="R28" s="405"/>
      <c r="S28" s="405"/>
      <c r="T28" s="405"/>
      <c r="U28" s="407"/>
      <c r="V28" s="408"/>
      <c r="W28" s="408"/>
    </row>
    <row r="29" spans="1:23">
      <c r="A29" s="397"/>
      <c r="B29" s="398"/>
      <c r="C29" s="399">
        <f t="shared" si="8"/>
        <v>0</v>
      </c>
      <c r="D29" s="399"/>
      <c r="E29" s="400"/>
      <c r="F29" s="401"/>
      <c r="G29" s="402"/>
      <c r="H29" s="403"/>
      <c r="I29" s="404"/>
      <c r="J29" s="405"/>
      <c r="K29" s="405"/>
      <c r="L29" s="406"/>
      <c r="M29" s="405"/>
      <c r="N29" s="405"/>
      <c r="O29" s="405"/>
      <c r="P29" s="407"/>
      <c r="Q29" s="406"/>
      <c r="R29" s="405"/>
      <c r="S29" s="405"/>
      <c r="T29" s="405"/>
      <c r="U29" s="407"/>
      <c r="V29" s="408"/>
      <c r="W29" s="408"/>
    </row>
    <row r="30" spans="1:23">
      <c r="A30" s="397"/>
      <c r="B30" s="398"/>
      <c r="C30" s="399">
        <f t="shared" si="8"/>
        <v>0</v>
      </c>
      <c r="D30" s="399"/>
      <c r="E30" s="400"/>
      <c r="F30" s="401"/>
      <c r="G30" s="402"/>
      <c r="H30" s="403"/>
      <c r="I30" s="404"/>
      <c r="J30" s="405"/>
      <c r="K30" s="405"/>
      <c r="L30" s="406"/>
      <c r="M30" s="405"/>
      <c r="N30" s="405"/>
      <c r="O30" s="405"/>
      <c r="P30" s="407"/>
      <c r="Q30" s="406"/>
      <c r="R30" s="405"/>
      <c r="S30" s="405"/>
      <c r="T30" s="405"/>
      <c r="U30" s="407"/>
      <c r="V30" s="408"/>
      <c r="W30" s="408"/>
    </row>
    <row r="31" spans="1:23">
      <c r="A31" s="397"/>
      <c r="B31" s="398"/>
      <c r="C31" s="399">
        <f t="shared" si="8"/>
        <v>0</v>
      </c>
      <c r="D31" s="399"/>
      <c r="E31" s="400"/>
      <c r="F31" s="401"/>
      <c r="G31" s="402"/>
      <c r="H31" s="403"/>
      <c r="I31" s="404"/>
      <c r="J31" s="405"/>
      <c r="K31" s="405"/>
      <c r="L31" s="406"/>
      <c r="M31" s="405"/>
      <c r="N31" s="405"/>
      <c r="O31" s="405"/>
      <c r="P31" s="407"/>
      <c r="Q31" s="406"/>
      <c r="R31" s="405"/>
      <c r="S31" s="405"/>
      <c r="T31" s="405"/>
      <c r="U31" s="407"/>
      <c r="V31" s="408"/>
      <c r="W31" s="408"/>
    </row>
    <row r="32" spans="1:23">
      <c r="A32" s="397"/>
      <c r="B32" s="398"/>
      <c r="C32" s="399">
        <f t="shared" si="8"/>
        <v>0</v>
      </c>
      <c r="D32" s="399"/>
      <c r="E32" s="400"/>
      <c r="F32" s="401"/>
      <c r="G32" s="402"/>
      <c r="H32" s="403"/>
      <c r="I32" s="404"/>
      <c r="J32" s="405"/>
      <c r="K32" s="405"/>
      <c r="L32" s="406"/>
      <c r="M32" s="405"/>
      <c r="N32" s="405"/>
      <c r="O32" s="405"/>
      <c r="P32" s="407"/>
      <c r="Q32" s="406"/>
      <c r="R32" s="405"/>
      <c r="S32" s="405"/>
      <c r="T32" s="405"/>
      <c r="U32" s="407"/>
      <c r="V32" s="408"/>
      <c r="W32" s="408"/>
    </row>
    <row r="33" spans="1:23">
      <c r="A33" s="397"/>
      <c r="B33" s="398"/>
      <c r="C33" s="399">
        <f t="shared" si="8"/>
        <v>0</v>
      </c>
      <c r="D33" s="399"/>
      <c r="E33" s="400"/>
      <c r="F33" s="401"/>
      <c r="G33" s="402"/>
      <c r="H33" s="403"/>
      <c r="I33" s="404"/>
      <c r="J33" s="405"/>
      <c r="K33" s="405"/>
      <c r="L33" s="406"/>
      <c r="M33" s="405"/>
      <c r="N33" s="405"/>
      <c r="O33" s="405"/>
      <c r="P33" s="407"/>
      <c r="Q33" s="406"/>
      <c r="R33" s="405"/>
      <c r="S33" s="405"/>
      <c r="T33" s="405"/>
      <c r="U33" s="407"/>
      <c r="V33" s="408"/>
      <c r="W33" s="408"/>
    </row>
    <row r="34" spans="1:23">
      <c r="A34" s="397"/>
      <c r="B34" s="398"/>
      <c r="C34" s="399">
        <f t="shared" si="8"/>
        <v>0</v>
      </c>
      <c r="D34" s="399"/>
      <c r="E34" s="400"/>
      <c r="F34" s="401"/>
      <c r="G34" s="402"/>
      <c r="H34" s="403"/>
      <c r="I34" s="404"/>
      <c r="J34" s="405"/>
      <c r="K34" s="405"/>
      <c r="L34" s="406"/>
      <c r="M34" s="405"/>
      <c r="N34" s="405"/>
      <c r="O34" s="405"/>
      <c r="P34" s="407"/>
      <c r="Q34" s="406"/>
      <c r="R34" s="405"/>
      <c r="S34" s="405"/>
      <c r="T34" s="405"/>
      <c r="U34" s="407"/>
      <c r="V34" s="408"/>
      <c r="W34" s="408"/>
    </row>
    <row r="35" spans="1:23">
      <c r="A35" s="397"/>
      <c r="B35" s="398"/>
      <c r="C35" s="399">
        <f t="shared" si="8"/>
        <v>0</v>
      </c>
      <c r="D35" s="399"/>
      <c r="E35" s="400"/>
      <c r="F35" s="401"/>
      <c r="G35" s="402"/>
      <c r="H35" s="403"/>
      <c r="I35" s="404"/>
      <c r="J35" s="405"/>
      <c r="K35" s="405"/>
      <c r="L35" s="406"/>
      <c r="M35" s="405"/>
      <c r="N35" s="405"/>
      <c r="O35" s="405"/>
      <c r="P35" s="407"/>
      <c r="Q35" s="406"/>
      <c r="R35" s="405"/>
      <c r="S35" s="405"/>
      <c r="T35" s="405"/>
      <c r="U35" s="407"/>
      <c r="V35" s="408"/>
      <c r="W35" s="408"/>
    </row>
    <row r="36" spans="1:23">
      <c r="A36" s="397"/>
      <c r="B36" s="398"/>
      <c r="C36" s="399">
        <f t="shared" si="8"/>
        <v>0</v>
      </c>
      <c r="D36" s="399"/>
      <c r="E36" s="400"/>
      <c r="F36" s="401"/>
      <c r="G36" s="402"/>
      <c r="H36" s="403"/>
      <c r="I36" s="404"/>
      <c r="J36" s="405"/>
      <c r="K36" s="405"/>
      <c r="L36" s="406"/>
      <c r="M36" s="405"/>
      <c r="N36" s="405"/>
      <c r="O36" s="405"/>
      <c r="P36" s="407"/>
      <c r="Q36" s="406"/>
      <c r="R36" s="405"/>
      <c r="S36" s="405"/>
      <c r="T36" s="405"/>
      <c r="U36" s="407"/>
      <c r="V36" s="408"/>
      <c r="W36" s="408"/>
    </row>
    <row r="37" spans="1:23">
      <c r="A37" s="397"/>
      <c r="B37" s="398"/>
      <c r="C37" s="399">
        <f t="shared" si="8"/>
        <v>0</v>
      </c>
      <c r="D37" s="399"/>
      <c r="E37" s="400"/>
      <c r="F37" s="401"/>
      <c r="G37" s="402"/>
      <c r="H37" s="403"/>
      <c r="I37" s="404"/>
      <c r="J37" s="405"/>
      <c r="K37" s="405"/>
      <c r="L37" s="406"/>
      <c r="M37" s="405"/>
      <c r="N37" s="405"/>
      <c r="O37" s="405"/>
      <c r="P37" s="407"/>
      <c r="Q37" s="406"/>
      <c r="R37" s="405"/>
      <c r="S37" s="405"/>
      <c r="T37" s="405"/>
      <c r="U37" s="407"/>
      <c r="V37" s="408"/>
      <c r="W37" s="408"/>
    </row>
    <row r="38" spans="1:23">
      <c r="A38" s="397"/>
      <c r="B38" s="398"/>
      <c r="C38" s="399">
        <f t="shared" si="8"/>
        <v>0</v>
      </c>
      <c r="D38" s="399"/>
      <c r="E38" s="400"/>
      <c r="F38" s="401"/>
      <c r="G38" s="402"/>
      <c r="H38" s="403"/>
      <c r="I38" s="404"/>
      <c r="J38" s="405"/>
      <c r="K38" s="405"/>
      <c r="L38" s="406"/>
      <c r="M38" s="405"/>
      <c r="N38" s="405"/>
      <c r="O38" s="405"/>
      <c r="P38" s="407"/>
      <c r="Q38" s="406"/>
      <c r="R38" s="405"/>
      <c r="S38" s="405"/>
      <c r="T38" s="405"/>
      <c r="U38" s="407"/>
      <c r="V38" s="408"/>
      <c r="W38" s="408"/>
    </row>
    <row r="39" spans="1:23">
      <c r="A39" s="397"/>
      <c r="B39" s="398"/>
      <c r="C39" s="399">
        <f t="shared" si="8"/>
        <v>0</v>
      </c>
      <c r="D39" s="399"/>
      <c r="E39" s="400"/>
      <c r="F39" s="401"/>
      <c r="G39" s="402"/>
      <c r="H39" s="403"/>
      <c r="I39" s="404"/>
      <c r="J39" s="405"/>
      <c r="K39" s="405"/>
      <c r="L39" s="406"/>
      <c r="M39" s="405"/>
      <c r="N39" s="405"/>
      <c r="O39" s="405"/>
      <c r="P39" s="407"/>
      <c r="Q39" s="406"/>
      <c r="R39" s="405"/>
      <c r="S39" s="405"/>
      <c r="T39" s="405"/>
      <c r="U39" s="407"/>
      <c r="V39" s="408"/>
      <c r="W39" s="408"/>
    </row>
    <row r="40" spans="1:23">
      <c r="A40" s="397"/>
      <c r="B40" s="398"/>
      <c r="C40" s="399">
        <f t="shared" si="8"/>
        <v>0</v>
      </c>
      <c r="D40" s="399"/>
      <c r="E40" s="400"/>
      <c r="F40" s="401"/>
      <c r="G40" s="402"/>
      <c r="H40" s="403"/>
      <c r="I40" s="404"/>
      <c r="J40" s="405"/>
      <c r="K40" s="405"/>
      <c r="L40" s="406"/>
      <c r="M40" s="405"/>
      <c r="N40" s="405"/>
      <c r="O40" s="405"/>
      <c r="P40" s="407"/>
      <c r="Q40" s="406"/>
      <c r="R40" s="405"/>
      <c r="S40" s="405"/>
      <c r="T40" s="405"/>
      <c r="U40" s="407"/>
      <c r="V40" s="408"/>
      <c r="W40" s="408"/>
    </row>
    <row r="41" spans="1:23">
      <c r="A41" s="397"/>
      <c r="B41" s="398"/>
      <c r="C41" s="399">
        <f t="shared" si="8"/>
        <v>0</v>
      </c>
      <c r="D41" s="399"/>
      <c r="E41" s="400"/>
      <c r="F41" s="401"/>
      <c r="G41" s="402"/>
      <c r="H41" s="403"/>
      <c r="I41" s="404"/>
      <c r="J41" s="405"/>
      <c r="K41" s="405"/>
      <c r="L41" s="406"/>
      <c r="M41" s="405"/>
      <c r="N41" s="405"/>
      <c r="O41" s="405"/>
      <c r="P41" s="407"/>
      <c r="Q41" s="406"/>
      <c r="R41" s="405"/>
      <c r="S41" s="405"/>
      <c r="T41" s="405"/>
      <c r="U41" s="407"/>
      <c r="V41" s="408"/>
      <c r="W41" s="408"/>
    </row>
    <row r="42" spans="1:23">
      <c r="A42" s="397"/>
      <c r="B42" s="398"/>
      <c r="C42" s="399">
        <f t="shared" si="8"/>
        <v>0</v>
      </c>
      <c r="D42" s="399"/>
      <c r="E42" s="400"/>
      <c r="F42" s="401"/>
      <c r="G42" s="402"/>
      <c r="H42" s="403"/>
      <c r="I42" s="404"/>
      <c r="J42" s="405"/>
      <c r="K42" s="405"/>
      <c r="L42" s="406"/>
      <c r="M42" s="405"/>
      <c r="N42" s="405"/>
      <c r="O42" s="405"/>
      <c r="P42" s="407"/>
      <c r="Q42" s="406"/>
      <c r="R42" s="405"/>
      <c r="S42" s="405"/>
      <c r="T42" s="405"/>
      <c r="U42" s="407"/>
      <c r="V42" s="408"/>
      <c r="W42" s="408"/>
    </row>
    <row r="43" spans="1:23">
      <c r="A43" s="397"/>
      <c r="B43" s="398"/>
      <c r="C43" s="399">
        <f t="shared" si="8"/>
        <v>0</v>
      </c>
      <c r="D43" s="399"/>
      <c r="E43" s="400"/>
      <c r="F43" s="401"/>
      <c r="G43" s="402"/>
      <c r="H43" s="403"/>
      <c r="I43" s="404"/>
      <c r="J43" s="405"/>
      <c r="K43" s="405"/>
      <c r="L43" s="406"/>
      <c r="M43" s="405"/>
      <c r="N43" s="405"/>
      <c r="O43" s="405"/>
      <c r="P43" s="407"/>
      <c r="Q43" s="406"/>
      <c r="R43" s="405"/>
      <c r="S43" s="405"/>
      <c r="T43" s="405"/>
      <c r="U43" s="407"/>
      <c r="V43" s="408"/>
      <c r="W43" s="408"/>
    </row>
    <row r="44" spans="1:23">
      <c r="A44" s="397"/>
      <c r="B44" s="398"/>
      <c r="C44" s="399">
        <f t="shared" si="8"/>
        <v>0</v>
      </c>
      <c r="D44" s="399"/>
      <c r="E44" s="400"/>
      <c r="F44" s="401"/>
      <c r="G44" s="402"/>
      <c r="H44" s="403"/>
      <c r="I44" s="404"/>
      <c r="J44" s="405"/>
      <c r="K44" s="405"/>
      <c r="L44" s="406"/>
      <c r="M44" s="405"/>
      <c r="N44" s="405"/>
      <c r="O44" s="405"/>
      <c r="P44" s="407"/>
      <c r="Q44" s="406"/>
      <c r="R44" s="405"/>
      <c r="S44" s="405"/>
      <c r="T44" s="405"/>
      <c r="U44" s="407"/>
      <c r="V44" s="408"/>
      <c r="W44" s="408"/>
    </row>
    <row r="45" spans="1:23">
      <c r="A45" s="397"/>
      <c r="B45" s="398"/>
      <c r="C45" s="399">
        <f t="shared" si="8"/>
        <v>0</v>
      </c>
      <c r="D45" s="399"/>
      <c r="E45" s="400"/>
      <c r="F45" s="401"/>
      <c r="G45" s="402"/>
      <c r="H45" s="403"/>
      <c r="I45" s="404"/>
      <c r="J45" s="405"/>
      <c r="K45" s="405"/>
      <c r="L45" s="406"/>
      <c r="M45" s="405"/>
      <c r="N45" s="405"/>
      <c r="O45" s="405"/>
      <c r="P45" s="407"/>
      <c r="Q45" s="406"/>
      <c r="R45" s="405"/>
      <c r="S45" s="405"/>
      <c r="T45" s="405"/>
      <c r="U45" s="407"/>
      <c r="V45" s="408"/>
      <c r="W45" s="408"/>
    </row>
    <row r="46" spans="1:23">
      <c r="A46" s="397"/>
      <c r="B46" s="398"/>
      <c r="C46" s="399">
        <f t="shared" si="8"/>
        <v>0</v>
      </c>
      <c r="D46" s="399"/>
      <c r="E46" s="400"/>
      <c r="F46" s="401"/>
      <c r="G46" s="402"/>
      <c r="H46" s="403"/>
      <c r="I46" s="404"/>
      <c r="J46" s="405"/>
      <c r="K46" s="405"/>
      <c r="L46" s="406"/>
      <c r="M46" s="405"/>
      <c r="N46" s="405"/>
      <c r="O46" s="405"/>
      <c r="P46" s="407"/>
      <c r="Q46" s="406"/>
      <c r="R46" s="405"/>
      <c r="S46" s="405"/>
      <c r="T46" s="405"/>
      <c r="U46" s="407"/>
      <c r="V46" s="408"/>
      <c r="W46" s="408"/>
    </row>
    <row r="47" spans="1:23">
      <c r="A47" s="397"/>
      <c r="B47" s="398"/>
      <c r="C47" s="399">
        <f t="shared" si="8"/>
        <v>0</v>
      </c>
      <c r="D47" s="399"/>
      <c r="E47" s="400"/>
      <c r="F47" s="401"/>
      <c r="G47" s="402"/>
      <c r="H47" s="403"/>
      <c r="I47" s="404"/>
      <c r="J47" s="405"/>
      <c r="K47" s="405"/>
      <c r="L47" s="406"/>
      <c r="M47" s="405"/>
      <c r="N47" s="405"/>
      <c r="O47" s="405"/>
      <c r="P47" s="407"/>
      <c r="Q47" s="406"/>
      <c r="R47" s="405"/>
      <c r="S47" s="405"/>
      <c r="T47" s="405"/>
      <c r="U47" s="407"/>
      <c r="V47" s="408"/>
      <c r="W47" s="408"/>
    </row>
    <row r="48" spans="1:23">
      <c r="A48" s="397"/>
      <c r="B48" s="398"/>
      <c r="C48" s="399">
        <f t="shared" si="8"/>
        <v>0</v>
      </c>
      <c r="D48" s="399"/>
      <c r="E48" s="400"/>
      <c r="F48" s="401"/>
      <c r="G48" s="402"/>
      <c r="H48" s="403"/>
      <c r="I48" s="404"/>
      <c r="J48" s="405"/>
      <c r="K48" s="405"/>
      <c r="L48" s="406"/>
      <c r="M48" s="405"/>
      <c r="N48" s="405"/>
      <c r="O48" s="405"/>
      <c r="P48" s="407"/>
      <c r="Q48" s="406"/>
      <c r="R48" s="405"/>
      <c r="S48" s="405"/>
      <c r="T48" s="405"/>
      <c r="U48" s="407"/>
      <c r="V48" s="408"/>
      <c r="W48" s="408"/>
    </row>
    <row r="49" spans="1:23">
      <c r="A49" s="397"/>
      <c r="B49" s="398"/>
      <c r="C49" s="399">
        <f t="shared" si="8"/>
        <v>0</v>
      </c>
      <c r="D49" s="399"/>
      <c r="E49" s="400"/>
      <c r="F49" s="401"/>
      <c r="G49" s="402"/>
      <c r="H49" s="403"/>
      <c r="I49" s="404"/>
      <c r="J49" s="405"/>
      <c r="K49" s="405"/>
      <c r="L49" s="406"/>
      <c r="M49" s="405"/>
      <c r="N49" s="405"/>
      <c r="O49" s="405"/>
      <c r="P49" s="407"/>
      <c r="Q49" s="406"/>
      <c r="R49" s="405"/>
      <c r="S49" s="405"/>
      <c r="T49" s="405"/>
      <c r="U49" s="407"/>
      <c r="V49" s="408"/>
      <c r="W49" s="408"/>
    </row>
    <row r="50" spans="1:23">
      <c r="A50" s="397"/>
      <c r="B50" s="398"/>
      <c r="C50" s="399">
        <f t="shared" si="8"/>
        <v>0</v>
      </c>
      <c r="D50" s="399"/>
      <c r="E50" s="400"/>
      <c r="F50" s="401"/>
      <c r="G50" s="402"/>
      <c r="H50" s="403"/>
      <c r="I50" s="404"/>
      <c r="J50" s="405"/>
      <c r="K50" s="405"/>
      <c r="L50" s="406"/>
      <c r="M50" s="405"/>
      <c r="N50" s="405"/>
      <c r="O50" s="405"/>
      <c r="P50" s="407"/>
      <c r="Q50" s="406"/>
      <c r="R50" s="405"/>
      <c r="S50" s="405"/>
      <c r="T50" s="405"/>
      <c r="U50" s="407"/>
      <c r="V50" s="408"/>
      <c r="W50" s="408"/>
    </row>
    <row r="51" spans="1:23">
      <c r="A51" s="397"/>
      <c r="B51" s="398"/>
      <c r="C51" s="399">
        <f t="shared" si="8"/>
        <v>0</v>
      </c>
      <c r="D51" s="399"/>
      <c r="E51" s="400"/>
      <c r="F51" s="401"/>
      <c r="G51" s="402"/>
      <c r="H51" s="403"/>
      <c r="I51" s="404"/>
      <c r="J51" s="405"/>
      <c r="K51" s="405"/>
      <c r="L51" s="406"/>
      <c r="M51" s="405"/>
      <c r="N51" s="405"/>
      <c r="O51" s="405"/>
      <c r="P51" s="407"/>
      <c r="Q51" s="406"/>
      <c r="R51" s="405"/>
      <c r="S51" s="405"/>
      <c r="T51" s="405"/>
      <c r="U51" s="407"/>
      <c r="V51" s="408"/>
      <c r="W51" s="408"/>
    </row>
    <row r="52" spans="1:23">
      <c r="A52" s="397"/>
      <c r="B52" s="398"/>
      <c r="C52" s="399">
        <f t="shared" si="8"/>
        <v>0</v>
      </c>
      <c r="D52" s="399"/>
      <c r="E52" s="400"/>
      <c r="F52" s="401"/>
      <c r="G52" s="402"/>
      <c r="H52" s="403"/>
      <c r="I52" s="404"/>
      <c r="J52" s="405"/>
      <c r="K52" s="405"/>
      <c r="L52" s="406"/>
      <c r="M52" s="405"/>
      <c r="N52" s="405"/>
      <c r="O52" s="405"/>
      <c r="P52" s="407"/>
      <c r="Q52" s="406"/>
      <c r="R52" s="405"/>
      <c r="S52" s="405"/>
      <c r="T52" s="405"/>
      <c r="U52" s="407"/>
      <c r="V52" s="408"/>
      <c r="W52" s="408"/>
    </row>
    <row r="53" spans="1:23">
      <c r="A53" s="397"/>
      <c r="B53" s="398"/>
      <c r="C53" s="399">
        <f t="shared" si="8"/>
        <v>0</v>
      </c>
      <c r="D53" s="399"/>
      <c r="E53" s="400"/>
      <c r="F53" s="401"/>
      <c r="G53" s="402"/>
      <c r="H53" s="403"/>
      <c r="I53" s="404"/>
      <c r="J53" s="405"/>
      <c r="K53" s="405"/>
      <c r="L53" s="406"/>
      <c r="M53" s="405"/>
      <c r="N53" s="405"/>
      <c r="O53" s="405"/>
      <c r="P53" s="407"/>
      <c r="Q53" s="406"/>
      <c r="R53" s="405"/>
      <c r="S53" s="405"/>
      <c r="T53" s="405"/>
      <c r="U53" s="407"/>
      <c r="V53" s="408"/>
      <c r="W53" s="408"/>
    </row>
    <row r="54" spans="1:23">
      <c r="A54" s="397"/>
      <c r="B54" s="398"/>
      <c r="C54" s="399">
        <f t="shared" si="8"/>
        <v>0</v>
      </c>
      <c r="D54" s="399"/>
      <c r="E54" s="400"/>
      <c r="F54" s="401"/>
      <c r="G54" s="402"/>
      <c r="H54" s="403"/>
      <c r="I54" s="404"/>
      <c r="J54" s="405"/>
      <c r="K54" s="405"/>
      <c r="L54" s="406"/>
      <c r="M54" s="405"/>
      <c r="N54" s="405"/>
      <c r="O54" s="405"/>
      <c r="P54" s="407"/>
      <c r="Q54" s="406"/>
      <c r="R54" s="405"/>
      <c r="S54" s="405"/>
      <c r="T54" s="405"/>
      <c r="U54" s="407"/>
      <c r="V54" s="408"/>
      <c r="W54" s="408"/>
    </row>
    <row r="55" spans="1:23">
      <c r="A55" s="397"/>
      <c r="B55" s="398"/>
      <c r="C55" s="399">
        <f t="shared" si="8"/>
        <v>0</v>
      </c>
      <c r="D55" s="399"/>
      <c r="E55" s="400"/>
      <c r="F55" s="401"/>
      <c r="G55" s="402"/>
      <c r="H55" s="403"/>
      <c r="I55" s="404"/>
      <c r="J55" s="405"/>
      <c r="K55" s="405"/>
      <c r="L55" s="406"/>
      <c r="M55" s="405"/>
      <c r="N55" s="405"/>
      <c r="O55" s="405"/>
      <c r="P55" s="407"/>
      <c r="Q55" s="406"/>
      <c r="R55" s="405"/>
      <c r="S55" s="405"/>
      <c r="T55" s="405"/>
      <c r="U55" s="407"/>
      <c r="V55" s="408"/>
      <c r="W55" s="408"/>
    </row>
    <row r="56" spans="1:23">
      <c r="A56" s="397"/>
      <c r="B56" s="398"/>
      <c r="C56" s="399">
        <f t="shared" si="8"/>
        <v>0</v>
      </c>
      <c r="D56" s="399"/>
      <c r="E56" s="400"/>
      <c r="F56" s="401"/>
      <c r="G56" s="402"/>
      <c r="H56" s="403"/>
      <c r="I56" s="404"/>
      <c r="J56" s="405"/>
      <c r="K56" s="405"/>
      <c r="L56" s="406"/>
      <c r="M56" s="405"/>
      <c r="N56" s="405"/>
      <c r="O56" s="405"/>
      <c r="P56" s="407"/>
      <c r="Q56" s="406"/>
      <c r="R56" s="405"/>
      <c r="S56" s="405"/>
      <c r="T56" s="405"/>
      <c r="U56" s="407"/>
      <c r="V56" s="408"/>
      <c r="W56" s="408"/>
    </row>
    <row r="57" spans="1:23">
      <c r="A57" s="397"/>
      <c r="B57" s="398"/>
      <c r="C57" s="399">
        <f t="shared" si="8"/>
        <v>0</v>
      </c>
      <c r="D57" s="399"/>
      <c r="E57" s="400"/>
      <c r="F57" s="401"/>
      <c r="G57" s="402"/>
      <c r="H57" s="403"/>
      <c r="I57" s="404"/>
      <c r="J57" s="405"/>
      <c r="K57" s="405"/>
      <c r="L57" s="406"/>
      <c r="M57" s="405"/>
      <c r="N57" s="405"/>
      <c r="O57" s="405"/>
      <c r="P57" s="407"/>
      <c r="Q57" s="406"/>
      <c r="R57" s="405"/>
      <c r="S57" s="405"/>
      <c r="T57" s="405"/>
      <c r="U57" s="407"/>
      <c r="V57" s="408"/>
      <c r="W57" s="408"/>
    </row>
    <row r="58" spans="1:23">
      <c r="A58" s="397"/>
      <c r="B58" s="398"/>
      <c r="C58" s="399">
        <f t="shared" si="8"/>
        <v>0</v>
      </c>
      <c r="D58" s="399"/>
      <c r="E58" s="400"/>
      <c r="F58" s="401"/>
      <c r="G58" s="402"/>
      <c r="H58" s="403"/>
      <c r="I58" s="404"/>
      <c r="J58" s="405"/>
      <c r="K58" s="405"/>
      <c r="L58" s="406"/>
      <c r="M58" s="405"/>
      <c r="N58" s="405"/>
      <c r="O58" s="405"/>
      <c r="P58" s="407"/>
      <c r="Q58" s="406"/>
      <c r="R58" s="405"/>
      <c r="S58" s="405"/>
      <c r="T58" s="405"/>
      <c r="U58" s="407"/>
      <c r="V58" s="408"/>
      <c r="W58" s="408"/>
    </row>
    <row r="59" spans="1:23">
      <c r="A59" s="397"/>
      <c r="B59" s="398"/>
      <c r="C59" s="399">
        <f t="shared" si="8"/>
        <v>0</v>
      </c>
      <c r="D59" s="399"/>
      <c r="E59" s="400"/>
      <c r="F59" s="401"/>
      <c r="G59" s="402"/>
      <c r="H59" s="403"/>
      <c r="I59" s="404"/>
      <c r="J59" s="405"/>
      <c r="K59" s="405"/>
      <c r="L59" s="406"/>
      <c r="M59" s="405"/>
      <c r="N59" s="405"/>
      <c r="O59" s="405"/>
      <c r="P59" s="407"/>
      <c r="Q59" s="406"/>
      <c r="R59" s="405"/>
      <c r="S59" s="405"/>
      <c r="T59" s="405"/>
      <c r="U59" s="407"/>
      <c r="V59" s="408"/>
      <c r="W59" s="408"/>
    </row>
    <row r="60" spans="1:23">
      <c r="A60" s="397"/>
      <c r="B60" s="398"/>
      <c r="C60" s="399">
        <f t="shared" si="8"/>
        <v>0</v>
      </c>
      <c r="D60" s="399"/>
      <c r="E60" s="400"/>
      <c r="F60" s="401"/>
      <c r="G60" s="402"/>
      <c r="H60" s="403"/>
      <c r="I60" s="404"/>
      <c r="J60" s="405"/>
      <c r="K60" s="405"/>
      <c r="L60" s="406"/>
      <c r="M60" s="405"/>
      <c r="N60" s="405"/>
      <c r="O60" s="405"/>
      <c r="P60" s="407"/>
      <c r="Q60" s="406"/>
      <c r="R60" s="405"/>
      <c r="S60" s="405"/>
      <c r="T60" s="405"/>
      <c r="U60" s="407"/>
      <c r="V60" s="408"/>
      <c r="W60" s="408"/>
    </row>
    <row r="61" spans="1:23">
      <c r="A61" s="397"/>
      <c r="B61" s="398"/>
      <c r="C61" s="399">
        <f t="shared" si="8"/>
        <v>0</v>
      </c>
      <c r="D61" s="399"/>
      <c r="E61" s="400"/>
      <c r="F61" s="401"/>
      <c r="G61" s="402"/>
      <c r="H61" s="403"/>
      <c r="I61" s="404"/>
      <c r="J61" s="405"/>
      <c r="K61" s="405"/>
      <c r="L61" s="406"/>
      <c r="M61" s="405"/>
      <c r="N61" s="405"/>
      <c r="O61" s="405"/>
      <c r="P61" s="407"/>
      <c r="Q61" s="406"/>
      <c r="R61" s="405"/>
      <c r="S61" s="405"/>
      <c r="T61" s="405"/>
      <c r="U61" s="407"/>
      <c r="V61" s="408"/>
      <c r="W61" s="408"/>
    </row>
    <row r="62" spans="1:23">
      <c r="A62" s="397"/>
      <c r="B62" s="398"/>
      <c r="C62" s="399">
        <f t="shared" si="8"/>
        <v>0</v>
      </c>
      <c r="D62" s="399"/>
      <c r="E62" s="400"/>
      <c r="F62" s="401"/>
      <c r="G62" s="402"/>
      <c r="H62" s="403"/>
      <c r="I62" s="404"/>
      <c r="J62" s="405"/>
      <c r="K62" s="405"/>
      <c r="L62" s="406"/>
      <c r="M62" s="405"/>
      <c r="N62" s="405"/>
      <c r="O62" s="405"/>
      <c r="P62" s="407"/>
      <c r="Q62" s="406"/>
      <c r="R62" s="405"/>
      <c r="S62" s="405"/>
      <c r="T62" s="405"/>
      <c r="U62" s="407"/>
      <c r="V62" s="408"/>
      <c r="W62" s="408"/>
    </row>
    <row r="63" spans="1:23">
      <c r="A63" s="397"/>
      <c r="B63" s="398"/>
      <c r="C63" s="399">
        <f t="shared" si="8"/>
        <v>0</v>
      </c>
      <c r="D63" s="399"/>
      <c r="E63" s="400"/>
      <c r="F63" s="401"/>
      <c r="G63" s="402"/>
      <c r="H63" s="403"/>
      <c r="I63" s="404"/>
      <c r="J63" s="405"/>
      <c r="K63" s="405"/>
      <c r="L63" s="406"/>
      <c r="M63" s="405"/>
      <c r="N63" s="405"/>
      <c r="O63" s="405"/>
      <c r="P63" s="407"/>
      <c r="Q63" s="406"/>
      <c r="R63" s="405"/>
      <c r="S63" s="405"/>
      <c r="T63" s="405"/>
      <c r="U63" s="407"/>
      <c r="V63" s="408"/>
      <c r="W63" s="408"/>
    </row>
    <row r="64" spans="1:23" ht="15.75" thickBot="1">
      <c r="A64" s="397"/>
      <c r="B64" s="398"/>
      <c r="C64" s="399">
        <f t="shared" ref="C64" si="9">E64</f>
        <v>0</v>
      </c>
      <c r="D64" s="399"/>
      <c r="E64" s="400"/>
      <c r="F64" s="401"/>
      <c r="G64" s="402"/>
      <c r="H64" s="403"/>
      <c r="I64" s="404"/>
      <c r="J64" s="410"/>
      <c r="K64" s="410"/>
      <c r="L64" s="409"/>
      <c r="M64" s="410"/>
      <c r="N64" s="410"/>
      <c r="O64" s="410"/>
      <c r="P64" s="411"/>
      <c r="Q64" s="409"/>
      <c r="R64" s="410"/>
      <c r="S64" s="410"/>
      <c r="T64" s="410"/>
      <c r="U64" s="411"/>
      <c r="V64" s="408"/>
      <c r="W64" s="408"/>
    </row>
    <row r="65" spans="1:23">
      <c r="A65" s="397"/>
      <c r="B65" s="397"/>
      <c r="C65" s="397"/>
      <c r="D65" s="397"/>
      <c r="E65" s="412"/>
      <c r="F65" s="413"/>
      <c r="G65" s="413"/>
      <c r="H65" s="413"/>
      <c r="I65" s="413"/>
      <c r="J65" s="640">
        <f>SUM(J15:J64)</f>
        <v>0</v>
      </c>
      <c r="K65" s="640">
        <f>SUM(K15:K64)</f>
        <v>0</v>
      </c>
      <c r="L65" s="640">
        <f>SUM(L15:L64)</f>
        <v>0</v>
      </c>
      <c r="M65" s="640">
        <f>SUM(M15:M64)</f>
        <v>0</v>
      </c>
      <c r="N65" s="640">
        <f>SUM(N15:N64)</f>
        <v>0</v>
      </c>
      <c r="O65" s="640">
        <f>SUM(O15:O64)</f>
        <v>0</v>
      </c>
      <c r="P65" s="640">
        <f>SUM(P15:P64)</f>
        <v>0</v>
      </c>
      <c r="Q65" s="640">
        <f>SUM(Q15:Q64)</f>
        <v>0</v>
      </c>
      <c r="R65" s="640">
        <f>SUM(R15:R64)</f>
        <v>0</v>
      </c>
      <c r="S65" s="640">
        <f>SUM(S15:S64)</f>
        <v>0</v>
      </c>
      <c r="T65" s="640">
        <f>SUM(T15:T64)</f>
        <v>0</v>
      </c>
      <c r="U65" s="640">
        <f>SUM(U15:U64)</f>
        <v>0</v>
      </c>
      <c r="V65" s="408"/>
      <c r="W65" s="408"/>
    </row>
    <row r="276" spans="11:21">
      <c r="K276" s="408"/>
      <c r="L276" s="408"/>
      <c r="M276" s="408"/>
      <c r="N276" s="414"/>
      <c r="O276" s="414"/>
      <c r="P276" s="414"/>
      <c r="Q276" s="408"/>
      <c r="R276" s="408"/>
      <c r="S276" s="414"/>
      <c r="T276" s="414"/>
      <c r="U276" s="414"/>
    </row>
    <row r="277" spans="11:21">
      <c r="K277" s="408"/>
      <c r="L277" s="408"/>
      <c r="M277" s="408"/>
      <c r="N277" s="414"/>
      <c r="O277" s="414"/>
      <c r="P277" s="414"/>
      <c r="Q277" s="408"/>
      <c r="R277" s="408"/>
      <c r="S277" s="414"/>
      <c r="T277" s="414"/>
      <c r="U277" s="414"/>
    </row>
    <row r="278" spans="11:21">
      <c r="K278" s="408"/>
      <c r="L278" s="408"/>
      <c r="M278" s="408"/>
      <c r="N278" s="414"/>
      <c r="O278" s="414"/>
      <c r="P278" s="414"/>
      <c r="Q278" s="408"/>
      <c r="R278" s="408"/>
      <c r="S278" s="414"/>
      <c r="T278" s="414"/>
      <c r="U278" s="414"/>
    </row>
    <row r="279" spans="11:21">
      <c r="K279" s="408"/>
      <c r="L279" s="408"/>
      <c r="M279" s="408"/>
      <c r="N279" s="414"/>
      <c r="O279" s="414"/>
      <c r="P279" s="414"/>
      <c r="Q279" s="408"/>
      <c r="R279" s="408"/>
      <c r="S279" s="414"/>
      <c r="T279" s="414"/>
      <c r="U279" s="414"/>
    </row>
    <row r="280" spans="11:21">
      <c r="K280" s="408"/>
      <c r="L280" s="408"/>
      <c r="M280" s="408"/>
      <c r="N280" s="414"/>
      <c r="O280" s="414"/>
      <c r="P280" s="414"/>
      <c r="Q280" s="408"/>
      <c r="R280" s="408"/>
      <c r="S280" s="414"/>
      <c r="T280" s="414"/>
      <c r="U280" s="414"/>
    </row>
    <row r="281" spans="11:21">
      <c r="K281" s="408"/>
      <c r="L281" s="408"/>
      <c r="M281" s="408"/>
      <c r="N281" s="414"/>
      <c r="O281" s="414"/>
      <c r="P281" s="414"/>
      <c r="Q281" s="408"/>
      <c r="R281" s="408"/>
      <c r="S281" s="414"/>
      <c r="T281" s="414"/>
      <c r="U281" s="414"/>
    </row>
    <row r="282" spans="11:21">
      <c r="K282" s="408"/>
      <c r="L282" s="408"/>
      <c r="M282" s="408"/>
      <c r="N282" s="414"/>
      <c r="O282" s="414"/>
      <c r="P282" s="414"/>
      <c r="Q282" s="408"/>
      <c r="R282" s="408"/>
      <c r="S282" s="414"/>
      <c r="T282" s="414"/>
      <c r="U282" s="414"/>
    </row>
    <row r="283" spans="11:21">
      <c r="K283" s="408"/>
      <c r="L283" s="408"/>
      <c r="M283" s="408"/>
      <c r="N283" s="414"/>
      <c r="O283" s="414"/>
      <c r="P283" s="414"/>
      <c r="Q283" s="408"/>
      <c r="R283" s="408"/>
      <c r="S283" s="414"/>
      <c r="T283" s="414"/>
      <c r="U283" s="414"/>
    </row>
    <row r="284" spans="11:21">
      <c r="K284" s="408"/>
      <c r="L284" s="408"/>
      <c r="M284" s="408"/>
      <c r="N284" s="414"/>
      <c r="O284" s="414"/>
      <c r="P284" s="414"/>
      <c r="Q284" s="408"/>
      <c r="R284" s="408"/>
      <c r="S284" s="414"/>
      <c r="T284" s="414"/>
      <c r="U284" s="414"/>
    </row>
    <row r="285" spans="11:21">
      <c r="K285" s="408"/>
      <c r="L285" s="408"/>
      <c r="M285" s="408"/>
      <c r="N285" s="414"/>
      <c r="O285" s="414"/>
      <c r="P285" s="414"/>
      <c r="Q285" s="408"/>
      <c r="R285" s="408"/>
      <c r="S285" s="414"/>
      <c r="T285" s="414"/>
      <c r="U285" s="414"/>
    </row>
    <row r="286" spans="11:21">
      <c r="K286" s="408"/>
      <c r="L286" s="408"/>
      <c r="M286" s="408"/>
      <c r="N286" s="414"/>
      <c r="O286" s="414"/>
      <c r="P286" s="414"/>
      <c r="Q286" s="408"/>
      <c r="R286" s="408"/>
      <c r="S286" s="414"/>
      <c r="T286" s="414"/>
      <c r="U286" s="414"/>
    </row>
    <row r="287" spans="11:21">
      <c r="K287" s="415">
        <f>SUM(K15:K286)</f>
        <v>0</v>
      </c>
      <c r="L287" s="415">
        <f>SUM(L15:L286)</f>
        <v>0</v>
      </c>
      <c r="M287" s="415">
        <f>SUM(M15:M286)</f>
        <v>0</v>
      </c>
      <c r="N287" s="415">
        <f>SUM(N15:N286)</f>
        <v>0</v>
      </c>
      <c r="O287" s="415">
        <f>SUM(O15:O286)</f>
        <v>0</v>
      </c>
      <c r="P287" s="415">
        <f>SUM(P15:P286)</f>
        <v>0</v>
      </c>
      <c r="Q287" s="415">
        <f>SUM(Q15:Q286)</f>
        <v>0</v>
      </c>
      <c r="R287" s="415">
        <f>SUM(R15:R286)</f>
        <v>0</v>
      </c>
      <c r="S287" s="415">
        <f>SUM(S15:S286)</f>
        <v>0</v>
      </c>
      <c r="T287" s="415">
        <f>SUM(T15:T286)</f>
        <v>0</v>
      </c>
      <c r="U287" s="415">
        <f>SUM(U15:U286)</f>
        <v>0</v>
      </c>
    </row>
  </sheetData>
  <sheetProtection algorithmName="SHA-512" hashValue="YRBqSkIDwkTMsxt5jEynccmUiaFHYjkcoooQpq/ow2ALzD+hFOGwwAWjBsy4pZW3BN455abE5f+QhOttCJhRSQ==" saltValue="+Z0BY0N6hjwvwbkhwYOPlQ==" spinCount="100000" sheet="1" objects="1" scenarios="1"/>
  <mergeCells count="2">
    <mergeCell ref="E13:K13"/>
    <mergeCell ref="Q3:U3"/>
  </mergeCells>
  <conditionalFormatting sqref="B15:B64">
    <cfRule type="cellIs" dxfId="1" priority="2" operator="notEqual">
      <formula>#REF!</formula>
    </cfRule>
  </conditionalFormatting>
  <conditionalFormatting sqref="F15:F64">
    <cfRule type="expression" dxfId="0" priority="1" stopIfTrue="1">
      <formula>AND(F15="",G15&lt;&gt;"")</formula>
    </cfRule>
  </conditionalFormatting>
  <dataValidations disablePrompts="1" count="1">
    <dataValidation type="list" showInputMessage="1" showErrorMessage="1" sqref="F15:F64">
      <formula1>$F$5:$F$9</formula1>
    </dataValidation>
  </dataValidations>
  <printOptions headings="1"/>
  <pageMargins left="0.39370078740157483" right="0.39370078740157483" top="0.39370078740157483" bottom="0.3937007874015748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39997558519241921"/>
    <pageSetUpPr fitToPage="1"/>
  </sheetPr>
  <dimension ref="B1:AN51"/>
  <sheetViews>
    <sheetView showGridLines="0" zoomScaleNormal="100" zoomScaleSheetLayoutView="100" workbookViewId="0">
      <selection activeCell="C4" sqref="C4"/>
    </sheetView>
  </sheetViews>
  <sheetFormatPr baseColWidth="10" defaultColWidth="11.42578125" defaultRowHeight="18" customHeight="1"/>
  <cols>
    <col min="1" max="1" width="3.140625" style="510" customWidth="1"/>
    <col min="2" max="2" width="51.7109375" style="510" customWidth="1"/>
    <col min="3" max="3" width="15.5703125" style="510" customWidth="1"/>
    <col min="4" max="4" width="17.42578125" style="510" customWidth="1"/>
    <col min="5" max="5" width="17.140625" style="510" customWidth="1"/>
    <col min="6" max="6" width="4.140625" style="510" customWidth="1"/>
    <col min="7" max="7" width="51.7109375" style="510" customWidth="1"/>
    <col min="8" max="8" width="15.5703125" style="510" customWidth="1"/>
    <col min="9" max="9" width="17.42578125" style="510" customWidth="1"/>
    <col min="10" max="10" width="17.140625" style="510" customWidth="1"/>
    <col min="11" max="11" width="4.140625" style="510" customWidth="1"/>
    <col min="12" max="12" width="51.7109375" style="510" customWidth="1"/>
    <col min="13" max="13" width="15.5703125" style="510" customWidth="1"/>
    <col min="14" max="14" width="17.42578125" style="510" customWidth="1"/>
    <col min="15" max="15" width="17.140625" style="510" customWidth="1"/>
    <col min="16" max="16" width="4.140625" style="510" customWidth="1"/>
    <col min="17" max="17" width="51.7109375" style="510" customWidth="1"/>
    <col min="18" max="18" width="15.5703125" style="510" customWidth="1"/>
    <col min="19" max="19" width="17.42578125" style="510" customWidth="1"/>
    <col min="20" max="20" width="17.140625" style="510" customWidth="1"/>
    <col min="21" max="21" width="4.140625" style="510" customWidth="1"/>
    <col min="22" max="22" width="51.7109375" style="510" customWidth="1"/>
    <col min="23" max="23" width="15.5703125" style="510" customWidth="1"/>
    <col min="24" max="24" width="17.42578125" style="510" customWidth="1"/>
    <col min="25" max="25" width="17.140625" style="510" customWidth="1"/>
    <col min="26" max="26" width="4.140625" style="510" customWidth="1"/>
    <col min="27" max="27" width="51.7109375" style="510" customWidth="1"/>
    <col min="28" max="28" width="15.5703125" style="510" customWidth="1"/>
    <col min="29" max="29" width="17.42578125" style="510" customWidth="1"/>
    <col min="30" max="30" width="17.140625" style="510" customWidth="1"/>
    <col min="31" max="31" width="4.140625" style="510" customWidth="1"/>
    <col min="32" max="32" width="51.7109375" style="510" customWidth="1"/>
    <col min="33" max="33" width="15.5703125" style="510" customWidth="1"/>
    <col min="34" max="34" width="17.42578125" style="510" customWidth="1"/>
    <col min="35" max="35" width="17.140625" style="510" customWidth="1"/>
    <col min="36" max="36" width="4.140625" style="510" customWidth="1"/>
    <col min="37" max="37" width="51.7109375" style="510" customWidth="1"/>
    <col min="38" max="38" width="15.5703125" style="510" customWidth="1"/>
    <col min="39" max="39" width="17.42578125" style="510" customWidth="1"/>
    <col min="40" max="40" width="17.140625" style="510" customWidth="1"/>
    <col min="41" max="16384" width="11.42578125" style="510"/>
  </cols>
  <sheetData>
    <row r="1" spans="2:40" ht="31.9" customHeight="1">
      <c r="B1" s="629" t="s">
        <v>257</v>
      </c>
      <c r="C1" s="629"/>
      <c r="D1" s="629"/>
      <c r="E1" s="629"/>
      <c r="F1" s="509"/>
      <c r="G1" s="629"/>
      <c r="H1" s="629"/>
      <c r="I1" s="629"/>
      <c r="J1" s="629"/>
      <c r="K1" s="509"/>
      <c r="L1" s="629"/>
      <c r="M1" s="629"/>
      <c r="N1" s="629"/>
      <c r="O1" s="629"/>
      <c r="P1" s="509"/>
      <c r="Q1" s="629"/>
      <c r="R1" s="629"/>
      <c r="S1" s="629"/>
      <c r="T1" s="629"/>
      <c r="U1" s="509"/>
      <c r="V1" s="629"/>
      <c r="W1" s="629"/>
      <c r="X1" s="629"/>
      <c r="Y1" s="629"/>
      <c r="Z1" s="509"/>
      <c r="AA1" s="629"/>
      <c r="AB1" s="629"/>
      <c r="AC1" s="629"/>
      <c r="AD1" s="629"/>
      <c r="AE1" s="509"/>
      <c r="AF1" s="629"/>
      <c r="AG1" s="629"/>
      <c r="AH1" s="629"/>
      <c r="AI1" s="629"/>
      <c r="AJ1" s="509"/>
      <c r="AK1" s="629"/>
      <c r="AL1" s="629"/>
      <c r="AM1" s="629"/>
      <c r="AN1" s="629"/>
    </row>
    <row r="2" spans="2:40" ht="22.9" customHeight="1">
      <c r="B2" s="630" t="s">
        <v>300</v>
      </c>
      <c r="C2" s="630"/>
      <c r="D2" s="630"/>
      <c r="E2" s="630"/>
      <c r="G2" s="630"/>
      <c r="H2" s="630"/>
      <c r="I2" s="630"/>
      <c r="J2" s="630"/>
      <c r="L2" s="630"/>
      <c r="M2" s="630"/>
      <c r="N2" s="630"/>
      <c r="O2" s="630"/>
      <c r="Q2" s="630"/>
      <c r="R2" s="630"/>
      <c r="S2" s="630"/>
      <c r="T2" s="630"/>
      <c r="V2" s="630"/>
      <c r="W2" s="630"/>
      <c r="X2" s="630"/>
      <c r="Y2" s="630"/>
      <c r="AA2" s="630"/>
      <c r="AB2" s="630"/>
      <c r="AC2" s="630"/>
      <c r="AD2" s="630"/>
      <c r="AF2" s="630"/>
      <c r="AG2" s="630"/>
      <c r="AH2" s="630"/>
      <c r="AI2" s="630"/>
      <c r="AK2" s="630"/>
      <c r="AL2" s="630"/>
      <c r="AM2" s="630"/>
      <c r="AN2" s="630"/>
    </row>
    <row r="3" spans="2:40" ht="22.9" customHeight="1">
      <c r="B3" s="530" t="s">
        <v>276</v>
      </c>
      <c r="G3" s="530" t="s">
        <v>276</v>
      </c>
      <c r="L3" s="530" t="s">
        <v>276</v>
      </c>
      <c r="Q3" s="530" t="s">
        <v>276</v>
      </c>
      <c r="V3" s="530" t="s">
        <v>276</v>
      </c>
      <c r="AA3" s="530" t="s">
        <v>276</v>
      </c>
      <c r="AF3" s="530" t="s">
        <v>276</v>
      </c>
      <c r="AK3" s="530" t="s">
        <v>276</v>
      </c>
    </row>
    <row r="4" spans="2:40" ht="18" customHeight="1" thickBot="1">
      <c r="B4" s="529"/>
      <c r="C4" s="531" t="s">
        <v>79</v>
      </c>
      <c r="D4" s="511"/>
      <c r="E4" s="511"/>
      <c r="G4" s="529"/>
      <c r="H4" s="531" t="s">
        <v>80</v>
      </c>
      <c r="I4" s="511"/>
      <c r="J4" s="511"/>
      <c r="L4" s="529"/>
      <c r="M4" s="531" t="s">
        <v>81</v>
      </c>
      <c r="N4" s="511"/>
      <c r="O4" s="511"/>
      <c r="Q4" s="529"/>
      <c r="R4" s="531" t="s">
        <v>82</v>
      </c>
      <c r="S4" s="511"/>
      <c r="T4" s="511"/>
      <c r="V4" s="529"/>
      <c r="W4" s="531" t="s">
        <v>83</v>
      </c>
      <c r="X4" s="511"/>
      <c r="Y4" s="511"/>
      <c r="AA4" s="529"/>
      <c r="AB4" s="531" t="s">
        <v>84</v>
      </c>
      <c r="AC4" s="511"/>
      <c r="AD4" s="511"/>
      <c r="AF4" s="529"/>
      <c r="AG4" s="531" t="s">
        <v>78</v>
      </c>
      <c r="AH4" s="511"/>
      <c r="AI4" s="511"/>
      <c r="AK4" s="529"/>
      <c r="AL4" s="531" t="s">
        <v>77</v>
      </c>
      <c r="AM4" s="511"/>
      <c r="AN4" s="511"/>
    </row>
    <row r="5" spans="2:40" ht="7.9" customHeight="1" thickBot="1">
      <c r="B5" s="512"/>
      <c r="C5" s="512"/>
      <c r="D5" s="512"/>
      <c r="E5" s="512"/>
      <c r="G5" s="512"/>
      <c r="H5" s="512"/>
      <c r="I5" s="512"/>
      <c r="J5" s="512"/>
      <c r="L5" s="512"/>
      <c r="M5" s="512"/>
      <c r="N5" s="512"/>
      <c r="O5" s="512"/>
      <c r="Q5" s="512"/>
      <c r="R5" s="512"/>
      <c r="S5" s="512"/>
      <c r="T5" s="512"/>
      <c r="V5" s="512"/>
      <c r="W5" s="512"/>
      <c r="X5" s="512"/>
      <c r="Y5" s="512"/>
      <c r="AA5" s="512"/>
      <c r="AB5" s="512"/>
      <c r="AC5" s="512"/>
      <c r="AD5" s="512"/>
      <c r="AF5" s="512"/>
      <c r="AG5" s="512"/>
      <c r="AH5" s="512"/>
      <c r="AI5" s="512"/>
      <c r="AK5" s="512"/>
      <c r="AL5" s="512"/>
      <c r="AM5" s="512"/>
      <c r="AN5" s="512"/>
    </row>
    <row r="6" spans="2:40" ht="17.25" customHeight="1" thickBot="1">
      <c r="B6" s="513" t="s">
        <v>277</v>
      </c>
      <c r="C6" s="514" t="s">
        <v>258</v>
      </c>
      <c r="D6" s="514" t="s">
        <v>259</v>
      </c>
      <c r="E6" s="514" t="s">
        <v>260</v>
      </c>
      <c r="G6" s="513" t="s">
        <v>277</v>
      </c>
      <c r="H6" s="514" t="s">
        <v>258</v>
      </c>
      <c r="I6" s="514" t="s">
        <v>259</v>
      </c>
      <c r="J6" s="514" t="s">
        <v>260</v>
      </c>
      <c r="L6" s="513" t="s">
        <v>277</v>
      </c>
      <c r="M6" s="514" t="s">
        <v>258</v>
      </c>
      <c r="N6" s="514" t="s">
        <v>259</v>
      </c>
      <c r="O6" s="514" t="s">
        <v>260</v>
      </c>
      <c r="Q6" s="513" t="s">
        <v>277</v>
      </c>
      <c r="R6" s="514" t="s">
        <v>258</v>
      </c>
      <c r="S6" s="514" t="s">
        <v>259</v>
      </c>
      <c r="T6" s="514" t="s">
        <v>260</v>
      </c>
      <c r="V6" s="513" t="s">
        <v>277</v>
      </c>
      <c r="W6" s="514" t="s">
        <v>258</v>
      </c>
      <c r="X6" s="514" t="s">
        <v>259</v>
      </c>
      <c r="Y6" s="514" t="s">
        <v>260</v>
      </c>
      <c r="AA6" s="513" t="s">
        <v>277</v>
      </c>
      <c r="AB6" s="514" t="s">
        <v>258</v>
      </c>
      <c r="AC6" s="514" t="s">
        <v>259</v>
      </c>
      <c r="AD6" s="514" t="s">
        <v>260</v>
      </c>
      <c r="AF6" s="513" t="s">
        <v>277</v>
      </c>
      <c r="AG6" s="514" t="s">
        <v>258</v>
      </c>
      <c r="AH6" s="514" t="s">
        <v>259</v>
      </c>
      <c r="AI6" s="514" t="s">
        <v>260</v>
      </c>
      <c r="AK6" s="513" t="s">
        <v>277</v>
      </c>
      <c r="AL6" s="514" t="s">
        <v>258</v>
      </c>
      <c r="AM6" s="514" t="s">
        <v>259</v>
      </c>
      <c r="AN6" s="514" t="s">
        <v>260</v>
      </c>
    </row>
    <row r="7" spans="2:40" ht="19.5" customHeight="1">
      <c r="B7" s="515" t="s">
        <v>261</v>
      </c>
      <c r="C7" s="516">
        <f>AVERAGE(C8,C13,C18,C23)</f>
        <v>0</v>
      </c>
      <c r="D7" s="516">
        <f>AVERAGE(D8,D13,D18,D23)</f>
        <v>0</v>
      </c>
      <c r="E7" s="516">
        <f>AVERAGE(E8,E13,E18,E23)</f>
        <v>0</v>
      </c>
      <c r="G7" s="515" t="s">
        <v>261</v>
      </c>
      <c r="H7" s="516">
        <f>AVERAGE(H8,H13,H18,H23)</f>
        <v>0</v>
      </c>
      <c r="I7" s="516">
        <f>AVERAGE(I8,I13,I18,I23)</f>
        <v>0</v>
      </c>
      <c r="J7" s="516">
        <f>AVERAGE(J8,J13,J18,J23)</f>
        <v>0</v>
      </c>
      <c r="L7" s="515" t="s">
        <v>261</v>
      </c>
      <c r="M7" s="516">
        <f>AVERAGE(M8,M13,M18,M23)</f>
        <v>0</v>
      </c>
      <c r="N7" s="516">
        <f>AVERAGE(N8,N13,N18,N23)</f>
        <v>0</v>
      </c>
      <c r="O7" s="516">
        <f>AVERAGE(O8,O13,O18,O23)</f>
        <v>0</v>
      </c>
      <c r="Q7" s="515" t="s">
        <v>261</v>
      </c>
      <c r="R7" s="516">
        <f>AVERAGE(R8,R13,R18,R23)</f>
        <v>0</v>
      </c>
      <c r="S7" s="516">
        <f>AVERAGE(S8,S13,S18,S23)</f>
        <v>0</v>
      </c>
      <c r="T7" s="516">
        <f>AVERAGE(T8,T13,T18,T23)</f>
        <v>0</v>
      </c>
      <c r="V7" s="515" t="s">
        <v>261</v>
      </c>
      <c r="W7" s="516">
        <f>AVERAGE(W8,W13,W18,W23)</f>
        <v>0</v>
      </c>
      <c r="X7" s="516">
        <f>AVERAGE(X8,X13,X18,X23)</f>
        <v>0</v>
      </c>
      <c r="Y7" s="516">
        <f>AVERAGE(Y8,Y13,Y18,Y23)</f>
        <v>0</v>
      </c>
      <c r="AA7" s="515" t="s">
        <v>261</v>
      </c>
      <c r="AB7" s="516">
        <f>AVERAGE(AB8,AB13,AB18,AB23)</f>
        <v>0</v>
      </c>
      <c r="AC7" s="516">
        <f>AVERAGE(AC8,AC13,AC18,AC23)</f>
        <v>0</v>
      </c>
      <c r="AD7" s="516">
        <f>AVERAGE(AD8,AD13,AD18,AD23)</f>
        <v>0</v>
      </c>
      <c r="AF7" s="515" t="s">
        <v>261</v>
      </c>
      <c r="AG7" s="516">
        <f>AVERAGE(AG8,AG13,AG18,AG23)</f>
        <v>0</v>
      </c>
      <c r="AH7" s="516">
        <f>AVERAGE(AH8,AH13,AH18,AH23)</f>
        <v>0</v>
      </c>
      <c r="AI7" s="516">
        <f>AVERAGE(AI8,AI13,AI18,AI23)</f>
        <v>0</v>
      </c>
      <c r="AK7" s="515" t="s">
        <v>261</v>
      </c>
      <c r="AL7" s="516">
        <f>AVERAGE(AL8,AL13,AL18,AL23)</f>
        <v>0</v>
      </c>
      <c r="AM7" s="516">
        <f>AVERAGE(AM8,AM13,AM18,AM23)</f>
        <v>0</v>
      </c>
      <c r="AN7" s="516">
        <f>AVERAGE(AN8,AN13,AN18,AN23)</f>
        <v>0</v>
      </c>
    </row>
    <row r="8" spans="2:40" ht="15" customHeight="1">
      <c r="B8" s="517" t="s">
        <v>262</v>
      </c>
      <c r="C8" s="518">
        <f>C9+C10+C12</f>
        <v>0</v>
      </c>
      <c r="D8" s="518">
        <f>D9+D10+D12</f>
        <v>0</v>
      </c>
      <c r="E8" s="518">
        <f>E9+E10+E12</f>
        <v>0</v>
      </c>
      <c r="G8" s="517" t="s">
        <v>262</v>
      </c>
      <c r="H8" s="518">
        <f>H9+H10+H12</f>
        <v>0</v>
      </c>
      <c r="I8" s="518">
        <f>I9+I10+I12</f>
        <v>0</v>
      </c>
      <c r="J8" s="518">
        <f>J9+J10+J12</f>
        <v>0</v>
      </c>
      <c r="L8" s="517" t="s">
        <v>262</v>
      </c>
      <c r="M8" s="518">
        <f>M9+M10+M12</f>
        <v>0</v>
      </c>
      <c r="N8" s="518">
        <f>N9+N10+N12</f>
        <v>0</v>
      </c>
      <c r="O8" s="518">
        <f>O9+O10+O12</f>
        <v>0</v>
      </c>
      <c r="Q8" s="517" t="s">
        <v>262</v>
      </c>
      <c r="R8" s="518">
        <f>R9+R10+R12</f>
        <v>0</v>
      </c>
      <c r="S8" s="518">
        <f>S9+S10+S12</f>
        <v>0</v>
      </c>
      <c r="T8" s="518">
        <f>T9+T10+T12</f>
        <v>0</v>
      </c>
      <c r="V8" s="517" t="s">
        <v>262</v>
      </c>
      <c r="W8" s="518">
        <f>W9+W10+W12</f>
        <v>0</v>
      </c>
      <c r="X8" s="518">
        <f>X9+X10+X12</f>
        <v>0</v>
      </c>
      <c r="Y8" s="518">
        <f>Y9+Y10+Y12</f>
        <v>0</v>
      </c>
      <c r="AA8" s="517" t="s">
        <v>262</v>
      </c>
      <c r="AB8" s="518">
        <f>AB9+AB10+AB12</f>
        <v>0</v>
      </c>
      <c r="AC8" s="518">
        <f>AC9+AC10+AC12</f>
        <v>0</v>
      </c>
      <c r="AD8" s="518">
        <f>AD9+AD10+AD12</f>
        <v>0</v>
      </c>
      <c r="AF8" s="517" t="s">
        <v>262</v>
      </c>
      <c r="AG8" s="518">
        <f>AG9+AG10+AG12</f>
        <v>0</v>
      </c>
      <c r="AH8" s="518">
        <f>AH9+AH10+AH12</f>
        <v>0</v>
      </c>
      <c r="AI8" s="518">
        <f>AI9+AI10+AI12</f>
        <v>0</v>
      </c>
      <c r="AK8" s="517" t="s">
        <v>262</v>
      </c>
      <c r="AL8" s="518">
        <f>AL9+AL10+AL12</f>
        <v>0</v>
      </c>
      <c r="AM8" s="518">
        <f>AM9+AM10+AM12</f>
        <v>0</v>
      </c>
      <c r="AN8" s="518">
        <f>AN9+AN10+AN12</f>
        <v>0</v>
      </c>
    </row>
    <row r="9" spans="2:40" ht="15" customHeight="1">
      <c r="B9" s="519" t="s">
        <v>263</v>
      </c>
      <c r="C9" s="520"/>
      <c r="D9" s="520"/>
      <c r="E9" s="520"/>
      <c r="G9" s="519" t="s">
        <v>263</v>
      </c>
      <c r="H9" s="520"/>
      <c r="I9" s="520"/>
      <c r="J9" s="520"/>
      <c r="L9" s="519" t="s">
        <v>263</v>
      </c>
      <c r="M9" s="520"/>
      <c r="N9" s="520"/>
      <c r="O9" s="520"/>
      <c r="Q9" s="519" t="s">
        <v>263</v>
      </c>
      <c r="R9" s="520"/>
      <c r="S9" s="520"/>
      <c r="T9" s="520"/>
      <c r="V9" s="519" t="s">
        <v>263</v>
      </c>
      <c r="W9" s="520"/>
      <c r="X9" s="520"/>
      <c r="Y9" s="520"/>
      <c r="AA9" s="519" t="s">
        <v>263</v>
      </c>
      <c r="AB9" s="520"/>
      <c r="AC9" s="520"/>
      <c r="AD9" s="520"/>
      <c r="AF9" s="519" t="s">
        <v>263</v>
      </c>
      <c r="AG9" s="520"/>
      <c r="AH9" s="520"/>
      <c r="AI9" s="520"/>
      <c r="AK9" s="519" t="s">
        <v>263</v>
      </c>
      <c r="AL9" s="520"/>
      <c r="AM9" s="520"/>
      <c r="AN9" s="520"/>
    </row>
    <row r="10" spans="2:40" ht="15" customHeight="1">
      <c r="B10" s="521" t="s">
        <v>264</v>
      </c>
      <c r="C10" s="520"/>
      <c r="D10" s="520"/>
      <c r="E10" s="520"/>
      <c r="G10" s="521" t="s">
        <v>264</v>
      </c>
      <c r="H10" s="520"/>
      <c r="I10" s="520"/>
      <c r="J10" s="520"/>
      <c r="L10" s="521" t="s">
        <v>264</v>
      </c>
      <c r="M10" s="520"/>
      <c r="N10" s="520"/>
      <c r="O10" s="520"/>
      <c r="Q10" s="521" t="s">
        <v>264</v>
      </c>
      <c r="R10" s="520"/>
      <c r="S10" s="520"/>
      <c r="T10" s="520"/>
      <c r="V10" s="521" t="s">
        <v>264</v>
      </c>
      <c r="W10" s="520"/>
      <c r="X10" s="520"/>
      <c r="Y10" s="520"/>
      <c r="AA10" s="521" t="s">
        <v>264</v>
      </c>
      <c r="AB10" s="520"/>
      <c r="AC10" s="520"/>
      <c r="AD10" s="520"/>
      <c r="AF10" s="521" t="s">
        <v>264</v>
      </c>
      <c r="AG10" s="520"/>
      <c r="AH10" s="520"/>
      <c r="AI10" s="520"/>
      <c r="AK10" s="521" t="s">
        <v>264</v>
      </c>
      <c r="AL10" s="520"/>
      <c r="AM10" s="520"/>
      <c r="AN10" s="520"/>
    </row>
    <row r="11" spans="2:40" ht="15" customHeight="1">
      <c r="B11" s="522" t="s">
        <v>265</v>
      </c>
      <c r="C11" s="523" t="e">
        <f>C10/C9</f>
        <v>#DIV/0!</v>
      </c>
      <c r="D11" s="523" t="e">
        <f>D10/D9</f>
        <v>#DIV/0!</v>
      </c>
      <c r="E11" s="523" t="e">
        <f>E10/E9</f>
        <v>#DIV/0!</v>
      </c>
      <c r="G11" s="522" t="s">
        <v>265</v>
      </c>
      <c r="H11" s="523" t="e">
        <f>H10/H9</f>
        <v>#DIV/0!</v>
      </c>
      <c r="I11" s="523" t="e">
        <f>I10/I9</f>
        <v>#DIV/0!</v>
      </c>
      <c r="J11" s="523" t="e">
        <f>J10/J9</f>
        <v>#DIV/0!</v>
      </c>
      <c r="L11" s="522" t="s">
        <v>265</v>
      </c>
      <c r="M11" s="523" t="e">
        <f>M10/M9</f>
        <v>#DIV/0!</v>
      </c>
      <c r="N11" s="523" t="e">
        <f>N10/N9</f>
        <v>#DIV/0!</v>
      </c>
      <c r="O11" s="523" t="e">
        <f>O10/O9</f>
        <v>#DIV/0!</v>
      </c>
      <c r="Q11" s="522" t="s">
        <v>265</v>
      </c>
      <c r="R11" s="523" t="e">
        <f>R10/R9</f>
        <v>#DIV/0!</v>
      </c>
      <c r="S11" s="523" t="e">
        <f>S10/S9</f>
        <v>#DIV/0!</v>
      </c>
      <c r="T11" s="523" t="e">
        <f>T10/T9</f>
        <v>#DIV/0!</v>
      </c>
      <c r="V11" s="522" t="s">
        <v>265</v>
      </c>
      <c r="W11" s="523" t="e">
        <f>W10/W9</f>
        <v>#DIV/0!</v>
      </c>
      <c r="X11" s="523" t="e">
        <f>X10/X9</f>
        <v>#DIV/0!</v>
      </c>
      <c r="Y11" s="523" t="e">
        <f>Y10/Y9</f>
        <v>#DIV/0!</v>
      </c>
      <c r="AA11" s="522" t="s">
        <v>265</v>
      </c>
      <c r="AB11" s="523" t="e">
        <f>AB10/AB9</f>
        <v>#DIV/0!</v>
      </c>
      <c r="AC11" s="523" t="e">
        <f>AC10/AC9</f>
        <v>#DIV/0!</v>
      </c>
      <c r="AD11" s="523" t="e">
        <f>AD10/AD9</f>
        <v>#DIV/0!</v>
      </c>
      <c r="AF11" s="522" t="s">
        <v>265</v>
      </c>
      <c r="AG11" s="523" t="e">
        <f>AG10/AG9</f>
        <v>#DIV/0!</v>
      </c>
      <c r="AH11" s="523" t="e">
        <f>AH10/AH9</f>
        <v>#DIV/0!</v>
      </c>
      <c r="AI11" s="523" t="e">
        <f>AI10/AI9</f>
        <v>#DIV/0!</v>
      </c>
      <c r="AK11" s="522" t="s">
        <v>265</v>
      </c>
      <c r="AL11" s="523" t="e">
        <f>AL10/AL9</f>
        <v>#DIV/0!</v>
      </c>
      <c r="AM11" s="523" t="e">
        <f>AM10/AM9</f>
        <v>#DIV/0!</v>
      </c>
      <c r="AN11" s="523" t="e">
        <f>AN10/AN9</f>
        <v>#DIV/0!</v>
      </c>
    </row>
    <row r="12" spans="2:40" ht="15" customHeight="1">
      <c r="B12" s="521" t="s">
        <v>266</v>
      </c>
      <c r="C12" s="520"/>
      <c r="D12" s="520"/>
      <c r="E12" s="520"/>
      <c r="G12" s="521" t="s">
        <v>266</v>
      </c>
      <c r="H12" s="520"/>
      <c r="I12" s="520"/>
      <c r="J12" s="520"/>
      <c r="L12" s="521" t="s">
        <v>266</v>
      </c>
      <c r="M12" s="520"/>
      <c r="N12" s="520"/>
      <c r="O12" s="520"/>
      <c r="Q12" s="521" t="s">
        <v>266</v>
      </c>
      <c r="R12" s="520"/>
      <c r="S12" s="520"/>
      <c r="T12" s="520"/>
      <c r="V12" s="521" t="s">
        <v>266</v>
      </c>
      <c r="W12" s="520"/>
      <c r="X12" s="520"/>
      <c r="Y12" s="520"/>
      <c r="AA12" s="521" t="s">
        <v>266</v>
      </c>
      <c r="AB12" s="520"/>
      <c r="AC12" s="520"/>
      <c r="AD12" s="520"/>
      <c r="AF12" s="521" t="s">
        <v>266</v>
      </c>
      <c r="AG12" s="520"/>
      <c r="AH12" s="520"/>
      <c r="AI12" s="520"/>
      <c r="AK12" s="521" t="s">
        <v>266</v>
      </c>
      <c r="AL12" s="520"/>
      <c r="AM12" s="520"/>
      <c r="AN12" s="520"/>
    </row>
    <row r="13" spans="2:40" ht="15" customHeight="1">
      <c r="B13" s="517" t="s">
        <v>267</v>
      </c>
      <c r="C13" s="518">
        <f>C14+C15+C17</f>
        <v>0</v>
      </c>
      <c r="D13" s="518">
        <f>D14+D15+D17</f>
        <v>0</v>
      </c>
      <c r="E13" s="518">
        <f>E14+E15+E17</f>
        <v>0</v>
      </c>
      <c r="G13" s="517" t="s">
        <v>267</v>
      </c>
      <c r="H13" s="518">
        <f>H14+H15+H17</f>
        <v>0</v>
      </c>
      <c r="I13" s="518">
        <f>I14+I15+I17</f>
        <v>0</v>
      </c>
      <c r="J13" s="518">
        <f>J14+J15+J17</f>
        <v>0</v>
      </c>
      <c r="L13" s="517" t="s">
        <v>267</v>
      </c>
      <c r="M13" s="518">
        <f>M14+M15+M17</f>
        <v>0</v>
      </c>
      <c r="N13" s="518">
        <f>N14+N15+N17</f>
        <v>0</v>
      </c>
      <c r="O13" s="518">
        <f>O14+O15+O17</f>
        <v>0</v>
      </c>
      <c r="Q13" s="517" t="s">
        <v>267</v>
      </c>
      <c r="R13" s="518">
        <f>R14+R15+R17</f>
        <v>0</v>
      </c>
      <c r="S13" s="518">
        <f>S14+S15+S17</f>
        <v>0</v>
      </c>
      <c r="T13" s="518">
        <f>T14+T15+T17</f>
        <v>0</v>
      </c>
      <c r="V13" s="517" t="s">
        <v>267</v>
      </c>
      <c r="W13" s="518">
        <f>W14+W15+W17</f>
        <v>0</v>
      </c>
      <c r="X13" s="518">
        <f>X14+X15+X17</f>
        <v>0</v>
      </c>
      <c r="Y13" s="518">
        <f>Y14+Y15+Y17</f>
        <v>0</v>
      </c>
      <c r="AA13" s="517" t="s">
        <v>267</v>
      </c>
      <c r="AB13" s="518">
        <f>AB14+AB15+AB17</f>
        <v>0</v>
      </c>
      <c r="AC13" s="518">
        <f>AC14+AC15+AC17</f>
        <v>0</v>
      </c>
      <c r="AD13" s="518">
        <f>AD14+AD15+AD17</f>
        <v>0</v>
      </c>
      <c r="AF13" s="517" t="s">
        <v>267</v>
      </c>
      <c r="AG13" s="518">
        <f>AG14+AG15+AG17</f>
        <v>0</v>
      </c>
      <c r="AH13" s="518">
        <f>AH14+AH15+AH17</f>
        <v>0</v>
      </c>
      <c r="AI13" s="518">
        <f>AI14+AI15+AI17</f>
        <v>0</v>
      </c>
      <c r="AK13" s="517" t="s">
        <v>267</v>
      </c>
      <c r="AL13" s="518">
        <f>AL14+AL15+AL17</f>
        <v>0</v>
      </c>
      <c r="AM13" s="518">
        <f>AM14+AM15+AM17</f>
        <v>0</v>
      </c>
      <c r="AN13" s="518">
        <f>AN14+AN15+AN17</f>
        <v>0</v>
      </c>
    </row>
    <row r="14" spans="2:40" ht="15" customHeight="1">
      <c r="B14" s="519" t="s">
        <v>263</v>
      </c>
      <c r="C14" s="520"/>
      <c r="D14" s="520"/>
      <c r="E14" s="520"/>
      <c r="G14" s="519" t="s">
        <v>263</v>
      </c>
      <c r="H14" s="520"/>
      <c r="I14" s="520"/>
      <c r="J14" s="520"/>
      <c r="L14" s="519" t="s">
        <v>263</v>
      </c>
      <c r="M14" s="520"/>
      <c r="N14" s="520"/>
      <c r="O14" s="520"/>
      <c r="Q14" s="519" t="s">
        <v>263</v>
      </c>
      <c r="R14" s="520"/>
      <c r="S14" s="520"/>
      <c r="T14" s="520"/>
      <c r="V14" s="519" t="s">
        <v>263</v>
      </c>
      <c r="W14" s="520"/>
      <c r="X14" s="520"/>
      <c r="Y14" s="520"/>
      <c r="AA14" s="519" t="s">
        <v>263</v>
      </c>
      <c r="AB14" s="520"/>
      <c r="AC14" s="520"/>
      <c r="AD14" s="520"/>
      <c r="AF14" s="519" t="s">
        <v>263</v>
      </c>
      <c r="AG14" s="520"/>
      <c r="AH14" s="520"/>
      <c r="AI14" s="520"/>
      <c r="AK14" s="519" t="s">
        <v>263</v>
      </c>
      <c r="AL14" s="520"/>
      <c r="AM14" s="520"/>
      <c r="AN14" s="520"/>
    </row>
    <row r="15" spans="2:40" ht="15" customHeight="1">
      <c r="B15" s="521" t="s">
        <v>264</v>
      </c>
      <c r="C15" s="520"/>
      <c r="D15" s="520"/>
      <c r="E15" s="520"/>
      <c r="G15" s="521" t="s">
        <v>264</v>
      </c>
      <c r="H15" s="520"/>
      <c r="I15" s="520"/>
      <c r="J15" s="520"/>
      <c r="L15" s="521" t="s">
        <v>264</v>
      </c>
      <c r="M15" s="520"/>
      <c r="N15" s="520"/>
      <c r="O15" s="520"/>
      <c r="Q15" s="521" t="s">
        <v>264</v>
      </c>
      <c r="R15" s="520"/>
      <c r="S15" s="520"/>
      <c r="T15" s="520"/>
      <c r="V15" s="521" t="s">
        <v>264</v>
      </c>
      <c r="W15" s="520"/>
      <c r="X15" s="520"/>
      <c r="Y15" s="520"/>
      <c r="AA15" s="521" t="s">
        <v>264</v>
      </c>
      <c r="AB15" s="520"/>
      <c r="AC15" s="520"/>
      <c r="AD15" s="520"/>
      <c r="AF15" s="521" t="s">
        <v>264</v>
      </c>
      <c r="AG15" s="520"/>
      <c r="AH15" s="520"/>
      <c r="AI15" s="520"/>
      <c r="AK15" s="521" t="s">
        <v>264</v>
      </c>
      <c r="AL15" s="520"/>
      <c r="AM15" s="520"/>
      <c r="AN15" s="520"/>
    </row>
    <row r="16" spans="2:40" ht="15" customHeight="1">
      <c r="B16" s="522" t="s">
        <v>265</v>
      </c>
      <c r="C16" s="524" t="e">
        <f>C15/C14</f>
        <v>#DIV/0!</v>
      </c>
      <c r="D16" s="524" t="e">
        <f>D15/D14</f>
        <v>#DIV/0!</v>
      </c>
      <c r="E16" s="524" t="e">
        <f>E15/E14</f>
        <v>#DIV/0!</v>
      </c>
      <c r="G16" s="522" t="s">
        <v>265</v>
      </c>
      <c r="H16" s="524" t="e">
        <f>H15/H14</f>
        <v>#DIV/0!</v>
      </c>
      <c r="I16" s="524" t="e">
        <f>I15/I14</f>
        <v>#DIV/0!</v>
      </c>
      <c r="J16" s="524" t="e">
        <f>J15/J14</f>
        <v>#DIV/0!</v>
      </c>
      <c r="L16" s="522" t="s">
        <v>265</v>
      </c>
      <c r="M16" s="524" t="e">
        <f>M15/M14</f>
        <v>#DIV/0!</v>
      </c>
      <c r="N16" s="524" t="e">
        <f>N15/N14</f>
        <v>#DIV/0!</v>
      </c>
      <c r="O16" s="524" t="e">
        <f>O15/O14</f>
        <v>#DIV/0!</v>
      </c>
      <c r="Q16" s="522" t="s">
        <v>265</v>
      </c>
      <c r="R16" s="524" t="e">
        <f>R15/R14</f>
        <v>#DIV/0!</v>
      </c>
      <c r="S16" s="524" t="e">
        <f>S15/S14</f>
        <v>#DIV/0!</v>
      </c>
      <c r="T16" s="524" t="e">
        <f>T15/T14</f>
        <v>#DIV/0!</v>
      </c>
      <c r="V16" s="522" t="s">
        <v>265</v>
      </c>
      <c r="W16" s="524" t="e">
        <f>W15/W14</f>
        <v>#DIV/0!</v>
      </c>
      <c r="X16" s="524" t="e">
        <f>X15/X14</f>
        <v>#DIV/0!</v>
      </c>
      <c r="Y16" s="524" t="e">
        <f>Y15/Y14</f>
        <v>#DIV/0!</v>
      </c>
      <c r="AA16" s="522" t="s">
        <v>265</v>
      </c>
      <c r="AB16" s="524" t="e">
        <f>AB15/AB14</f>
        <v>#DIV/0!</v>
      </c>
      <c r="AC16" s="524" t="e">
        <f>AC15/AC14</f>
        <v>#DIV/0!</v>
      </c>
      <c r="AD16" s="524" t="e">
        <f>AD15/AD14</f>
        <v>#DIV/0!</v>
      </c>
      <c r="AF16" s="522" t="s">
        <v>265</v>
      </c>
      <c r="AG16" s="524" t="e">
        <f>AG15/AG14</f>
        <v>#DIV/0!</v>
      </c>
      <c r="AH16" s="524" t="e">
        <f>AH15/AH14</f>
        <v>#DIV/0!</v>
      </c>
      <c r="AI16" s="524" t="e">
        <f>AI15/AI14</f>
        <v>#DIV/0!</v>
      </c>
      <c r="AK16" s="522" t="s">
        <v>265</v>
      </c>
      <c r="AL16" s="524" t="e">
        <f>AL15/AL14</f>
        <v>#DIV/0!</v>
      </c>
      <c r="AM16" s="524" t="e">
        <f>AM15/AM14</f>
        <v>#DIV/0!</v>
      </c>
      <c r="AN16" s="524" t="e">
        <f>AN15/AN14</f>
        <v>#DIV/0!</v>
      </c>
    </row>
    <row r="17" spans="2:40" ht="15" customHeight="1">
      <c r="B17" s="521" t="s">
        <v>266</v>
      </c>
      <c r="C17" s="520"/>
      <c r="D17" s="520"/>
      <c r="E17" s="520"/>
      <c r="G17" s="521" t="s">
        <v>266</v>
      </c>
      <c r="H17" s="520"/>
      <c r="I17" s="520"/>
      <c r="J17" s="520"/>
      <c r="L17" s="521" t="s">
        <v>266</v>
      </c>
      <c r="M17" s="520"/>
      <c r="N17" s="520"/>
      <c r="O17" s="520"/>
      <c r="Q17" s="521" t="s">
        <v>266</v>
      </c>
      <c r="R17" s="520"/>
      <c r="S17" s="520"/>
      <c r="T17" s="520"/>
      <c r="V17" s="521" t="s">
        <v>266</v>
      </c>
      <c r="W17" s="520"/>
      <c r="X17" s="520"/>
      <c r="Y17" s="520"/>
      <c r="AA17" s="521" t="s">
        <v>266</v>
      </c>
      <c r="AB17" s="520"/>
      <c r="AC17" s="520"/>
      <c r="AD17" s="520"/>
      <c r="AF17" s="521" t="s">
        <v>266</v>
      </c>
      <c r="AG17" s="520"/>
      <c r="AH17" s="520"/>
      <c r="AI17" s="520"/>
      <c r="AK17" s="521" t="s">
        <v>266</v>
      </c>
      <c r="AL17" s="520"/>
      <c r="AM17" s="520"/>
      <c r="AN17" s="520"/>
    </row>
    <row r="18" spans="2:40" ht="15" customHeight="1">
      <c r="B18" s="517" t="s">
        <v>268</v>
      </c>
      <c r="C18" s="518">
        <f>C19+C20+C22</f>
        <v>0</v>
      </c>
      <c r="D18" s="518">
        <f>D19+D20+D22</f>
        <v>0</v>
      </c>
      <c r="E18" s="518">
        <f>E19+E20+E22</f>
        <v>0</v>
      </c>
      <c r="G18" s="517" t="s">
        <v>268</v>
      </c>
      <c r="H18" s="518">
        <f>H19+H20+H22</f>
        <v>0</v>
      </c>
      <c r="I18" s="518">
        <f>I19+I20+I22</f>
        <v>0</v>
      </c>
      <c r="J18" s="518">
        <f>J19+J20+J22</f>
        <v>0</v>
      </c>
      <c r="L18" s="517" t="s">
        <v>268</v>
      </c>
      <c r="M18" s="518">
        <f>M19+M20+M22</f>
        <v>0</v>
      </c>
      <c r="N18" s="518">
        <f>N19+N20+N22</f>
        <v>0</v>
      </c>
      <c r="O18" s="518">
        <f>O19+O20+O22</f>
        <v>0</v>
      </c>
      <c r="Q18" s="517" t="s">
        <v>268</v>
      </c>
      <c r="R18" s="518">
        <f>R19+R20+R22</f>
        <v>0</v>
      </c>
      <c r="S18" s="518">
        <f>S19+S20+S22</f>
        <v>0</v>
      </c>
      <c r="T18" s="518">
        <f>T19+T20+T22</f>
        <v>0</v>
      </c>
      <c r="V18" s="517" t="s">
        <v>268</v>
      </c>
      <c r="W18" s="518">
        <f>W19+W20+W22</f>
        <v>0</v>
      </c>
      <c r="X18" s="518">
        <f>X19+X20+X22</f>
        <v>0</v>
      </c>
      <c r="Y18" s="518">
        <f>Y19+Y20+Y22</f>
        <v>0</v>
      </c>
      <c r="AA18" s="517" t="s">
        <v>268</v>
      </c>
      <c r="AB18" s="518">
        <f>AB19+AB20+AB22</f>
        <v>0</v>
      </c>
      <c r="AC18" s="518">
        <f>AC19+AC20+AC22</f>
        <v>0</v>
      </c>
      <c r="AD18" s="518">
        <f>AD19+AD20+AD22</f>
        <v>0</v>
      </c>
      <c r="AF18" s="517" t="s">
        <v>268</v>
      </c>
      <c r="AG18" s="518">
        <f>AG19+AG20+AG22</f>
        <v>0</v>
      </c>
      <c r="AH18" s="518">
        <f>AH19+AH20+AH22</f>
        <v>0</v>
      </c>
      <c r="AI18" s="518">
        <f>AI19+AI20+AI22</f>
        <v>0</v>
      </c>
      <c r="AK18" s="517" t="s">
        <v>268</v>
      </c>
      <c r="AL18" s="518">
        <f>AL19+AL20+AL22</f>
        <v>0</v>
      </c>
      <c r="AM18" s="518">
        <f>AM19+AM20+AM22</f>
        <v>0</v>
      </c>
      <c r="AN18" s="518">
        <f>AN19+AN20+AN22</f>
        <v>0</v>
      </c>
    </row>
    <row r="19" spans="2:40" ht="15" customHeight="1">
      <c r="B19" s="519" t="s">
        <v>263</v>
      </c>
      <c r="C19" s="520"/>
      <c r="D19" s="520"/>
      <c r="E19" s="520"/>
      <c r="G19" s="519" t="s">
        <v>263</v>
      </c>
      <c r="H19" s="520"/>
      <c r="I19" s="520"/>
      <c r="J19" s="520"/>
      <c r="L19" s="519" t="s">
        <v>263</v>
      </c>
      <c r="M19" s="520"/>
      <c r="N19" s="520"/>
      <c r="O19" s="520"/>
      <c r="Q19" s="519" t="s">
        <v>263</v>
      </c>
      <c r="R19" s="520"/>
      <c r="S19" s="520"/>
      <c r="T19" s="520"/>
      <c r="V19" s="519" t="s">
        <v>263</v>
      </c>
      <c r="W19" s="520"/>
      <c r="X19" s="520"/>
      <c r="Y19" s="520"/>
      <c r="AA19" s="519" t="s">
        <v>263</v>
      </c>
      <c r="AB19" s="520"/>
      <c r="AC19" s="520"/>
      <c r="AD19" s="520"/>
      <c r="AF19" s="519" t="s">
        <v>263</v>
      </c>
      <c r="AG19" s="520"/>
      <c r="AH19" s="520"/>
      <c r="AI19" s="520"/>
      <c r="AK19" s="519" t="s">
        <v>263</v>
      </c>
      <c r="AL19" s="520"/>
      <c r="AM19" s="520"/>
      <c r="AN19" s="520"/>
    </row>
    <row r="20" spans="2:40" ht="15" customHeight="1">
      <c r="B20" s="521" t="s">
        <v>264</v>
      </c>
      <c r="C20" s="520"/>
      <c r="D20" s="520"/>
      <c r="E20" s="520"/>
      <c r="G20" s="521" t="s">
        <v>264</v>
      </c>
      <c r="H20" s="520"/>
      <c r="I20" s="520"/>
      <c r="J20" s="520"/>
      <c r="L20" s="521" t="s">
        <v>264</v>
      </c>
      <c r="M20" s="520"/>
      <c r="N20" s="520"/>
      <c r="O20" s="520"/>
      <c r="Q20" s="521" t="s">
        <v>264</v>
      </c>
      <c r="R20" s="520"/>
      <c r="S20" s="520"/>
      <c r="T20" s="520"/>
      <c r="V20" s="521" t="s">
        <v>264</v>
      </c>
      <c r="W20" s="520"/>
      <c r="X20" s="520"/>
      <c r="Y20" s="520"/>
      <c r="AA20" s="521" t="s">
        <v>264</v>
      </c>
      <c r="AB20" s="520"/>
      <c r="AC20" s="520"/>
      <c r="AD20" s="520"/>
      <c r="AF20" s="521" t="s">
        <v>264</v>
      </c>
      <c r="AG20" s="520"/>
      <c r="AH20" s="520"/>
      <c r="AI20" s="520"/>
      <c r="AK20" s="521" t="s">
        <v>264</v>
      </c>
      <c r="AL20" s="520"/>
      <c r="AM20" s="520"/>
      <c r="AN20" s="520"/>
    </row>
    <row r="21" spans="2:40" ht="15" customHeight="1">
      <c r="B21" s="522" t="s">
        <v>265</v>
      </c>
      <c r="C21" s="524" t="e">
        <f>C20/C19</f>
        <v>#DIV/0!</v>
      </c>
      <c r="D21" s="524" t="e">
        <f>D20/D19</f>
        <v>#DIV/0!</v>
      </c>
      <c r="E21" s="524" t="e">
        <f>E20/E19</f>
        <v>#DIV/0!</v>
      </c>
      <c r="G21" s="522" t="s">
        <v>265</v>
      </c>
      <c r="H21" s="524" t="e">
        <f>H20/H19</f>
        <v>#DIV/0!</v>
      </c>
      <c r="I21" s="524" t="e">
        <f>I20/I19</f>
        <v>#DIV/0!</v>
      </c>
      <c r="J21" s="524" t="e">
        <f>J20/J19</f>
        <v>#DIV/0!</v>
      </c>
      <c r="L21" s="522" t="s">
        <v>265</v>
      </c>
      <c r="M21" s="524" t="e">
        <f>M20/M19</f>
        <v>#DIV/0!</v>
      </c>
      <c r="N21" s="524" t="e">
        <f>N20/N19</f>
        <v>#DIV/0!</v>
      </c>
      <c r="O21" s="524" t="e">
        <f>O20/O19</f>
        <v>#DIV/0!</v>
      </c>
      <c r="Q21" s="522" t="s">
        <v>265</v>
      </c>
      <c r="R21" s="524" t="e">
        <f>R20/R19</f>
        <v>#DIV/0!</v>
      </c>
      <c r="S21" s="524" t="e">
        <f>S20/S19</f>
        <v>#DIV/0!</v>
      </c>
      <c r="T21" s="524" t="e">
        <f>T20/T19</f>
        <v>#DIV/0!</v>
      </c>
      <c r="V21" s="522" t="s">
        <v>265</v>
      </c>
      <c r="W21" s="524" t="e">
        <f>W20/W19</f>
        <v>#DIV/0!</v>
      </c>
      <c r="X21" s="524" t="e">
        <f>X20/X19</f>
        <v>#DIV/0!</v>
      </c>
      <c r="Y21" s="524" t="e">
        <f>Y20/Y19</f>
        <v>#DIV/0!</v>
      </c>
      <c r="AA21" s="522" t="s">
        <v>265</v>
      </c>
      <c r="AB21" s="524" t="e">
        <f>AB20/AB19</f>
        <v>#DIV/0!</v>
      </c>
      <c r="AC21" s="524" t="e">
        <f>AC20/AC19</f>
        <v>#DIV/0!</v>
      </c>
      <c r="AD21" s="524" t="e">
        <f>AD20/AD19</f>
        <v>#DIV/0!</v>
      </c>
      <c r="AF21" s="522" t="s">
        <v>265</v>
      </c>
      <c r="AG21" s="524" t="e">
        <f>AG20/AG19</f>
        <v>#DIV/0!</v>
      </c>
      <c r="AH21" s="524" t="e">
        <f>AH20/AH19</f>
        <v>#DIV/0!</v>
      </c>
      <c r="AI21" s="524" t="e">
        <f>AI20/AI19</f>
        <v>#DIV/0!</v>
      </c>
      <c r="AK21" s="522" t="s">
        <v>265</v>
      </c>
      <c r="AL21" s="524" t="e">
        <f>AL20/AL19</f>
        <v>#DIV/0!</v>
      </c>
      <c r="AM21" s="524" t="e">
        <f>AM20/AM19</f>
        <v>#DIV/0!</v>
      </c>
      <c r="AN21" s="524" t="e">
        <f>AN20/AN19</f>
        <v>#DIV/0!</v>
      </c>
    </row>
    <row r="22" spans="2:40" ht="15" customHeight="1">
      <c r="B22" s="521" t="s">
        <v>266</v>
      </c>
      <c r="C22" s="520"/>
      <c r="D22" s="520"/>
      <c r="E22" s="520"/>
      <c r="G22" s="521" t="s">
        <v>266</v>
      </c>
      <c r="H22" s="520"/>
      <c r="I22" s="520"/>
      <c r="J22" s="520"/>
      <c r="L22" s="521" t="s">
        <v>266</v>
      </c>
      <c r="M22" s="520"/>
      <c r="N22" s="520"/>
      <c r="O22" s="520"/>
      <c r="Q22" s="521" t="s">
        <v>266</v>
      </c>
      <c r="R22" s="520"/>
      <c r="S22" s="520"/>
      <c r="T22" s="520"/>
      <c r="V22" s="521" t="s">
        <v>266</v>
      </c>
      <c r="W22" s="520"/>
      <c r="X22" s="520"/>
      <c r="Y22" s="520"/>
      <c r="AA22" s="521" t="s">
        <v>266</v>
      </c>
      <c r="AB22" s="520"/>
      <c r="AC22" s="520"/>
      <c r="AD22" s="520"/>
      <c r="AF22" s="521" t="s">
        <v>266</v>
      </c>
      <c r="AG22" s="520"/>
      <c r="AH22" s="520"/>
      <c r="AI22" s="520"/>
      <c r="AK22" s="521" t="s">
        <v>266</v>
      </c>
      <c r="AL22" s="520"/>
      <c r="AM22" s="520"/>
      <c r="AN22" s="520"/>
    </row>
    <row r="23" spans="2:40" ht="15" customHeight="1">
      <c r="B23" s="517" t="s">
        <v>269</v>
      </c>
      <c r="C23" s="518">
        <f>C24+C25+C27</f>
        <v>0</v>
      </c>
      <c r="D23" s="518">
        <f>D24+D25+D27</f>
        <v>0</v>
      </c>
      <c r="E23" s="518">
        <f>E24+E25+E27</f>
        <v>0</v>
      </c>
      <c r="G23" s="517" t="s">
        <v>269</v>
      </c>
      <c r="H23" s="518">
        <f>H24+H25+H27</f>
        <v>0</v>
      </c>
      <c r="I23" s="518">
        <f>I24+I25+I27</f>
        <v>0</v>
      </c>
      <c r="J23" s="518">
        <f>J24+J25+J27</f>
        <v>0</v>
      </c>
      <c r="L23" s="517" t="s">
        <v>269</v>
      </c>
      <c r="M23" s="518">
        <f>M24+M25+M27</f>
        <v>0</v>
      </c>
      <c r="N23" s="518">
        <f>N24+N25+N27</f>
        <v>0</v>
      </c>
      <c r="O23" s="518">
        <f>O24+O25+O27</f>
        <v>0</v>
      </c>
      <c r="Q23" s="517" t="s">
        <v>269</v>
      </c>
      <c r="R23" s="518">
        <f>R24+R25+R27</f>
        <v>0</v>
      </c>
      <c r="S23" s="518">
        <f>S24+S25+S27</f>
        <v>0</v>
      </c>
      <c r="T23" s="518">
        <f>T24+T25+T27</f>
        <v>0</v>
      </c>
      <c r="V23" s="517" t="s">
        <v>269</v>
      </c>
      <c r="W23" s="518">
        <f>W24+W25+W27</f>
        <v>0</v>
      </c>
      <c r="X23" s="518">
        <f>X24+X25+X27</f>
        <v>0</v>
      </c>
      <c r="Y23" s="518">
        <f>Y24+Y25+Y27</f>
        <v>0</v>
      </c>
      <c r="AA23" s="517" t="s">
        <v>269</v>
      </c>
      <c r="AB23" s="518">
        <f>AB24+AB25+AB27</f>
        <v>0</v>
      </c>
      <c r="AC23" s="518">
        <f>AC24+AC25+AC27</f>
        <v>0</v>
      </c>
      <c r="AD23" s="518">
        <f>AD24+AD25+AD27</f>
        <v>0</v>
      </c>
      <c r="AF23" s="517" t="s">
        <v>269</v>
      </c>
      <c r="AG23" s="518">
        <f>AG24+AG25+AG27</f>
        <v>0</v>
      </c>
      <c r="AH23" s="518">
        <f>AH24+AH25+AH27</f>
        <v>0</v>
      </c>
      <c r="AI23" s="518">
        <f>AI24+AI25+AI27</f>
        <v>0</v>
      </c>
      <c r="AK23" s="517" t="s">
        <v>269</v>
      </c>
      <c r="AL23" s="518">
        <f>AL24+AL25+AL27</f>
        <v>0</v>
      </c>
      <c r="AM23" s="518">
        <f>AM24+AM25+AM27</f>
        <v>0</v>
      </c>
      <c r="AN23" s="518">
        <f>AN24+AN25+AN27</f>
        <v>0</v>
      </c>
    </row>
    <row r="24" spans="2:40" ht="15" customHeight="1">
      <c r="B24" s="519" t="s">
        <v>263</v>
      </c>
      <c r="C24" s="520"/>
      <c r="D24" s="520"/>
      <c r="E24" s="520"/>
      <c r="G24" s="519" t="s">
        <v>263</v>
      </c>
      <c r="H24" s="520"/>
      <c r="I24" s="520"/>
      <c r="J24" s="520"/>
      <c r="L24" s="519" t="s">
        <v>263</v>
      </c>
      <c r="M24" s="520"/>
      <c r="N24" s="520"/>
      <c r="O24" s="520"/>
      <c r="Q24" s="519" t="s">
        <v>263</v>
      </c>
      <c r="R24" s="520"/>
      <c r="S24" s="520"/>
      <c r="T24" s="520"/>
      <c r="V24" s="519" t="s">
        <v>263</v>
      </c>
      <c r="W24" s="520"/>
      <c r="X24" s="520"/>
      <c r="Y24" s="520"/>
      <c r="AA24" s="519" t="s">
        <v>263</v>
      </c>
      <c r="AB24" s="520"/>
      <c r="AC24" s="520"/>
      <c r="AD24" s="520"/>
      <c r="AF24" s="519" t="s">
        <v>263</v>
      </c>
      <c r="AG24" s="520"/>
      <c r="AH24" s="520"/>
      <c r="AI24" s="520"/>
      <c r="AK24" s="519" t="s">
        <v>263</v>
      </c>
      <c r="AL24" s="520"/>
      <c r="AM24" s="520"/>
      <c r="AN24" s="520"/>
    </row>
    <row r="25" spans="2:40" ht="15" customHeight="1">
      <c r="B25" s="521" t="s">
        <v>264</v>
      </c>
      <c r="C25" s="520"/>
      <c r="D25" s="520"/>
      <c r="E25" s="520"/>
      <c r="G25" s="521" t="s">
        <v>264</v>
      </c>
      <c r="H25" s="520"/>
      <c r="I25" s="520"/>
      <c r="J25" s="520"/>
      <c r="L25" s="521" t="s">
        <v>264</v>
      </c>
      <c r="M25" s="520"/>
      <c r="N25" s="520"/>
      <c r="O25" s="520"/>
      <c r="Q25" s="521" t="s">
        <v>264</v>
      </c>
      <c r="R25" s="520"/>
      <c r="S25" s="520"/>
      <c r="T25" s="520"/>
      <c r="V25" s="521" t="s">
        <v>264</v>
      </c>
      <c r="W25" s="520"/>
      <c r="X25" s="520"/>
      <c r="Y25" s="520"/>
      <c r="AA25" s="521" t="s">
        <v>264</v>
      </c>
      <c r="AB25" s="520"/>
      <c r="AC25" s="520"/>
      <c r="AD25" s="520"/>
      <c r="AF25" s="521" t="s">
        <v>264</v>
      </c>
      <c r="AG25" s="520"/>
      <c r="AH25" s="520"/>
      <c r="AI25" s="520"/>
      <c r="AK25" s="521" t="s">
        <v>264</v>
      </c>
      <c r="AL25" s="520"/>
      <c r="AM25" s="520"/>
      <c r="AN25" s="520"/>
    </row>
    <row r="26" spans="2:40" ht="15" customHeight="1">
      <c r="B26" s="522" t="s">
        <v>265</v>
      </c>
      <c r="C26" s="524" t="e">
        <f>C25/C24</f>
        <v>#DIV/0!</v>
      </c>
      <c r="D26" s="524" t="e">
        <f>D25/D24</f>
        <v>#DIV/0!</v>
      </c>
      <c r="E26" s="524" t="e">
        <f>E25/E24</f>
        <v>#DIV/0!</v>
      </c>
      <c r="G26" s="522" t="s">
        <v>265</v>
      </c>
      <c r="H26" s="524" t="e">
        <f>H25/H24</f>
        <v>#DIV/0!</v>
      </c>
      <c r="I26" s="524" t="e">
        <f>I25/I24</f>
        <v>#DIV/0!</v>
      </c>
      <c r="J26" s="524" t="e">
        <f>J25/J24</f>
        <v>#DIV/0!</v>
      </c>
      <c r="L26" s="522" t="s">
        <v>265</v>
      </c>
      <c r="M26" s="524" t="e">
        <f>M25/M24</f>
        <v>#DIV/0!</v>
      </c>
      <c r="N26" s="524" t="e">
        <f>N25/N24</f>
        <v>#DIV/0!</v>
      </c>
      <c r="O26" s="524" t="e">
        <f>O25/O24</f>
        <v>#DIV/0!</v>
      </c>
      <c r="Q26" s="522" t="s">
        <v>265</v>
      </c>
      <c r="R26" s="524" t="e">
        <f>R25/R24</f>
        <v>#DIV/0!</v>
      </c>
      <c r="S26" s="524" t="e">
        <f>S25/S24</f>
        <v>#DIV/0!</v>
      </c>
      <c r="T26" s="524" t="e">
        <f>T25/T24</f>
        <v>#DIV/0!</v>
      </c>
      <c r="V26" s="522" t="s">
        <v>265</v>
      </c>
      <c r="W26" s="524" t="e">
        <f>W25/W24</f>
        <v>#DIV/0!</v>
      </c>
      <c r="X26" s="524" t="e">
        <f>X25/X24</f>
        <v>#DIV/0!</v>
      </c>
      <c r="Y26" s="524" t="e">
        <f>Y25/Y24</f>
        <v>#DIV/0!</v>
      </c>
      <c r="AA26" s="522" t="s">
        <v>265</v>
      </c>
      <c r="AB26" s="524" t="e">
        <f>AB25/AB24</f>
        <v>#DIV/0!</v>
      </c>
      <c r="AC26" s="524" t="e">
        <f>AC25/AC24</f>
        <v>#DIV/0!</v>
      </c>
      <c r="AD26" s="524" t="e">
        <f>AD25/AD24</f>
        <v>#DIV/0!</v>
      </c>
      <c r="AF26" s="522" t="s">
        <v>265</v>
      </c>
      <c r="AG26" s="524" t="e">
        <f>AG25/AG24</f>
        <v>#DIV/0!</v>
      </c>
      <c r="AH26" s="524" t="e">
        <f>AH25/AH24</f>
        <v>#DIV/0!</v>
      </c>
      <c r="AI26" s="524" t="e">
        <f>AI25/AI24</f>
        <v>#DIV/0!</v>
      </c>
      <c r="AK26" s="522" t="s">
        <v>265</v>
      </c>
      <c r="AL26" s="524" t="e">
        <f>AL25/AL24</f>
        <v>#DIV/0!</v>
      </c>
      <c r="AM26" s="524" t="e">
        <f>AM25/AM24</f>
        <v>#DIV/0!</v>
      </c>
      <c r="AN26" s="524" t="e">
        <f>AN25/AN24</f>
        <v>#DIV/0!</v>
      </c>
    </row>
    <row r="27" spans="2:40" ht="15" customHeight="1">
      <c r="B27" s="521" t="s">
        <v>266</v>
      </c>
      <c r="C27" s="520"/>
      <c r="D27" s="520"/>
      <c r="E27" s="520"/>
      <c r="G27" s="521" t="s">
        <v>266</v>
      </c>
      <c r="H27" s="520"/>
      <c r="I27" s="520"/>
      <c r="J27" s="520"/>
      <c r="L27" s="521" t="s">
        <v>266</v>
      </c>
      <c r="M27" s="520"/>
      <c r="N27" s="520"/>
      <c r="O27" s="520"/>
      <c r="Q27" s="521" t="s">
        <v>266</v>
      </c>
      <c r="R27" s="520"/>
      <c r="S27" s="520"/>
      <c r="T27" s="520"/>
      <c r="V27" s="521" t="s">
        <v>266</v>
      </c>
      <c r="W27" s="520"/>
      <c r="X27" s="520"/>
      <c r="Y27" s="520"/>
      <c r="AA27" s="521" t="s">
        <v>266</v>
      </c>
      <c r="AB27" s="520"/>
      <c r="AC27" s="520"/>
      <c r="AD27" s="520"/>
      <c r="AF27" s="521" t="s">
        <v>266</v>
      </c>
      <c r="AG27" s="520"/>
      <c r="AH27" s="520"/>
      <c r="AI27" s="520"/>
      <c r="AK27" s="521" t="s">
        <v>266</v>
      </c>
      <c r="AL27" s="520"/>
      <c r="AM27" s="520"/>
      <c r="AN27" s="520"/>
    </row>
    <row r="28" spans="2:40" ht="15" customHeight="1">
      <c r="B28" s="517" t="s">
        <v>270</v>
      </c>
      <c r="C28" s="518">
        <f>C29+C30+C32</f>
        <v>0</v>
      </c>
      <c r="D28" s="518">
        <f>D29+D30+D32</f>
        <v>0</v>
      </c>
      <c r="E28" s="518">
        <f>E29+E30+E32</f>
        <v>0</v>
      </c>
      <c r="G28" s="517" t="s">
        <v>270</v>
      </c>
      <c r="H28" s="518">
        <f>H29+H30+H32</f>
        <v>0</v>
      </c>
      <c r="I28" s="518">
        <f>I29+I30+I32</f>
        <v>0</v>
      </c>
      <c r="J28" s="518">
        <f>J29+J30+J32</f>
        <v>0</v>
      </c>
      <c r="L28" s="517" t="s">
        <v>270</v>
      </c>
      <c r="M28" s="518">
        <f>M29+M30+M32</f>
        <v>0</v>
      </c>
      <c r="N28" s="518">
        <f>N29+N30+N32</f>
        <v>0</v>
      </c>
      <c r="O28" s="518">
        <f>O29+O30+O32</f>
        <v>0</v>
      </c>
      <c r="Q28" s="517" t="s">
        <v>270</v>
      </c>
      <c r="R28" s="518">
        <f>R29+R30+R32</f>
        <v>0</v>
      </c>
      <c r="S28" s="518">
        <f>S29+S30+S32</f>
        <v>0</v>
      </c>
      <c r="T28" s="518">
        <f>T29+T30+T32</f>
        <v>0</v>
      </c>
      <c r="V28" s="517" t="s">
        <v>270</v>
      </c>
      <c r="W28" s="518">
        <f>W29+W30+W32</f>
        <v>0</v>
      </c>
      <c r="X28" s="518">
        <f>X29+X30+X32</f>
        <v>0</v>
      </c>
      <c r="Y28" s="518">
        <f>Y29+Y30+Y32</f>
        <v>0</v>
      </c>
      <c r="AA28" s="517" t="s">
        <v>270</v>
      </c>
      <c r="AB28" s="518">
        <f>AB29+AB30+AB32</f>
        <v>0</v>
      </c>
      <c r="AC28" s="518">
        <f>AC29+AC30+AC32</f>
        <v>0</v>
      </c>
      <c r="AD28" s="518">
        <f>AD29+AD30+AD32</f>
        <v>0</v>
      </c>
      <c r="AF28" s="517" t="s">
        <v>270</v>
      </c>
      <c r="AG28" s="518">
        <f>AG29+AG30+AG32</f>
        <v>0</v>
      </c>
      <c r="AH28" s="518">
        <f>AH29+AH30+AH32</f>
        <v>0</v>
      </c>
      <c r="AI28" s="518">
        <f>AI29+AI30+AI32</f>
        <v>0</v>
      </c>
      <c r="AK28" s="517" t="s">
        <v>270</v>
      </c>
      <c r="AL28" s="518">
        <f>AL29+AL30+AL32</f>
        <v>0</v>
      </c>
      <c r="AM28" s="518">
        <f>AM29+AM30+AM32</f>
        <v>0</v>
      </c>
      <c r="AN28" s="518">
        <f>AN29+AN30+AN32</f>
        <v>0</v>
      </c>
    </row>
    <row r="29" spans="2:40" ht="15" customHeight="1">
      <c r="B29" s="519" t="s">
        <v>263</v>
      </c>
      <c r="C29" s="520"/>
      <c r="D29" s="520"/>
      <c r="E29" s="520"/>
      <c r="G29" s="519" t="s">
        <v>263</v>
      </c>
      <c r="H29" s="520"/>
      <c r="I29" s="520"/>
      <c r="J29" s="520"/>
      <c r="L29" s="519" t="s">
        <v>263</v>
      </c>
      <c r="M29" s="520"/>
      <c r="N29" s="520"/>
      <c r="O29" s="520"/>
      <c r="Q29" s="519" t="s">
        <v>263</v>
      </c>
      <c r="R29" s="520"/>
      <c r="S29" s="520"/>
      <c r="T29" s="520"/>
      <c r="V29" s="519" t="s">
        <v>263</v>
      </c>
      <c r="W29" s="520"/>
      <c r="X29" s="520"/>
      <c r="Y29" s="520"/>
      <c r="AA29" s="519" t="s">
        <v>263</v>
      </c>
      <c r="AB29" s="520"/>
      <c r="AC29" s="520"/>
      <c r="AD29" s="520"/>
      <c r="AF29" s="519" t="s">
        <v>263</v>
      </c>
      <c r="AG29" s="520"/>
      <c r="AH29" s="520"/>
      <c r="AI29" s="520"/>
      <c r="AK29" s="519" t="s">
        <v>263</v>
      </c>
      <c r="AL29" s="520"/>
      <c r="AM29" s="520"/>
      <c r="AN29" s="520"/>
    </row>
    <row r="30" spans="2:40" ht="15" customHeight="1">
      <c r="B30" s="521" t="s">
        <v>264</v>
      </c>
      <c r="C30" s="520"/>
      <c r="D30" s="520"/>
      <c r="E30" s="520"/>
      <c r="G30" s="521" t="s">
        <v>264</v>
      </c>
      <c r="H30" s="520"/>
      <c r="I30" s="520"/>
      <c r="J30" s="520"/>
      <c r="L30" s="521" t="s">
        <v>264</v>
      </c>
      <c r="M30" s="520"/>
      <c r="N30" s="520"/>
      <c r="O30" s="520"/>
      <c r="Q30" s="521" t="s">
        <v>264</v>
      </c>
      <c r="R30" s="520"/>
      <c r="S30" s="520"/>
      <c r="T30" s="520"/>
      <c r="V30" s="521" t="s">
        <v>264</v>
      </c>
      <c r="W30" s="520"/>
      <c r="X30" s="520"/>
      <c r="Y30" s="520"/>
      <c r="AA30" s="521" t="s">
        <v>264</v>
      </c>
      <c r="AB30" s="520"/>
      <c r="AC30" s="520"/>
      <c r="AD30" s="520"/>
      <c r="AF30" s="521" t="s">
        <v>264</v>
      </c>
      <c r="AG30" s="520"/>
      <c r="AH30" s="520"/>
      <c r="AI30" s="520"/>
      <c r="AK30" s="521" t="s">
        <v>264</v>
      </c>
      <c r="AL30" s="520"/>
      <c r="AM30" s="520"/>
      <c r="AN30" s="520"/>
    </row>
    <row r="31" spans="2:40" s="525" customFormat="1" ht="15" customHeight="1">
      <c r="B31" s="522" t="s">
        <v>265</v>
      </c>
      <c r="C31" s="524" t="e">
        <f>C30/C29</f>
        <v>#DIV/0!</v>
      </c>
      <c r="D31" s="524" t="e">
        <f>D30/D29</f>
        <v>#DIV/0!</v>
      </c>
      <c r="E31" s="524" t="e">
        <f>E30/E29</f>
        <v>#DIV/0!</v>
      </c>
      <c r="G31" s="522" t="s">
        <v>265</v>
      </c>
      <c r="H31" s="524" t="e">
        <f>H30/H29</f>
        <v>#DIV/0!</v>
      </c>
      <c r="I31" s="524" t="e">
        <f>I30/I29</f>
        <v>#DIV/0!</v>
      </c>
      <c r="J31" s="524" t="e">
        <f>J30/J29</f>
        <v>#DIV/0!</v>
      </c>
      <c r="L31" s="522" t="s">
        <v>265</v>
      </c>
      <c r="M31" s="524" t="e">
        <f>M30/M29</f>
        <v>#DIV/0!</v>
      </c>
      <c r="N31" s="524" t="e">
        <f>N30/N29</f>
        <v>#DIV/0!</v>
      </c>
      <c r="O31" s="524" t="e">
        <f>O30/O29</f>
        <v>#DIV/0!</v>
      </c>
      <c r="Q31" s="522" t="s">
        <v>265</v>
      </c>
      <c r="R31" s="524" t="e">
        <f>R30/R29</f>
        <v>#DIV/0!</v>
      </c>
      <c r="S31" s="524" t="e">
        <f>S30/S29</f>
        <v>#DIV/0!</v>
      </c>
      <c r="T31" s="524" t="e">
        <f>T30/T29</f>
        <v>#DIV/0!</v>
      </c>
      <c r="V31" s="522" t="s">
        <v>265</v>
      </c>
      <c r="W31" s="524" t="e">
        <f>W30/W29</f>
        <v>#DIV/0!</v>
      </c>
      <c r="X31" s="524" t="e">
        <f>X30/X29</f>
        <v>#DIV/0!</v>
      </c>
      <c r="Y31" s="524" t="e">
        <f>Y30/Y29</f>
        <v>#DIV/0!</v>
      </c>
      <c r="AA31" s="522" t="s">
        <v>265</v>
      </c>
      <c r="AB31" s="524" t="e">
        <f>AB30/AB29</f>
        <v>#DIV/0!</v>
      </c>
      <c r="AC31" s="524" t="e">
        <f>AC30/AC29</f>
        <v>#DIV/0!</v>
      </c>
      <c r="AD31" s="524" t="e">
        <f>AD30/AD29</f>
        <v>#DIV/0!</v>
      </c>
      <c r="AF31" s="522" t="s">
        <v>265</v>
      </c>
      <c r="AG31" s="524" t="e">
        <f>AG30/AG29</f>
        <v>#DIV/0!</v>
      </c>
      <c r="AH31" s="524" t="e">
        <f>AH30/AH29</f>
        <v>#DIV/0!</v>
      </c>
      <c r="AI31" s="524" t="e">
        <f>AI30/AI29</f>
        <v>#DIV/0!</v>
      </c>
      <c r="AK31" s="522" t="s">
        <v>265</v>
      </c>
      <c r="AL31" s="524" t="e">
        <f>AL30/AL29</f>
        <v>#DIV/0!</v>
      </c>
      <c r="AM31" s="524" t="e">
        <f>AM30/AM29</f>
        <v>#DIV/0!</v>
      </c>
      <c r="AN31" s="524" t="e">
        <f>AN30/AN29</f>
        <v>#DIV/0!</v>
      </c>
    </row>
    <row r="32" spans="2:40" ht="15" customHeight="1">
      <c r="B32" s="521" t="s">
        <v>266</v>
      </c>
      <c r="C32" s="520"/>
      <c r="D32" s="520"/>
      <c r="E32" s="520"/>
      <c r="G32" s="521" t="s">
        <v>266</v>
      </c>
      <c r="H32" s="520"/>
      <c r="I32" s="520"/>
      <c r="J32" s="520"/>
      <c r="L32" s="521" t="s">
        <v>266</v>
      </c>
      <c r="M32" s="520"/>
      <c r="N32" s="520"/>
      <c r="O32" s="520"/>
      <c r="Q32" s="521" t="s">
        <v>266</v>
      </c>
      <c r="R32" s="520"/>
      <c r="S32" s="520"/>
      <c r="T32" s="520"/>
      <c r="V32" s="521" t="s">
        <v>266</v>
      </c>
      <c r="W32" s="520"/>
      <c r="X32" s="520"/>
      <c r="Y32" s="520"/>
      <c r="AA32" s="521" t="s">
        <v>266</v>
      </c>
      <c r="AB32" s="520"/>
      <c r="AC32" s="520"/>
      <c r="AD32" s="520"/>
      <c r="AF32" s="521" t="s">
        <v>266</v>
      </c>
      <c r="AG32" s="520"/>
      <c r="AH32" s="520"/>
      <c r="AI32" s="520"/>
      <c r="AK32" s="521" t="s">
        <v>266</v>
      </c>
      <c r="AL32" s="520"/>
      <c r="AM32" s="520"/>
      <c r="AN32" s="520"/>
    </row>
    <row r="33" spans="2:40" ht="15" customHeight="1">
      <c r="B33" s="517" t="s">
        <v>271</v>
      </c>
      <c r="C33" s="518">
        <f>C34+C35+C37</f>
        <v>0</v>
      </c>
      <c r="D33" s="518">
        <f>D34+D35+D37</f>
        <v>0</v>
      </c>
      <c r="E33" s="518">
        <f>E34+E35+E37</f>
        <v>0</v>
      </c>
      <c r="G33" s="517" t="s">
        <v>271</v>
      </c>
      <c r="H33" s="518">
        <f>H34+H35+H37</f>
        <v>0</v>
      </c>
      <c r="I33" s="518">
        <f>I34+I35+I37</f>
        <v>0</v>
      </c>
      <c r="J33" s="518">
        <f>J34+J35+J37</f>
        <v>0</v>
      </c>
      <c r="L33" s="517" t="s">
        <v>271</v>
      </c>
      <c r="M33" s="518">
        <f>M34+M35+M37</f>
        <v>0</v>
      </c>
      <c r="N33" s="518">
        <f>N34+N35+N37</f>
        <v>0</v>
      </c>
      <c r="O33" s="518">
        <f>O34+O35+O37</f>
        <v>0</v>
      </c>
      <c r="Q33" s="517" t="s">
        <v>271</v>
      </c>
      <c r="R33" s="518">
        <f>R34+R35+R37</f>
        <v>0</v>
      </c>
      <c r="S33" s="518">
        <f>S34+S35+S37</f>
        <v>0</v>
      </c>
      <c r="T33" s="518">
        <f>T34+T35+T37</f>
        <v>0</v>
      </c>
      <c r="V33" s="517" t="s">
        <v>271</v>
      </c>
      <c r="W33" s="518">
        <f>W34+W35+W37</f>
        <v>0</v>
      </c>
      <c r="X33" s="518">
        <f>X34+X35+X37</f>
        <v>0</v>
      </c>
      <c r="Y33" s="518">
        <f>Y34+Y35+Y37</f>
        <v>0</v>
      </c>
      <c r="AA33" s="517" t="s">
        <v>271</v>
      </c>
      <c r="AB33" s="518">
        <f>AB34+AB35+AB37</f>
        <v>0</v>
      </c>
      <c r="AC33" s="518">
        <f>AC34+AC35+AC37</f>
        <v>0</v>
      </c>
      <c r="AD33" s="518">
        <f>AD34+AD35+AD37</f>
        <v>0</v>
      </c>
      <c r="AF33" s="517" t="s">
        <v>271</v>
      </c>
      <c r="AG33" s="518">
        <f>AG34+AG35+AG37</f>
        <v>0</v>
      </c>
      <c r="AH33" s="518">
        <f>AH34+AH35+AH37</f>
        <v>0</v>
      </c>
      <c r="AI33" s="518">
        <f>AI34+AI35+AI37</f>
        <v>0</v>
      </c>
      <c r="AK33" s="517" t="s">
        <v>271</v>
      </c>
      <c r="AL33" s="518">
        <f>AL34+AL35+AL37</f>
        <v>0</v>
      </c>
      <c r="AM33" s="518">
        <f>AM34+AM35+AM37</f>
        <v>0</v>
      </c>
      <c r="AN33" s="518">
        <f>AN34+AN35+AN37</f>
        <v>0</v>
      </c>
    </row>
    <row r="34" spans="2:40" ht="15" customHeight="1">
      <c r="B34" s="519" t="s">
        <v>263</v>
      </c>
      <c r="C34" s="520"/>
      <c r="D34" s="520"/>
      <c r="E34" s="520"/>
      <c r="G34" s="519" t="s">
        <v>263</v>
      </c>
      <c r="H34" s="520"/>
      <c r="I34" s="520"/>
      <c r="J34" s="520"/>
      <c r="L34" s="519" t="s">
        <v>263</v>
      </c>
      <c r="M34" s="520"/>
      <c r="N34" s="520"/>
      <c r="O34" s="520"/>
      <c r="Q34" s="519" t="s">
        <v>263</v>
      </c>
      <c r="R34" s="520"/>
      <c r="S34" s="520"/>
      <c r="T34" s="520"/>
      <c r="V34" s="519" t="s">
        <v>263</v>
      </c>
      <c r="W34" s="520"/>
      <c r="X34" s="520"/>
      <c r="Y34" s="520"/>
      <c r="AA34" s="519" t="s">
        <v>263</v>
      </c>
      <c r="AB34" s="520"/>
      <c r="AC34" s="520"/>
      <c r="AD34" s="520"/>
      <c r="AF34" s="519" t="s">
        <v>263</v>
      </c>
      <c r="AG34" s="520"/>
      <c r="AH34" s="520"/>
      <c r="AI34" s="520"/>
      <c r="AK34" s="519" t="s">
        <v>263</v>
      </c>
      <c r="AL34" s="520"/>
      <c r="AM34" s="520"/>
      <c r="AN34" s="520"/>
    </row>
    <row r="35" spans="2:40" ht="15" customHeight="1">
      <c r="B35" s="521" t="s">
        <v>264</v>
      </c>
      <c r="C35" s="520"/>
      <c r="D35" s="520"/>
      <c r="E35" s="520"/>
      <c r="G35" s="521" t="s">
        <v>264</v>
      </c>
      <c r="H35" s="520"/>
      <c r="I35" s="520"/>
      <c r="J35" s="520"/>
      <c r="L35" s="521" t="s">
        <v>264</v>
      </c>
      <c r="M35" s="520"/>
      <c r="N35" s="520"/>
      <c r="O35" s="520"/>
      <c r="Q35" s="521" t="s">
        <v>264</v>
      </c>
      <c r="R35" s="520"/>
      <c r="S35" s="520"/>
      <c r="T35" s="520"/>
      <c r="V35" s="521" t="s">
        <v>264</v>
      </c>
      <c r="W35" s="520"/>
      <c r="X35" s="520"/>
      <c r="Y35" s="520"/>
      <c r="AA35" s="521" t="s">
        <v>264</v>
      </c>
      <c r="AB35" s="520"/>
      <c r="AC35" s="520"/>
      <c r="AD35" s="520"/>
      <c r="AF35" s="521" t="s">
        <v>264</v>
      </c>
      <c r="AG35" s="520"/>
      <c r="AH35" s="520"/>
      <c r="AI35" s="520"/>
      <c r="AK35" s="521" t="s">
        <v>264</v>
      </c>
      <c r="AL35" s="520"/>
      <c r="AM35" s="520"/>
      <c r="AN35" s="520"/>
    </row>
    <row r="36" spans="2:40" ht="15" customHeight="1">
      <c r="B36" s="522" t="s">
        <v>265</v>
      </c>
      <c r="C36" s="524" t="e">
        <f>C35/C34</f>
        <v>#DIV/0!</v>
      </c>
      <c r="D36" s="524" t="e">
        <f>D35/D34</f>
        <v>#DIV/0!</v>
      </c>
      <c r="E36" s="524" t="e">
        <f>E35/E34</f>
        <v>#DIV/0!</v>
      </c>
      <c r="G36" s="522" t="s">
        <v>265</v>
      </c>
      <c r="H36" s="524" t="e">
        <f>H35/H34</f>
        <v>#DIV/0!</v>
      </c>
      <c r="I36" s="524" t="e">
        <f>I35/I34</f>
        <v>#DIV/0!</v>
      </c>
      <c r="J36" s="524" t="e">
        <f>J35/J34</f>
        <v>#DIV/0!</v>
      </c>
      <c r="L36" s="522" t="s">
        <v>265</v>
      </c>
      <c r="M36" s="524" t="e">
        <f>M35/M34</f>
        <v>#DIV/0!</v>
      </c>
      <c r="N36" s="524" t="e">
        <f>N35/N34</f>
        <v>#DIV/0!</v>
      </c>
      <c r="O36" s="524" t="e">
        <f>O35/O34</f>
        <v>#DIV/0!</v>
      </c>
      <c r="Q36" s="522" t="s">
        <v>265</v>
      </c>
      <c r="R36" s="524" t="e">
        <f>R35/R34</f>
        <v>#DIV/0!</v>
      </c>
      <c r="S36" s="524" t="e">
        <f>S35/S34</f>
        <v>#DIV/0!</v>
      </c>
      <c r="T36" s="524" t="e">
        <f>T35/T34</f>
        <v>#DIV/0!</v>
      </c>
      <c r="V36" s="522" t="s">
        <v>265</v>
      </c>
      <c r="W36" s="524" t="e">
        <f>W35/W34</f>
        <v>#DIV/0!</v>
      </c>
      <c r="X36" s="524" t="e">
        <f>X35/X34</f>
        <v>#DIV/0!</v>
      </c>
      <c r="Y36" s="524" t="e">
        <f>Y35/Y34</f>
        <v>#DIV/0!</v>
      </c>
      <c r="AA36" s="522" t="s">
        <v>265</v>
      </c>
      <c r="AB36" s="524" t="e">
        <f>AB35/AB34</f>
        <v>#DIV/0!</v>
      </c>
      <c r="AC36" s="524" t="e">
        <f>AC35/AC34</f>
        <v>#DIV/0!</v>
      </c>
      <c r="AD36" s="524" t="e">
        <f>AD35/AD34</f>
        <v>#DIV/0!</v>
      </c>
      <c r="AF36" s="522" t="s">
        <v>265</v>
      </c>
      <c r="AG36" s="524" t="e">
        <f>AG35/AG34</f>
        <v>#DIV/0!</v>
      </c>
      <c r="AH36" s="524" t="e">
        <f>AH35/AH34</f>
        <v>#DIV/0!</v>
      </c>
      <c r="AI36" s="524" t="e">
        <f>AI35/AI34</f>
        <v>#DIV/0!</v>
      </c>
      <c r="AK36" s="522" t="s">
        <v>265</v>
      </c>
      <c r="AL36" s="524" t="e">
        <f>AL35/AL34</f>
        <v>#DIV/0!</v>
      </c>
      <c r="AM36" s="524" t="e">
        <f>AM35/AM34</f>
        <v>#DIV/0!</v>
      </c>
      <c r="AN36" s="524" t="e">
        <f>AN35/AN34</f>
        <v>#DIV/0!</v>
      </c>
    </row>
    <row r="37" spans="2:40" ht="15" customHeight="1">
      <c r="B37" s="521" t="s">
        <v>266</v>
      </c>
      <c r="C37" s="520"/>
      <c r="D37" s="520"/>
      <c r="E37" s="520"/>
      <c r="G37" s="521" t="s">
        <v>266</v>
      </c>
      <c r="H37" s="520"/>
      <c r="I37" s="520"/>
      <c r="J37" s="520"/>
      <c r="L37" s="521" t="s">
        <v>266</v>
      </c>
      <c r="M37" s="520"/>
      <c r="N37" s="520"/>
      <c r="O37" s="520"/>
      <c r="Q37" s="521" t="s">
        <v>266</v>
      </c>
      <c r="R37" s="520"/>
      <c r="S37" s="520"/>
      <c r="T37" s="520"/>
      <c r="V37" s="521" t="s">
        <v>266</v>
      </c>
      <c r="W37" s="520"/>
      <c r="X37" s="520"/>
      <c r="Y37" s="520"/>
      <c r="AA37" s="521" t="s">
        <v>266</v>
      </c>
      <c r="AB37" s="520"/>
      <c r="AC37" s="520"/>
      <c r="AD37" s="520"/>
      <c r="AF37" s="521" t="s">
        <v>266</v>
      </c>
      <c r="AG37" s="520"/>
      <c r="AH37" s="520"/>
      <c r="AI37" s="520"/>
      <c r="AK37" s="521" t="s">
        <v>266</v>
      </c>
      <c r="AL37" s="520"/>
      <c r="AM37" s="520"/>
      <c r="AN37" s="520"/>
    </row>
    <row r="38" spans="2:40" ht="15" customHeight="1">
      <c r="B38" s="517" t="s">
        <v>272</v>
      </c>
      <c r="C38" s="518">
        <f>C39+C40+C42</f>
        <v>0</v>
      </c>
      <c r="D38" s="518">
        <f>D39+D40+D42</f>
        <v>0</v>
      </c>
      <c r="E38" s="518">
        <f>E39+E40+E42</f>
        <v>0</v>
      </c>
      <c r="G38" s="517" t="s">
        <v>272</v>
      </c>
      <c r="H38" s="518">
        <f>H39+H40+H42</f>
        <v>0</v>
      </c>
      <c r="I38" s="518">
        <f>I39+I40+I42</f>
        <v>0</v>
      </c>
      <c r="J38" s="518">
        <f>J39+J40+J42</f>
        <v>0</v>
      </c>
      <c r="L38" s="517" t="s">
        <v>272</v>
      </c>
      <c r="M38" s="518">
        <f>M39+M40+M42</f>
        <v>0</v>
      </c>
      <c r="N38" s="518">
        <f>N39+N40+N42</f>
        <v>0</v>
      </c>
      <c r="O38" s="518">
        <f>O39+O40+O42</f>
        <v>0</v>
      </c>
      <c r="Q38" s="517" t="s">
        <v>272</v>
      </c>
      <c r="R38" s="518">
        <f>R39+R40+R42</f>
        <v>0</v>
      </c>
      <c r="S38" s="518">
        <f>S39+S40+S42</f>
        <v>0</v>
      </c>
      <c r="T38" s="518">
        <f>T39+T40+T42</f>
        <v>0</v>
      </c>
      <c r="V38" s="517" t="s">
        <v>272</v>
      </c>
      <c r="W38" s="518">
        <f>W39+W40+W42</f>
        <v>0</v>
      </c>
      <c r="X38" s="518">
        <f>X39+X40+X42</f>
        <v>0</v>
      </c>
      <c r="Y38" s="518">
        <f>Y39+Y40+Y42</f>
        <v>0</v>
      </c>
      <c r="AA38" s="517" t="s">
        <v>272</v>
      </c>
      <c r="AB38" s="518">
        <f>AB39+AB40+AB42</f>
        <v>0</v>
      </c>
      <c r="AC38" s="518">
        <f>AC39+AC40+AC42</f>
        <v>0</v>
      </c>
      <c r="AD38" s="518">
        <f>AD39+AD40+AD42</f>
        <v>0</v>
      </c>
      <c r="AF38" s="517" t="s">
        <v>272</v>
      </c>
      <c r="AG38" s="518">
        <f>AG39+AG40+AG42</f>
        <v>0</v>
      </c>
      <c r="AH38" s="518">
        <f>AH39+AH40+AH42</f>
        <v>0</v>
      </c>
      <c r="AI38" s="518">
        <f>AI39+AI40+AI42</f>
        <v>0</v>
      </c>
      <c r="AK38" s="517" t="s">
        <v>272</v>
      </c>
      <c r="AL38" s="518">
        <f>AL39+AL40+AL42</f>
        <v>0</v>
      </c>
      <c r="AM38" s="518">
        <f>AM39+AM40+AM42</f>
        <v>0</v>
      </c>
      <c r="AN38" s="518">
        <f>AN39+AN40+AN42</f>
        <v>0</v>
      </c>
    </row>
    <row r="39" spans="2:40" ht="15" customHeight="1">
      <c r="B39" s="519" t="s">
        <v>263</v>
      </c>
      <c r="C39" s="520"/>
      <c r="D39" s="520"/>
      <c r="E39" s="520"/>
      <c r="G39" s="519" t="s">
        <v>263</v>
      </c>
      <c r="H39" s="520"/>
      <c r="I39" s="520"/>
      <c r="J39" s="520"/>
      <c r="L39" s="519" t="s">
        <v>263</v>
      </c>
      <c r="M39" s="520"/>
      <c r="N39" s="520"/>
      <c r="O39" s="520"/>
      <c r="Q39" s="519" t="s">
        <v>263</v>
      </c>
      <c r="R39" s="520"/>
      <c r="S39" s="520"/>
      <c r="T39" s="520"/>
      <c r="V39" s="519" t="s">
        <v>263</v>
      </c>
      <c r="W39" s="520"/>
      <c r="X39" s="520"/>
      <c r="Y39" s="520"/>
      <c r="AA39" s="519" t="s">
        <v>263</v>
      </c>
      <c r="AB39" s="520"/>
      <c r="AC39" s="520"/>
      <c r="AD39" s="520"/>
      <c r="AF39" s="519" t="s">
        <v>263</v>
      </c>
      <c r="AG39" s="520"/>
      <c r="AH39" s="520"/>
      <c r="AI39" s="520"/>
      <c r="AK39" s="519" t="s">
        <v>263</v>
      </c>
      <c r="AL39" s="520"/>
      <c r="AM39" s="520"/>
      <c r="AN39" s="520"/>
    </row>
    <row r="40" spans="2:40" ht="15" customHeight="1">
      <c r="B40" s="521" t="s">
        <v>264</v>
      </c>
      <c r="C40" s="520"/>
      <c r="D40" s="520"/>
      <c r="E40" s="520"/>
      <c r="G40" s="521" t="s">
        <v>264</v>
      </c>
      <c r="H40" s="520"/>
      <c r="I40" s="520"/>
      <c r="J40" s="520"/>
      <c r="L40" s="521" t="s">
        <v>264</v>
      </c>
      <c r="M40" s="520"/>
      <c r="N40" s="520"/>
      <c r="O40" s="520"/>
      <c r="Q40" s="521" t="s">
        <v>264</v>
      </c>
      <c r="R40" s="520"/>
      <c r="S40" s="520"/>
      <c r="T40" s="520"/>
      <c r="V40" s="521" t="s">
        <v>264</v>
      </c>
      <c r="W40" s="520"/>
      <c r="X40" s="520"/>
      <c r="Y40" s="520"/>
      <c r="AA40" s="521" t="s">
        <v>264</v>
      </c>
      <c r="AB40" s="520"/>
      <c r="AC40" s="520"/>
      <c r="AD40" s="520"/>
      <c r="AF40" s="521" t="s">
        <v>264</v>
      </c>
      <c r="AG40" s="520"/>
      <c r="AH40" s="520"/>
      <c r="AI40" s="520"/>
      <c r="AK40" s="521" t="s">
        <v>264</v>
      </c>
      <c r="AL40" s="520"/>
      <c r="AM40" s="520"/>
      <c r="AN40" s="520"/>
    </row>
    <row r="41" spans="2:40" ht="15" customHeight="1">
      <c r="B41" s="522" t="s">
        <v>265</v>
      </c>
      <c r="C41" s="524" t="e">
        <f>C40/C39</f>
        <v>#DIV/0!</v>
      </c>
      <c r="D41" s="524" t="e">
        <f>D40/D39</f>
        <v>#DIV/0!</v>
      </c>
      <c r="E41" s="524" t="e">
        <f>E40/E39</f>
        <v>#DIV/0!</v>
      </c>
      <c r="G41" s="522" t="s">
        <v>265</v>
      </c>
      <c r="H41" s="524" t="e">
        <f>H40/H39</f>
        <v>#DIV/0!</v>
      </c>
      <c r="I41" s="524" t="e">
        <f>I40/I39</f>
        <v>#DIV/0!</v>
      </c>
      <c r="J41" s="524" t="e">
        <f>J40/J39</f>
        <v>#DIV/0!</v>
      </c>
      <c r="L41" s="522" t="s">
        <v>265</v>
      </c>
      <c r="M41" s="524" t="e">
        <f>M40/M39</f>
        <v>#DIV/0!</v>
      </c>
      <c r="N41" s="524" t="e">
        <f>N40/N39</f>
        <v>#DIV/0!</v>
      </c>
      <c r="O41" s="524" t="e">
        <f>O40/O39</f>
        <v>#DIV/0!</v>
      </c>
      <c r="Q41" s="522" t="s">
        <v>265</v>
      </c>
      <c r="R41" s="524" t="e">
        <f>R40/R39</f>
        <v>#DIV/0!</v>
      </c>
      <c r="S41" s="524" t="e">
        <f>S40/S39</f>
        <v>#DIV/0!</v>
      </c>
      <c r="T41" s="524" t="e">
        <f>T40/T39</f>
        <v>#DIV/0!</v>
      </c>
      <c r="V41" s="522" t="s">
        <v>265</v>
      </c>
      <c r="W41" s="524" t="e">
        <f>W40/W39</f>
        <v>#DIV/0!</v>
      </c>
      <c r="X41" s="524" t="e">
        <f>X40/X39</f>
        <v>#DIV/0!</v>
      </c>
      <c r="Y41" s="524" t="e">
        <f>Y40/Y39</f>
        <v>#DIV/0!</v>
      </c>
      <c r="AA41" s="522" t="s">
        <v>265</v>
      </c>
      <c r="AB41" s="524" t="e">
        <f>AB40/AB39</f>
        <v>#DIV/0!</v>
      </c>
      <c r="AC41" s="524" t="e">
        <f>AC40/AC39</f>
        <v>#DIV/0!</v>
      </c>
      <c r="AD41" s="524" t="e">
        <f>AD40/AD39</f>
        <v>#DIV/0!</v>
      </c>
      <c r="AF41" s="522" t="s">
        <v>265</v>
      </c>
      <c r="AG41" s="524" t="e">
        <f>AG40/AG39</f>
        <v>#DIV/0!</v>
      </c>
      <c r="AH41" s="524" t="e">
        <f>AH40/AH39</f>
        <v>#DIV/0!</v>
      </c>
      <c r="AI41" s="524" t="e">
        <f>AI40/AI39</f>
        <v>#DIV/0!</v>
      </c>
      <c r="AK41" s="522" t="s">
        <v>265</v>
      </c>
      <c r="AL41" s="524" t="e">
        <f>AL40/AL39</f>
        <v>#DIV/0!</v>
      </c>
      <c r="AM41" s="524" t="e">
        <f>AM40/AM39</f>
        <v>#DIV/0!</v>
      </c>
      <c r="AN41" s="524" t="e">
        <f>AN40/AN39</f>
        <v>#DIV/0!</v>
      </c>
    </row>
    <row r="42" spans="2:40" ht="15" customHeight="1">
      <c r="B42" s="521" t="s">
        <v>266</v>
      </c>
      <c r="C42" s="520"/>
      <c r="D42" s="520"/>
      <c r="E42" s="520"/>
      <c r="G42" s="521" t="s">
        <v>266</v>
      </c>
      <c r="H42" s="520"/>
      <c r="I42" s="520"/>
      <c r="J42" s="520"/>
      <c r="L42" s="521" t="s">
        <v>266</v>
      </c>
      <c r="M42" s="520"/>
      <c r="N42" s="520"/>
      <c r="O42" s="520"/>
      <c r="Q42" s="521" t="s">
        <v>266</v>
      </c>
      <c r="R42" s="520"/>
      <c r="S42" s="520"/>
      <c r="T42" s="520"/>
      <c r="V42" s="521" t="s">
        <v>266</v>
      </c>
      <c r="W42" s="520"/>
      <c r="X42" s="520"/>
      <c r="Y42" s="520"/>
      <c r="AA42" s="521" t="s">
        <v>266</v>
      </c>
      <c r="AB42" s="520"/>
      <c r="AC42" s="520"/>
      <c r="AD42" s="520"/>
      <c r="AF42" s="521" t="s">
        <v>266</v>
      </c>
      <c r="AG42" s="520"/>
      <c r="AH42" s="520"/>
      <c r="AI42" s="520"/>
      <c r="AK42" s="521" t="s">
        <v>266</v>
      </c>
      <c r="AL42" s="520"/>
      <c r="AM42" s="520"/>
      <c r="AN42" s="520"/>
    </row>
    <row r="43" spans="2:40" ht="15" customHeight="1">
      <c r="B43" s="517" t="s">
        <v>273</v>
      </c>
      <c r="C43" s="518">
        <f>C44+C45+C47</f>
        <v>0</v>
      </c>
      <c r="D43" s="518">
        <f>D44+D45+D47</f>
        <v>0</v>
      </c>
      <c r="E43" s="518">
        <f>E44+E45+E47</f>
        <v>0</v>
      </c>
      <c r="G43" s="517" t="s">
        <v>273</v>
      </c>
      <c r="H43" s="518">
        <f>H44+H45+H47</f>
        <v>0</v>
      </c>
      <c r="I43" s="518">
        <f>I44+I45+I47</f>
        <v>0</v>
      </c>
      <c r="J43" s="518">
        <f>J44+J45+J47</f>
        <v>0</v>
      </c>
      <c r="L43" s="517" t="s">
        <v>273</v>
      </c>
      <c r="M43" s="518">
        <f>M44+M45+M47</f>
        <v>0</v>
      </c>
      <c r="N43" s="518">
        <f>N44+N45+N47</f>
        <v>0</v>
      </c>
      <c r="O43" s="518">
        <f>O44+O45+O47</f>
        <v>0</v>
      </c>
      <c r="Q43" s="517" t="s">
        <v>273</v>
      </c>
      <c r="R43" s="518">
        <f>R44+R45+R47</f>
        <v>0</v>
      </c>
      <c r="S43" s="518">
        <f>S44+S45+S47</f>
        <v>0</v>
      </c>
      <c r="T43" s="518">
        <f>T44+T45+T47</f>
        <v>0</v>
      </c>
      <c r="V43" s="517" t="s">
        <v>273</v>
      </c>
      <c r="W43" s="518">
        <f>W44+W45+W47</f>
        <v>0</v>
      </c>
      <c r="X43" s="518">
        <f>X44+X45+X47</f>
        <v>0</v>
      </c>
      <c r="Y43" s="518">
        <f>Y44+Y45+Y47</f>
        <v>0</v>
      </c>
      <c r="AA43" s="517" t="s">
        <v>273</v>
      </c>
      <c r="AB43" s="518">
        <f>AB44+AB45+AB47</f>
        <v>0</v>
      </c>
      <c r="AC43" s="518">
        <f>AC44+AC45+AC47</f>
        <v>0</v>
      </c>
      <c r="AD43" s="518">
        <f>AD44+AD45+AD47</f>
        <v>0</v>
      </c>
      <c r="AF43" s="517" t="s">
        <v>273</v>
      </c>
      <c r="AG43" s="518">
        <f>AG44+AG45+AG47</f>
        <v>0</v>
      </c>
      <c r="AH43" s="518">
        <f>AH44+AH45+AH47</f>
        <v>0</v>
      </c>
      <c r="AI43" s="518">
        <f>AI44+AI45+AI47</f>
        <v>0</v>
      </c>
      <c r="AK43" s="517" t="s">
        <v>273</v>
      </c>
      <c r="AL43" s="518">
        <f>AL44+AL45+AL47</f>
        <v>0</v>
      </c>
      <c r="AM43" s="518">
        <f>AM44+AM45+AM47</f>
        <v>0</v>
      </c>
      <c r="AN43" s="518">
        <f>AN44+AN45+AN47</f>
        <v>0</v>
      </c>
    </row>
    <row r="44" spans="2:40" ht="15" customHeight="1">
      <c r="B44" s="519" t="s">
        <v>263</v>
      </c>
      <c r="C44" s="520"/>
      <c r="D44" s="520"/>
      <c r="E44" s="520"/>
      <c r="G44" s="519" t="s">
        <v>263</v>
      </c>
      <c r="H44" s="520"/>
      <c r="I44" s="520"/>
      <c r="J44" s="520"/>
      <c r="L44" s="519" t="s">
        <v>263</v>
      </c>
      <c r="M44" s="520"/>
      <c r="N44" s="520"/>
      <c r="O44" s="520"/>
      <c r="Q44" s="519" t="s">
        <v>263</v>
      </c>
      <c r="R44" s="520"/>
      <c r="S44" s="520"/>
      <c r="T44" s="520"/>
      <c r="V44" s="519" t="s">
        <v>263</v>
      </c>
      <c r="W44" s="520"/>
      <c r="X44" s="520"/>
      <c r="Y44" s="520"/>
      <c r="AA44" s="519" t="s">
        <v>263</v>
      </c>
      <c r="AB44" s="520"/>
      <c r="AC44" s="520"/>
      <c r="AD44" s="520"/>
      <c r="AF44" s="519" t="s">
        <v>263</v>
      </c>
      <c r="AG44" s="520"/>
      <c r="AH44" s="520"/>
      <c r="AI44" s="520"/>
      <c r="AK44" s="519" t="s">
        <v>263</v>
      </c>
      <c r="AL44" s="520"/>
      <c r="AM44" s="520"/>
      <c r="AN44" s="520"/>
    </row>
    <row r="45" spans="2:40" ht="15" customHeight="1">
      <c r="B45" s="521" t="s">
        <v>264</v>
      </c>
      <c r="C45" s="520"/>
      <c r="D45" s="520"/>
      <c r="E45" s="520"/>
      <c r="G45" s="521" t="s">
        <v>264</v>
      </c>
      <c r="H45" s="520"/>
      <c r="I45" s="520"/>
      <c r="J45" s="520"/>
      <c r="L45" s="521" t="s">
        <v>264</v>
      </c>
      <c r="M45" s="520"/>
      <c r="N45" s="520"/>
      <c r="O45" s="520"/>
      <c r="Q45" s="521" t="s">
        <v>264</v>
      </c>
      <c r="R45" s="520"/>
      <c r="S45" s="520"/>
      <c r="T45" s="520"/>
      <c r="V45" s="521" t="s">
        <v>264</v>
      </c>
      <c r="W45" s="520"/>
      <c r="X45" s="520"/>
      <c r="Y45" s="520"/>
      <c r="AA45" s="521" t="s">
        <v>264</v>
      </c>
      <c r="AB45" s="520"/>
      <c r="AC45" s="520"/>
      <c r="AD45" s="520"/>
      <c r="AF45" s="521" t="s">
        <v>264</v>
      </c>
      <c r="AG45" s="520"/>
      <c r="AH45" s="520"/>
      <c r="AI45" s="520"/>
      <c r="AK45" s="521" t="s">
        <v>264</v>
      </c>
      <c r="AL45" s="520"/>
      <c r="AM45" s="520"/>
      <c r="AN45" s="520"/>
    </row>
    <row r="46" spans="2:40" ht="15" customHeight="1">
      <c r="B46" s="522" t="s">
        <v>265</v>
      </c>
      <c r="C46" s="524" t="e">
        <f>C45/C44</f>
        <v>#DIV/0!</v>
      </c>
      <c r="D46" s="524" t="e">
        <f>D45/D44</f>
        <v>#DIV/0!</v>
      </c>
      <c r="E46" s="524" t="e">
        <f>E45/E44</f>
        <v>#DIV/0!</v>
      </c>
      <c r="G46" s="522" t="s">
        <v>265</v>
      </c>
      <c r="H46" s="524" t="e">
        <f>H45/H44</f>
        <v>#DIV/0!</v>
      </c>
      <c r="I46" s="524" t="e">
        <f>I45/I44</f>
        <v>#DIV/0!</v>
      </c>
      <c r="J46" s="524" t="e">
        <f>J45/J44</f>
        <v>#DIV/0!</v>
      </c>
      <c r="L46" s="522" t="s">
        <v>265</v>
      </c>
      <c r="M46" s="524" t="e">
        <f>M45/M44</f>
        <v>#DIV/0!</v>
      </c>
      <c r="N46" s="524" t="e">
        <f>N45/N44</f>
        <v>#DIV/0!</v>
      </c>
      <c r="O46" s="524" t="e">
        <f>O45/O44</f>
        <v>#DIV/0!</v>
      </c>
      <c r="Q46" s="522" t="s">
        <v>265</v>
      </c>
      <c r="R46" s="524" t="e">
        <f>R45/R44</f>
        <v>#DIV/0!</v>
      </c>
      <c r="S46" s="524" t="e">
        <f>S45/S44</f>
        <v>#DIV/0!</v>
      </c>
      <c r="T46" s="524" t="e">
        <f>T45/T44</f>
        <v>#DIV/0!</v>
      </c>
      <c r="V46" s="522" t="s">
        <v>265</v>
      </c>
      <c r="W46" s="524" t="e">
        <f>W45/W44</f>
        <v>#DIV/0!</v>
      </c>
      <c r="X46" s="524" t="e">
        <f>X45/X44</f>
        <v>#DIV/0!</v>
      </c>
      <c r="Y46" s="524" t="e">
        <f>Y45/Y44</f>
        <v>#DIV/0!</v>
      </c>
      <c r="AA46" s="522" t="s">
        <v>265</v>
      </c>
      <c r="AB46" s="524" t="e">
        <f>AB45/AB44</f>
        <v>#DIV/0!</v>
      </c>
      <c r="AC46" s="524" t="e">
        <f>AC45/AC44</f>
        <v>#DIV/0!</v>
      </c>
      <c r="AD46" s="524" t="e">
        <f>AD45/AD44</f>
        <v>#DIV/0!</v>
      </c>
      <c r="AF46" s="522" t="s">
        <v>265</v>
      </c>
      <c r="AG46" s="524" t="e">
        <f>AG45/AG44</f>
        <v>#DIV/0!</v>
      </c>
      <c r="AH46" s="524" t="e">
        <f>AH45/AH44</f>
        <v>#DIV/0!</v>
      </c>
      <c r="AI46" s="524" t="e">
        <f>AI45/AI44</f>
        <v>#DIV/0!</v>
      </c>
      <c r="AK46" s="522" t="s">
        <v>265</v>
      </c>
      <c r="AL46" s="524" t="e">
        <f>AL45/AL44</f>
        <v>#DIV/0!</v>
      </c>
      <c r="AM46" s="524" t="e">
        <f>AM45/AM44</f>
        <v>#DIV/0!</v>
      </c>
      <c r="AN46" s="524" t="e">
        <f>AN45/AN44</f>
        <v>#DIV/0!</v>
      </c>
    </row>
    <row r="47" spans="2:40" ht="15" customHeight="1" thickBot="1">
      <c r="B47" s="526" t="s">
        <v>266</v>
      </c>
      <c r="C47" s="527"/>
      <c r="D47" s="527"/>
      <c r="E47" s="527"/>
      <c r="G47" s="526" t="s">
        <v>266</v>
      </c>
      <c r="H47" s="527"/>
      <c r="I47" s="527"/>
      <c r="J47" s="527"/>
      <c r="L47" s="526" t="s">
        <v>266</v>
      </c>
      <c r="M47" s="527"/>
      <c r="N47" s="527"/>
      <c r="O47" s="527"/>
      <c r="Q47" s="526" t="s">
        <v>266</v>
      </c>
      <c r="R47" s="527"/>
      <c r="S47" s="527"/>
      <c r="T47" s="527"/>
      <c r="V47" s="526" t="s">
        <v>266</v>
      </c>
      <c r="W47" s="527"/>
      <c r="X47" s="527"/>
      <c r="Y47" s="527"/>
      <c r="AA47" s="526" t="s">
        <v>266</v>
      </c>
      <c r="AB47" s="527"/>
      <c r="AC47" s="527"/>
      <c r="AD47" s="527"/>
      <c r="AF47" s="526" t="s">
        <v>266</v>
      </c>
      <c r="AG47" s="527"/>
      <c r="AH47" s="527"/>
      <c r="AI47" s="527"/>
      <c r="AK47" s="526" t="s">
        <v>266</v>
      </c>
      <c r="AL47" s="527"/>
      <c r="AM47" s="527"/>
      <c r="AN47" s="527"/>
    </row>
    <row r="48" spans="2:40" ht="18" customHeight="1">
      <c r="B48" s="512"/>
      <c r="C48" s="528"/>
      <c r="G48" s="512"/>
      <c r="H48" s="528"/>
      <c r="L48" s="512"/>
      <c r="M48" s="528"/>
      <c r="Q48" s="512"/>
      <c r="R48" s="528"/>
      <c r="V48" s="512"/>
      <c r="W48" s="528"/>
      <c r="AA48" s="512"/>
      <c r="AB48" s="528"/>
      <c r="AF48" s="512"/>
      <c r="AG48" s="528"/>
      <c r="AK48" s="512"/>
      <c r="AL48" s="528"/>
    </row>
    <row r="49" spans="2:40" ht="18" customHeight="1">
      <c r="B49" s="510" t="s">
        <v>274</v>
      </c>
      <c r="G49" s="510" t="s">
        <v>274</v>
      </c>
      <c r="L49" s="510" t="s">
        <v>274</v>
      </c>
      <c r="Q49" s="510" t="s">
        <v>274</v>
      </c>
      <c r="V49" s="510" t="s">
        <v>274</v>
      </c>
      <c r="AA49" s="510" t="s">
        <v>274</v>
      </c>
      <c r="AF49" s="510" t="s">
        <v>274</v>
      </c>
      <c r="AK49" s="510" t="s">
        <v>274</v>
      </c>
    </row>
    <row r="50" spans="2:40" ht="18" customHeight="1">
      <c r="B50" s="631" t="s">
        <v>275</v>
      </c>
      <c r="C50" s="631"/>
      <c r="D50" s="631"/>
      <c r="E50" s="631"/>
      <c r="G50" s="631" t="s">
        <v>275</v>
      </c>
      <c r="H50" s="631"/>
      <c r="I50" s="631"/>
      <c r="J50" s="631"/>
      <c r="L50" s="631" t="s">
        <v>275</v>
      </c>
      <c r="M50" s="631"/>
      <c r="N50" s="631"/>
      <c r="O50" s="631"/>
      <c r="Q50" s="631" t="s">
        <v>275</v>
      </c>
      <c r="R50" s="631"/>
      <c r="S50" s="631"/>
      <c r="T50" s="631"/>
      <c r="V50" s="631" t="s">
        <v>275</v>
      </c>
      <c r="W50" s="631"/>
      <c r="X50" s="631"/>
      <c r="Y50" s="631"/>
      <c r="AA50" s="631" t="s">
        <v>275</v>
      </c>
      <c r="AB50" s="631"/>
      <c r="AC50" s="631"/>
      <c r="AD50" s="631"/>
      <c r="AF50" s="631" t="s">
        <v>275</v>
      </c>
      <c r="AG50" s="631"/>
      <c r="AH50" s="631"/>
      <c r="AI50" s="631"/>
      <c r="AK50" s="631" t="s">
        <v>275</v>
      </c>
      <c r="AL50" s="631"/>
      <c r="AM50" s="631"/>
      <c r="AN50" s="631"/>
    </row>
    <row r="51" spans="2:40" ht="18" customHeight="1">
      <c r="B51" s="631"/>
      <c r="C51" s="631"/>
      <c r="D51" s="631"/>
      <c r="E51" s="631"/>
      <c r="G51" s="631"/>
      <c r="H51" s="631"/>
      <c r="I51" s="631"/>
      <c r="J51" s="631"/>
      <c r="L51" s="631"/>
      <c r="M51" s="631"/>
      <c r="N51" s="631"/>
      <c r="O51" s="631"/>
      <c r="Q51" s="631"/>
      <c r="R51" s="631"/>
      <c r="S51" s="631"/>
      <c r="T51" s="631"/>
      <c r="V51" s="631"/>
      <c r="W51" s="631"/>
      <c r="X51" s="631"/>
      <c r="Y51" s="631"/>
      <c r="AA51" s="631"/>
      <c r="AB51" s="631"/>
      <c r="AC51" s="631"/>
      <c r="AD51" s="631"/>
      <c r="AF51" s="631"/>
      <c r="AG51" s="631"/>
      <c r="AH51" s="631"/>
      <c r="AI51" s="631"/>
      <c r="AK51" s="631"/>
      <c r="AL51" s="631"/>
      <c r="AM51" s="631"/>
      <c r="AN51" s="631"/>
    </row>
  </sheetData>
  <mergeCells count="24">
    <mergeCell ref="AF1:AI1"/>
    <mergeCell ref="AF2:AI2"/>
    <mergeCell ref="AF50:AI51"/>
    <mergeCell ref="AK1:AN1"/>
    <mergeCell ref="AK2:AN2"/>
    <mergeCell ref="AK50:AN51"/>
    <mergeCell ref="V1:Y1"/>
    <mergeCell ref="V2:Y2"/>
    <mergeCell ref="V50:Y51"/>
    <mergeCell ref="AA1:AD1"/>
    <mergeCell ref="AA2:AD2"/>
    <mergeCell ref="AA50:AD51"/>
    <mergeCell ref="L1:O1"/>
    <mergeCell ref="L2:O2"/>
    <mergeCell ref="L50:O51"/>
    <mergeCell ref="Q1:T1"/>
    <mergeCell ref="Q2:T2"/>
    <mergeCell ref="Q50:T51"/>
    <mergeCell ref="B1:E1"/>
    <mergeCell ref="B2:E2"/>
    <mergeCell ref="B50:E51"/>
    <mergeCell ref="G50:J51"/>
    <mergeCell ref="G1:J1"/>
    <mergeCell ref="G2:J2"/>
  </mergeCells>
  <printOptions horizontalCentered="1" verticalCentered="1"/>
  <pageMargins left="0.39370078740157483" right="0.39370078740157483" top="0.6692913385826772" bottom="0.78740157480314965"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188"/>
    <pageSetUpPr fitToPage="1"/>
  </sheetPr>
  <dimension ref="B2:H249"/>
  <sheetViews>
    <sheetView showGridLines="0" topLeftCell="A31" zoomScale="55" zoomScaleNormal="55" zoomScaleSheetLayoutView="100" workbookViewId="0">
      <selection activeCell="F15" sqref="F15"/>
    </sheetView>
  </sheetViews>
  <sheetFormatPr baseColWidth="10" defaultColWidth="11.5703125" defaultRowHeight="12.75"/>
  <cols>
    <col min="1" max="1" width="2.42578125" style="534" customWidth="1"/>
    <col min="2" max="2" width="49.140625" style="534" customWidth="1"/>
    <col min="3" max="3" width="56.85546875" style="534" customWidth="1"/>
    <col min="4" max="4" width="19.7109375" style="592" customWidth="1"/>
    <col min="5" max="5" width="27.7109375" style="593" customWidth="1"/>
    <col min="6" max="8" width="27.7109375" style="534" customWidth="1"/>
    <col min="9" max="9" width="2.7109375" style="534" customWidth="1"/>
    <col min="10" max="16384" width="11.5703125" style="534"/>
  </cols>
  <sheetData>
    <row r="2" spans="2:8" ht="27" customHeight="1">
      <c r="B2" s="638" t="s">
        <v>301</v>
      </c>
      <c r="C2" s="638"/>
      <c r="D2" s="638"/>
      <c r="E2" s="638"/>
      <c r="F2" s="638"/>
      <c r="G2" s="638"/>
      <c r="H2" s="638"/>
    </row>
    <row r="3" spans="2:8" s="535" customFormat="1" ht="15" customHeight="1">
      <c r="D3" s="536"/>
      <c r="E3" s="537"/>
    </row>
    <row r="4" spans="2:8" s="535" customFormat="1" ht="21.75" customHeight="1">
      <c r="B4" s="538"/>
      <c r="C4" s="595" t="s">
        <v>79</v>
      </c>
      <c r="D4" s="594"/>
      <c r="E4" s="537"/>
    </row>
    <row r="5" spans="2:8" s="535" customFormat="1" ht="15.6" customHeight="1">
      <c r="B5" s="538"/>
      <c r="C5" s="538"/>
      <c r="D5" s="536"/>
      <c r="E5" s="537"/>
    </row>
    <row r="6" spans="2:8" s="535" customFormat="1" ht="22.15" customHeight="1">
      <c r="B6" s="535" t="s">
        <v>279</v>
      </c>
      <c r="D6" s="539">
        <v>2022</v>
      </c>
      <c r="E6" s="632" t="s">
        <v>280</v>
      </c>
      <c r="F6" s="632"/>
      <c r="G6" s="632"/>
      <c r="H6" s="632"/>
    </row>
    <row r="7" spans="2:8" s="540" customFormat="1" ht="22.15" customHeight="1">
      <c r="D7" s="541"/>
      <c r="E7" s="542"/>
      <c r="F7" s="542"/>
      <c r="G7" s="542"/>
      <c r="H7" s="542"/>
    </row>
    <row r="8" spans="2:8" s="535" customFormat="1" ht="21.6" customHeight="1">
      <c r="B8" s="543" t="s">
        <v>295</v>
      </c>
      <c r="C8" s="544"/>
      <c r="D8" s="545"/>
      <c r="E8" s="633"/>
      <c r="F8" s="634"/>
      <c r="G8" s="634"/>
      <c r="H8" s="635"/>
    </row>
    <row r="9" spans="2:8" s="535" customFormat="1" ht="15.6" customHeight="1">
      <c r="B9" s="546"/>
      <c r="C9" s="546"/>
      <c r="D9" s="547"/>
      <c r="E9" s="537"/>
    </row>
    <row r="10" spans="2:8" s="535" customFormat="1" ht="19.899999999999999" customHeight="1">
      <c r="B10" s="636" t="s">
        <v>281</v>
      </c>
      <c r="C10" s="637"/>
      <c r="D10" s="548"/>
      <c r="E10" s="537"/>
    </row>
    <row r="11" spans="2:8" s="535" customFormat="1" ht="22.15" customHeight="1">
      <c r="B11" s="549" t="s">
        <v>282</v>
      </c>
      <c r="C11" s="550" t="s">
        <v>283</v>
      </c>
      <c r="D11" s="551"/>
      <c r="E11" s="552"/>
      <c r="F11" s="553"/>
      <c r="G11" s="553"/>
      <c r="H11" s="554"/>
    </row>
    <row r="12" spans="2:8" s="535" customFormat="1" ht="22.15" customHeight="1">
      <c r="B12" s="549"/>
      <c r="C12" s="550" t="s">
        <v>284</v>
      </c>
      <c r="D12" s="551"/>
      <c r="E12" s="552"/>
      <c r="F12" s="553"/>
      <c r="G12" s="553"/>
      <c r="H12" s="554"/>
    </row>
    <row r="13" spans="2:8" s="535" customFormat="1" ht="22.15" customHeight="1">
      <c r="B13" s="549"/>
      <c r="C13" s="550" t="s">
        <v>285</v>
      </c>
      <c r="D13" s="551"/>
      <c r="E13" s="552"/>
      <c r="F13" s="553"/>
      <c r="G13" s="553"/>
      <c r="H13" s="554"/>
    </row>
    <row r="14" spans="2:8" s="535" customFormat="1" ht="22.15" customHeight="1">
      <c r="B14" s="549"/>
      <c r="C14" s="550" t="s">
        <v>286</v>
      </c>
      <c r="D14" s="551"/>
      <c r="E14" s="552"/>
      <c r="F14" s="553"/>
      <c r="G14" s="553"/>
      <c r="H14" s="554"/>
    </row>
    <row r="15" spans="2:8" s="535" customFormat="1" ht="22.15" customHeight="1">
      <c r="B15" s="549"/>
      <c r="C15" s="550" t="s">
        <v>287</v>
      </c>
      <c r="D15" s="551"/>
      <c r="E15" s="552"/>
      <c r="F15" s="553"/>
      <c r="G15" s="553"/>
      <c r="H15" s="554"/>
    </row>
    <row r="16" spans="2:8" s="535" customFormat="1" ht="22.15" customHeight="1">
      <c r="B16" s="549"/>
      <c r="C16" s="550" t="s">
        <v>287</v>
      </c>
      <c r="D16" s="551"/>
      <c r="E16" s="552"/>
      <c r="F16" s="553"/>
      <c r="G16" s="553"/>
      <c r="H16" s="554"/>
    </row>
    <row r="17" spans="2:8" s="535" customFormat="1" ht="22.15" customHeight="1">
      <c r="B17" s="555"/>
      <c r="C17" s="550" t="s">
        <v>287</v>
      </c>
      <c r="D17" s="551"/>
      <c r="E17" s="552"/>
      <c r="F17" s="553"/>
      <c r="G17" s="553"/>
      <c r="H17" s="554"/>
    </row>
    <row r="18" spans="2:8" s="535" customFormat="1" ht="22.15" customHeight="1">
      <c r="B18" s="556" t="s">
        <v>288</v>
      </c>
      <c r="C18" s="557" t="s">
        <v>289</v>
      </c>
      <c r="D18" s="551"/>
      <c r="E18" s="552"/>
      <c r="F18" s="553"/>
      <c r="G18" s="553"/>
      <c r="H18" s="554"/>
    </row>
    <row r="19" spans="2:8" s="535" customFormat="1" ht="22.15" customHeight="1">
      <c r="B19" s="549"/>
      <c r="C19" s="550" t="s">
        <v>287</v>
      </c>
      <c r="D19" s="551"/>
      <c r="E19" s="552"/>
      <c r="F19" s="553"/>
      <c r="G19" s="553"/>
      <c r="H19" s="554"/>
    </row>
    <row r="20" spans="2:8" s="535" customFormat="1" ht="22.15" customHeight="1">
      <c r="B20" s="549"/>
      <c r="C20" s="550" t="s">
        <v>287</v>
      </c>
      <c r="D20" s="551"/>
      <c r="E20" s="552"/>
      <c r="F20" s="553"/>
      <c r="G20" s="553"/>
      <c r="H20" s="554"/>
    </row>
    <row r="21" spans="2:8" s="535" customFormat="1" ht="22.15" customHeight="1">
      <c r="B21" s="555"/>
      <c r="C21" s="558" t="s">
        <v>287</v>
      </c>
      <c r="D21" s="551"/>
      <c r="E21" s="633"/>
      <c r="F21" s="634"/>
      <c r="G21" s="634"/>
      <c r="H21" s="635"/>
    </row>
    <row r="22" spans="2:8" s="535" customFormat="1" ht="19.899999999999999" customHeight="1">
      <c r="B22" s="559" t="s">
        <v>290</v>
      </c>
      <c r="C22" s="559"/>
      <c r="D22" s="560">
        <f>SUM(D11:D21)</f>
        <v>0</v>
      </c>
      <c r="E22" s="537"/>
    </row>
    <row r="23" spans="2:8" s="535" customFormat="1" ht="16.149999999999999" customHeight="1" thickBot="1">
      <c r="B23" s="561"/>
      <c r="C23" s="561"/>
      <c r="D23" s="562"/>
      <c r="E23" s="537"/>
      <c r="F23" s="563"/>
    </row>
    <row r="24" spans="2:8" s="535" customFormat="1" ht="24.6" customHeight="1" thickBot="1">
      <c r="B24" s="564" t="s">
        <v>299</v>
      </c>
      <c r="C24" s="564"/>
      <c r="D24" s="565">
        <f>D8+D22</f>
        <v>0</v>
      </c>
      <c r="E24" s="566"/>
    </row>
    <row r="25" spans="2:8" s="535" customFormat="1" ht="15.6" customHeight="1">
      <c r="B25" s="567"/>
      <c r="C25" s="567"/>
      <c r="D25" s="547"/>
      <c r="E25" s="537"/>
    </row>
    <row r="26" spans="2:8" s="535" customFormat="1" ht="23.45" customHeight="1">
      <c r="B26" s="636" t="s">
        <v>296</v>
      </c>
      <c r="C26" s="637"/>
      <c r="D26" s="568"/>
      <c r="E26" s="537"/>
    </row>
    <row r="27" spans="2:8" s="535" customFormat="1" ht="22.15" customHeight="1">
      <c r="B27" s="569" t="s">
        <v>291</v>
      </c>
      <c r="C27" s="570"/>
      <c r="D27" s="571"/>
      <c r="E27" s="552"/>
      <c r="F27" s="553"/>
      <c r="G27" s="553"/>
      <c r="H27" s="554"/>
    </row>
    <row r="28" spans="2:8" s="535" customFormat="1" ht="22.15" customHeight="1">
      <c r="B28" s="572"/>
      <c r="C28" s="573"/>
      <c r="D28" s="574"/>
      <c r="E28" s="552"/>
      <c r="F28" s="553"/>
      <c r="G28" s="553"/>
      <c r="H28" s="554"/>
    </row>
    <row r="29" spans="2:8" s="535" customFormat="1" ht="22.15" customHeight="1">
      <c r="B29" s="572"/>
      <c r="C29" s="573"/>
      <c r="D29" s="574"/>
      <c r="E29" s="552"/>
      <c r="F29" s="553"/>
      <c r="G29" s="553"/>
      <c r="H29" s="554"/>
    </row>
    <row r="30" spans="2:8" s="535" customFormat="1" ht="22.15" customHeight="1">
      <c r="B30" s="575"/>
      <c r="C30" s="576"/>
      <c r="D30" s="574"/>
      <c r="E30" s="552"/>
      <c r="F30" s="553"/>
      <c r="G30" s="553"/>
      <c r="H30" s="554"/>
    </row>
    <row r="31" spans="2:8" s="535" customFormat="1" ht="22.15" customHeight="1">
      <c r="B31" s="577" t="s">
        <v>292</v>
      </c>
      <c r="C31" s="578"/>
      <c r="D31" s="574"/>
      <c r="E31" s="552"/>
      <c r="F31" s="553"/>
      <c r="G31" s="553"/>
      <c r="H31" s="554"/>
    </row>
    <row r="32" spans="2:8" s="535" customFormat="1" ht="22.15" customHeight="1">
      <c r="B32" s="577"/>
      <c r="C32" s="578"/>
      <c r="D32" s="574"/>
      <c r="E32" s="552"/>
      <c r="F32" s="553"/>
      <c r="G32" s="553"/>
      <c r="H32" s="554"/>
    </row>
    <row r="33" spans="2:8" s="535" customFormat="1" ht="22.15" customHeight="1">
      <c r="B33" s="579"/>
      <c r="C33" s="573"/>
      <c r="D33" s="574"/>
      <c r="E33" s="552"/>
      <c r="F33" s="553"/>
      <c r="G33" s="553"/>
      <c r="H33" s="554"/>
    </row>
    <row r="34" spans="2:8" s="535" customFormat="1" ht="22.15" customHeight="1">
      <c r="B34" s="579"/>
      <c r="C34" s="573"/>
      <c r="D34" s="574"/>
      <c r="E34" s="552"/>
      <c r="F34" s="553"/>
      <c r="G34" s="553"/>
      <c r="H34" s="554"/>
    </row>
    <row r="35" spans="2:8" s="535" customFormat="1" ht="19.149999999999999" customHeight="1">
      <c r="B35" s="580" t="s">
        <v>290</v>
      </c>
      <c r="C35" s="581"/>
      <c r="D35" s="560">
        <f>SUM(D27:D34)</f>
        <v>0</v>
      </c>
      <c r="E35" s="537"/>
    </row>
    <row r="36" spans="2:8" s="535" customFormat="1" ht="15.6" customHeight="1" thickBot="1">
      <c r="B36" s="582"/>
      <c r="C36" s="582"/>
      <c r="D36" s="583"/>
      <c r="E36" s="537"/>
    </row>
    <row r="37" spans="2:8" s="535" customFormat="1" ht="28.15" customHeight="1" thickBot="1">
      <c r="B37" s="584" t="s">
        <v>297</v>
      </c>
      <c r="C37" s="584"/>
      <c r="D37" s="585">
        <f>D24+D35</f>
        <v>0</v>
      </c>
      <c r="E37" s="566"/>
    </row>
    <row r="38" spans="2:8" s="535" customFormat="1" ht="15" customHeight="1">
      <c r="B38" s="586"/>
      <c r="C38" s="586"/>
      <c r="D38" s="568"/>
      <c r="E38" s="566"/>
    </row>
    <row r="39" spans="2:8" s="535" customFormat="1" ht="21.6" customHeight="1">
      <c r="B39" s="544" t="s">
        <v>298</v>
      </c>
      <c r="C39" s="544"/>
      <c r="D39" s="545"/>
      <c r="E39" s="566"/>
    </row>
    <row r="40" spans="2:8" s="535" customFormat="1" ht="15" customHeight="1">
      <c r="B40" s="567"/>
      <c r="C40" s="567"/>
      <c r="D40" s="547"/>
      <c r="E40" s="566"/>
    </row>
    <row r="41" spans="2:8" s="535" customFormat="1" ht="15" customHeight="1">
      <c r="B41" s="587" t="s">
        <v>293</v>
      </c>
      <c r="C41" s="587"/>
      <c r="D41" s="588"/>
      <c r="E41" s="566"/>
    </row>
    <row r="42" spans="2:8" s="535" customFormat="1" ht="15.6" customHeight="1">
      <c r="B42" s="587" t="s">
        <v>294</v>
      </c>
      <c r="C42" s="587"/>
      <c r="D42" s="589"/>
      <c r="E42" s="566"/>
    </row>
    <row r="43" spans="2:8" s="535" customFormat="1" ht="15.6" customHeight="1">
      <c r="B43" s="590"/>
      <c r="C43" s="590"/>
      <c r="D43" s="591"/>
      <c r="E43" s="566"/>
    </row>
    <row r="44" spans="2:8" s="535" customFormat="1" ht="11.25" customHeight="1">
      <c r="B44" s="590"/>
      <c r="C44" s="590"/>
      <c r="D44" s="591"/>
      <c r="E44" s="566"/>
    </row>
    <row r="46" spans="2:8" s="535" customFormat="1" ht="21.75" customHeight="1">
      <c r="B46" s="538"/>
      <c r="C46" s="595" t="s">
        <v>80</v>
      </c>
      <c r="D46" s="594"/>
      <c r="E46" s="537"/>
    </row>
    <row r="47" spans="2:8" s="535" customFormat="1" ht="15.6" customHeight="1">
      <c r="B47" s="538"/>
      <c r="C47" s="538"/>
      <c r="D47" s="536"/>
      <c r="E47" s="537"/>
    </row>
    <row r="48" spans="2:8" s="535" customFormat="1" ht="22.15" customHeight="1">
      <c r="B48" s="535" t="s">
        <v>279</v>
      </c>
      <c r="D48" s="539">
        <v>2022</v>
      </c>
      <c r="E48" s="632" t="s">
        <v>280</v>
      </c>
      <c r="F48" s="632"/>
      <c r="G48" s="632"/>
      <c r="H48" s="632"/>
    </row>
    <row r="49" spans="2:8" s="540" customFormat="1" ht="22.15" customHeight="1">
      <c r="D49" s="541"/>
      <c r="E49" s="542"/>
      <c r="F49" s="542"/>
      <c r="G49" s="542"/>
      <c r="H49" s="542"/>
    </row>
    <row r="50" spans="2:8" s="535" customFormat="1" ht="21.6" customHeight="1">
      <c r="B50" s="543" t="s">
        <v>295</v>
      </c>
      <c r="C50" s="544"/>
      <c r="D50" s="545"/>
      <c r="E50" s="633"/>
      <c r="F50" s="634"/>
      <c r="G50" s="634"/>
      <c r="H50" s="635"/>
    </row>
    <row r="51" spans="2:8" s="535" customFormat="1" ht="15.6" customHeight="1">
      <c r="B51" s="546"/>
      <c r="C51" s="546"/>
      <c r="D51" s="547"/>
      <c r="E51" s="537"/>
    </row>
    <row r="52" spans="2:8" s="535" customFormat="1" ht="19.899999999999999" customHeight="1">
      <c r="B52" s="636" t="s">
        <v>281</v>
      </c>
      <c r="C52" s="637"/>
      <c r="D52" s="548"/>
      <c r="E52" s="537"/>
    </row>
    <row r="53" spans="2:8" s="535" customFormat="1" ht="22.15" customHeight="1">
      <c r="B53" s="549" t="s">
        <v>282</v>
      </c>
      <c r="C53" s="550" t="s">
        <v>283</v>
      </c>
      <c r="D53" s="551"/>
      <c r="E53" s="552"/>
      <c r="F53" s="553"/>
      <c r="G53" s="553"/>
      <c r="H53" s="554"/>
    </row>
    <row r="54" spans="2:8" s="535" customFormat="1" ht="22.15" customHeight="1">
      <c r="B54" s="549"/>
      <c r="C54" s="550" t="s">
        <v>284</v>
      </c>
      <c r="D54" s="551"/>
      <c r="E54" s="552"/>
      <c r="F54" s="553"/>
      <c r="G54" s="553"/>
      <c r="H54" s="554"/>
    </row>
    <row r="55" spans="2:8" s="535" customFormat="1" ht="22.15" customHeight="1">
      <c r="B55" s="549"/>
      <c r="C55" s="550" t="s">
        <v>285</v>
      </c>
      <c r="D55" s="551"/>
      <c r="E55" s="552"/>
      <c r="F55" s="553"/>
      <c r="G55" s="553"/>
      <c r="H55" s="554"/>
    </row>
    <row r="56" spans="2:8" s="535" customFormat="1" ht="22.15" customHeight="1">
      <c r="B56" s="549"/>
      <c r="C56" s="550" t="s">
        <v>286</v>
      </c>
      <c r="D56" s="551"/>
      <c r="E56" s="552"/>
      <c r="F56" s="553"/>
      <c r="G56" s="553"/>
      <c r="H56" s="554"/>
    </row>
    <row r="57" spans="2:8" s="535" customFormat="1" ht="22.15" customHeight="1">
      <c r="B57" s="549"/>
      <c r="C57" s="550" t="s">
        <v>287</v>
      </c>
      <c r="D57" s="551"/>
      <c r="E57" s="552"/>
      <c r="F57" s="553"/>
      <c r="G57" s="553"/>
      <c r="H57" s="554"/>
    </row>
    <row r="58" spans="2:8" s="535" customFormat="1" ht="22.15" customHeight="1">
      <c r="B58" s="549"/>
      <c r="C58" s="550" t="s">
        <v>287</v>
      </c>
      <c r="D58" s="551"/>
      <c r="E58" s="552"/>
      <c r="F58" s="553"/>
      <c r="G58" s="553"/>
      <c r="H58" s="554"/>
    </row>
    <row r="59" spans="2:8" s="535" customFormat="1" ht="22.15" customHeight="1">
      <c r="B59" s="555"/>
      <c r="C59" s="550" t="s">
        <v>287</v>
      </c>
      <c r="D59" s="551"/>
      <c r="E59" s="552"/>
      <c r="F59" s="553"/>
      <c r="G59" s="553"/>
      <c r="H59" s="554"/>
    </row>
    <row r="60" spans="2:8" s="535" customFormat="1" ht="22.15" customHeight="1">
      <c r="B60" s="556" t="s">
        <v>288</v>
      </c>
      <c r="C60" s="557" t="s">
        <v>289</v>
      </c>
      <c r="D60" s="551"/>
      <c r="E60" s="552"/>
      <c r="F60" s="553"/>
      <c r="G60" s="553"/>
      <c r="H60" s="554"/>
    </row>
    <row r="61" spans="2:8" s="535" customFormat="1" ht="22.15" customHeight="1">
      <c r="B61" s="549"/>
      <c r="C61" s="550" t="s">
        <v>287</v>
      </c>
      <c r="D61" s="551"/>
      <c r="E61" s="552"/>
      <c r="F61" s="553"/>
      <c r="G61" s="553"/>
      <c r="H61" s="554"/>
    </row>
    <row r="62" spans="2:8" s="535" customFormat="1" ht="22.15" customHeight="1">
      <c r="B62" s="549"/>
      <c r="C62" s="550" t="s">
        <v>287</v>
      </c>
      <c r="D62" s="551"/>
      <c r="E62" s="552"/>
      <c r="F62" s="553"/>
      <c r="G62" s="553"/>
      <c r="H62" s="554"/>
    </row>
    <row r="63" spans="2:8" s="535" customFormat="1" ht="22.15" customHeight="1">
      <c r="B63" s="555"/>
      <c r="C63" s="558" t="s">
        <v>287</v>
      </c>
      <c r="D63" s="551"/>
      <c r="E63" s="633"/>
      <c r="F63" s="634"/>
      <c r="G63" s="634"/>
      <c r="H63" s="635"/>
    </row>
    <row r="64" spans="2:8" s="535" customFormat="1" ht="19.899999999999999" customHeight="1">
      <c r="B64" s="559" t="s">
        <v>290</v>
      </c>
      <c r="C64" s="559"/>
      <c r="D64" s="560">
        <f>SUM(D53:D63)</f>
        <v>0</v>
      </c>
      <c r="E64" s="537"/>
    </row>
    <row r="65" spans="2:8" s="535" customFormat="1" ht="16.149999999999999" customHeight="1" thickBot="1">
      <c r="B65" s="561"/>
      <c r="C65" s="561"/>
      <c r="D65" s="562"/>
      <c r="E65" s="537"/>
      <c r="F65" s="563"/>
    </row>
    <row r="66" spans="2:8" s="535" customFormat="1" ht="24.6" customHeight="1" thickBot="1">
      <c r="B66" s="564" t="s">
        <v>299</v>
      </c>
      <c r="C66" s="564"/>
      <c r="D66" s="565">
        <f>D50+D64</f>
        <v>0</v>
      </c>
      <c r="E66" s="566"/>
    </row>
    <row r="67" spans="2:8" s="535" customFormat="1" ht="15.6" customHeight="1">
      <c r="B67" s="567"/>
      <c r="C67" s="567"/>
      <c r="D67" s="547"/>
      <c r="E67" s="537"/>
    </row>
    <row r="68" spans="2:8" s="535" customFormat="1" ht="23.45" customHeight="1">
      <c r="B68" s="636" t="s">
        <v>296</v>
      </c>
      <c r="C68" s="637"/>
      <c r="D68" s="568"/>
      <c r="E68" s="537"/>
    </row>
    <row r="69" spans="2:8" s="535" customFormat="1" ht="22.15" customHeight="1">
      <c r="B69" s="569" t="s">
        <v>291</v>
      </c>
      <c r="C69" s="570"/>
      <c r="D69" s="571"/>
      <c r="E69" s="552"/>
      <c r="F69" s="553"/>
      <c r="G69" s="553"/>
      <c r="H69" s="554"/>
    </row>
    <row r="70" spans="2:8" s="535" customFormat="1" ht="22.15" customHeight="1">
      <c r="B70" s="572"/>
      <c r="C70" s="573"/>
      <c r="D70" s="574"/>
      <c r="E70" s="552"/>
      <c r="F70" s="553"/>
      <c r="G70" s="553"/>
      <c r="H70" s="554"/>
    </row>
    <row r="71" spans="2:8" s="535" customFormat="1" ht="22.15" customHeight="1">
      <c r="B71" s="572"/>
      <c r="C71" s="573"/>
      <c r="D71" s="574"/>
      <c r="E71" s="552"/>
      <c r="F71" s="553"/>
      <c r="G71" s="553"/>
      <c r="H71" s="554"/>
    </row>
    <row r="72" spans="2:8" s="535" customFormat="1" ht="22.15" customHeight="1">
      <c r="B72" s="575"/>
      <c r="C72" s="576"/>
      <c r="D72" s="574"/>
      <c r="E72" s="552"/>
      <c r="F72" s="553"/>
      <c r="G72" s="553"/>
      <c r="H72" s="554"/>
    </row>
    <row r="73" spans="2:8" s="535" customFormat="1" ht="22.15" customHeight="1">
      <c r="B73" s="577" t="s">
        <v>292</v>
      </c>
      <c r="C73" s="578"/>
      <c r="D73" s="574"/>
      <c r="E73" s="552"/>
      <c r="F73" s="553"/>
      <c r="G73" s="553"/>
      <c r="H73" s="554"/>
    </row>
    <row r="74" spans="2:8" s="535" customFormat="1" ht="22.15" customHeight="1">
      <c r="B74" s="577"/>
      <c r="C74" s="578"/>
      <c r="D74" s="574"/>
      <c r="E74" s="552"/>
      <c r="F74" s="553"/>
      <c r="G74" s="553"/>
      <c r="H74" s="554"/>
    </row>
    <row r="75" spans="2:8" s="535" customFormat="1" ht="22.15" customHeight="1">
      <c r="B75" s="579"/>
      <c r="C75" s="573"/>
      <c r="D75" s="574"/>
      <c r="E75" s="552"/>
      <c r="F75" s="553"/>
      <c r="G75" s="553"/>
      <c r="H75" s="554"/>
    </row>
    <row r="76" spans="2:8" s="535" customFormat="1" ht="22.15" customHeight="1">
      <c r="B76" s="579"/>
      <c r="C76" s="573"/>
      <c r="D76" s="574"/>
      <c r="E76" s="552"/>
      <c r="F76" s="553"/>
      <c r="G76" s="553"/>
      <c r="H76" s="554"/>
    </row>
    <row r="77" spans="2:8" s="535" customFormat="1" ht="19.149999999999999" customHeight="1">
      <c r="B77" s="580" t="s">
        <v>290</v>
      </c>
      <c r="C77" s="581"/>
      <c r="D77" s="560">
        <f>SUM(D69:D76)</f>
        <v>0</v>
      </c>
      <c r="E77" s="537"/>
    </row>
    <row r="78" spans="2:8" s="535" customFormat="1" ht="15.6" customHeight="1" thickBot="1">
      <c r="B78" s="582"/>
      <c r="C78" s="582"/>
      <c r="D78" s="583"/>
      <c r="E78" s="537"/>
    </row>
    <row r="79" spans="2:8" s="535" customFormat="1" ht="28.15" customHeight="1" thickBot="1">
      <c r="B79" s="584" t="s">
        <v>297</v>
      </c>
      <c r="C79" s="584"/>
      <c r="D79" s="585">
        <f>D66+D77</f>
        <v>0</v>
      </c>
      <c r="E79" s="566"/>
    </row>
    <row r="80" spans="2:8" s="535" customFormat="1" ht="15" customHeight="1">
      <c r="B80" s="586"/>
      <c r="C80" s="586"/>
      <c r="D80" s="568"/>
      <c r="E80" s="566"/>
    </row>
    <row r="81" spans="2:8" s="535" customFormat="1" ht="21.6" customHeight="1">
      <c r="B81" s="544" t="s">
        <v>298</v>
      </c>
      <c r="C81" s="544"/>
      <c r="D81" s="545"/>
      <c r="E81" s="566"/>
    </row>
    <row r="82" spans="2:8" s="535" customFormat="1" ht="15" customHeight="1">
      <c r="B82" s="567"/>
      <c r="C82" s="567"/>
      <c r="D82" s="547"/>
      <c r="E82" s="566"/>
    </row>
    <row r="83" spans="2:8" s="535" customFormat="1" ht="15" customHeight="1">
      <c r="B83" s="587" t="s">
        <v>293</v>
      </c>
      <c r="C83" s="587"/>
      <c r="D83" s="588"/>
      <c r="E83" s="566"/>
    </row>
    <row r="84" spans="2:8" s="535" customFormat="1" ht="15.6" customHeight="1">
      <c r="B84" s="587" t="s">
        <v>294</v>
      </c>
      <c r="C84" s="587"/>
      <c r="D84" s="589"/>
      <c r="E84" s="566"/>
    </row>
    <row r="87" spans="2:8" s="535" customFormat="1" ht="21.75" customHeight="1">
      <c r="B87" s="538"/>
      <c r="C87" s="595" t="s">
        <v>81</v>
      </c>
      <c r="D87" s="594"/>
      <c r="E87" s="537"/>
    </row>
    <row r="88" spans="2:8" s="535" customFormat="1" ht="15.6" customHeight="1">
      <c r="B88" s="538"/>
      <c r="C88" s="538"/>
      <c r="D88" s="536"/>
      <c r="E88" s="537"/>
    </row>
    <row r="89" spans="2:8" s="535" customFormat="1" ht="22.15" customHeight="1">
      <c r="B89" s="535" t="s">
        <v>279</v>
      </c>
      <c r="D89" s="539">
        <v>2022</v>
      </c>
      <c r="E89" s="632" t="s">
        <v>280</v>
      </c>
      <c r="F89" s="632"/>
      <c r="G89" s="632"/>
      <c r="H89" s="632"/>
    </row>
    <row r="90" spans="2:8" s="540" customFormat="1" ht="22.15" customHeight="1">
      <c r="D90" s="541"/>
      <c r="E90" s="542"/>
      <c r="F90" s="542"/>
      <c r="G90" s="542"/>
      <c r="H90" s="542"/>
    </row>
    <row r="91" spans="2:8" s="535" customFormat="1" ht="21.6" customHeight="1">
      <c r="B91" s="543" t="s">
        <v>295</v>
      </c>
      <c r="C91" s="544"/>
      <c r="D91" s="545"/>
      <c r="E91" s="633"/>
      <c r="F91" s="634"/>
      <c r="G91" s="634"/>
      <c r="H91" s="635"/>
    </row>
    <row r="92" spans="2:8" s="535" customFormat="1" ht="15.6" customHeight="1">
      <c r="B92" s="546"/>
      <c r="C92" s="546"/>
      <c r="D92" s="547"/>
      <c r="E92" s="537"/>
    </row>
    <row r="93" spans="2:8" s="535" customFormat="1" ht="19.899999999999999" customHeight="1">
      <c r="B93" s="636" t="s">
        <v>281</v>
      </c>
      <c r="C93" s="637"/>
      <c r="D93" s="548"/>
      <c r="E93" s="537"/>
    </row>
    <row r="94" spans="2:8" s="535" customFormat="1" ht="22.15" customHeight="1">
      <c r="B94" s="549" t="s">
        <v>282</v>
      </c>
      <c r="C94" s="550" t="s">
        <v>283</v>
      </c>
      <c r="D94" s="551"/>
      <c r="E94" s="552"/>
      <c r="F94" s="553"/>
      <c r="G94" s="553"/>
      <c r="H94" s="554"/>
    </row>
    <row r="95" spans="2:8" s="535" customFormat="1" ht="22.15" customHeight="1">
      <c r="B95" s="549"/>
      <c r="C95" s="550" t="s">
        <v>284</v>
      </c>
      <c r="D95" s="551"/>
      <c r="E95" s="552"/>
      <c r="F95" s="553"/>
      <c r="G95" s="553"/>
      <c r="H95" s="554"/>
    </row>
    <row r="96" spans="2:8" s="535" customFormat="1" ht="22.15" customHeight="1">
      <c r="B96" s="549"/>
      <c r="C96" s="550" t="s">
        <v>285</v>
      </c>
      <c r="D96" s="551"/>
      <c r="E96" s="552"/>
      <c r="F96" s="553"/>
      <c r="G96" s="553"/>
      <c r="H96" s="554"/>
    </row>
    <row r="97" spans="2:8" s="535" customFormat="1" ht="22.15" customHeight="1">
      <c r="B97" s="549"/>
      <c r="C97" s="550" t="s">
        <v>286</v>
      </c>
      <c r="D97" s="551"/>
      <c r="E97" s="552"/>
      <c r="F97" s="553"/>
      <c r="G97" s="553"/>
      <c r="H97" s="554"/>
    </row>
    <row r="98" spans="2:8" s="535" customFormat="1" ht="22.15" customHeight="1">
      <c r="B98" s="549"/>
      <c r="C98" s="550" t="s">
        <v>287</v>
      </c>
      <c r="D98" s="551"/>
      <c r="E98" s="552"/>
      <c r="F98" s="553"/>
      <c r="G98" s="553"/>
      <c r="H98" s="554"/>
    </row>
    <row r="99" spans="2:8" s="535" customFormat="1" ht="22.15" customHeight="1">
      <c r="B99" s="549"/>
      <c r="C99" s="550" t="s">
        <v>287</v>
      </c>
      <c r="D99" s="551"/>
      <c r="E99" s="552"/>
      <c r="F99" s="553"/>
      <c r="G99" s="553"/>
      <c r="H99" s="554"/>
    </row>
    <row r="100" spans="2:8" s="535" customFormat="1" ht="22.15" customHeight="1">
      <c r="B100" s="555"/>
      <c r="C100" s="550" t="s">
        <v>287</v>
      </c>
      <c r="D100" s="551"/>
      <c r="E100" s="552"/>
      <c r="F100" s="553"/>
      <c r="G100" s="553"/>
      <c r="H100" s="554"/>
    </row>
    <row r="101" spans="2:8" s="535" customFormat="1" ht="22.15" customHeight="1">
      <c r="B101" s="556" t="s">
        <v>288</v>
      </c>
      <c r="C101" s="557" t="s">
        <v>289</v>
      </c>
      <c r="D101" s="551"/>
      <c r="E101" s="552"/>
      <c r="F101" s="553"/>
      <c r="G101" s="553"/>
      <c r="H101" s="554"/>
    </row>
    <row r="102" spans="2:8" s="535" customFormat="1" ht="22.15" customHeight="1">
      <c r="B102" s="549"/>
      <c r="C102" s="550" t="s">
        <v>287</v>
      </c>
      <c r="D102" s="551"/>
      <c r="E102" s="552"/>
      <c r="F102" s="553"/>
      <c r="G102" s="553"/>
      <c r="H102" s="554"/>
    </row>
    <row r="103" spans="2:8" s="535" customFormat="1" ht="22.15" customHeight="1">
      <c r="B103" s="549"/>
      <c r="C103" s="550" t="s">
        <v>287</v>
      </c>
      <c r="D103" s="551"/>
      <c r="E103" s="552"/>
      <c r="F103" s="553"/>
      <c r="G103" s="553"/>
      <c r="H103" s="554"/>
    </row>
    <row r="104" spans="2:8" s="535" customFormat="1" ht="22.15" customHeight="1">
      <c r="B104" s="555"/>
      <c r="C104" s="558" t="s">
        <v>287</v>
      </c>
      <c r="D104" s="551"/>
      <c r="E104" s="633"/>
      <c r="F104" s="634"/>
      <c r="G104" s="634"/>
      <c r="H104" s="635"/>
    </row>
    <row r="105" spans="2:8" s="535" customFormat="1" ht="19.899999999999999" customHeight="1">
      <c r="B105" s="559" t="s">
        <v>290</v>
      </c>
      <c r="C105" s="559"/>
      <c r="D105" s="560">
        <f>SUM(D94:D104)</f>
        <v>0</v>
      </c>
      <c r="E105" s="537"/>
    </row>
    <row r="106" spans="2:8" s="535" customFormat="1" ht="16.149999999999999" customHeight="1" thickBot="1">
      <c r="B106" s="561"/>
      <c r="C106" s="561"/>
      <c r="D106" s="562"/>
      <c r="E106" s="537"/>
      <c r="F106" s="563"/>
    </row>
    <row r="107" spans="2:8" s="535" customFormat="1" ht="24.6" customHeight="1" thickBot="1">
      <c r="B107" s="564" t="s">
        <v>299</v>
      </c>
      <c r="C107" s="564"/>
      <c r="D107" s="565">
        <f>D91+D105</f>
        <v>0</v>
      </c>
      <c r="E107" s="566"/>
    </row>
    <row r="108" spans="2:8" s="535" customFormat="1" ht="15.6" customHeight="1">
      <c r="B108" s="567"/>
      <c r="C108" s="567"/>
      <c r="D108" s="547"/>
      <c r="E108" s="537"/>
    </row>
    <row r="109" spans="2:8" s="535" customFormat="1" ht="23.45" customHeight="1">
      <c r="B109" s="636" t="s">
        <v>296</v>
      </c>
      <c r="C109" s="637"/>
      <c r="D109" s="568"/>
      <c r="E109" s="537"/>
    </row>
    <row r="110" spans="2:8" s="535" customFormat="1" ht="22.15" customHeight="1">
      <c r="B110" s="569" t="s">
        <v>291</v>
      </c>
      <c r="C110" s="570"/>
      <c r="D110" s="571"/>
      <c r="E110" s="552"/>
      <c r="F110" s="553"/>
      <c r="G110" s="553"/>
      <c r="H110" s="554"/>
    </row>
    <row r="111" spans="2:8" s="535" customFormat="1" ht="22.15" customHeight="1">
      <c r="B111" s="572"/>
      <c r="C111" s="573"/>
      <c r="D111" s="574"/>
      <c r="E111" s="552"/>
      <c r="F111" s="553"/>
      <c r="G111" s="553"/>
      <c r="H111" s="554"/>
    </row>
    <row r="112" spans="2:8" s="535" customFormat="1" ht="22.15" customHeight="1">
      <c r="B112" s="572"/>
      <c r="C112" s="573"/>
      <c r="D112" s="574"/>
      <c r="E112" s="552"/>
      <c r="F112" s="553"/>
      <c r="G112" s="553"/>
      <c r="H112" s="554"/>
    </row>
    <row r="113" spans="2:8" s="535" customFormat="1" ht="22.15" customHeight="1">
      <c r="B113" s="575"/>
      <c r="C113" s="576"/>
      <c r="D113" s="574"/>
      <c r="E113" s="552"/>
      <c r="F113" s="553"/>
      <c r="G113" s="553"/>
      <c r="H113" s="554"/>
    </row>
    <row r="114" spans="2:8" s="535" customFormat="1" ht="22.15" customHeight="1">
      <c r="B114" s="577" t="s">
        <v>292</v>
      </c>
      <c r="C114" s="578"/>
      <c r="D114" s="574"/>
      <c r="E114" s="552"/>
      <c r="F114" s="553"/>
      <c r="G114" s="553"/>
      <c r="H114" s="554"/>
    </row>
    <row r="115" spans="2:8" s="535" customFormat="1" ht="22.15" customHeight="1">
      <c r="B115" s="577"/>
      <c r="C115" s="578"/>
      <c r="D115" s="574"/>
      <c r="E115" s="552"/>
      <c r="F115" s="553"/>
      <c r="G115" s="553"/>
      <c r="H115" s="554"/>
    </row>
    <row r="116" spans="2:8" s="535" customFormat="1" ht="22.15" customHeight="1">
      <c r="B116" s="579"/>
      <c r="C116" s="573"/>
      <c r="D116" s="574"/>
      <c r="E116" s="552"/>
      <c r="F116" s="553"/>
      <c r="G116" s="553"/>
      <c r="H116" s="554"/>
    </row>
    <row r="117" spans="2:8" s="535" customFormat="1" ht="22.15" customHeight="1">
      <c r="B117" s="579"/>
      <c r="C117" s="573"/>
      <c r="D117" s="574"/>
      <c r="E117" s="552"/>
      <c r="F117" s="553"/>
      <c r="G117" s="553"/>
      <c r="H117" s="554"/>
    </row>
    <row r="118" spans="2:8" s="535" customFormat="1" ht="19.149999999999999" customHeight="1">
      <c r="B118" s="580" t="s">
        <v>290</v>
      </c>
      <c r="C118" s="581"/>
      <c r="D118" s="560">
        <f>SUM(D110:D117)</f>
        <v>0</v>
      </c>
      <c r="E118" s="537"/>
    </row>
    <row r="119" spans="2:8" s="535" customFormat="1" ht="15.6" customHeight="1" thickBot="1">
      <c r="B119" s="582"/>
      <c r="C119" s="582"/>
      <c r="D119" s="583"/>
      <c r="E119" s="537"/>
    </row>
    <row r="120" spans="2:8" s="535" customFormat="1" ht="28.15" customHeight="1" thickBot="1">
      <c r="B120" s="584" t="s">
        <v>297</v>
      </c>
      <c r="C120" s="584"/>
      <c r="D120" s="585">
        <f>D107+D118</f>
        <v>0</v>
      </c>
      <c r="E120" s="566"/>
    </row>
    <row r="121" spans="2:8" s="535" customFormat="1" ht="15" customHeight="1">
      <c r="B121" s="586"/>
      <c r="C121" s="586"/>
      <c r="D121" s="568"/>
      <c r="E121" s="566"/>
    </row>
    <row r="122" spans="2:8" s="535" customFormat="1" ht="21.6" customHeight="1">
      <c r="B122" s="544" t="s">
        <v>298</v>
      </c>
      <c r="C122" s="544"/>
      <c r="D122" s="545"/>
      <c r="E122" s="566"/>
    </row>
    <row r="123" spans="2:8" s="535" customFormat="1" ht="15" customHeight="1">
      <c r="B123" s="567"/>
      <c r="C123" s="567"/>
      <c r="D123" s="547"/>
      <c r="E123" s="566"/>
    </row>
    <row r="124" spans="2:8" s="535" customFormat="1" ht="15" customHeight="1">
      <c r="B124" s="587" t="s">
        <v>293</v>
      </c>
      <c r="C124" s="587"/>
      <c r="D124" s="588"/>
      <c r="E124" s="566"/>
    </row>
    <row r="125" spans="2:8" s="535" customFormat="1" ht="15.6" customHeight="1">
      <c r="B125" s="587" t="s">
        <v>294</v>
      </c>
      <c r="C125" s="587"/>
      <c r="D125" s="589"/>
      <c r="E125" s="566"/>
    </row>
    <row r="129" spans="2:8" s="535" customFormat="1" ht="21.75" customHeight="1">
      <c r="B129" s="538"/>
      <c r="C129" s="595" t="s">
        <v>82</v>
      </c>
      <c r="D129" s="594"/>
      <c r="E129" s="537"/>
    </row>
    <row r="130" spans="2:8" s="535" customFormat="1" ht="15.6" customHeight="1">
      <c r="B130" s="538"/>
      <c r="C130" s="538"/>
      <c r="D130" s="536"/>
      <c r="E130" s="537"/>
    </row>
    <row r="131" spans="2:8" s="535" customFormat="1" ht="22.15" customHeight="1">
      <c r="B131" s="535" t="s">
        <v>279</v>
      </c>
      <c r="D131" s="539">
        <v>2022</v>
      </c>
      <c r="E131" s="632" t="s">
        <v>280</v>
      </c>
      <c r="F131" s="632"/>
      <c r="G131" s="632"/>
      <c r="H131" s="632"/>
    </row>
    <row r="132" spans="2:8" s="540" customFormat="1" ht="22.15" customHeight="1">
      <c r="D132" s="541"/>
      <c r="E132" s="542"/>
      <c r="F132" s="542"/>
      <c r="G132" s="542"/>
      <c r="H132" s="542"/>
    </row>
    <row r="133" spans="2:8" s="535" customFormat="1" ht="21.6" customHeight="1">
      <c r="B133" s="543" t="s">
        <v>295</v>
      </c>
      <c r="C133" s="544"/>
      <c r="D133" s="545"/>
      <c r="E133" s="633"/>
      <c r="F133" s="634"/>
      <c r="G133" s="634"/>
      <c r="H133" s="635"/>
    </row>
    <row r="134" spans="2:8" s="535" customFormat="1" ht="15.6" customHeight="1">
      <c r="B134" s="546"/>
      <c r="C134" s="546"/>
      <c r="D134" s="547"/>
      <c r="E134" s="537"/>
    </row>
    <row r="135" spans="2:8" s="535" customFormat="1" ht="19.899999999999999" customHeight="1">
      <c r="B135" s="636" t="s">
        <v>281</v>
      </c>
      <c r="C135" s="637"/>
      <c r="D135" s="548"/>
      <c r="E135" s="537"/>
    </row>
    <row r="136" spans="2:8" s="535" customFormat="1" ht="22.15" customHeight="1">
      <c r="B136" s="549" t="s">
        <v>282</v>
      </c>
      <c r="C136" s="550" t="s">
        <v>283</v>
      </c>
      <c r="D136" s="551"/>
      <c r="E136" s="552"/>
      <c r="F136" s="553"/>
      <c r="G136" s="553"/>
      <c r="H136" s="554"/>
    </row>
    <row r="137" spans="2:8" s="535" customFormat="1" ht="22.15" customHeight="1">
      <c r="B137" s="549"/>
      <c r="C137" s="550" t="s">
        <v>284</v>
      </c>
      <c r="D137" s="551"/>
      <c r="E137" s="552"/>
      <c r="F137" s="553"/>
      <c r="G137" s="553"/>
      <c r="H137" s="554"/>
    </row>
    <row r="138" spans="2:8" s="535" customFormat="1" ht="22.15" customHeight="1">
      <c r="B138" s="549"/>
      <c r="C138" s="550" t="s">
        <v>285</v>
      </c>
      <c r="D138" s="551"/>
      <c r="E138" s="552"/>
      <c r="F138" s="553"/>
      <c r="G138" s="553"/>
      <c r="H138" s="554"/>
    </row>
    <row r="139" spans="2:8" s="535" customFormat="1" ht="22.15" customHeight="1">
      <c r="B139" s="549"/>
      <c r="C139" s="550" t="s">
        <v>286</v>
      </c>
      <c r="D139" s="551"/>
      <c r="E139" s="552"/>
      <c r="F139" s="553"/>
      <c r="G139" s="553"/>
      <c r="H139" s="554"/>
    </row>
    <row r="140" spans="2:8" s="535" customFormat="1" ht="22.15" customHeight="1">
      <c r="B140" s="549"/>
      <c r="C140" s="550" t="s">
        <v>287</v>
      </c>
      <c r="D140" s="551"/>
      <c r="E140" s="552"/>
      <c r="F140" s="553"/>
      <c r="G140" s="553"/>
      <c r="H140" s="554"/>
    </row>
    <row r="141" spans="2:8" s="535" customFormat="1" ht="22.15" customHeight="1">
      <c r="B141" s="549"/>
      <c r="C141" s="550" t="s">
        <v>287</v>
      </c>
      <c r="D141" s="551"/>
      <c r="E141" s="552"/>
      <c r="F141" s="553"/>
      <c r="G141" s="553"/>
      <c r="H141" s="554"/>
    </row>
    <row r="142" spans="2:8" s="535" customFormat="1" ht="22.15" customHeight="1">
      <c r="B142" s="555"/>
      <c r="C142" s="550" t="s">
        <v>287</v>
      </c>
      <c r="D142" s="551"/>
      <c r="E142" s="552"/>
      <c r="F142" s="553"/>
      <c r="G142" s="553"/>
      <c r="H142" s="554"/>
    </row>
    <row r="143" spans="2:8" s="535" customFormat="1" ht="22.15" customHeight="1">
      <c r="B143" s="556" t="s">
        <v>288</v>
      </c>
      <c r="C143" s="557" t="s">
        <v>289</v>
      </c>
      <c r="D143" s="551"/>
      <c r="E143" s="552"/>
      <c r="F143" s="553"/>
      <c r="G143" s="553"/>
      <c r="H143" s="554"/>
    </row>
    <row r="144" spans="2:8" s="535" customFormat="1" ht="22.15" customHeight="1">
      <c r="B144" s="549"/>
      <c r="C144" s="550" t="s">
        <v>287</v>
      </c>
      <c r="D144" s="551"/>
      <c r="E144" s="552"/>
      <c r="F144" s="553"/>
      <c r="G144" s="553"/>
      <c r="H144" s="554"/>
    </row>
    <row r="145" spans="2:8" s="535" customFormat="1" ht="22.15" customHeight="1">
      <c r="B145" s="549"/>
      <c r="C145" s="550" t="s">
        <v>287</v>
      </c>
      <c r="D145" s="551"/>
      <c r="E145" s="552"/>
      <c r="F145" s="553"/>
      <c r="G145" s="553"/>
      <c r="H145" s="554"/>
    </row>
    <row r="146" spans="2:8" s="535" customFormat="1" ht="22.15" customHeight="1">
      <c r="B146" s="555"/>
      <c r="C146" s="558" t="s">
        <v>287</v>
      </c>
      <c r="D146" s="551"/>
      <c r="E146" s="633"/>
      <c r="F146" s="634"/>
      <c r="G146" s="634"/>
      <c r="H146" s="635"/>
    </row>
    <row r="147" spans="2:8" s="535" customFormat="1" ht="19.899999999999999" customHeight="1">
      <c r="B147" s="559" t="s">
        <v>290</v>
      </c>
      <c r="C147" s="559"/>
      <c r="D147" s="560">
        <f>SUM(D136:D146)</f>
        <v>0</v>
      </c>
      <c r="E147" s="537"/>
    </row>
    <row r="148" spans="2:8" s="535" customFormat="1" ht="16.149999999999999" customHeight="1" thickBot="1">
      <c r="B148" s="561"/>
      <c r="C148" s="561"/>
      <c r="D148" s="562"/>
      <c r="E148" s="537"/>
      <c r="F148" s="563"/>
    </row>
    <row r="149" spans="2:8" s="535" customFormat="1" ht="24.6" customHeight="1" thickBot="1">
      <c r="B149" s="564" t="s">
        <v>299</v>
      </c>
      <c r="C149" s="564"/>
      <c r="D149" s="565">
        <f>D133+D147</f>
        <v>0</v>
      </c>
      <c r="E149" s="566"/>
    </row>
    <row r="150" spans="2:8" s="535" customFormat="1" ht="15.6" customHeight="1">
      <c r="B150" s="567"/>
      <c r="C150" s="567"/>
      <c r="D150" s="547"/>
      <c r="E150" s="537"/>
    </row>
    <row r="151" spans="2:8" s="535" customFormat="1" ht="23.45" customHeight="1">
      <c r="B151" s="636" t="s">
        <v>296</v>
      </c>
      <c r="C151" s="637"/>
      <c r="D151" s="568"/>
      <c r="E151" s="537"/>
    </row>
    <row r="152" spans="2:8" s="535" customFormat="1" ht="22.15" customHeight="1">
      <c r="B152" s="569" t="s">
        <v>291</v>
      </c>
      <c r="C152" s="570"/>
      <c r="D152" s="571"/>
      <c r="E152" s="552"/>
      <c r="F152" s="553"/>
      <c r="G152" s="553"/>
      <c r="H152" s="554"/>
    </row>
    <row r="153" spans="2:8" s="535" customFormat="1" ht="22.15" customHeight="1">
      <c r="B153" s="572"/>
      <c r="C153" s="573"/>
      <c r="D153" s="574"/>
      <c r="E153" s="552"/>
      <c r="F153" s="553"/>
      <c r="G153" s="553"/>
      <c r="H153" s="554"/>
    </row>
    <row r="154" spans="2:8" s="535" customFormat="1" ht="22.15" customHeight="1">
      <c r="B154" s="572"/>
      <c r="C154" s="573"/>
      <c r="D154" s="574"/>
      <c r="E154" s="552"/>
      <c r="F154" s="553"/>
      <c r="G154" s="553"/>
      <c r="H154" s="554"/>
    </row>
    <row r="155" spans="2:8" s="535" customFormat="1" ht="22.15" customHeight="1">
      <c r="B155" s="575"/>
      <c r="C155" s="576"/>
      <c r="D155" s="574"/>
      <c r="E155" s="552"/>
      <c r="F155" s="553"/>
      <c r="G155" s="553"/>
      <c r="H155" s="554"/>
    </row>
    <row r="156" spans="2:8" s="535" customFormat="1" ht="22.15" customHeight="1">
      <c r="B156" s="577" t="s">
        <v>292</v>
      </c>
      <c r="C156" s="578"/>
      <c r="D156" s="574"/>
      <c r="E156" s="552"/>
      <c r="F156" s="553"/>
      <c r="G156" s="553"/>
      <c r="H156" s="554"/>
    </row>
    <row r="157" spans="2:8" s="535" customFormat="1" ht="22.15" customHeight="1">
      <c r="B157" s="577"/>
      <c r="C157" s="578"/>
      <c r="D157" s="574"/>
      <c r="E157" s="552"/>
      <c r="F157" s="553"/>
      <c r="G157" s="553"/>
      <c r="H157" s="554"/>
    </row>
    <row r="158" spans="2:8" s="535" customFormat="1" ht="22.15" customHeight="1">
      <c r="B158" s="579"/>
      <c r="C158" s="573"/>
      <c r="D158" s="574"/>
      <c r="E158" s="552"/>
      <c r="F158" s="553"/>
      <c r="G158" s="553"/>
      <c r="H158" s="554"/>
    </row>
    <row r="159" spans="2:8" s="535" customFormat="1" ht="22.15" customHeight="1">
      <c r="B159" s="579"/>
      <c r="C159" s="573"/>
      <c r="D159" s="574"/>
      <c r="E159" s="552"/>
      <c r="F159" s="553"/>
      <c r="G159" s="553"/>
      <c r="H159" s="554"/>
    </row>
    <row r="160" spans="2:8" s="535" customFormat="1" ht="19.149999999999999" customHeight="1">
      <c r="B160" s="580" t="s">
        <v>290</v>
      </c>
      <c r="C160" s="581"/>
      <c r="D160" s="560">
        <f>SUM(D152:D159)</f>
        <v>0</v>
      </c>
      <c r="E160" s="537"/>
    </row>
    <row r="161" spans="2:8" s="535" customFormat="1" ht="15.6" customHeight="1" thickBot="1">
      <c r="B161" s="582"/>
      <c r="C161" s="582"/>
      <c r="D161" s="583"/>
      <c r="E161" s="537"/>
    </row>
    <row r="162" spans="2:8" s="535" customFormat="1" ht="28.15" customHeight="1" thickBot="1">
      <c r="B162" s="584" t="s">
        <v>297</v>
      </c>
      <c r="C162" s="584"/>
      <c r="D162" s="585">
        <f>D149+D160</f>
        <v>0</v>
      </c>
      <c r="E162" s="566"/>
    </row>
    <row r="163" spans="2:8" s="535" customFormat="1" ht="15" customHeight="1">
      <c r="B163" s="586"/>
      <c r="C163" s="586"/>
      <c r="D163" s="568"/>
      <c r="E163" s="566"/>
    </row>
    <row r="164" spans="2:8" s="535" customFormat="1" ht="21.6" customHeight="1">
      <c r="B164" s="544" t="s">
        <v>298</v>
      </c>
      <c r="C164" s="544"/>
      <c r="D164" s="545"/>
      <c r="E164" s="566"/>
    </row>
    <row r="165" spans="2:8" s="535" customFormat="1" ht="15" customHeight="1">
      <c r="B165" s="567"/>
      <c r="C165" s="567"/>
      <c r="D165" s="547"/>
      <c r="E165" s="566"/>
    </row>
    <row r="166" spans="2:8" s="535" customFormat="1" ht="15" customHeight="1">
      <c r="B166" s="587" t="s">
        <v>293</v>
      </c>
      <c r="C166" s="587"/>
      <c r="D166" s="588"/>
      <c r="E166" s="566"/>
    </row>
    <row r="167" spans="2:8" s="535" customFormat="1" ht="15.6" customHeight="1">
      <c r="B167" s="587" t="s">
        <v>294</v>
      </c>
      <c r="C167" s="587"/>
      <c r="D167" s="589"/>
      <c r="E167" s="566"/>
    </row>
    <row r="170" spans="2:8" s="535" customFormat="1" ht="21.75" customHeight="1">
      <c r="B170" s="538"/>
      <c r="C170" s="595" t="s">
        <v>83</v>
      </c>
      <c r="D170" s="594"/>
      <c r="E170" s="537"/>
    </row>
    <row r="171" spans="2:8" s="535" customFormat="1" ht="15.6" customHeight="1">
      <c r="B171" s="538"/>
      <c r="C171" s="538"/>
      <c r="D171" s="536"/>
      <c r="E171" s="537"/>
    </row>
    <row r="172" spans="2:8" s="535" customFormat="1" ht="22.15" customHeight="1">
      <c r="B172" s="535" t="s">
        <v>279</v>
      </c>
      <c r="D172" s="539">
        <v>2022</v>
      </c>
      <c r="E172" s="632" t="s">
        <v>280</v>
      </c>
      <c r="F172" s="632"/>
      <c r="G172" s="632"/>
      <c r="H172" s="632"/>
    </row>
    <row r="173" spans="2:8" s="540" customFormat="1" ht="22.15" customHeight="1">
      <c r="D173" s="541"/>
      <c r="E173" s="542"/>
      <c r="F173" s="542"/>
      <c r="G173" s="542"/>
      <c r="H173" s="542"/>
    </row>
    <row r="174" spans="2:8" s="535" customFormat="1" ht="21.6" customHeight="1">
      <c r="B174" s="543" t="s">
        <v>295</v>
      </c>
      <c r="C174" s="544"/>
      <c r="D174" s="545"/>
      <c r="E174" s="633"/>
      <c r="F174" s="634"/>
      <c r="G174" s="634"/>
      <c r="H174" s="635"/>
    </row>
    <row r="175" spans="2:8" s="535" customFormat="1" ht="15.6" customHeight="1">
      <c r="B175" s="546"/>
      <c r="C175" s="546"/>
      <c r="D175" s="547"/>
      <c r="E175" s="537"/>
    </row>
    <row r="176" spans="2:8" s="535" customFormat="1" ht="19.899999999999999" customHeight="1">
      <c r="B176" s="636" t="s">
        <v>281</v>
      </c>
      <c r="C176" s="637"/>
      <c r="D176" s="548"/>
      <c r="E176" s="537"/>
    </row>
    <row r="177" spans="2:8" s="535" customFormat="1" ht="22.15" customHeight="1">
      <c r="B177" s="549" t="s">
        <v>282</v>
      </c>
      <c r="C177" s="550" t="s">
        <v>283</v>
      </c>
      <c r="D177" s="551"/>
      <c r="E177" s="552"/>
      <c r="F177" s="553"/>
      <c r="G177" s="553"/>
      <c r="H177" s="554"/>
    </row>
    <row r="178" spans="2:8" s="535" customFormat="1" ht="22.15" customHeight="1">
      <c r="B178" s="549"/>
      <c r="C178" s="550" t="s">
        <v>284</v>
      </c>
      <c r="D178" s="551"/>
      <c r="E178" s="552"/>
      <c r="F178" s="553"/>
      <c r="G178" s="553"/>
      <c r="H178" s="554"/>
    </row>
    <row r="179" spans="2:8" s="535" customFormat="1" ht="22.15" customHeight="1">
      <c r="B179" s="549"/>
      <c r="C179" s="550" t="s">
        <v>285</v>
      </c>
      <c r="D179" s="551"/>
      <c r="E179" s="552"/>
      <c r="F179" s="553"/>
      <c r="G179" s="553"/>
      <c r="H179" s="554"/>
    </row>
    <row r="180" spans="2:8" s="535" customFormat="1" ht="22.15" customHeight="1">
      <c r="B180" s="549"/>
      <c r="C180" s="550" t="s">
        <v>286</v>
      </c>
      <c r="D180" s="551"/>
      <c r="E180" s="552"/>
      <c r="F180" s="553"/>
      <c r="G180" s="553"/>
      <c r="H180" s="554"/>
    </row>
    <row r="181" spans="2:8" s="535" customFormat="1" ht="22.15" customHeight="1">
      <c r="B181" s="549"/>
      <c r="C181" s="550" t="s">
        <v>287</v>
      </c>
      <c r="D181" s="551"/>
      <c r="E181" s="552"/>
      <c r="F181" s="553"/>
      <c r="G181" s="553"/>
      <c r="H181" s="554"/>
    </row>
    <row r="182" spans="2:8" s="535" customFormat="1" ht="22.15" customHeight="1">
      <c r="B182" s="549"/>
      <c r="C182" s="550" t="s">
        <v>287</v>
      </c>
      <c r="D182" s="551"/>
      <c r="E182" s="552"/>
      <c r="F182" s="553"/>
      <c r="G182" s="553"/>
      <c r="H182" s="554"/>
    </row>
    <row r="183" spans="2:8" s="535" customFormat="1" ht="22.15" customHeight="1">
      <c r="B183" s="555"/>
      <c r="C183" s="550" t="s">
        <v>287</v>
      </c>
      <c r="D183" s="551"/>
      <c r="E183" s="552"/>
      <c r="F183" s="553"/>
      <c r="G183" s="553"/>
      <c r="H183" s="554"/>
    </row>
    <row r="184" spans="2:8" s="535" customFormat="1" ht="22.15" customHeight="1">
      <c r="B184" s="556" t="s">
        <v>288</v>
      </c>
      <c r="C184" s="557" t="s">
        <v>289</v>
      </c>
      <c r="D184" s="551"/>
      <c r="E184" s="552"/>
      <c r="F184" s="553"/>
      <c r="G184" s="553"/>
      <c r="H184" s="554"/>
    </row>
    <row r="185" spans="2:8" s="535" customFormat="1" ht="22.15" customHeight="1">
      <c r="B185" s="549"/>
      <c r="C185" s="550" t="s">
        <v>287</v>
      </c>
      <c r="D185" s="551"/>
      <c r="E185" s="552"/>
      <c r="F185" s="553"/>
      <c r="G185" s="553"/>
      <c r="H185" s="554"/>
    </row>
    <row r="186" spans="2:8" s="535" customFormat="1" ht="22.15" customHeight="1">
      <c r="B186" s="549"/>
      <c r="C186" s="550" t="s">
        <v>287</v>
      </c>
      <c r="D186" s="551"/>
      <c r="E186" s="552"/>
      <c r="F186" s="553"/>
      <c r="G186" s="553"/>
      <c r="H186" s="554"/>
    </row>
    <row r="187" spans="2:8" s="535" customFormat="1" ht="22.15" customHeight="1">
      <c r="B187" s="555"/>
      <c r="C187" s="558" t="s">
        <v>287</v>
      </c>
      <c r="D187" s="551"/>
      <c r="E187" s="633"/>
      <c r="F187" s="634"/>
      <c r="G187" s="634"/>
      <c r="H187" s="635"/>
    </row>
    <row r="188" spans="2:8" s="535" customFormat="1" ht="19.899999999999999" customHeight="1">
      <c r="B188" s="559" t="s">
        <v>290</v>
      </c>
      <c r="C188" s="559"/>
      <c r="D188" s="560">
        <f>SUM(D177:D187)</f>
        <v>0</v>
      </c>
      <c r="E188" s="537"/>
    </row>
    <row r="189" spans="2:8" s="535" customFormat="1" ht="16.149999999999999" customHeight="1" thickBot="1">
      <c r="B189" s="561"/>
      <c r="C189" s="561"/>
      <c r="D189" s="562"/>
      <c r="E189" s="537"/>
      <c r="F189" s="563"/>
    </row>
    <row r="190" spans="2:8" s="535" customFormat="1" ht="24.6" customHeight="1" thickBot="1">
      <c r="B190" s="564" t="s">
        <v>299</v>
      </c>
      <c r="C190" s="564"/>
      <c r="D190" s="565">
        <f>D174+D188</f>
        <v>0</v>
      </c>
      <c r="E190" s="566"/>
    </row>
    <row r="191" spans="2:8" s="535" customFormat="1" ht="15.6" customHeight="1">
      <c r="B191" s="567"/>
      <c r="C191" s="567"/>
      <c r="D191" s="547"/>
      <c r="E191" s="537"/>
    </row>
    <row r="192" spans="2:8" s="535" customFormat="1" ht="23.45" customHeight="1">
      <c r="B192" s="636" t="s">
        <v>296</v>
      </c>
      <c r="C192" s="637"/>
      <c r="D192" s="568"/>
      <c r="E192" s="537"/>
    </row>
    <row r="193" spans="2:8" s="535" customFormat="1" ht="22.15" customHeight="1">
      <c r="B193" s="569" t="s">
        <v>291</v>
      </c>
      <c r="C193" s="570"/>
      <c r="D193" s="571"/>
      <c r="E193" s="552"/>
      <c r="F193" s="553"/>
      <c r="G193" s="553"/>
      <c r="H193" s="554"/>
    </row>
    <row r="194" spans="2:8" s="535" customFormat="1" ht="22.15" customHeight="1">
      <c r="B194" s="572"/>
      <c r="C194" s="573"/>
      <c r="D194" s="574"/>
      <c r="E194" s="552"/>
      <c r="F194" s="553"/>
      <c r="G194" s="553"/>
      <c r="H194" s="554"/>
    </row>
    <row r="195" spans="2:8" s="535" customFormat="1" ht="22.15" customHeight="1">
      <c r="B195" s="572"/>
      <c r="C195" s="573"/>
      <c r="D195" s="574"/>
      <c r="E195" s="552"/>
      <c r="F195" s="553"/>
      <c r="G195" s="553"/>
      <c r="H195" s="554"/>
    </row>
    <row r="196" spans="2:8" s="535" customFormat="1" ht="22.15" customHeight="1">
      <c r="B196" s="575"/>
      <c r="C196" s="576"/>
      <c r="D196" s="574"/>
      <c r="E196" s="552"/>
      <c r="F196" s="553"/>
      <c r="G196" s="553"/>
      <c r="H196" s="554"/>
    </row>
    <row r="197" spans="2:8" s="535" customFormat="1" ht="22.15" customHeight="1">
      <c r="B197" s="577" t="s">
        <v>292</v>
      </c>
      <c r="C197" s="578"/>
      <c r="D197" s="574"/>
      <c r="E197" s="552"/>
      <c r="F197" s="553"/>
      <c r="G197" s="553"/>
      <c r="H197" s="554"/>
    </row>
    <row r="198" spans="2:8" s="535" customFormat="1" ht="22.15" customHeight="1">
      <c r="B198" s="577"/>
      <c r="C198" s="578"/>
      <c r="D198" s="574"/>
      <c r="E198" s="552"/>
      <c r="F198" s="553"/>
      <c r="G198" s="553"/>
      <c r="H198" s="554"/>
    </row>
    <row r="199" spans="2:8" s="535" customFormat="1" ht="22.15" customHeight="1">
      <c r="B199" s="579"/>
      <c r="C199" s="573"/>
      <c r="D199" s="574"/>
      <c r="E199" s="552"/>
      <c r="F199" s="553"/>
      <c r="G199" s="553"/>
      <c r="H199" s="554"/>
    </row>
    <row r="200" spans="2:8" s="535" customFormat="1" ht="22.15" customHeight="1">
      <c r="B200" s="579"/>
      <c r="C200" s="573"/>
      <c r="D200" s="574"/>
      <c r="E200" s="552"/>
      <c r="F200" s="553"/>
      <c r="G200" s="553"/>
      <c r="H200" s="554"/>
    </row>
    <row r="201" spans="2:8" s="535" customFormat="1" ht="19.149999999999999" customHeight="1">
      <c r="B201" s="580" t="s">
        <v>290</v>
      </c>
      <c r="C201" s="581"/>
      <c r="D201" s="560">
        <f>SUM(D193:D200)</f>
        <v>0</v>
      </c>
      <c r="E201" s="537"/>
    </row>
    <row r="202" spans="2:8" s="535" customFormat="1" ht="15.6" customHeight="1" thickBot="1">
      <c r="B202" s="582"/>
      <c r="C202" s="582"/>
      <c r="D202" s="583"/>
      <c r="E202" s="537"/>
    </row>
    <row r="203" spans="2:8" s="535" customFormat="1" ht="28.15" customHeight="1" thickBot="1">
      <c r="B203" s="584" t="s">
        <v>297</v>
      </c>
      <c r="C203" s="584"/>
      <c r="D203" s="585">
        <f>D190+D201</f>
        <v>0</v>
      </c>
      <c r="E203" s="566"/>
    </row>
    <row r="204" spans="2:8" s="535" customFormat="1" ht="15" customHeight="1">
      <c r="B204" s="586"/>
      <c r="C204" s="586"/>
      <c r="D204" s="568"/>
      <c r="E204" s="566"/>
    </row>
    <row r="205" spans="2:8" s="535" customFormat="1" ht="21.6" customHeight="1">
      <c r="B205" s="544" t="s">
        <v>298</v>
      </c>
      <c r="C205" s="544"/>
      <c r="D205" s="545"/>
      <c r="E205" s="566"/>
    </row>
    <row r="206" spans="2:8" s="535" customFormat="1" ht="15" customHeight="1">
      <c r="B206" s="567"/>
      <c r="C206" s="567"/>
      <c r="D206" s="547"/>
      <c r="E206" s="566"/>
    </row>
    <row r="207" spans="2:8" s="535" customFormat="1" ht="15" customHeight="1">
      <c r="B207" s="587" t="s">
        <v>293</v>
      </c>
      <c r="C207" s="587"/>
      <c r="D207" s="588"/>
      <c r="E207" s="566"/>
    </row>
    <row r="208" spans="2:8" s="535" customFormat="1" ht="15.6" customHeight="1">
      <c r="B208" s="587" t="s">
        <v>294</v>
      </c>
      <c r="C208" s="587"/>
      <c r="D208" s="589"/>
      <c r="E208" s="566"/>
    </row>
    <row r="211" spans="2:8" s="535" customFormat="1" ht="21.75" customHeight="1">
      <c r="B211" s="538"/>
      <c r="C211" s="595" t="s">
        <v>84</v>
      </c>
      <c r="D211" s="594"/>
      <c r="E211" s="537"/>
    </row>
    <row r="212" spans="2:8" s="535" customFormat="1" ht="15.6" customHeight="1">
      <c r="B212" s="538"/>
      <c r="C212" s="538"/>
      <c r="D212" s="536"/>
      <c r="E212" s="537"/>
    </row>
    <row r="213" spans="2:8" s="535" customFormat="1" ht="22.15" customHeight="1">
      <c r="B213" s="535" t="s">
        <v>279</v>
      </c>
      <c r="D213" s="539">
        <v>2022</v>
      </c>
      <c r="E213" s="632" t="s">
        <v>280</v>
      </c>
      <c r="F213" s="632"/>
      <c r="G213" s="632"/>
      <c r="H213" s="632"/>
    </row>
    <row r="214" spans="2:8" s="540" customFormat="1" ht="22.15" customHeight="1">
      <c r="D214" s="541"/>
      <c r="E214" s="542"/>
      <c r="F214" s="542"/>
      <c r="G214" s="542"/>
      <c r="H214" s="542"/>
    </row>
    <row r="215" spans="2:8" s="535" customFormat="1" ht="21.6" customHeight="1">
      <c r="B215" s="543" t="s">
        <v>295</v>
      </c>
      <c r="C215" s="544"/>
      <c r="D215" s="545"/>
      <c r="E215" s="633"/>
      <c r="F215" s="634"/>
      <c r="G215" s="634"/>
      <c r="H215" s="635"/>
    </row>
    <row r="216" spans="2:8" s="535" customFormat="1" ht="15.6" customHeight="1">
      <c r="B216" s="546"/>
      <c r="C216" s="546"/>
      <c r="D216" s="547"/>
      <c r="E216" s="537"/>
    </row>
    <row r="217" spans="2:8" s="535" customFormat="1" ht="19.899999999999999" customHeight="1">
      <c r="B217" s="636" t="s">
        <v>281</v>
      </c>
      <c r="C217" s="637"/>
      <c r="D217" s="548"/>
      <c r="E217" s="537"/>
    </row>
    <row r="218" spans="2:8" s="535" customFormat="1" ht="22.15" customHeight="1">
      <c r="B218" s="549" t="s">
        <v>282</v>
      </c>
      <c r="C218" s="550" t="s">
        <v>283</v>
      </c>
      <c r="D218" s="551"/>
      <c r="E218" s="552"/>
      <c r="F218" s="553"/>
      <c r="G218" s="553"/>
      <c r="H218" s="554"/>
    </row>
    <row r="219" spans="2:8" s="535" customFormat="1" ht="22.15" customHeight="1">
      <c r="B219" s="549"/>
      <c r="C219" s="550" t="s">
        <v>284</v>
      </c>
      <c r="D219" s="551"/>
      <c r="E219" s="552"/>
      <c r="F219" s="553"/>
      <c r="G219" s="553"/>
      <c r="H219" s="554"/>
    </row>
    <row r="220" spans="2:8" s="535" customFormat="1" ht="22.15" customHeight="1">
      <c r="B220" s="549"/>
      <c r="C220" s="550" t="s">
        <v>285</v>
      </c>
      <c r="D220" s="551"/>
      <c r="E220" s="552"/>
      <c r="F220" s="553"/>
      <c r="G220" s="553"/>
      <c r="H220" s="554"/>
    </row>
    <row r="221" spans="2:8" s="535" customFormat="1" ht="22.15" customHeight="1">
      <c r="B221" s="549"/>
      <c r="C221" s="550" t="s">
        <v>286</v>
      </c>
      <c r="D221" s="551"/>
      <c r="E221" s="552"/>
      <c r="F221" s="553"/>
      <c r="G221" s="553"/>
      <c r="H221" s="554"/>
    </row>
    <row r="222" spans="2:8" s="535" customFormat="1" ht="22.15" customHeight="1">
      <c r="B222" s="549"/>
      <c r="C222" s="550" t="s">
        <v>287</v>
      </c>
      <c r="D222" s="551"/>
      <c r="E222" s="552"/>
      <c r="F222" s="553"/>
      <c r="G222" s="553"/>
      <c r="H222" s="554"/>
    </row>
    <row r="223" spans="2:8" s="535" customFormat="1" ht="22.15" customHeight="1">
      <c r="B223" s="549"/>
      <c r="C223" s="550" t="s">
        <v>287</v>
      </c>
      <c r="D223" s="551"/>
      <c r="E223" s="552"/>
      <c r="F223" s="553"/>
      <c r="G223" s="553"/>
      <c r="H223" s="554"/>
    </row>
    <row r="224" spans="2:8" s="535" customFormat="1" ht="22.15" customHeight="1">
      <c r="B224" s="555"/>
      <c r="C224" s="550" t="s">
        <v>287</v>
      </c>
      <c r="D224" s="551"/>
      <c r="E224" s="552"/>
      <c r="F224" s="553"/>
      <c r="G224" s="553"/>
      <c r="H224" s="554"/>
    </row>
    <row r="225" spans="2:8" s="535" customFormat="1" ht="22.15" customHeight="1">
      <c r="B225" s="556" t="s">
        <v>288</v>
      </c>
      <c r="C225" s="557" t="s">
        <v>289</v>
      </c>
      <c r="D225" s="551"/>
      <c r="E225" s="552"/>
      <c r="F225" s="553"/>
      <c r="G225" s="553"/>
      <c r="H225" s="554"/>
    </row>
    <row r="226" spans="2:8" s="535" customFormat="1" ht="22.15" customHeight="1">
      <c r="B226" s="549"/>
      <c r="C226" s="550" t="s">
        <v>287</v>
      </c>
      <c r="D226" s="551"/>
      <c r="E226" s="552"/>
      <c r="F226" s="553"/>
      <c r="G226" s="553"/>
      <c r="H226" s="554"/>
    </row>
    <row r="227" spans="2:8" s="535" customFormat="1" ht="22.15" customHeight="1">
      <c r="B227" s="549"/>
      <c r="C227" s="550" t="s">
        <v>287</v>
      </c>
      <c r="D227" s="551"/>
      <c r="E227" s="552"/>
      <c r="F227" s="553"/>
      <c r="G227" s="553"/>
      <c r="H227" s="554"/>
    </row>
    <row r="228" spans="2:8" s="535" customFormat="1" ht="22.15" customHeight="1">
      <c r="B228" s="555"/>
      <c r="C228" s="558" t="s">
        <v>287</v>
      </c>
      <c r="D228" s="551"/>
      <c r="E228" s="633"/>
      <c r="F228" s="634"/>
      <c r="G228" s="634"/>
      <c r="H228" s="635"/>
    </row>
    <row r="229" spans="2:8" s="535" customFormat="1" ht="19.899999999999999" customHeight="1">
      <c r="B229" s="559" t="s">
        <v>290</v>
      </c>
      <c r="C229" s="559"/>
      <c r="D229" s="560">
        <f>SUM(D218:D228)</f>
        <v>0</v>
      </c>
      <c r="E229" s="537"/>
    </row>
    <row r="230" spans="2:8" s="535" customFormat="1" ht="16.149999999999999" customHeight="1" thickBot="1">
      <c r="B230" s="561"/>
      <c r="C230" s="561"/>
      <c r="D230" s="562"/>
      <c r="E230" s="537"/>
      <c r="F230" s="563"/>
    </row>
    <row r="231" spans="2:8" s="535" customFormat="1" ht="24.6" customHeight="1" thickBot="1">
      <c r="B231" s="564" t="s">
        <v>299</v>
      </c>
      <c r="C231" s="564"/>
      <c r="D231" s="565">
        <f>D215+D229</f>
        <v>0</v>
      </c>
      <c r="E231" s="566"/>
    </row>
    <row r="232" spans="2:8" s="535" customFormat="1" ht="15.6" customHeight="1">
      <c r="B232" s="567"/>
      <c r="C232" s="567"/>
      <c r="D232" s="547"/>
      <c r="E232" s="537"/>
    </row>
    <row r="233" spans="2:8" s="535" customFormat="1" ht="23.45" customHeight="1">
      <c r="B233" s="636" t="s">
        <v>296</v>
      </c>
      <c r="C233" s="637"/>
      <c r="D233" s="568"/>
      <c r="E233" s="537"/>
    </row>
    <row r="234" spans="2:8" s="535" customFormat="1" ht="22.15" customHeight="1">
      <c r="B234" s="569" t="s">
        <v>291</v>
      </c>
      <c r="C234" s="570"/>
      <c r="D234" s="571"/>
      <c r="E234" s="552"/>
      <c r="F234" s="553"/>
      <c r="G234" s="553"/>
      <c r="H234" s="554"/>
    </row>
    <row r="235" spans="2:8" s="535" customFormat="1" ht="22.15" customHeight="1">
      <c r="B235" s="572"/>
      <c r="C235" s="573"/>
      <c r="D235" s="574"/>
      <c r="E235" s="552"/>
      <c r="F235" s="553"/>
      <c r="G235" s="553"/>
      <c r="H235" s="554"/>
    </row>
    <row r="236" spans="2:8" s="535" customFormat="1" ht="22.15" customHeight="1">
      <c r="B236" s="572"/>
      <c r="C236" s="573"/>
      <c r="D236" s="574"/>
      <c r="E236" s="552"/>
      <c r="F236" s="553"/>
      <c r="G236" s="553"/>
      <c r="H236" s="554"/>
    </row>
    <row r="237" spans="2:8" s="535" customFormat="1" ht="22.15" customHeight="1">
      <c r="B237" s="575"/>
      <c r="C237" s="576"/>
      <c r="D237" s="574"/>
      <c r="E237" s="552"/>
      <c r="F237" s="553"/>
      <c r="G237" s="553"/>
      <c r="H237" s="554"/>
    </row>
    <row r="238" spans="2:8" s="535" customFormat="1" ht="22.15" customHeight="1">
      <c r="B238" s="577" t="s">
        <v>292</v>
      </c>
      <c r="C238" s="578"/>
      <c r="D238" s="574"/>
      <c r="E238" s="552"/>
      <c r="F238" s="553"/>
      <c r="G238" s="553"/>
      <c r="H238" s="554"/>
    </row>
    <row r="239" spans="2:8" s="535" customFormat="1" ht="22.15" customHeight="1">
      <c r="B239" s="577"/>
      <c r="C239" s="578"/>
      <c r="D239" s="574"/>
      <c r="E239" s="552"/>
      <c r="F239" s="553"/>
      <c r="G239" s="553"/>
      <c r="H239" s="554"/>
    </row>
    <row r="240" spans="2:8" s="535" customFormat="1" ht="22.15" customHeight="1">
      <c r="B240" s="579"/>
      <c r="C240" s="573"/>
      <c r="D240" s="574"/>
      <c r="E240" s="552"/>
      <c r="F240" s="553"/>
      <c r="G240" s="553"/>
      <c r="H240" s="554"/>
    </row>
    <row r="241" spans="2:8" s="535" customFormat="1" ht="22.15" customHeight="1">
      <c r="B241" s="579"/>
      <c r="C241" s="573"/>
      <c r="D241" s="574"/>
      <c r="E241" s="552"/>
      <c r="F241" s="553"/>
      <c r="G241" s="553"/>
      <c r="H241" s="554"/>
    </row>
    <row r="242" spans="2:8" s="535" customFormat="1" ht="19.149999999999999" customHeight="1">
      <c r="B242" s="580" t="s">
        <v>290</v>
      </c>
      <c r="C242" s="581"/>
      <c r="D242" s="560">
        <f>SUM(D234:D241)</f>
        <v>0</v>
      </c>
      <c r="E242" s="537"/>
    </row>
    <row r="243" spans="2:8" s="535" customFormat="1" ht="15.6" customHeight="1" thickBot="1">
      <c r="B243" s="582"/>
      <c r="C243" s="582"/>
      <c r="D243" s="583"/>
      <c r="E243" s="537"/>
    </row>
    <row r="244" spans="2:8" s="535" customFormat="1" ht="28.15" customHeight="1" thickBot="1">
      <c r="B244" s="584" t="s">
        <v>297</v>
      </c>
      <c r="C244" s="584"/>
      <c r="D244" s="585">
        <f>D231+D242</f>
        <v>0</v>
      </c>
      <c r="E244" s="566"/>
    </row>
    <row r="245" spans="2:8" s="535" customFormat="1" ht="15" customHeight="1">
      <c r="B245" s="586"/>
      <c r="C245" s="586"/>
      <c r="D245" s="568"/>
      <c r="E245" s="566"/>
    </row>
    <row r="246" spans="2:8" s="535" customFormat="1" ht="21.6" customHeight="1">
      <c r="B246" s="544" t="s">
        <v>298</v>
      </c>
      <c r="C246" s="544"/>
      <c r="D246" s="545"/>
      <c r="E246" s="566"/>
    </row>
    <row r="247" spans="2:8" s="535" customFormat="1" ht="15" customHeight="1">
      <c r="B247" s="567"/>
      <c r="C247" s="567"/>
      <c r="D247" s="547"/>
      <c r="E247" s="566"/>
    </row>
    <row r="248" spans="2:8" s="535" customFormat="1" ht="15" customHeight="1">
      <c r="B248" s="587" t="s">
        <v>293</v>
      </c>
      <c r="C248" s="587"/>
      <c r="D248" s="588"/>
      <c r="E248" s="566"/>
    </row>
    <row r="249" spans="2:8" s="535" customFormat="1" ht="15.6" customHeight="1">
      <c r="B249" s="587" t="s">
        <v>294</v>
      </c>
      <c r="C249" s="587"/>
      <c r="D249" s="589"/>
      <c r="E249" s="566"/>
    </row>
  </sheetData>
  <mergeCells count="31">
    <mergeCell ref="B217:C217"/>
    <mergeCell ref="E228:H228"/>
    <mergeCell ref="B233:C233"/>
    <mergeCell ref="E174:H174"/>
    <mergeCell ref="B176:C176"/>
    <mergeCell ref="E187:H187"/>
    <mergeCell ref="B192:C192"/>
    <mergeCell ref="E213:H213"/>
    <mergeCell ref="E215:H215"/>
    <mergeCell ref="E172:H172"/>
    <mergeCell ref="B68:C68"/>
    <mergeCell ref="E89:H89"/>
    <mergeCell ref="E91:H91"/>
    <mergeCell ref="B93:C93"/>
    <mergeCell ref="E104:H104"/>
    <mergeCell ref="B109:C109"/>
    <mergeCell ref="E131:H131"/>
    <mergeCell ref="E133:H133"/>
    <mergeCell ref="B135:C135"/>
    <mergeCell ref="E146:H146"/>
    <mergeCell ref="B151:C151"/>
    <mergeCell ref="E48:H48"/>
    <mergeCell ref="E50:H50"/>
    <mergeCell ref="B52:C52"/>
    <mergeCell ref="E63:H63"/>
    <mergeCell ref="B2:H2"/>
    <mergeCell ref="E6:H6"/>
    <mergeCell ref="E8:H8"/>
    <mergeCell ref="B10:C10"/>
    <mergeCell ref="E21:H21"/>
    <mergeCell ref="B26:C26"/>
  </mergeCells>
  <printOptions horizontalCentered="1" verticalCentered="1"/>
  <pageMargins left="0.31496062992125984" right="0.23622047244094491" top="0.31496062992125984" bottom="0.98425196850393704" header="0.27559055118110237" footer="0.51181102362204722"/>
  <pageSetup paperSize="9" scale="6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39997558519241921"/>
    <pageSetUpPr fitToPage="1"/>
  </sheetPr>
  <dimension ref="A1:S1776"/>
  <sheetViews>
    <sheetView topLeftCell="A412" zoomScale="70" zoomScaleNormal="70" zoomScaleSheetLayoutView="115" workbookViewId="0">
      <selection activeCell="B466" sqref="B466"/>
    </sheetView>
  </sheetViews>
  <sheetFormatPr baseColWidth="10" defaultColWidth="11.5703125" defaultRowHeight="12.75"/>
  <cols>
    <col min="1" max="1" width="14.28515625" style="428" customWidth="1"/>
    <col min="2" max="2" width="47" style="428" customWidth="1"/>
    <col min="3" max="3" width="1.42578125" style="428" hidden="1" customWidth="1"/>
    <col min="4" max="10" width="10" style="428" customWidth="1"/>
    <col min="11" max="11" width="1.85546875" style="428" customWidth="1"/>
    <col min="12" max="12" width="35.5703125" style="428" customWidth="1"/>
    <col min="13" max="19" width="10" style="428" customWidth="1"/>
    <col min="20" max="20" width="1.28515625" style="428" customWidth="1"/>
    <col min="21" max="16384" width="11.5703125" style="428"/>
  </cols>
  <sheetData>
    <row r="1" spans="1:19" ht="25.9" customHeight="1">
      <c r="B1" s="429" t="s">
        <v>222</v>
      </c>
    </row>
    <row r="2" spans="1:19" ht="23.45" customHeight="1">
      <c r="B2" s="639" t="s">
        <v>256</v>
      </c>
      <c r="C2" s="639"/>
      <c r="D2" s="639"/>
      <c r="E2" s="639"/>
      <c r="F2" s="639"/>
      <c r="G2" s="639"/>
      <c r="H2" s="639"/>
      <c r="I2" s="639"/>
      <c r="J2" s="639"/>
      <c r="K2" s="639"/>
      <c r="L2" s="639"/>
      <c r="M2" s="639"/>
      <c r="N2" s="639"/>
      <c r="O2" s="639"/>
      <c r="P2" s="639"/>
      <c r="Q2" s="639"/>
      <c r="R2" s="639"/>
      <c r="S2" s="639"/>
    </row>
    <row r="3" spans="1:19" ht="23.45" customHeight="1"/>
    <row r="4" spans="1:19" ht="39.6" customHeight="1">
      <c r="B4" s="429" t="s">
        <v>255</v>
      </c>
      <c r="C4" s="430"/>
      <c r="D4" s="430"/>
      <c r="E4" s="430"/>
      <c r="F4" s="430"/>
      <c r="G4" s="430"/>
      <c r="H4" s="430"/>
      <c r="I4" s="430"/>
      <c r="J4" s="430"/>
    </row>
    <row r="5" spans="1:19" ht="4.9000000000000004" customHeight="1" thickBot="1">
      <c r="B5" s="430"/>
      <c r="C5" s="430"/>
      <c r="D5" s="430"/>
      <c r="E5" s="430"/>
      <c r="F5" s="430"/>
      <c r="G5" s="430"/>
      <c r="H5" s="430"/>
      <c r="I5" s="430"/>
      <c r="J5" s="430"/>
    </row>
    <row r="6" spans="1:19" ht="19.149999999999999" customHeight="1" thickBot="1">
      <c r="A6" s="507" t="s">
        <v>79</v>
      </c>
      <c r="B6" s="503"/>
      <c r="C6" s="430">
        <v>2015</v>
      </c>
      <c r="D6" s="491">
        <v>2022</v>
      </c>
      <c r="E6" s="492">
        <v>2023</v>
      </c>
      <c r="F6" s="492">
        <v>2024</v>
      </c>
      <c r="G6" s="492">
        <v>2025</v>
      </c>
      <c r="H6" s="492">
        <v>2026</v>
      </c>
      <c r="I6" s="492">
        <v>2027</v>
      </c>
      <c r="J6" s="493">
        <v>2028</v>
      </c>
      <c r="L6" s="508">
        <f>B6</f>
        <v>0</v>
      </c>
      <c r="M6" s="491">
        <v>2022</v>
      </c>
      <c r="N6" s="492">
        <v>2023</v>
      </c>
      <c r="O6" s="492">
        <v>2024</v>
      </c>
      <c r="P6" s="492">
        <v>2025</v>
      </c>
      <c r="Q6" s="492">
        <v>2026</v>
      </c>
      <c r="R6" s="492">
        <v>2027</v>
      </c>
      <c r="S6" s="493">
        <v>2028</v>
      </c>
    </row>
    <row r="7" spans="1:19" ht="19.149999999999999" customHeight="1" thickBot="1">
      <c r="A7" s="506">
        <f>B6</f>
        <v>0</v>
      </c>
      <c r="B7" s="431" t="s">
        <v>223</v>
      </c>
      <c r="C7" s="432"/>
      <c r="D7" s="433">
        <f ca="1">SUMIF($B25:$C225,$B29,$D25:$D225)</f>
        <v>0</v>
      </c>
      <c r="E7" s="434">
        <f ca="1">SUMIF($B25:$C225,$B29,$E25:$E225)</f>
        <v>0</v>
      </c>
      <c r="F7" s="434">
        <f ca="1">SUMIF($B25:$C225,$B29,$F25:$F225)</f>
        <v>0</v>
      </c>
      <c r="G7" s="434">
        <f ca="1">SUMIF($B25:$C225,$B29,$G25:$G225)</f>
        <v>0</v>
      </c>
      <c r="H7" s="434">
        <f ca="1">SUMIF($B25:$C225,$B29,$H25:$H225)</f>
        <v>0</v>
      </c>
      <c r="I7" s="434">
        <f ca="1">SUMIF($B25:$C225,$B29,$I25:$I225)</f>
        <v>0</v>
      </c>
      <c r="J7" s="499">
        <f ca="1">SUMIF($B25:$C225,$B29,$J25:$J225)</f>
        <v>0</v>
      </c>
      <c r="L7" s="435" t="s">
        <v>224</v>
      </c>
      <c r="M7" s="436">
        <f>M28+M45+M62+M79+M96+M113+M130+M147+M164+M181+M198+M215</f>
        <v>0</v>
      </c>
      <c r="N7" s="436">
        <f>N28+N45+N62+N79+N96+N113+N130+N147+N164+N181+N198+N215</f>
        <v>0</v>
      </c>
      <c r="O7" s="436">
        <f t="shared" ref="O7:S10" si="0">O28+O45+O62+O79+O96+O113+O130+O147+O164+O181+O198+O215</f>
        <v>0</v>
      </c>
      <c r="P7" s="436">
        <f t="shared" si="0"/>
        <v>0</v>
      </c>
      <c r="Q7" s="436">
        <f t="shared" si="0"/>
        <v>0</v>
      </c>
      <c r="R7" s="436">
        <f t="shared" si="0"/>
        <v>0</v>
      </c>
      <c r="S7" s="436">
        <f t="shared" si="0"/>
        <v>0</v>
      </c>
    </row>
    <row r="8" spans="1:19" ht="19.149999999999999" customHeight="1" thickBot="1">
      <c r="A8" s="506">
        <f>A7</f>
        <v>0</v>
      </c>
      <c r="B8" s="437" t="s">
        <v>225</v>
      </c>
      <c r="C8" s="438"/>
      <c r="D8" s="439" t="str">
        <f t="shared" ref="D8" ca="1" si="1">IFERROR(ROUND((D29*D30+D46*D47+D63*D64+D80*D81+D97*D98+D114*D115+D131*D132+D148*D149+D165*D166+D182*D183+D199*D200+D216*D217)/D7,1),"")</f>
        <v/>
      </c>
      <c r="E8" s="440" t="str">
        <f t="shared" ref="E8:J8" ca="1" si="2">IFERROR(ROUND((E29*E30+E46*E47+E63*E64+E80*E81+E97*E98+E114*E115+E131*E132+E148*E149+E165*E166+E182*E183+E199*E200+E216*E217)/E7,1),"")</f>
        <v/>
      </c>
      <c r="F8" s="440" t="str">
        <f t="shared" ca="1" si="2"/>
        <v/>
      </c>
      <c r="G8" s="440" t="str">
        <f t="shared" ca="1" si="2"/>
        <v/>
      </c>
      <c r="H8" s="440" t="str">
        <f t="shared" ca="1" si="2"/>
        <v/>
      </c>
      <c r="I8" s="440" t="str">
        <f t="shared" ca="1" si="2"/>
        <v/>
      </c>
      <c r="J8" s="500" t="str">
        <f t="shared" ca="1" si="2"/>
        <v/>
      </c>
      <c r="L8" s="441" t="s">
        <v>226</v>
      </c>
      <c r="M8" s="442"/>
      <c r="N8" s="436">
        <f t="shared" ref="N8" si="3">N29+N46+N63+N80+N97+N114+N131+N148+N165+N182+N199+N216</f>
        <v>0</v>
      </c>
      <c r="O8" s="436">
        <f t="shared" si="0"/>
        <v>0</v>
      </c>
      <c r="P8" s="436">
        <f t="shared" si="0"/>
        <v>0</v>
      </c>
      <c r="Q8" s="436">
        <f t="shared" si="0"/>
        <v>0</v>
      </c>
      <c r="R8" s="436">
        <f t="shared" si="0"/>
        <v>0</v>
      </c>
      <c r="S8" s="436">
        <f t="shared" si="0"/>
        <v>0</v>
      </c>
    </row>
    <row r="9" spans="1:19" ht="19.149999999999999" customHeight="1" thickBot="1">
      <c r="A9" s="506">
        <f t="shared" ref="A9:A72" si="4">A8</f>
        <v>0</v>
      </c>
      <c r="B9" s="443" t="s">
        <v>227</v>
      </c>
      <c r="C9" s="444"/>
      <c r="D9" s="445">
        <f>SUMIF($B23:$B225,$B33,$D23:$D225)</f>
        <v>0</v>
      </c>
      <c r="E9" s="446">
        <f>SUMIF($B25:$B225,$B33,$E25:$E225)</f>
        <v>0</v>
      </c>
      <c r="F9" s="446">
        <f>SUMIF($B25:$B225,$B33,$F25:$F225)</f>
        <v>0</v>
      </c>
      <c r="G9" s="446">
        <f>SUMIF($B25:$B225,$B33,$G25:$G225)</f>
        <v>0</v>
      </c>
      <c r="H9" s="446">
        <f ca="1">SUMIF($B25:$C225,$B33,$H25:$H225)</f>
        <v>0</v>
      </c>
      <c r="I9" s="446">
        <f>SUMIF($B25:$B225,$B33,$I25:$I225)</f>
        <v>0</v>
      </c>
      <c r="J9" s="501">
        <f ca="1">SUMIF($B25:$C225,$B33,$J25:$J225)</f>
        <v>0</v>
      </c>
      <c r="L9" s="447" t="s">
        <v>228</v>
      </c>
      <c r="M9" s="436">
        <f t="shared" ref="M9:N10" si="5">M30+M47+M64+M81+M98+M115+M132+M149+M166+M183+M200+M217</f>
        <v>0</v>
      </c>
      <c r="N9" s="436">
        <f t="shared" si="5"/>
        <v>0</v>
      </c>
      <c r="O9" s="436">
        <f t="shared" si="0"/>
        <v>0</v>
      </c>
      <c r="P9" s="436">
        <f t="shared" si="0"/>
        <v>0</v>
      </c>
      <c r="Q9" s="436">
        <f t="shared" si="0"/>
        <v>0</v>
      </c>
      <c r="R9" s="436">
        <f t="shared" si="0"/>
        <v>0</v>
      </c>
      <c r="S9" s="436">
        <f t="shared" si="0"/>
        <v>0</v>
      </c>
    </row>
    <row r="10" spans="1:19" ht="19.149999999999999" customHeight="1" thickBot="1">
      <c r="A10" s="506">
        <f t="shared" si="4"/>
        <v>0</v>
      </c>
      <c r="B10" s="448" t="s">
        <v>229</v>
      </c>
      <c r="C10" s="449"/>
      <c r="D10" s="450" t="str">
        <f t="shared" ref="D10" si="6">IFERROR(ROUND((D33*D34+D50*D51+D67*D68+D84*D85+D101*D102+D118*D119+D135*D136+D152*D153+D169*D170+D186*D187+D203*D204+D220*D221)/D9,1),"")</f>
        <v/>
      </c>
      <c r="E10" s="451" t="str">
        <f t="shared" ref="E10:J10" si="7">IFERROR(ROUND((E33*E34+E50*E51+E67*E68+E84*E85+E101*E102+E118*E119+E135*E136+E152*E153+E169*E170+E186*E187+E203*E204+E220*E221)/E9,1),"")</f>
        <v/>
      </c>
      <c r="F10" s="451" t="str">
        <f t="shared" si="7"/>
        <v/>
      </c>
      <c r="G10" s="451" t="str">
        <f t="shared" si="7"/>
        <v/>
      </c>
      <c r="H10" s="451" t="str">
        <f t="shared" ca="1" si="7"/>
        <v/>
      </c>
      <c r="I10" s="451" t="str">
        <f t="shared" si="7"/>
        <v/>
      </c>
      <c r="J10" s="502" t="str">
        <f t="shared" ca="1" si="7"/>
        <v/>
      </c>
      <c r="L10" s="452" t="s">
        <v>230</v>
      </c>
      <c r="M10" s="442"/>
      <c r="N10" s="436">
        <f t="shared" si="5"/>
        <v>0</v>
      </c>
      <c r="O10" s="436">
        <f t="shared" si="0"/>
        <v>0</v>
      </c>
      <c r="P10" s="436">
        <f t="shared" si="0"/>
        <v>0</v>
      </c>
      <c r="Q10" s="436">
        <f t="shared" si="0"/>
        <v>0</v>
      </c>
      <c r="R10" s="436">
        <f t="shared" si="0"/>
        <v>0</v>
      </c>
      <c r="S10" s="436">
        <f t="shared" si="0"/>
        <v>0</v>
      </c>
    </row>
    <row r="11" spans="1:19" ht="15" customHeight="1">
      <c r="A11" s="506">
        <f t="shared" si="4"/>
        <v>0</v>
      </c>
      <c r="B11" s="430"/>
      <c r="C11" s="430"/>
      <c r="D11" s="430"/>
      <c r="E11" s="430"/>
      <c r="F11" s="430"/>
      <c r="G11" s="430"/>
      <c r="H11" s="430"/>
      <c r="I11" s="430"/>
      <c r="J11" s="438"/>
    </row>
    <row r="12" spans="1:19" hidden="1">
      <c r="A12" s="506">
        <f t="shared" si="4"/>
        <v>0</v>
      </c>
      <c r="B12" s="430"/>
      <c r="C12" s="430"/>
      <c r="D12" s="430"/>
      <c r="E12" s="430"/>
      <c r="F12" s="430"/>
      <c r="G12" s="430"/>
      <c r="H12" s="430"/>
      <c r="I12" s="430"/>
      <c r="J12" s="438"/>
    </row>
    <row r="13" spans="1:19" hidden="1">
      <c r="A13" s="506">
        <f t="shared" si="4"/>
        <v>0</v>
      </c>
      <c r="B13" s="453"/>
      <c r="C13" s="453"/>
      <c r="D13" s="453"/>
      <c r="E13" s="453"/>
      <c r="F13" s="453"/>
      <c r="G13" s="453"/>
      <c r="H13" s="453"/>
      <c r="I13" s="453"/>
      <c r="J13" s="454"/>
    </row>
    <row r="14" spans="1:19" hidden="1">
      <c r="A14" s="506">
        <f t="shared" si="4"/>
        <v>0</v>
      </c>
      <c r="B14" s="453"/>
      <c r="C14" s="453"/>
      <c r="D14" s="453"/>
      <c r="E14" s="453"/>
      <c r="F14" s="453"/>
      <c r="G14" s="453"/>
      <c r="H14" s="453"/>
      <c r="I14" s="453"/>
      <c r="J14" s="454"/>
    </row>
    <row r="15" spans="1:19" hidden="1">
      <c r="A15" s="506">
        <f t="shared" si="4"/>
        <v>0</v>
      </c>
      <c r="B15" s="453"/>
      <c r="C15" s="453"/>
      <c r="D15" s="453"/>
      <c r="E15" s="453"/>
      <c r="F15" s="453"/>
      <c r="G15" s="453"/>
      <c r="H15" s="453"/>
      <c r="I15" s="453"/>
      <c r="J15" s="454"/>
    </row>
    <row r="16" spans="1:19" hidden="1">
      <c r="A16" s="506">
        <f t="shared" si="4"/>
        <v>0</v>
      </c>
      <c r="B16" s="453"/>
      <c r="C16" s="453"/>
      <c r="D16" s="455"/>
      <c r="E16" s="453"/>
      <c r="F16" s="453"/>
      <c r="G16" s="453"/>
      <c r="H16" s="453"/>
      <c r="I16" s="453"/>
      <c r="J16" s="454"/>
    </row>
    <row r="17" spans="1:19" hidden="1">
      <c r="A17" s="506">
        <f t="shared" si="4"/>
        <v>0</v>
      </c>
      <c r="B17" s="453"/>
      <c r="C17" s="453"/>
      <c r="D17" s="453"/>
      <c r="E17" s="453"/>
      <c r="F17" s="453"/>
      <c r="G17" s="453"/>
      <c r="H17" s="453"/>
      <c r="I17" s="453"/>
      <c r="J17" s="454"/>
    </row>
    <row r="18" spans="1:19" hidden="1">
      <c r="A18" s="506">
        <f t="shared" si="4"/>
        <v>0</v>
      </c>
      <c r="B18" s="453"/>
      <c r="C18" s="453"/>
      <c r="D18" s="453"/>
      <c r="E18" s="453"/>
      <c r="F18" s="453"/>
      <c r="G18" s="453"/>
      <c r="H18" s="453"/>
      <c r="I18" s="453"/>
      <c r="J18" s="454"/>
    </row>
    <row r="19" spans="1:19" hidden="1">
      <c r="A19" s="506">
        <f t="shared" si="4"/>
        <v>0</v>
      </c>
      <c r="B19" s="453"/>
      <c r="C19" s="453"/>
      <c r="D19" s="453"/>
      <c r="E19" s="453"/>
      <c r="F19" s="453"/>
      <c r="G19" s="453"/>
      <c r="H19" s="453"/>
      <c r="I19" s="453"/>
      <c r="J19" s="454"/>
    </row>
    <row r="20" spans="1:19" hidden="1">
      <c r="A20" s="506">
        <f t="shared" si="4"/>
        <v>0</v>
      </c>
      <c r="B20" s="453"/>
      <c r="C20" s="453"/>
      <c r="D20" s="453"/>
      <c r="E20" s="453"/>
      <c r="F20" s="453"/>
      <c r="G20" s="453"/>
      <c r="H20" s="453"/>
      <c r="I20" s="453"/>
      <c r="J20" s="454"/>
    </row>
    <row r="21" spans="1:19" hidden="1">
      <c r="A21" s="506">
        <f t="shared" si="4"/>
        <v>0</v>
      </c>
      <c r="B21" s="453"/>
      <c r="C21" s="453"/>
      <c r="D21" s="453"/>
      <c r="E21" s="453"/>
      <c r="F21" s="453"/>
      <c r="G21" s="453"/>
      <c r="H21" s="453"/>
      <c r="I21" s="453"/>
      <c r="J21" s="454"/>
    </row>
    <row r="22" spans="1:19" hidden="1">
      <c r="A22" s="506">
        <f t="shared" si="4"/>
        <v>0</v>
      </c>
      <c r="B22" s="453"/>
      <c r="C22" s="453"/>
      <c r="D22" s="453"/>
      <c r="E22" s="453"/>
      <c r="F22" s="453"/>
      <c r="G22" s="453"/>
      <c r="H22" s="453"/>
      <c r="I22" s="453"/>
      <c r="J22" s="454"/>
    </row>
    <row r="23" spans="1:19" hidden="1">
      <c r="A23" s="506">
        <f t="shared" si="4"/>
        <v>0</v>
      </c>
      <c r="B23" s="456" t="s">
        <v>231</v>
      </c>
      <c r="C23" s="457"/>
      <c r="D23" s="430"/>
      <c r="E23" s="430"/>
      <c r="F23" s="430"/>
      <c r="G23" s="430"/>
      <c r="H23" s="430"/>
      <c r="I23" s="430"/>
      <c r="J23" s="438"/>
    </row>
    <row r="24" spans="1:19" ht="13.5" thickBot="1">
      <c r="A24" s="506">
        <f t="shared" si="4"/>
        <v>0</v>
      </c>
      <c r="B24" s="430"/>
      <c r="C24" s="430"/>
      <c r="D24" s="430"/>
      <c r="E24" s="430"/>
      <c r="F24" s="430"/>
      <c r="G24" s="430"/>
      <c r="H24" s="430"/>
      <c r="I24" s="430"/>
      <c r="J24" s="438"/>
    </row>
    <row r="25" spans="1:19" ht="22.15" customHeight="1" thickBot="1">
      <c r="A25" s="506">
        <f t="shared" si="4"/>
        <v>0</v>
      </c>
      <c r="B25" s="458" t="s">
        <v>232</v>
      </c>
      <c r="C25" s="459">
        <f>D25-1</f>
        <v>2021</v>
      </c>
      <c r="D25" s="491">
        <v>2022</v>
      </c>
      <c r="E25" s="492">
        <v>2023</v>
      </c>
      <c r="F25" s="492">
        <v>2024</v>
      </c>
      <c r="G25" s="492">
        <v>2025</v>
      </c>
      <c r="H25" s="492">
        <v>2026</v>
      </c>
      <c r="I25" s="492">
        <v>2027</v>
      </c>
      <c r="J25" s="493">
        <v>2028</v>
      </c>
    </row>
    <row r="26" spans="1:19" ht="4.9000000000000004" customHeight="1" thickBot="1">
      <c r="A26" s="506">
        <f t="shared" si="4"/>
        <v>0</v>
      </c>
      <c r="B26" s="460"/>
      <c r="C26" s="460"/>
      <c r="D26" s="438"/>
      <c r="E26" s="438"/>
      <c r="F26" s="438"/>
      <c r="G26" s="438"/>
      <c r="H26" s="438"/>
      <c r="I26" s="438"/>
      <c r="J26" s="438"/>
    </row>
    <row r="27" spans="1:19" ht="16.5" thickBot="1">
      <c r="A27" s="506">
        <f t="shared" si="4"/>
        <v>0</v>
      </c>
      <c r="B27" s="494" t="s">
        <v>233</v>
      </c>
      <c r="C27" s="461"/>
      <c r="D27" s="462">
        <f t="shared" ref="D27:J27" si="8">D$25</f>
        <v>2022</v>
      </c>
      <c r="E27" s="462">
        <f t="shared" si="8"/>
        <v>2023</v>
      </c>
      <c r="F27" s="462">
        <f t="shared" si="8"/>
        <v>2024</v>
      </c>
      <c r="G27" s="462">
        <f t="shared" si="8"/>
        <v>2025</v>
      </c>
      <c r="H27" s="462">
        <f t="shared" si="8"/>
        <v>2026</v>
      </c>
      <c r="I27" s="462">
        <f t="shared" si="8"/>
        <v>2027</v>
      </c>
      <c r="J27" s="463">
        <f t="shared" si="8"/>
        <v>2028</v>
      </c>
      <c r="L27" s="508" t="str">
        <f>B27</f>
        <v>Catégorie d'emploi 1 : xxx</v>
      </c>
      <c r="M27" s="491">
        <v>2022</v>
      </c>
      <c r="N27" s="492">
        <v>2023</v>
      </c>
      <c r="O27" s="492">
        <v>2024</v>
      </c>
      <c r="P27" s="492">
        <v>2025</v>
      </c>
      <c r="Q27" s="492">
        <v>2026</v>
      </c>
      <c r="R27" s="492">
        <v>2027</v>
      </c>
      <c r="S27" s="493">
        <v>2028</v>
      </c>
    </row>
    <row r="28" spans="1:19" ht="13.5" thickBot="1">
      <c r="A28" s="506">
        <f t="shared" si="4"/>
        <v>0</v>
      </c>
      <c r="B28" s="464" t="s">
        <v>234</v>
      </c>
      <c r="C28" s="464"/>
      <c r="D28" s="438"/>
      <c r="E28" s="438"/>
      <c r="F28" s="438"/>
      <c r="G28" s="438"/>
      <c r="H28" s="438"/>
      <c r="I28" s="438"/>
      <c r="J28" s="465"/>
      <c r="L28" s="435" t="s">
        <v>224</v>
      </c>
      <c r="M28" s="436">
        <f>D29-D33</f>
        <v>0</v>
      </c>
      <c r="N28" s="436">
        <f>E29-E33</f>
        <v>0</v>
      </c>
      <c r="O28" s="436">
        <f t="shared" ref="O28:S28" si="9">F29-F33</f>
        <v>0</v>
      </c>
      <c r="P28" s="436">
        <f t="shared" si="9"/>
        <v>0</v>
      </c>
      <c r="Q28" s="436">
        <f t="shared" si="9"/>
        <v>0</v>
      </c>
      <c r="R28" s="436">
        <f t="shared" si="9"/>
        <v>0</v>
      </c>
      <c r="S28" s="436">
        <f t="shared" si="9"/>
        <v>0</v>
      </c>
    </row>
    <row r="29" spans="1:19" ht="13.5" thickBot="1">
      <c r="A29" s="506">
        <f t="shared" si="4"/>
        <v>0</v>
      </c>
      <c r="B29" s="466" t="s">
        <v>235</v>
      </c>
      <c r="C29" s="467"/>
      <c r="D29" s="495"/>
      <c r="E29" s="495"/>
      <c r="F29" s="495"/>
      <c r="G29" s="495"/>
      <c r="H29" s="495"/>
      <c r="I29" s="495"/>
      <c r="J29" s="496"/>
      <c r="L29" s="441" t="s">
        <v>226</v>
      </c>
      <c r="M29" s="442"/>
      <c r="N29" s="436">
        <f t="shared" ref="N29:S29" si="10">N30+N31</f>
        <v>0</v>
      </c>
      <c r="O29" s="436">
        <f t="shared" si="10"/>
        <v>0</v>
      </c>
      <c r="P29" s="436">
        <f t="shared" si="10"/>
        <v>0</v>
      </c>
      <c r="Q29" s="436">
        <f t="shared" si="10"/>
        <v>0</v>
      </c>
      <c r="R29" s="436">
        <f t="shared" si="10"/>
        <v>0</v>
      </c>
      <c r="S29" s="436">
        <f t="shared" si="10"/>
        <v>0</v>
      </c>
    </row>
    <row r="30" spans="1:19" ht="13.5" thickBot="1">
      <c r="A30" s="506">
        <f t="shared" si="4"/>
        <v>0</v>
      </c>
      <c r="B30" s="466" t="s">
        <v>236</v>
      </c>
      <c r="C30" s="467"/>
      <c r="D30" s="497"/>
      <c r="E30" s="497"/>
      <c r="F30" s="497"/>
      <c r="G30" s="497"/>
      <c r="H30" s="497"/>
      <c r="I30" s="497"/>
      <c r="J30" s="498"/>
      <c r="L30" s="447" t="s">
        <v>228</v>
      </c>
      <c r="M30" s="436">
        <f>(D29*D31)-(D33*D35)</f>
        <v>0</v>
      </c>
      <c r="N30" s="436">
        <f>(E29*E31)-(E33*E35)</f>
        <v>0</v>
      </c>
      <c r="O30" s="436">
        <f t="shared" ref="O30:S30" si="11">(F29*F31)-(F33*F35)</f>
        <v>0</v>
      </c>
      <c r="P30" s="436">
        <f t="shared" si="11"/>
        <v>0</v>
      </c>
      <c r="Q30" s="436">
        <f t="shared" si="11"/>
        <v>0</v>
      </c>
      <c r="R30" s="436">
        <f t="shared" si="11"/>
        <v>0</v>
      </c>
      <c r="S30" s="436">
        <f t="shared" si="11"/>
        <v>0</v>
      </c>
    </row>
    <row r="31" spans="1:19" ht="13.5" thickBot="1">
      <c r="A31" s="506">
        <f t="shared" si="4"/>
        <v>0</v>
      </c>
      <c r="B31" s="468" t="s">
        <v>237</v>
      </c>
      <c r="C31" s="466"/>
      <c r="D31" s="469">
        <f t="shared" ref="D31:J31" si="12">(13-ROUND(D30,1))/12</f>
        <v>1.0833333333333333</v>
      </c>
      <c r="E31" s="469">
        <f t="shared" si="12"/>
        <v>1.0833333333333333</v>
      </c>
      <c r="F31" s="469">
        <f t="shared" si="12"/>
        <v>1.0833333333333333</v>
      </c>
      <c r="G31" s="469">
        <f t="shared" si="12"/>
        <v>1.0833333333333333</v>
      </c>
      <c r="H31" s="469">
        <f t="shared" si="12"/>
        <v>1.0833333333333333</v>
      </c>
      <c r="I31" s="469">
        <f t="shared" si="12"/>
        <v>1.0833333333333333</v>
      </c>
      <c r="J31" s="470">
        <f t="shared" si="12"/>
        <v>1.0833333333333333</v>
      </c>
      <c r="L31" s="452" t="s">
        <v>230</v>
      </c>
      <c r="M31" s="442"/>
      <c r="N31" s="436">
        <f>D29*(1-D31)-D33*(1-D35)</f>
        <v>0</v>
      </c>
      <c r="O31" s="436">
        <f t="shared" ref="O31:S31" si="13">E29*(1-E31)-E33*(1-E35)</f>
        <v>0</v>
      </c>
      <c r="P31" s="436">
        <f t="shared" si="13"/>
        <v>0</v>
      </c>
      <c r="Q31" s="436">
        <f t="shared" si="13"/>
        <v>0</v>
      </c>
      <c r="R31" s="436">
        <f t="shared" si="13"/>
        <v>0</v>
      </c>
      <c r="S31" s="436">
        <f t="shared" si="13"/>
        <v>0</v>
      </c>
    </row>
    <row r="32" spans="1:19">
      <c r="A32" s="506">
        <f t="shared" si="4"/>
        <v>0</v>
      </c>
      <c r="B32" s="471" t="s">
        <v>238</v>
      </c>
      <c r="C32" s="471"/>
      <c r="D32" s="472"/>
      <c r="E32" s="473"/>
      <c r="F32" s="473"/>
      <c r="G32" s="473"/>
      <c r="H32" s="473"/>
      <c r="I32" s="473"/>
      <c r="J32" s="474"/>
    </row>
    <row r="33" spans="1:19">
      <c r="A33" s="506">
        <f t="shared" si="4"/>
        <v>0</v>
      </c>
      <c r="B33" s="466" t="s">
        <v>239</v>
      </c>
      <c r="C33" s="467"/>
      <c r="D33" s="495"/>
      <c r="E33" s="495"/>
      <c r="F33" s="495"/>
      <c r="G33" s="495"/>
      <c r="H33" s="495"/>
      <c r="I33" s="495"/>
      <c r="J33" s="496"/>
    </row>
    <row r="34" spans="1:19">
      <c r="A34" s="506">
        <f t="shared" si="4"/>
        <v>0</v>
      </c>
      <c r="B34" s="466" t="s">
        <v>240</v>
      </c>
      <c r="C34" s="467"/>
      <c r="D34" s="497"/>
      <c r="E34" s="497"/>
      <c r="F34" s="497"/>
      <c r="G34" s="497"/>
      <c r="H34" s="497"/>
      <c r="I34" s="497"/>
      <c r="J34" s="498"/>
    </row>
    <row r="35" spans="1:19" ht="13.5" thickBot="1">
      <c r="A35" s="506">
        <f t="shared" si="4"/>
        <v>0</v>
      </c>
      <c r="B35" s="468" t="s">
        <v>241</v>
      </c>
      <c r="C35" s="475">
        <f>(13-C34)/12</f>
        <v>1.0833333333333333</v>
      </c>
      <c r="D35" s="469">
        <f>(13-ROUND(D34,1))/12</f>
        <v>1.0833333333333333</v>
      </c>
      <c r="E35" s="469">
        <f t="shared" ref="E35:J35" si="14">(13-ROUND(E34,1))/12</f>
        <v>1.0833333333333333</v>
      </c>
      <c r="F35" s="469">
        <f t="shared" si="14"/>
        <v>1.0833333333333333</v>
      </c>
      <c r="G35" s="469">
        <f t="shared" si="14"/>
        <v>1.0833333333333333</v>
      </c>
      <c r="H35" s="469">
        <f t="shared" si="14"/>
        <v>1.0833333333333333</v>
      </c>
      <c r="I35" s="469">
        <f t="shared" si="14"/>
        <v>1.0833333333333333</v>
      </c>
      <c r="J35" s="470">
        <f t="shared" si="14"/>
        <v>1.0833333333333333</v>
      </c>
    </row>
    <row r="36" spans="1:19">
      <c r="A36" s="506">
        <f t="shared" si="4"/>
        <v>0</v>
      </c>
      <c r="B36" s="431" t="s">
        <v>242</v>
      </c>
      <c r="C36" s="476"/>
      <c r="D36" s="477">
        <f>DATE(D$25,INT(D30),1+30*(D30-INT(D30)))</f>
        <v>44531</v>
      </c>
      <c r="E36" s="477">
        <f t="shared" ref="E36:J36" si="15">DATE(E$25,INT(E30),1+30*(E30-INT(E30)))</f>
        <v>44896</v>
      </c>
      <c r="F36" s="477">
        <f t="shared" si="15"/>
        <v>45261</v>
      </c>
      <c r="G36" s="477">
        <f t="shared" si="15"/>
        <v>45627</v>
      </c>
      <c r="H36" s="477">
        <f t="shared" si="15"/>
        <v>45992</v>
      </c>
      <c r="I36" s="477">
        <f t="shared" si="15"/>
        <v>46357</v>
      </c>
      <c r="J36" s="478">
        <f t="shared" si="15"/>
        <v>46722</v>
      </c>
    </row>
    <row r="37" spans="1:19" ht="13.5" thickBot="1">
      <c r="A37" s="506">
        <f t="shared" si="4"/>
        <v>0</v>
      </c>
      <c r="B37" s="479" t="s">
        <v>243</v>
      </c>
      <c r="C37" s="480">
        <f>DATE(C$25,INT(C34),1+30*(C34-INT(C34)))</f>
        <v>44166</v>
      </c>
      <c r="D37" s="481">
        <f>DATE(D$25,INT(D34),1+30*(D34-INT(D34)))</f>
        <v>44531</v>
      </c>
      <c r="E37" s="481">
        <f t="shared" ref="E37:J37" si="16">DATE(E$25,INT(E34),1+30*(E34-INT(E34)))</f>
        <v>44896</v>
      </c>
      <c r="F37" s="481">
        <f t="shared" si="16"/>
        <v>45261</v>
      </c>
      <c r="G37" s="481">
        <f t="shared" si="16"/>
        <v>45627</v>
      </c>
      <c r="H37" s="481">
        <f t="shared" si="16"/>
        <v>45992</v>
      </c>
      <c r="I37" s="481">
        <f t="shared" si="16"/>
        <v>46357</v>
      </c>
      <c r="J37" s="482">
        <f t="shared" si="16"/>
        <v>46722</v>
      </c>
    </row>
    <row r="38" spans="1:19" ht="4.9000000000000004" customHeight="1" thickBot="1">
      <c r="A38" s="506">
        <f t="shared" si="4"/>
        <v>0</v>
      </c>
      <c r="B38" s="430"/>
      <c r="C38" s="430"/>
      <c r="D38" s="430"/>
      <c r="E38" s="430"/>
      <c r="F38" s="430"/>
      <c r="G38" s="430"/>
      <c r="H38" s="430"/>
      <c r="I38" s="430"/>
      <c r="J38" s="438"/>
    </row>
    <row r="39" spans="1:19" ht="13.5" hidden="1" thickBot="1">
      <c r="A39" s="506">
        <f t="shared" si="4"/>
        <v>0</v>
      </c>
      <c r="B39" s="430"/>
      <c r="C39" s="430"/>
      <c r="D39" s="430"/>
      <c r="E39" s="430"/>
      <c r="F39" s="430"/>
      <c r="G39" s="430"/>
      <c r="H39" s="430"/>
      <c r="I39" s="430"/>
      <c r="J39" s="438"/>
    </row>
    <row r="40" spans="1:19" ht="13.5" hidden="1" thickBot="1">
      <c r="A40" s="506">
        <f t="shared" si="4"/>
        <v>0</v>
      </c>
      <c r="B40" s="438"/>
      <c r="C40" s="438"/>
      <c r="D40" s="438"/>
      <c r="E40" s="438"/>
      <c r="F40" s="438"/>
      <c r="G40" s="438"/>
      <c r="H40" s="438"/>
      <c r="I40" s="438"/>
      <c r="J40" s="438"/>
    </row>
    <row r="41" spans="1:19" ht="13.5" hidden="1" thickBot="1">
      <c r="A41" s="506">
        <f t="shared" si="4"/>
        <v>0</v>
      </c>
      <c r="B41" s="438"/>
      <c r="C41" s="438"/>
      <c r="D41" s="438"/>
      <c r="E41" s="438"/>
      <c r="F41" s="438"/>
      <c r="G41" s="438"/>
      <c r="H41" s="438"/>
      <c r="I41" s="438"/>
      <c r="J41" s="438"/>
    </row>
    <row r="42" spans="1:19" ht="13.5" hidden="1" thickBot="1">
      <c r="A42" s="506">
        <f t="shared" si="4"/>
        <v>0</v>
      </c>
      <c r="B42" s="438"/>
      <c r="C42" s="438"/>
      <c r="D42" s="438"/>
      <c r="E42" s="438"/>
      <c r="F42" s="438"/>
      <c r="G42" s="438"/>
      <c r="H42" s="438"/>
      <c r="I42" s="438"/>
      <c r="J42" s="438"/>
    </row>
    <row r="43" spans="1:19" ht="13.5" hidden="1" thickBot="1">
      <c r="A43" s="506">
        <f t="shared" si="4"/>
        <v>0</v>
      </c>
      <c r="B43" s="438"/>
      <c r="C43" s="438"/>
      <c r="D43" s="438"/>
      <c r="E43" s="438"/>
      <c r="F43" s="438"/>
      <c r="G43" s="438"/>
      <c r="H43" s="438"/>
      <c r="I43" s="438"/>
      <c r="J43" s="438"/>
    </row>
    <row r="44" spans="1:19" ht="16.5" thickBot="1">
      <c r="A44" s="506">
        <f t="shared" si="4"/>
        <v>0</v>
      </c>
      <c r="B44" s="494" t="s">
        <v>244</v>
      </c>
      <c r="C44" s="461"/>
      <c r="D44" s="462">
        <f t="shared" ref="D44:J44" si="17">D$25</f>
        <v>2022</v>
      </c>
      <c r="E44" s="462">
        <f t="shared" si="17"/>
        <v>2023</v>
      </c>
      <c r="F44" s="462">
        <f t="shared" si="17"/>
        <v>2024</v>
      </c>
      <c r="G44" s="462">
        <f t="shared" si="17"/>
        <v>2025</v>
      </c>
      <c r="H44" s="462">
        <f t="shared" si="17"/>
        <v>2026</v>
      </c>
      <c r="I44" s="462">
        <f t="shared" si="17"/>
        <v>2027</v>
      </c>
      <c r="J44" s="463">
        <f t="shared" si="17"/>
        <v>2028</v>
      </c>
      <c r="L44" s="508" t="str">
        <f>B44</f>
        <v>Catégorie d'emploi 2 : xxx</v>
      </c>
      <c r="M44" s="491">
        <v>2022</v>
      </c>
      <c r="N44" s="492">
        <v>2023</v>
      </c>
      <c r="O44" s="492">
        <v>2024</v>
      </c>
      <c r="P44" s="492">
        <v>2025</v>
      </c>
      <c r="Q44" s="492">
        <v>2026</v>
      </c>
      <c r="R44" s="492">
        <v>2027</v>
      </c>
      <c r="S44" s="493">
        <v>2028</v>
      </c>
    </row>
    <row r="45" spans="1:19" ht="13.5" thickBot="1">
      <c r="A45" s="506">
        <f t="shared" si="4"/>
        <v>0</v>
      </c>
      <c r="B45" s="464" t="s">
        <v>234</v>
      </c>
      <c r="C45" s="464"/>
      <c r="D45" s="438"/>
      <c r="E45" s="438"/>
      <c r="F45" s="438"/>
      <c r="G45" s="438"/>
      <c r="H45" s="438"/>
      <c r="I45" s="438"/>
      <c r="J45" s="465"/>
      <c r="L45" s="435" t="s">
        <v>224</v>
      </c>
      <c r="M45" s="436">
        <f>D46-D50</f>
        <v>0</v>
      </c>
      <c r="N45" s="436">
        <f>E46-E50</f>
        <v>0</v>
      </c>
      <c r="O45" s="436">
        <f t="shared" ref="O45:S45" si="18">F46-F50</f>
        <v>0</v>
      </c>
      <c r="P45" s="436">
        <f t="shared" si="18"/>
        <v>0</v>
      </c>
      <c r="Q45" s="436">
        <f t="shared" si="18"/>
        <v>0</v>
      </c>
      <c r="R45" s="436">
        <f t="shared" si="18"/>
        <v>0</v>
      </c>
      <c r="S45" s="436">
        <f t="shared" si="18"/>
        <v>0</v>
      </c>
    </row>
    <row r="46" spans="1:19" ht="13.5" thickBot="1">
      <c r="A46" s="506">
        <f t="shared" si="4"/>
        <v>0</v>
      </c>
      <c r="B46" s="466" t="s">
        <v>235</v>
      </c>
      <c r="C46" s="467"/>
      <c r="D46" s="495"/>
      <c r="E46" s="495"/>
      <c r="F46" s="495"/>
      <c r="G46" s="495"/>
      <c r="H46" s="495"/>
      <c r="I46" s="495"/>
      <c r="J46" s="496"/>
      <c r="L46" s="441" t="s">
        <v>226</v>
      </c>
      <c r="M46" s="442"/>
      <c r="N46" s="436">
        <f t="shared" ref="N46:S46" si="19">N47+N48</f>
        <v>0</v>
      </c>
      <c r="O46" s="436">
        <f t="shared" si="19"/>
        <v>0</v>
      </c>
      <c r="P46" s="436">
        <f t="shared" si="19"/>
        <v>0</v>
      </c>
      <c r="Q46" s="436">
        <f t="shared" si="19"/>
        <v>0</v>
      </c>
      <c r="R46" s="436">
        <f t="shared" si="19"/>
        <v>0</v>
      </c>
      <c r="S46" s="436">
        <f t="shared" si="19"/>
        <v>0</v>
      </c>
    </row>
    <row r="47" spans="1:19" ht="13.5" thickBot="1">
      <c r="A47" s="506">
        <f t="shared" si="4"/>
        <v>0</v>
      </c>
      <c r="B47" s="466" t="s">
        <v>236</v>
      </c>
      <c r="C47" s="467"/>
      <c r="D47" s="497"/>
      <c r="E47" s="497"/>
      <c r="F47" s="497"/>
      <c r="G47" s="497"/>
      <c r="H47" s="497"/>
      <c r="I47" s="497"/>
      <c r="J47" s="498"/>
      <c r="L47" s="447" t="s">
        <v>228</v>
      </c>
      <c r="M47" s="436">
        <f>(D46*D48)-(D50*D52)</f>
        <v>0</v>
      </c>
      <c r="N47" s="436">
        <f>(E46*E48)-(E50*E52)</f>
        <v>0</v>
      </c>
      <c r="O47" s="436">
        <f t="shared" ref="O47:S47" si="20">(F46*F48)-(F50*F52)</f>
        <v>0</v>
      </c>
      <c r="P47" s="436">
        <f t="shared" si="20"/>
        <v>0</v>
      </c>
      <c r="Q47" s="436">
        <f t="shared" si="20"/>
        <v>0</v>
      </c>
      <c r="R47" s="436">
        <f t="shared" si="20"/>
        <v>0</v>
      </c>
      <c r="S47" s="436">
        <f t="shared" si="20"/>
        <v>0</v>
      </c>
    </row>
    <row r="48" spans="1:19" ht="13.5" thickBot="1">
      <c r="A48" s="506">
        <f t="shared" si="4"/>
        <v>0</v>
      </c>
      <c r="B48" s="468" t="s">
        <v>237</v>
      </c>
      <c r="C48" s="466"/>
      <c r="D48" s="469">
        <f t="shared" ref="D48:J48" si="21">(13-ROUND(D47,1))/12</f>
        <v>1.0833333333333333</v>
      </c>
      <c r="E48" s="469">
        <f t="shared" si="21"/>
        <v>1.0833333333333333</v>
      </c>
      <c r="F48" s="469">
        <f t="shared" si="21"/>
        <v>1.0833333333333333</v>
      </c>
      <c r="G48" s="469">
        <f t="shared" si="21"/>
        <v>1.0833333333333333</v>
      </c>
      <c r="H48" s="469">
        <f t="shared" si="21"/>
        <v>1.0833333333333333</v>
      </c>
      <c r="I48" s="469">
        <f t="shared" si="21"/>
        <v>1.0833333333333333</v>
      </c>
      <c r="J48" s="470">
        <f t="shared" si="21"/>
        <v>1.0833333333333333</v>
      </c>
      <c r="L48" s="452" t="s">
        <v>230</v>
      </c>
      <c r="M48" s="442"/>
      <c r="N48" s="436">
        <f>D46*(1-D48)-D50*(1-D52)</f>
        <v>0</v>
      </c>
      <c r="O48" s="436">
        <f t="shared" ref="O48:S48" si="22">E46*(1-E48)-E50*(1-E52)</f>
        <v>0</v>
      </c>
      <c r="P48" s="436">
        <f t="shared" si="22"/>
        <v>0</v>
      </c>
      <c r="Q48" s="436">
        <f t="shared" si="22"/>
        <v>0</v>
      </c>
      <c r="R48" s="436">
        <f t="shared" si="22"/>
        <v>0</v>
      </c>
      <c r="S48" s="436">
        <f t="shared" si="22"/>
        <v>0</v>
      </c>
    </row>
    <row r="49" spans="1:19">
      <c r="A49" s="506">
        <f t="shared" si="4"/>
        <v>0</v>
      </c>
      <c r="B49" s="471" t="s">
        <v>238</v>
      </c>
      <c r="C49" s="471"/>
      <c r="D49" s="472"/>
      <c r="E49" s="473"/>
      <c r="F49" s="473"/>
      <c r="G49" s="473"/>
      <c r="H49" s="473"/>
      <c r="I49" s="473"/>
      <c r="J49" s="474"/>
    </row>
    <row r="50" spans="1:19">
      <c r="A50" s="506">
        <f t="shared" si="4"/>
        <v>0</v>
      </c>
      <c r="B50" s="466" t="s">
        <v>239</v>
      </c>
      <c r="C50" s="467"/>
      <c r="D50" s="495"/>
      <c r="E50" s="495"/>
      <c r="F50" s="495"/>
      <c r="G50" s="495"/>
      <c r="H50" s="495"/>
      <c r="I50" s="495"/>
      <c r="J50" s="496"/>
    </row>
    <row r="51" spans="1:19">
      <c r="A51" s="506">
        <f t="shared" si="4"/>
        <v>0</v>
      </c>
      <c r="B51" s="466" t="s">
        <v>240</v>
      </c>
      <c r="C51" s="467"/>
      <c r="D51" s="497"/>
      <c r="E51" s="497"/>
      <c r="F51" s="497"/>
      <c r="G51" s="497"/>
      <c r="H51" s="497"/>
      <c r="I51" s="497"/>
      <c r="J51" s="498"/>
    </row>
    <row r="52" spans="1:19" ht="13.5" thickBot="1">
      <c r="A52" s="506">
        <f t="shared" si="4"/>
        <v>0</v>
      </c>
      <c r="B52" s="468" t="s">
        <v>241</v>
      </c>
      <c r="C52" s="475">
        <f>(13-C51)/12</f>
        <v>1.0833333333333333</v>
      </c>
      <c r="D52" s="469">
        <f t="shared" ref="D52:J52" si="23">(13-ROUND(D51,1))/12</f>
        <v>1.0833333333333333</v>
      </c>
      <c r="E52" s="469">
        <f t="shared" si="23"/>
        <v>1.0833333333333333</v>
      </c>
      <c r="F52" s="469">
        <f t="shared" si="23"/>
        <v>1.0833333333333333</v>
      </c>
      <c r="G52" s="469">
        <f t="shared" si="23"/>
        <v>1.0833333333333333</v>
      </c>
      <c r="H52" s="469">
        <f t="shared" si="23"/>
        <v>1.0833333333333333</v>
      </c>
      <c r="I52" s="469">
        <f t="shared" si="23"/>
        <v>1.0833333333333333</v>
      </c>
      <c r="J52" s="470">
        <f t="shared" si="23"/>
        <v>1.0833333333333333</v>
      </c>
    </row>
    <row r="53" spans="1:19">
      <c r="A53" s="506">
        <f t="shared" si="4"/>
        <v>0</v>
      </c>
      <c r="B53" s="431" t="s">
        <v>242</v>
      </c>
      <c r="C53" s="476"/>
      <c r="D53" s="477">
        <f>DATE(D$25,INT(D47),1+30*(D47-INT(D47)))</f>
        <v>44531</v>
      </c>
      <c r="E53" s="477">
        <f t="shared" ref="E53:J53" si="24">DATE(E$25,INT(E47),1+30*(E47-INT(E47)))</f>
        <v>44896</v>
      </c>
      <c r="F53" s="477">
        <f t="shared" si="24"/>
        <v>45261</v>
      </c>
      <c r="G53" s="477">
        <f t="shared" si="24"/>
        <v>45627</v>
      </c>
      <c r="H53" s="477">
        <f t="shared" si="24"/>
        <v>45992</v>
      </c>
      <c r="I53" s="477">
        <f t="shared" si="24"/>
        <v>46357</v>
      </c>
      <c r="J53" s="478">
        <f t="shared" si="24"/>
        <v>46722</v>
      </c>
    </row>
    <row r="54" spans="1:19" ht="13.5" thickBot="1">
      <c r="A54" s="506">
        <f t="shared" si="4"/>
        <v>0</v>
      </c>
      <c r="B54" s="479" t="s">
        <v>243</v>
      </c>
      <c r="C54" s="480">
        <f>DATE(C$25,INT(C51),1+30*(C51-INT(C51)))</f>
        <v>44166</v>
      </c>
      <c r="D54" s="481">
        <f>DATE(D$25,INT(D51),1+30*(D51-INT(D51)))</f>
        <v>44531</v>
      </c>
      <c r="E54" s="481">
        <f t="shared" ref="E54:J54" si="25">DATE(E$25,INT(E51),1+30*(E51-INT(E51)))</f>
        <v>44896</v>
      </c>
      <c r="F54" s="481">
        <f t="shared" si="25"/>
        <v>45261</v>
      </c>
      <c r="G54" s="481">
        <f t="shared" si="25"/>
        <v>45627</v>
      </c>
      <c r="H54" s="481">
        <f t="shared" si="25"/>
        <v>45992</v>
      </c>
      <c r="I54" s="481">
        <f t="shared" si="25"/>
        <v>46357</v>
      </c>
      <c r="J54" s="482">
        <f t="shared" si="25"/>
        <v>46722</v>
      </c>
    </row>
    <row r="55" spans="1:19" hidden="1">
      <c r="A55" s="506">
        <f t="shared" si="4"/>
        <v>0</v>
      </c>
      <c r="B55" s="483"/>
      <c r="C55" s="483"/>
      <c r="D55" s="483"/>
      <c r="E55" s="483"/>
      <c r="F55" s="483"/>
      <c r="G55" s="483"/>
      <c r="H55" s="483"/>
      <c r="I55" s="483"/>
      <c r="J55" s="484"/>
    </row>
    <row r="56" spans="1:19" hidden="1">
      <c r="A56" s="506">
        <f t="shared" si="4"/>
        <v>0</v>
      </c>
      <c r="B56" s="483"/>
      <c r="C56" s="483"/>
      <c r="D56" s="483"/>
      <c r="E56" s="483"/>
      <c r="F56" s="483"/>
      <c r="G56" s="483"/>
      <c r="H56" s="483"/>
      <c r="I56" s="483"/>
      <c r="J56" s="484"/>
    </row>
    <row r="57" spans="1:19" hidden="1">
      <c r="A57" s="506">
        <f t="shared" si="4"/>
        <v>0</v>
      </c>
      <c r="B57" s="438"/>
      <c r="C57" s="438"/>
      <c r="D57" s="438"/>
      <c r="E57" s="438"/>
      <c r="F57" s="438"/>
      <c r="G57" s="438"/>
      <c r="H57" s="438"/>
      <c r="I57" s="438"/>
      <c r="J57" s="438"/>
    </row>
    <row r="58" spans="1:19" hidden="1">
      <c r="A58" s="506">
        <f t="shared" si="4"/>
        <v>0</v>
      </c>
      <c r="B58" s="438"/>
      <c r="C58" s="438"/>
      <c r="D58" s="438"/>
      <c r="E58" s="438"/>
      <c r="F58" s="438"/>
      <c r="G58" s="438"/>
      <c r="H58" s="438"/>
      <c r="I58" s="438"/>
      <c r="J58" s="438"/>
    </row>
    <row r="59" spans="1:19" hidden="1">
      <c r="A59" s="506">
        <f t="shared" si="4"/>
        <v>0</v>
      </c>
      <c r="B59" s="438"/>
      <c r="C59" s="438"/>
      <c r="D59" s="438"/>
      <c r="E59" s="438"/>
      <c r="F59" s="438"/>
      <c r="G59" s="438"/>
      <c r="H59" s="438"/>
      <c r="I59" s="438"/>
      <c r="J59" s="438"/>
    </row>
    <row r="60" spans="1:19" ht="6" customHeight="1" thickBot="1">
      <c r="A60" s="506">
        <f t="shared" si="4"/>
        <v>0</v>
      </c>
      <c r="B60" s="438"/>
      <c r="C60" s="438"/>
      <c r="D60" s="438"/>
      <c r="E60" s="438"/>
      <c r="F60" s="438"/>
      <c r="G60" s="438"/>
      <c r="H60" s="438"/>
      <c r="I60" s="438"/>
      <c r="J60" s="438"/>
    </row>
    <row r="61" spans="1:19" ht="16.5" thickBot="1">
      <c r="A61" s="506">
        <f t="shared" si="4"/>
        <v>0</v>
      </c>
      <c r="B61" s="494" t="s">
        <v>245</v>
      </c>
      <c r="C61" s="461"/>
      <c r="D61" s="462">
        <f t="shared" ref="D61:J61" si="26">D$25</f>
        <v>2022</v>
      </c>
      <c r="E61" s="462">
        <f t="shared" si="26"/>
        <v>2023</v>
      </c>
      <c r="F61" s="462">
        <f t="shared" si="26"/>
        <v>2024</v>
      </c>
      <c r="G61" s="462">
        <f t="shared" si="26"/>
        <v>2025</v>
      </c>
      <c r="H61" s="462">
        <f t="shared" si="26"/>
        <v>2026</v>
      </c>
      <c r="I61" s="462">
        <f t="shared" si="26"/>
        <v>2027</v>
      </c>
      <c r="J61" s="463">
        <f t="shared" si="26"/>
        <v>2028</v>
      </c>
      <c r="L61" s="508" t="str">
        <f>B61</f>
        <v>Catégorie d'emploi 3 : xxx</v>
      </c>
      <c r="M61" s="491">
        <v>2022</v>
      </c>
      <c r="N61" s="492">
        <v>2023</v>
      </c>
      <c r="O61" s="492">
        <v>2024</v>
      </c>
      <c r="P61" s="492">
        <v>2025</v>
      </c>
      <c r="Q61" s="492">
        <v>2026</v>
      </c>
      <c r="R61" s="492">
        <v>2027</v>
      </c>
      <c r="S61" s="493">
        <v>2028</v>
      </c>
    </row>
    <row r="62" spans="1:19" ht="13.5" thickBot="1">
      <c r="A62" s="506">
        <f t="shared" si="4"/>
        <v>0</v>
      </c>
      <c r="B62" s="464" t="s">
        <v>234</v>
      </c>
      <c r="C62" s="464"/>
      <c r="D62" s="438"/>
      <c r="E62" s="438"/>
      <c r="F62" s="438"/>
      <c r="G62" s="438"/>
      <c r="H62" s="438"/>
      <c r="I62" s="438"/>
      <c r="J62" s="465"/>
      <c r="L62" s="435" t="s">
        <v>224</v>
      </c>
      <c r="M62" s="436">
        <f>D63-D67</f>
        <v>0</v>
      </c>
      <c r="N62" s="436">
        <f>E63-E67</f>
        <v>0</v>
      </c>
      <c r="O62" s="436">
        <f t="shared" ref="O62:S62" si="27">F63-F67</f>
        <v>0</v>
      </c>
      <c r="P62" s="436">
        <f t="shared" si="27"/>
        <v>0</v>
      </c>
      <c r="Q62" s="436">
        <f t="shared" si="27"/>
        <v>0</v>
      </c>
      <c r="R62" s="436">
        <f t="shared" si="27"/>
        <v>0</v>
      </c>
      <c r="S62" s="436">
        <f t="shared" si="27"/>
        <v>0</v>
      </c>
    </row>
    <row r="63" spans="1:19" ht="13.5" thickBot="1">
      <c r="A63" s="506">
        <f t="shared" si="4"/>
        <v>0</v>
      </c>
      <c r="B63" s="466" t="s">
        <v>235</v>
      </c>
      <c r="C63" s="467"/>
      <c r="D63" s="495"/>
      <c r="E63" s="495"/>
      <c r="F63" s="495"/>
      <c r="G63" s="495"/>
      <c r="H63" s="495"/>
      <c r="I63" s="495"/>
      <c r="J63" s="496"/>
      <c r="L63" s="441" t="s">
        <v>226</v>
      </c>
      <c r="M63" s="442"/>
      <c r="N63" s="436">
        <f t="shared" ref="N63:S63" si="28">N64+N65</f>
        <v>0</v>
      </c>
      <c r="O63" s="436">
        <f t="shared" si="28"/>
        <v>0</v>
      </c>
      <c r="P63" s="436">
        <f t="shared" si="28"/>
        <v>0</v>
      </c>
      <c r="Q63" s="436">
        <f t="shared" si="28"/>
        <v>0</v>
      </c>
      <c r="R63" s="436">
        <f t="shared" si="28"/>
        <v>0</v>
      </c>
      <c r="S63" s="436">
        <f t="shared" si="28"/>
        <v>0</v>
      </c>
    </row>
    <row r="64" spans="1:19" ht="13.5" thickBot="1">
      <c r="A64" s="506">
        <f t="shared" si="4"/>
        <v>0</v>
      </c>
      <c r="B64" s="466" t="s">
        <v>236</v>
      </c>
      <c r="C64" s="467"/>
      <c r="D64" s="497"/>
      <c r="E64" s="497"/>
      <c r="F64" s="497"/>
      <c r="G64" s="497"/>
      <c r="H64" s="497"/>
      <c r="I64" s="497"/>
      <c r="J64" s="498"/>
      <c r="L64" s="447" t="s">
        <v>228</v>
      </c>
      <c r="M64" s="436">
        <f>(D63*D65)-(D67*D69)</f>
        <v>0</v>
      </c>
      <c r="N64" s="436">
        <f>(E63*E65)-(E67*E69)</f>
        <v>0</v>
      </c>
      <c r="O64" s="436">
        <f t="shared" ref="O64:S64" si="29">(F63*F65)-(F67*F69)</f>
        <v>0</v>
      </c>
      <c r="P64" s="436">
        <f t="shared" si="29"/>
        <v>0</v>
      </c>
      <c r="Q64" s="436">
        <f t="shared" si="29"/>
        <v>0</v>
      </c>
      <c r="R64" s="436">
        <f t="shared" si="29"/>
        <v>0</v>
      </c>
      <c r="S64" s="436">
        <f t="shared" si="29"/>
        <v>0</v>
      </c>
    </row>
    <row r="65" spans="1:19" ht="13.5" thickBot="1">
      <c r="A65" s="506">
        <f t="shared" si="4"/>
        <v>0</v>
      </c>
      <c r="B65" s="468" t="s">
        <v>237</v>
      </c>
      <c r="C65" s="466"/>
      <c r="D65" s="469">
        <f t="shared" ref="D65:J65" si="30">(13-ROUND(D64,1))/12</f>
        <v>1.0833333333333333</v>
      </c>
      <c r="E65" s="469">
        <f t="shared" si="30"/>
        <v>1.0833333333333333</v>
      </c>
      <c r="F65" s="469">
        <f t="shared" si="30"/>
        <v>1.0833333333333333</v>
      </c>
      <c r="G65" s="469">
        <f t="shared" si="30"/>
        <v>1.0833333333333333</v>
      </c>
      <c r="H65" s="469">
        <f t="shared" si="30"/>
        <v>1.0833333333333333</v>
      </c>
      <c r="I65" s="469">
        <f t="shared" si="30"/>
        <v>1.0833333333333333</v>
      </c>
      <c r="J65" s="470">
        <f t="shared" si="30"/>
        <v>1.0833333333333333</v>
      </c>
      <c r="L65" s="452" t="s">
        <v>230</v>
      </c>
      <c r="M65" s="442"/>
      <c r="N65" s="436">
        <f>D63*(1-D65)-D67*(1-D69)</f>
        <v>0</v>
      </c>
      <c r="O65" s="436">
        <f t="shared" ref="O65:S65" si="31">E63*(1-E65)-E67*(1-E69)</f>
        <v>0</v>
      </c>
      <c r="P65" s="436">
        <f t="shared" si="31"/>
        <v>0</v>
      </c>
      <c r="Q65" s="436">
        <f t="shared" si="31"/>
        <v>0</v>
      </c>
      <c r="R65" s="436">
        <f t="shared" si="31"/>
        <v>0</v>
      </c>
      <c r="S65" s="436">
        <f t="shared" si="31"/>
        <v>0</v>
      </c>
    </row>
    <row r="66" spans="1:19">
      <c r="A66" s="506">
        <f t="shared" si="4"/>
        <v>0</v>
      </c>
      <c r="B66" s="471" t="s">
        <v>238</v>
      </c>
      <c r="C66" s="471"/>
      <c r="D66" s="472"/>
      <c r="E66" s="473"/>
      <c r="F66" s="473"/>
      <c r="G66" s="473"/>
      <c r="H66" s="473"/>
      <c r="I66" s="473"/>
      <c r="J66" s="474"/>
    </row>
    <row r="67" spans="1:19">
      <c r="A67" s="506">
        <f t="shared" si="4"/>
        <v>0</v>
      </c>
      <c r="B67" s="466" t="s">
        <v>239</v>
      </c>
      <c r="C67" s="467"/>
      <c r="D67" s="495"/>
      <c r="E67" s="495"/>
      <c r="F67" s="495"/>
      <c r="G67" s="495"/>
      <c r="H67" s="495"/>
      <c r="I67" s="495"/>
      <c r="J67" s="496"/>
    </row>
    <row r="68" spans="1:19">
      <c r="A68" s="506">
        <f t="shared" si="4"/>
        <v>0</v>
      </c>
      <c r="B68" s="466" t="s">
        <v>240</v>
      </c>
      <c r="C68" s="467"/>
      <c r="D68" s="497"/>
      <c r="E68" s="497"/>
      <c r="F68" s="497"/>
      <c r="G68" s="497"/>
      <c r="H68" s="497"/>
      <c r="I68" s="497"/>
      <c r="J68" s="498"/>
    </row>
    <row r="69" spans="1:19" ht="13.5" thickBot="1">
      <c r="A69" s="506">
        <f t="shared" si="4"/>
        <v>0</v>
      </c>
      <c r="B69" s="468" t="s">
        <v>241</v>
      </c>
      <c r="C69" s="475">
        <f>(13-C68)/12</f>
        <v>1.0833333333333333</v>
      </c>
      <c r="D69" s="469">
        <f t="shared" ref="D69:J69" si="32">(13-ROUND(D68,1))/12</f>
        <v>1.0833333333333333</v>
      </c>
      <c r="E69" s="469">
        <f t="shared" si="32"/>
        <v>1.0833333333333333</v>
      </c>
      <c r="F69" s="469">
        <f t="shared" si="32"/>
        <v>1.0833333333333333</v>
      </c>
      <c r="G69" s="469">
        <f t="shared" si="32"/>
        <v>1.0833333333333333</v>
      </c>
      <c r="H69" s="469">
        <f t="shared" si="32"/>
        <v>1.0833333333333333</v>
      </c>
      <c r="I69" s="469">
        <f t="shared" si="32"/>
        <v>1.0833333333333333</v>
      </c>
      <c r="J69" s="470">
        <f t="shared" si="32"/>
        <v>1.0833333333333333</v>
      </c>
    </row>
    <row r="70" spans="1:19">
      <c r="A70" s="506">
        <f t="shared" si="4"/>
        <v>0</v>
      </c>
      <c r="B70" s="431" t="s">
        <v>242</v>
      </c>
      <c r="C70" s="476"/>
      <c r="D70" s="477">
        <f>DATE(D$25,INT(D64),1+30*(D64-INT(D64)))</f>
        <v>44531</v>
      </c>
      <c r="E70" s="477">
        <f t="shared" ref="E70:J70" si="33">DATE(E$25,INT(E64),1+30*(E64-INT(E64)))</f>
        <v>44896</v>
      </c>
      <c r="F70" s="477">
        <f t="shared" si="33"/>
        <v>45261</v>
      </c>
      <c r="G70" s="477">
        <f t="shared" si="33"/>
        <v>45627</v>
      </c>
      <c r="H70" s="477">
        <f t="shared" si="33"/>
        <v>45992</v>
      </c>
      <c r="I70" s="477">
        <f t="shared" si="33"/>
        <v>46357</v>
      </c>
      <c r="J70" s="478">
        <f t="shared" si="33"/>
        <v>46722</v>
      </c>
    </row>
    <row r="71" spans="1:19" ht="13.5" thickBot="1">
      <c r="A71" s="506">
        <f t="shared" si="4"/>
        <v>0</v>
      </c>
      <c r="B71" s="479" t="s">
        <v>243</v>
      </c>
      <c r="C71" s="480">
        <f>DATE(C$25,INT(C68),1+30*(C68-INT(C68)))</f>
        <v>44166</v>
      </c>
      <c r="D71" s="481">
        <f>DATE(D$25,INT(D68),1+30*(D68-INT(D68)))</f>
        <v>44531</v>
      </c>
      <c r="E71" s="481">
        <f t="shared" ref="E71:J71" si="34">DATE(E$25,INT(E68),1+30*(E68-INT(E68)))</f>
        <v>44896</v>
      </c>
      <c r="F71" s="481">
        <f t="shared" si="34"/>
        <v>45261</v>
      </c>
      <c r="G71" s="481">
        <f t="shared" si="34"/>
        <v>45627</v>
      </c>
      <c r="H71" s="481">
        <f t="shared" si="34"/>
        <v>45992</v>
      </c>
      <c r="I71" s="481">
        <f t="shared" si="34"/>
        <v>46357</v>
      </c>
      <c r="J71" s="482">
        <f t="shared" si="34"/>
        <v>46722</v>
      </c>
    </row>
    <row r="72" spans="1:19" ht="6" customHeight="1" thickBot="1">
      <c r="A72" s="506">
        <f t="shared" si="4"/>
        <v>0</v>
      </c>
      <c r="B72" s="483"/>
      <c r="C72" s="483"/>
      <c r="D72" s="483"/>
      <c r="E72" s="483"/>
      <c r="F72" s="483"/>
      <c r="G72" s="483"/>
      <c r="H72" s="483"/>
      <c r="I72" s="483"/>
      <c r="J72" s="484"/>
    </row>
    <row r="73" spans="1:19" ht="13.5" hidden="1" thickBot="1">
      <c r="A73" s="506">
        <f t="shared" ref="A73:A136" si="35">A72</f>
        <v>0</v>
      </c>
      <c r="B73" s="483"/>
      <c r="C73" s="483"/>
      <c r="D73" s="483"/>
      <c r="E73" s="483"/>
      <c r="F73" s="483"/>
      <c r="G73" s="483"/>
      <c r="H73" s="483"/>
      <c r="I73" s="483"/>
      <c r="J73" s="484"/>
    </row>
    <row r="74" spans="1:19" ht="13.5" hidden="1" thickBot="1">
      <c r="A74" s="506">
        <f t="shared" si="35"/>
        <v>0</v>
      </c>
      <c r="B74" s="438"/>
      <c r="C74" s="438"/>
      <c r="D74" s="438"/>
      <c r="E74" s="438"/>
      <c r="F74" s="438"/>
      <c r="G74" s="438"/>
      <c r="H74" s="438"/>
      <c r="I74" s="438"/>
      <c r="J74" s="438"/>
    </row>
    <row r="75" spans="1:19" ht="13.5" hidden="1" thickBot="1">
      <c r="A75" s="506">
        <f t="shared" si="35"/>
        <v>0</v>
      </c>
      <c r="B75" s="438"/>
      <c r="C75" s="438"/>
      <c r="D75" s="438"/>
      <c r="E75" s="438"/>
      <c r="F75" s="438"/>
      <c r="G75" s="438"/>
      <c r="H75" s="438"/>
      <c r="I75" s="438"/>
      <c r="J75" s="438"/>
    </row>
    <row r="76" spans="1:19" ht="13.5" hidden="1" thickBot="1">
      <c r="A76" s="506">
        <f t="shared" si="35"/>
        <v>0</v>
      </c>
      <c r="B76" s="438"/>
      <c r="C76" s="438"/>
      <c r="D76" s="438"/>
      <c r="E76" s="438"/>
      <c r="F76" s="438"/>
      <c r="G76" s="438"/>
      <c r="H76" s="438"/>
      <c r="I76" s="438"/>
      <c r="J76" s="438"/>
    </row>
    <row r="77" spans="1:19" ht="13.5" hidden="1" thickBot="1">
      <c r="A77" s="506">
        <f t="shared" si="35"/>
        <v>0</v>
      </c>
      <c r="B77" s="438"/>
      <c r="C77" s="438"/>
      <c r="D77" s="438"/>
      <c r="E77" s="438"/>
      <c r="F77" s="438"/>
      <c r="G77" s="438"/>
      <c r="H77" s="438"/>
      <c r="I77" s="438"/>
      <c r="J77" s="438"/>
    </row>
    <row r="78" spans="1:19" ht="16.5" thickBot="1">
      <c r="A78" s="506">
        <f t="shared" si="35"/>
        <v>0</v>
      </c>
      <c r="B78" s="494" t="s">
        <v>246</v>
      </c>
      <c r="C78" s="461"/>
      <c r="D78" s="462">
        <f t="shared" ref="D78:J78" si="36">D$25</f>
        <v>2022</v>
      </c>
      <c r="E78" s="462">
        <f t="shared" si="36"/>
        <v>2023</v>
      </c>
      <c r="F78" s="462">
        <f t="shared" si="36"/>
        <v>2024</v>
      </c>
      <c r="G78" s="462">
        <f t="shared" si="36"/>
        <v>2025</v>
      </c>
      <c r="H78" s="462">
        <f t="shared" si="36"/>
        <v>2026</v>
      </c>
      <c r="I78" s="462">
        <f t="shared" si="36"/>
        <v>2027</v>
      </c>
      <c r="J78" s="463">
        <f t="shared" si="36"/>
        <v>2028</v>
      </c>
      <c r="L78" s="508" t="str">
        <f>B78</f>
        <v>Catégorie d'emploi 4 : xxx</v>
      </c>
      <c r="M78" s="491">
        <v>2022</v>
      </c>
      <c r="N78" s="492">
        <v>2023</v>
      </c>
      <c r="O78" s="492">
        <v>2024</v>
      </c>
      <c r="P78" s="492">
        <v>2025</v>
      </c>
      <c r="Q78" s="492">
        <v>2026</v>
      </c>
      <c r="R78" s="492">
        <v>2027</v>
      </c>
      <c r="S78" s="493">
        <v>2028</v>
      </c>
    </row>
    <row r="79" spans="1:19" ht="13.5" thickBot="1">
      <c r="A79" s="506">
        <f t="shared" si="35"/>
        <v>0</v>
      </c>
      <c r="B79" s="464" t="s">
        <v>234</v>
      </c>
      <c r="C79" s="464"/>
      <c r="D79" s="438"/>
      <c r="E79" s="438"/>
      <c r="F79" s="438"/>
      <c r="G79" s="438"/>
      <c r="H79" s="438"/>
      <c r="I79" s="438"/>
      <c r="J79" s="465"/>
      <c r="L79" s="435" t="s">
        <v>224</v>
      </c>
      <c r="M79" s="436">
        <f>D80-D84</f>
        <v>0</v>
      </c>
      <c r="N79" s="436">
        <f>E80-E84</f>
        <v>0</v>
      </c>
      <c r="O79" s="436">
        <f t="shared" ref="O79:S79" si="37">F80-F84</f>
        <v>0</v>
      </c>
      <c r="P79" s="436">
        <f t="shared" si="37"/>
        <v>0</v>
      </c>
      <c r="Q79" s="436">
        <f t="shared" si="37"/>
        <v>0</v>
      </c>
      <c r="R79" s="436">
        <f t="shared" si="37"/>
        <v>0</v>
      </c>
      <c r="S79" s="436">
        <f t="shared" si="37"/>
        <v>0</v>
      </c>
    </row>
    <row r="80" spans="1:19" ht="13.5" thickBot="1">
      <c r="A80" s="506">
        <f t="shared" si="35"/>
        <v>0</v>
      </c>
      <c r="B80" s="466" t="s">
        <v>235</v>
      </c>
      <c r="C80" s="467"/>
      <c r="D80" s="495"/>
      <c r="E80" s="495"/>
      <c r="F80" s="495"/>
      <c r="G80" s="495"/>
      <c r="H80" s="495"/>
      <c r="I80" s="495"/>
      <c r="J80" s="496"/>
      <c r="L80" s="441" t="s">
        <v>226</v>
      </c>
      <c r="M80" s="442"/>
      <c r="N80" s="436">
        <f t="shared" ref="N80:S80" si="38">N81+N82</f>
        <v>0</v>
      </c>
      <c r="O80" s="436">
        <f t="shared" si="38"/>
        <v>0</v>
      </c>
      <c r="P80" s="436">
        <f t="shared" si="38"/>
        <v>0</v>
      </c>
      <c r="Q80" s="436">
        <f t="shared" si="38"/>
        <v>0</v>
      </c>
      <c r="R80" s="436">
        <f t="shared" si="38"/>
        <v>0</v>
      </c>
      <c r="S80" s="436">
        <f t="shared" si="38"/>
        <v>0</v>
      </c>
    </row>
    <row r="81" spans="1:19" ht="13.5" thickBot="1">
      <c r="A81" s="506">
        <f t="shared" si="35"/>
        <v>0</v>
      </c>
      <c r="B81" s="466" t="s">
        <v>236</v>
      </c>
      <c r="C81" s="467"/>
      <c r="D81" s="497"/>
      <c r="E81" s="497"/>
      <c r="F81" s="497"/>
      <c r="G81" s="497"/>
      <c r="H81" s="497"/>
      <c r="I81" s="497"/>
      <c r="J81" s="498"/>
      <c r="L81" s="447" t="s">
        <v>228</v>
      </c>
      <c r="M81" s="436">
        <f>(D80*D82)-(D84*D86)</f>
        <v>0</v>
      </c>
      <c r="N81" s="436">
        <f>(E80*E82)-(E84*E86)</f>
        <v>0</v>
      </c>
      <c r="O81" s="436">
        <f t="shared" ref="O81:S81" si="39">(F80*F82)-(F84*F86)</f>
        <v>0</v>
      </c>
      <c r="P81" s="436">
        <f t="shared" si="39"/>
        <v>0</v>
      </c>
      <c r="Q81" s="436">
        <f t="shared" si="39"/>
        <v>0</v>
      </c>
      <c r="R81" s="436">
        <f t="shared" si="39"/>
        <v>0</v>
      </c>
      <c r="S81" s="436">
        <f t="shared" si="39"/>
        <v>0</v>
      </c>
    </row>
    <row r="82" spans="1:19" ht="13.5" thickBot="1">
      <c r="A82" s="506">
        <f t="shared" si="35"/>
        <v>0</v>
      </c>
      <c r="B82" s="468" t="s">
        <v>237</v>
      </c>
      <c r="C82" s="466"/>
      <c r="D82" s="469">
        <f t="shared" ref="D82:J82" si="40">(13-ROUND(D81,1))/12</f>
        <v>1.0833333333333333</v>
      </c>
      <c r="E82" s="469">
        <f t="shared" si="40"/>
        <v>1.0833333333333333</v>
      </c>
      <c r="F82" s="469">
        <f t="shared" si="40"/>
        <v>1.0833333333333333</v>
      </c>
      <c r="G82" s="469">
        <f t="shared" si="40"/>
        <v>1.0833333333333333</v>
      </c>
      <c r="H82" s="469">
        <f t="shared" si="40"/>
        <v>1.0833333333333333</v>
      </c>
      <c r="I82" s="469">
        <f t="shared" si="40"/>
        <v>1.0833333333333333</v>
      </c>
      <c r="J82" s="470">
        <f t="shared" si="40"/>
        <v>1.0833333333333333</v>
      </c>
      <c r="L82" s="452" t="s">
        <v>230</v>
      </c>
      <c r="M82" s="442"/>
      <c r="N82" s="436">
        <f>D80*(1-D82)-D84*(1-D86)</f>
        <v>0</v>
      </c>
      <c r="O82" s="436">
        <f t="shared" ref="O82:S82" si="41">E80*(1-E82)-E84*(1-E86)</f>
        <v>0</v>
      </c>
      <c r="P82" s="436">
        <f t="shared" si="41"/>
        <v>0</v>
      </c>
      <c r="Q82" s="436">
        <f t="shared" si="41"/>
        <v>0</v>
      </c>
      <c r="R82" s="436">
        <f t="shared" si="41"/>
        <v>0</v>
      </c>
      <c r="S82" s="436">
        <f t="shared" si="41"/>
        <v>0</v>
      </c>
    </row>
    <row r="83" spans="1:19">
      <c r="A83" s="506">
        <f t="shared" si="35"/>
        <v>0</v>
      </c>
      <c r="B83" s="471" t="s">
        <v>238</v>
      </c>
      <c r="C83" s="471"/>
      <c r="D83" s="472"/>
      <c r="E83" s="473"/>
      <c r="F83" s="473"/>
      <c r="G83" s="473"/>
      <c r="H83" s="473"/>
      <c r="I83" s="473"/>
      <c r="J83" s="474"/>
    </row>
    <row r="84" spans="1:19">
      <c r="A84" s="506">
        <f t="shared" si="35"/>
        <v>0</v>
      </c>
      <c r="B84" s="466" t="s">
        <v>239</v>
      </c>
      <c r="C84" s="467"/>
      <c r="D84" s="495"/>
      <c r="E84" s="495"/>
      <c r="F84" s="495"/>
      <c r="G84" s="495"/>
      <c r="H84" s="495"/>
      <c r="I84" s="495"/>
      <c r="J84" s="496"/>
    </row>
    <row r="85" spans="1:19">
      <c r="A85" s="506">
        <f t="shared" si="35"/>
        <v>0</v>
      </c>
      <c r="B85" s="466" t="s">
        <v>240</v>
      </c>
      <c r="C85" s="467"/>
      <c r="D85" s="497"/>
      <c r="E85" s="497"/>
      <c r="F85" s="497"/>
      <c r="G85" s="497"/>
      <c r="H85" s="497"/>
      <c r="I85" s="497"/>
      <c r="J85" s="498"/>
    </row>
    <row r="86" spans="1:19" ht="13.5" thickBot="1">
      <c r="A86" s="506">
        <f t="shared" si="35"/>
        <v>0</v>
      </c>
      <c r="B86" s="468" t="s">
        <v>241</v>
      </c>
      <c r="C86" s="475">
        <f>(13-C85)/12</f>
        <v>1.0833333333333333</v>
      </c>
      <c r="D86" s="469">
        <f t="shared" ref="D86:J86" si="42">(13-ROUND(D85,1))/12</f>
        <v>1.0833333333333333</v>
      </c>
      <c r="E86" s="469">
        <f t="shared" si="42"/>
        <v>1.0833333333333333</v>
      </c>
      <c r="F86" s="469">
        <f t="shared" si="42"/>
        <v>1.0833333333333333</v>
      </c>
      <c r="G86" s="469">
        <f t="shared" si="42"/>
        <v>1.0833333333333333</v>
      </c>
      <c r="H86" s="469">
        <f t="shared" si="42"/>
        <v>1.0833333333333333</v>
      </c>
      <c r="I86" s="469">
        <f t="shared" si="42"/>
        <v>1.0833333333333333</v>
      </c>
      <c r="J86" s="470">
        <f t="shared" si="42"/>
        <v>1.0833333333333333</v>
      </c>
    </row>
    <row r="87" spans="1:19">
      <c r="A87" s="506">
        <f t="shared" si="35"/>
        <v>0</v>
      </c>
      <c r="B87" s="431" t="s">
        <v>242</v>
      </c>
      <c r="C87" s="476"/>
      <c r="D87" s="477">
        <f>DATE(D$25,INT(D81),1+30*(D81-INT(D81)))</f>
        <v>44531</v>
      </c>
      <c r="E87" s="477">
        <f t="shared" ref="E87:J87" si="43">DATE(E$25,INT(E81),1+30*(E81-INT(E81)))</f>
        <v>44896</v>
      </c>
      <c r="F87" s="477">
        <f t="shared" si="43"/>
        <v>45261</v>
      </c>
      <c r="G87" s="477">
        <f t="shared" si="43"/>
        <v>45627</v>
      </c>
      <c r="H87" s="477">
        <f t="shared" si="43"/>
        <v>45992</v>
      </c>
      <c r="I87" s="477">
        <f t="shared" si="43"/>
        <v>46357</v>
      </c>
      <c r="J87" s="478">
        <f t="shared" si="43"/>
        <v>46722</v>
      </c>
    </row>
    <row r="88" spans="1:19" ht="13.5" thickBot="1">
      <c r="A88" s="506">
        <f t="shared" si="35"/>
        <v>0</v>
      </c>
      <c r="B88" s="479" t="s">
        <v>243</v>
      </c>
      <c r="C88" s="480">
        <f>DATE(C$25,INT(C85),1+30*(C85-INT(C85)))</f>
        <v>44166</v>
      </c>
      <c r="D88" s="481">
        <f>DATE(D$25,INT(D85),1+30*(D85-INT(D85)))</f>
        <v>44531</v>
      </c>
      <c r="E88" s="481">
        <f t="shared" ref="E88:J88" si="44">DATE(E$25,INT(E85),1+30*(E85-INT(E85)))</f>
        <v>44896</v>
      </c>
      <c r="F88" s="481">
        <f t="shared" si="44"/>
        <v>45261</v>
      </c>
      <c r="G88" s="481">
        <f t="shared" si="44"/>
        <v>45627</v>
      </c>
      <c r="H88" s="481">
        <f t="shared" si="44"/>
        <v>45992</v>
      </c>
      <c r="I88" s="481">
        <f t="shared" si="44"/>
        <v>46357</v>
      </c>
      <c r="J88" s="482">
        <f t="shared" si="44"/>
        <v>46722</v>
      </c>
    </row>
    <row r="89" spans="1:19" ht="6" customHeight="1" thickBot="1">
      <c r="A89" s="506">
        <f t="shared" si="35"/>
        <v>0</v>
      </c>
      <c r="B89" s="483"/>
      <c r="C89" s="483"/>
      <c r="D89" s="483"/>
      <c r="E89" s="483"/>
      <c r="F89" s="483"/>
      <c r="G89" s="483"/>
      <c r="H89" s="483"/>
      <c r="I89" s="483"/>
      <c r="J89" s="484"/>
    </row>
    <row r="90" spans="1:19" ht="13.5" hidden="1" thickBot="1">
      <c r="A90" s="506">
        <f t="shared" si="35"/>
        <v>0</v>
      </c>
      <c r="B90" s="483"/>
      <c r="C90" s="483"/>
      <c r="D90" s="483"/>
      <c r="E90" s="483"/>
      <c r="F90" s="483"/>
      <c r="G90" s="483"/>
      <c r="H90" s="483"/>
      <c r="I90" s="483"/>
      <c r="J90" s="484"/>
    </row>
    <row r="91" spans="1:19" ht="13.5" hidden="1" thickBot="1">
      <c r="A91" s="506">
        <f t="shared" si="35"/>
        <v>0</v>
      </c>
      <c r="B91" s="438"/>
      <c r="C91" s="438"/>
      <c r="D91" s="438"/>
      <c r="E91" s="438"/>
      <c r="F91" s="438"/>
      <c r="G91" s="438"/>
      <c r="H91" s="438"/>
      <c r="I91" s="438"/>
      <c r="J91" s="438"/>
    </row>
    <row r="92" spans="1:19" ht="13.5" hidden="1" thickBot="1">
      <c r="A92" s="506">
        <f t="shared" si="35"/>
        <v>0</v>
      </c>
      <c r="B92" s="438"/>
      <c r="C92" s="438"/>
      <c r="D92" s="438"/>
      <c r="E92" s="438"/>
      <c r="F92" s="438"/>
      <c r="G92" s="438"/>
      <c r="H92" s="438"/>
      <c r="I92" s="438"/>
      <c r="J92" s="438"/>
    </row>
    <row r="93" spans="1:19" ht="13.5" hidden="1" thickBot="1">
      <c r="A93" s="506">
        <f t="shared" si="35"/>
        <v>0</v>
      </c>
      <c r="B93" s="438"/>
      <c r="C93" s="438"/>
      <c r="D93" s="438"/>
      <c r="E93" s="438"/>
      <c r="F93" s="438"/>
      <c r="G93" s="438"/>
      <c r="H93" s="438"/>
      <c r="I93" s="438"/>
      <c r="J93" s="438"/>
    </row>
    <row r="94" spans="1:19" ht="13.5" hidden="1" thickBot="1">
      <c r="A94" s="506">
        <f t="shared" si="35"/>
        <v>0</v>
      </c>
      <c r="B94" s="438"/>
      <c r="C94" s="438"/>
      <c r="D94" s="438"/>
      <c r="E94" s="438"/>
      <c r="F94" s="438"/>
      <c r="G94" s="438"/>
      <c r="H94" s="438"/>
      <c r="I94" s="438"/>
      <c r="J94" s="438"/>
    </row>
    <row r="95" spans="1:19" ht="16.5" thickBot="1">
      <c r="A95" s="506">
        <f t="shared" si="35"/>
        <v>0</v>
      </c>
      <c r="B95" s="494" t="s">
        <v>247</v>
      </c>
      <c r="C95" s="461"/>
      <c r="D95" s="462">
        <f t="shared" ref="D95:J95" si="45">D$25</f>
        <v>2022</v>
      </c>
      <c r="E95" s="462">
        <f t="shared" si="45"/>
        <v>2023</v>
      </c>
      <c r="F95" s="462">
        <f t="shared" si="45"/>
        <v>2024</v>
      </c>
      <c r="G95" s="462">
        <f t="shared" si="45"/>
        <v>2025</v>
      </c>
      <c r="H95" s="462">
        <f t="shared" si="45"/>
        <v>2026</v>
      </c>
      <c r="I95" s="462">
        <f t="shared" si="45"/>
        <v>2027</v>
      </c>
      <c r="J95" s="463">
        <f t="shared" si="45"/>
        <v>2028</v>
      </c>
      <c r="L95" s="508" t="str">
        <f>B95</f>
        <v>Catégorie d'emploi 5 : xxx</v>
      </c>
      <c r="M95" s="491">
        <v>2022</v>
      </c>
      <c r="N95" s="492">
        <v>2023</v>
      </c>
      <c r="O95" s="492">
        <v>2024</v>
      </c>
      <c r="P95" s="492">
        <v>2025</v>
      </c>
      <c r="Q95" s="492">
        <v>2026</v>
      </c>
      <c r="R95" s="492">
        <v>2027</v>
      </c>
      <c r="S95" s="493">
        <v>2028</v>
      </c>
    </row>
    <row r="96" spans="1:19" ht="13.5" thickBot="1">
      <c r="A96" s="506">
        <f t="shared" si="35"/>
        <v>0</v>
      </c>
      <c r="B96" s="464" t="s">
        <v>234</v>
      </c>
      <c r="C96" s="464"/>
      <c r="D96" s="438"/>
      <c r="E96" s="438"/>
      <c r="F96" s="438"/>
      <c r="G96" s="438"/>
      <c r="H96" s="438"/>
      <c r="I96" s="438"/>
      <c r="J96" s="465"/>
      <c r="L96" s="435" t="s">
        <v>224</v>
      </c>
      <c r="M96" s="436">
        <f>D97-D101</f>
        <v>0</v>
      </c>
      <c r="N96" s="436">
        <f>E97-E101</f>
        <v>0</v>
      </c>
      <c r="O96" s="436">
        <f t="shared" ref="O96:S96" si="46">F97-F101</f>
        <v>0</v>
      </c>
      <c r="P96" s="436">
        <f t="shared" si="46"/>
        <v>0</v>
      </c>
      <c r="Q96" s="436">
        <f t="shared" si="46"/>
        <v>0</v>
      </c>
      <c r="R96" s="436">
        <f t="shared" si="46"/>
        <v>0</v>
      </c>
      <c r="S96" s="436">
        <f t="shared" si="46"/>
        <v>0</v>
      </c>
    </row>
    <row r="97" spans="1:19" ht="13.5" thickBot="1">
      <c r="A97" s="506">
        <f t="shared" si="35"/>
        <v>0</v>
      </c>
      <c r="B97" s="466" t="s">
        <v>235</v>
      </c>
      <c r="C97" s="467"/>
      <c r="D97" s="495"/>
      <c r="E97" s="495"/>
      <c r="F97" s="495"/>
      <c r="G97" s="495"/>
      <c r="H97" s="495"/>
      <c r="I97" s="495"/>
      <c r="J97" s="496"/>
      <c r="L97" s="441" t="s">
        <v>226</v>
      </c>
      <c r="M97" s="442"/>
      <c r="N97" s="436">
        <f t="shared" ref="N97:S97" si="47">N98+N99</f>
        <v>0</v>
      </c>
      <c r="O97" s="436">
        <f t="shared" si="47"/>
        <v>0</v>
      </c>
      <c r="P97" s="436">
        <f t="shared" si="47"/>
        <v>0</v>
      </c>
      <c r="Q97" s="436">
        <f t="shared" si="47"/>
        <v>0</v>
      </c>
      <c r="R97" s="436">
        <f t="shared" si="47"/>
        <v>0</v>
      </c>
      <c r="S97" s="436">
        <f t="shared" si="47"/>
        <v>0</v>
      </c>
    </row>
    <row r="98" spans="1:19" ht="13.5" thickBot="1">
      <c r="A98" s="506">
        <f t="shared" si="35"/>
        <v>0</v>
      </c>
      <c r="B98" s="466" t="s">
        <v>236</v>
      </c>
      <c r="C98" s="467"/>
      <c r="D98" s="497"/>
      <c r="E98" s="497"/>
      <c r="F98" s="497"/>
      <c r="G98" s="497"/>
      <c r="H98" s="497"/>
      <c r="I98" s="497"/>
      <c r="J98" s="498"/>
      <c r="L98" s="447" t="s">
        <v>228</v>
      </c>
      <c r="M98" s="436">
        <f>(D97*D99)-(D101*D103)</f>
        <v>0</v>
      </c>
      <c r="N98" s="436">
        <f>(E97*E99)-(E101*E103)</f>
        <v>0</v>
      </c>
      <c r="O98" s="436">
        <f t="shared" ref="O98:S98" si="48">(F97*F99)-(F101*F103)</f>
        <v>0</v>
      </c>
      <c r="P98" s="436">
        <f t="shared" si="48"/>
        <v>0</v>
      </c>
      <c r="Q98" s="436">
        <f t="shared" si="48"/>
        <v>0</v>
      </c>
      <c r="R98" s="436">
        <f t="shared" si="48"/>
        <v>0</v>
      </c>
      <c r="S98" s="436">
        <f t="shared" si="48"/>
        <v>0</v>
      </c>
    </row>
    <row r="99" spans="1:19" ht="13.5" thickBot="1">
      <c r="A99" s="506">
        <f t="shared" si="35"/>
        <v>0</v>
      </c>
      <c r="B99" s="468" t="s">
        <v>237</v>
      </c>
      <c r="C99" s="466"/>
      <c r="D99" s="469">
        <f t="shared" ref="D99:J99" si="49">(13-ROUND(D98,1))/12</f>
        <v>1.0833333333333333</v>
      </c>
      <c r="E99" s="469">
        <f t="shared" si="49"/>
        <v>1.0833333333333333</v>
      </c>
      <c r="F99" s="469">
        <f t="shared" si="49"/>
        <v>1.0833333333333333</v>
      </c>
      <c r="G99" s="469">
        <f t="shared" si="49"/>
        <v>1.0833333333333333</v>
      </c>
      <c r="H99" s="469">
        <f t="shared" si="49"/>
        <v>1.0833333333333333</v>
      </c>
      <c r="I99" s="469">
        <f t="shared" si="49"/>
        <v>1.0833333333333333</v>
      </c>
      <c r="J99" s="470">
        <f t="shared" si="49"/>
        <v>1.0833333333333333</v>
      </c>
      <c r="L99" s="452" t="s">
        <v>230</v>
      </c>
      <c r="M99" s="442"/>
      <c r="N99" s="436">
        <f>D97*(1-D99)-D101*(1-D103)</f>
        <v>0</v>
      </c>
      <c r="O99" s="436">
        <f t="shared" ref="O99:S99" si="50">E97*(1-E99)-E101*(1-E103)</f>
        <v>0</v>
      </c>
      <c r="P99" s="436">
        <f t="shared" si="50"/>
        <v>0</v>
      </c>
      <c r="Q99" s="436">
        <f t="shared" si="50"/>
        <v>0</v>
      </c>
      <c r="R99" s="436">
        <f t="shared" si="50"/>
        <v>0</v>
      </c>
      <c r="S99" s="436">
        <f t="shared" si="50"/>
        <v>0</v>
      </c>
    </row>
    <row r="100" spans="1:19">
      <c r="A100" s="506">
        <f t="shared" si="35"/>
        <v>0</v>
      </c>
      <c r="B100" s="471" t="s">
        <v>238</v>
      </c>
      <c r="C100" s="471"/>
      <c r="D100" s="472"/>
      <c r="E100" s="473"/>
      <c r="F100" s="473"/>
      <c r="G100" s="473"/>
      <c r="H100" s="473"/>
      <c r="I100" s="473"/>
      <c r="J100" s="474"/>
    </row>
    <row r="101" spans="1:19">
      <c r="A101" s="506">
        <f t="shared" si="35"/>
        <v>0</v>
      </c>
      <c r="B101" s="466" t="s">
        <v>239</v>
      </c>
      <c r="C101" s="467"/>
      <c r="D101" s="495"/>
      <c r="E101" s="495"/>
      <c r="F101" s="495"/>
      <c r="G101" s="495"/>
      <c r="H101" s="495"/>
      <c r="I101" s="495"/>
      <c r="J101" s="496"/>
    </row>
    <row r="102" spans="1:19">
      <c r="A102" s="506">
        <f t="shared" si="35"/>
        <v>0</v>
      </c>
      <c r="B102" s="466" t="s">
        <v>240</v>
      </c>
      <c r="C102" s="467"/>
      <c r="D102" s="497"/>
      <c r="E102" s="497"/>
      <c r="F102" s="497"/>
      <c r="G102" s="497"/>
      <c r="H102" s="497"/>
      <c r="I102" s="497"/>
      <c r="J102" s="498"/>
    </row>
    <row r="103" spans="1:19" ht="13.5" thickBot="1">
      <c r="A103" s="506">
        <f t="shared" si="35"/>
        <v>0</v>
      </c>
      <c r="B103" s="468" t="s">
        <v>241</v>
      </c>
      <c r="C103" s="475">
        <f>(13-C102)/12</f>
        <v>1.0833333333333333</v>
      </c>
      <c r="D103" s="469">
        <f t="shared" ref="D103:J103" si="51">(13-ROUND(D102,1))/12</f>
        <v>1.0833333333333333</v>
      </c>
      <c r="E103" s="469">
        <f t="shared" si="51"/>
        <v>1.0833333333333333</v>
      </c>
      <c r="F103" s="469">
        <f t="shared" si="51"/>
        <v>1.0833333333333333</v>
      </c>
      <c r="G103" s="469">
        <f t="shared" si="51"/>
        <v>1.0833333333333333</v>
      </c>
      <c r="H103" s="469">
        <f t="shared" si="51"/>
        <v>1.0833333333333333</v>
      </c>
      <c r="I103" s="469">
        <f t="shared" si="51"/>
        <v>1.0833333333333333</v>
      </c>
      <c r="J103" s="470">
        <f t="shared" si="51"/>
        <v>1.0833333333333333</v>
      </c>
    </row>
    <row r="104" spans="1:19">
      <c r="A104" s="506">
        <f t="shared" si="35"/>
        <v>0</v>
      </c>
      <c r="B104" s="431" t="s">
        <v>242</v>
      </c>
      <c r="C104" s="476"/>
      <c r="D104" s="477">
        <f>DATE(D$25,INT(D98),1+30*(D98-INT(D98)))</f>
        <v>44531</v>
      </c>
      <c r="E104" s="477">
        <f t="shared" ref="E104:J104" si="52">DATE(E$25,INT(E98),1+30*(E98-INT(E98)))</f>
        <v>44896</v>
      </c>
      <c r="F104" s="477">
        <f t="shared" si="52"/>
        <v>45261</v>
      </c>
      <c r="G104" s="477">
        <f t="shared" si="52"/>
        <v>45627</v>
      </c>
      <c r="H104" s="477">
        <f t="shared" si="52"/>
        <v>45992</v>
      </c>
      <c r="I104" s="477">
        <f t="shared" si="52"/>
        <v>46357</v>
      </c>
      <c r="J104" s="478">
        <f t="shared" si="52"/>
        <v>46722</v>
      </c>
    </row>
    <row r="105" spans="1:19" ht="13.5" thickBot="1">
      <c r="A105" s="506">
        <f t="shared" si="35"/>
        <v>0</v>
      </c>
      <c r="B105" s="479" t="s">
        <v>243</v>
      </c>
      <c r="C105" s="480">
        <f>DATE(C$25,INT(C102),1+30*(C102-INT(C102)))</f>
        <v>44166</v>
      </c>
      <c r="D105" s="481">
        <f>DATE(D$25,INT(D102),1+30*(D102-INT(D102)))</f>
        <v>44531</v>
      </c>
      <c r="E105" s="481">
        <f t="shared" ref="E105:J105" si="53">DATE(E$25,INT(E102),1+30*(E102-INT(E102)))</f>
        <v>44896</v>
      </c>
      <c r="F105" s="481">
        <f t="shared" si="53"/>
        <v>45261</v>
      </c>
      <c r="G105" s="481">
        <f t="shared" si="53"/>
        <v>45627</v>
      </c>
      <c r="H105" s="481">
        <f t="shared" si="53"/>
        <v>45992</v>
      </c>
      <c r="I105" s="481">
        <f t="shared" si="53"/>
        <v>46357</v>
      </c>
      <c r="J105" s="482">
        <f t="shared" si="53"/>
        <v>46722</v>
      </c>
    </row>
    <row r="106" spans="1:19" ht="4.9000000000000004" customHeight="1" thickBot="1">
      <c r="A106" s="506">
        <f t="shared" si="35"/>
        <v>0</v>
      </c>
      <c r="B106" s="430"/>
      <c r="C106" s="430"/>
      <c r="D106" s="430"/>
      <c r="E106" s="430"/>
      <c r="F106" s="430"/>
      <c r="G106" s="430"/>
      <c r="H106" s="430"/>
      <c r="I106" s="430"/>
      <c r="J106" s="438"/>
    </row>
    <row r="107" spans="1:19" ht="13.5" hidden="1" thickBot="1">
      <c r="A107" s="506">
        <f t="shared" si="35"/>
        <v>0</v>
      </c>
      <c r="B107" s="430"/>
      <c r="C107" s="430"/>
      <c r="D107" s="430"/>
      <c r="E107" s="430"/>
      <c r="F107" s="430"/>
      <c r="G107" s="430"/>
      <c r="H107" s="430"/>
      <c r="I107" s="430"/>
      <c r="J107" s="438"/>
    </row>
    <row r="108" spans="1:19" ht="13.5" hidden="1" thickBot="1">
      <c r="A108" s="506">
        <f t="shared" si="35"/>
        <v>0</v>
      </c>
      <c r="B108" s="438"/>
      <c r="C108" s="438"/>
      <c r="D108" s="438"/>
      <c r="E108" s="438"/>
      <c r="F108" s="438"/>
      <c r="G108" s="438"/>
      <c r="H108" s="438"/>
      <c r="I108" s="438"/>
      <c r="J108" s="438"/>
    </row>
    <row r="109" spans="1:19" ht="13.5" hidden="1" thickBot="1">
      <c r="A109" s="506">
        <f t="shared" si="35"/>
        <v>0</v>
      </c>
      <c r="B109" s="438"/>
      <c r="C109" s="438"/>
      <c r="D109" s="438"/>
      <c r="E109" s="438"/>
      <c r="F109" s="438"/>
      <c r="G109" s="438"/>
      <c r="H109" s="438"/>
      <c r="I109" s="438"/>
      <c r="J109" s="438"/>
    </row>
    <row r="110" spans="1:19" ht="13.5" hidden="1" thickBot="1">
      <c r="A110" s="506">
        <f t="shared" si="35"/>
        <v>0</v>
      </c>
      <c r="B110" s="438"/>
      <c r="C110" s="438"/>
      <c r="D110" s="438"/>
      <c r="E110" s="438"/>
      <c r="F110" s="438"/>
      <c r="G110" s="438"/>
      <c r="H110" s="438"/>
      <c r="I110" s="438"/>
      <c r="J110" s="438"/>
    </row>
    <row r="111" spans="1:19" ht="13.5" hidden="1" thickBot="1">
      <c r="A111" s="506">
        <f t="shared" si="35"/>
        <v>0</v>
      </c>
      <c r="B111" s="438"/>
      <c r="C111" s="438"/>
      <c r="D111" s="438"/>
      <c r="E111" s="438"/>
      <c r="F111" s="438"/>
      <c r="G111" s="438"/>
      <c r="H111" s="438"/>
      <c r="I111" s="438"/>
      <c r="J111" s="438"/>
    </row>
    <row r="112" spans="1:19" ht="16.5" thickBot="1">
      <c r="A112" s="506">
        <f t="shared" si="35"/>
        <v>0</v>
      </c>
      <c r="B112" s="494" t="s">
        <v>248</v>
      </c>
      <c r="C112" s="461"/>
      <c r="D112" s="462">
        <f t="shared" ref="D112:J112" si="54">D$25</f>
        <v>2022</v>
      </c>
      <c r="E112" s="462">
        <f t="shared" si="54"/>
        <v>2023</v>
      </c>
      <c r="F112" s="462">
        <f t="shared" si="54"/>
        <v>2024</v>
      </c>
      <c r="G112" s="462">
        <f t="shared" si="54"/>
        <v>2025</v>
      </c>
      <c r="H112" s="462">
        <f t="shared" si="54"/>
        <v>2026</v>
      </c>
      <c r="I112" s="462">
        <f t="shared" si="54"/>
        <v>2027</v>
      </c>
      <c r="J112" s="463">
        <f t="shared" si="54"/>
        <v>2028</v>
      </c>
      <c r="L112" s="508" t="str">
        <f>B112</f>
        <v>Catégorie d'emploi 6 : xxx</v>
      </c>
      <c r="M112" s="491">
        <v>2022</v>
      </c>
      <c r="N112" s="492">
        <v>2023</v>
      </c>
      <c r="O112" s="492">
        <v>2024</v>
      </c>
      <c r="P112" s="492">
        <v>2025</v>
      </c>
      <c r="Q112" s="492">
        <v>2026</v>
      </c>
      <c r="R112" s="492">
        <v>2027</v>
      </c>
      <c r="S112" s="493">
        <v>2028</v>
      </c>
    </row>
    <row r="113" spans="1:19" ht="13.5" thickBot="1">
      <c r="A113" s="506">
        <f t="shared" si="35"/>
        <v>0</v>
      </c>
      <c r="B113" s="464" t="s">
        <v>234</v>
      </c>
      <c r="C113" s="464"/>
      <c r="D113" s="438"/>
      <c r="E113" s="438"/>
      <c r="F113" s="438"/>
      <c r="G113" s="438"/>
      <c r="H113" s="438"/>
      <c r="I113" s="438"/>
      <c r="J113" s="465"/>
      <c r="L113" s="435" t="s">
        <v>224</v>
      </c>
      <c r="M113" s="436">
        <f>D114-D118</f>
        <v>0</v>
      </c>
      <c r="N113" s="436">
        <f>E114-E118</f>
        <v>0</v>
      </c>
      <c r="O113" s="436">
        <f t="shared" ref="O113:S113" si="55">F114-F118</f>
        <v>0</v>
      </c>
      <c r="P113" s="436">
        <f t="shared" si="55"/>
        <v>0</v>
      </c>
      <c r="Q113" s="436">
        <f t="shared" si="55"/>
        <v>0</v>
      </c>
      <c r="R113" s="436">
        <f t="shared" si="55"/>
        <v>0</v>
      </c>
      <c r="S113" s="436">
        <f t="shared" si="55"/>
        <v>0</v>
      </c>
    </row>
    <row r="114" spans="1:19" ht="13.5" thickBot="1">
      <c r="A114" s="506">
        <f t="shared" si="35"/>
        <v>0</v>
      </c>
      <c r="B114" s="466" t="s">
        <v>235</v>
      </c>
      <c r="C114" s="467"/>
      <c r="D114" s="495"/>
      <c r="E114" s="495"/>
      <c r="F114" s="495"/>
      <c r="G114" s="495"/>
      <c r="H114" s="495"/>
      <c r="I114" s="495"/>
      <c r="J114" s="496"/>
      <c r="L114" s="441" t="s">
        <v>226</v>
      </c>
      <c r="M114" s="442"/>
      <c r="N114" s="436">
        <f t="shared" ref="N114:S114" si="56">N115+N116</f>
        <v>0</v>
      </c>
      <c r="O114" s="436">
        <f t="shared" si="56"/>
        <v>0</v>
      </c>
      <c r="P114" s="436">
        <f t="shared" si="56"/>
        <v>0</v>
      </c>
      <c r="Q114" s="436">
        <f t="shared" si="56"/>
        <v>0</v>
      </c>
      <c r="R114" s="436">
        <f t="shared" si="56"/>
        <v>0</v>
      </c>
      <c r="S114" s="436">
        <f t="shared" si="56"/>
        <v>0</v>
      </c>
    </row>
    <row r="115" spans="1:19" ht="13.5" thickBot="1">
      <c r="A115" s="506">
        <f t="shared" si="35"/>
        <v>0</v>
      </c>
      <c r="B115" s="466" t="s">
        <v>236</v>
      </c>
      <c r="C115" s="467"/>
      <c r="D115" s="497"/>
      <c r="E115" s="497"/>
      <c r="F115" s="497"/>
      <c r="G115" s="497"/>
      <c r="H115" s="497"/>
      <c r="I115" s="497"/>
      <c r="J115" s="498"/>
      <c r="L115" s="447" t="s">
        <v>228</v>
      </c>
      <c r="M115" s="436">
        <f>(D114*D116)-(D118*D120)</f>
        <v>0</v>
      </c>
      <c r="N115" s="436">
        <f>(E114*E116)-(E118*E120)</f>
        <v>0</v>
      </c>
      <c r="O115" s="436">
        <f t="shared" ref="O115:S115" si="57">(F114*F116)-(F118*F120)</f>
        <v>0</v>
      </c>
      <c r="P115" s="436">
        <f t="shared" si="57"/>
        <v>0</v>
      </c>
      <c r="Q115" s="436">
        <f t="shared" si="57"/>
        <v>0</v>
      </c>
      <c r="R115" s="436">
        <f t="shared" si="57"/>
        <v>0</v>
      </c>
      <c r="S115" s="436">
        <f t="shared" si="57"/>
        <v>0</v>
      </c>
    </row>
    <row r="116" spans="1:19" ht="13.5" thickBot="1">
      <c r="A116" s="506">
        <f t="shared" si="35"/>
        <v>0</v>
      </c>
      <c r="B116" s="468" t="s">
        <v>237</v>
      </c>
      <c r="C116" s="466"/>
      <c r="D116" s="469">
        <f t="shared" ref="D116:J116" si="58">(13-ROUND(D115,1))/12</f>
        <v>1.0833333333333333</v>
      </c>
      <c r="E116" s="469">
        <f t="shared" si="58"/>
        <v>1.0833333333333333</v>
      </c>
      <c r="F116" s="469">
        <f t="shared" si="58"/>
        <v>1.0833333333333333</v>
      </c>
      <c r="G116" s="469">
        <f t="shared" si="58"/>
        <v>1.0833333333333333</v>
      </c>
      <c r="H116" s="469">
        <f t="shared" si="58"/>
        <v>1.0833333333333333</v>
      </c>
      <c r="I116" s="469">
        <f t="shared" si="58"/>
        <v>1.0833333333333333</v>
      </c>
      <c r="J116" s="470">
        <f t="shared" si="58"/>
        <v>1.0833333333333333</v>
      </c>
      <c r="L116" s="452" t="s">
        <v>230</v>
      </c>
      <c r="M116" s="442"/>
      <c r="N116" s="436">
        <f>D114*(1-D116)-D118*(1-D120)</f>
        <v>0</v>
      </c>
      <c r="O116" s="436">
        <f t="shared" ref="O116:S116" si="59">E114*(1-E116)-E118*(1-E120)</f>
        <v>0</v>
      </c>
      <c r="P116" s="436">
        <f t="shared" si="59"/>
        <v>0</v>
      </c>
      <c r="Q116" s="436">
        <f t="shared" si="59"/>
        <v>0</v>
      </c>
      <c r="R116" s="436">
        <f t="shared" si="59"/>
        <v>0</v>
      </c>
      <c r="S116" s="436">
        <f t="shared" si="59"/>
        <v>0</v>
      </c>
    </row>
    <row r="117" spans="1:19">
      <c r="A117" s="506">
        <f t="shared" si="35"/>
        <v>0</v>
      </c>
      <c r="B117" s="471" t="s">
        <v>238</v>
      </c>
      <c r="C117" s="471"/>
      <c r="D117" s="472"/>
      <c r="E117" s="473"/>
      <c r="F117" s="473"/>
      <c r="G117" s="473"/>
      <c r="H117" s="473"/>
      <c r="I117" s="473"/>
      <c r="J117" s="474"/>
    </row>
    <row r="118" spans="1:19">
      <c r="A118" s="506">
        <f t="shared" si="35"/>
        <v>0</v>
      </c>
      <c r="B118" s="466" t="s">
        <v>239</v>
      </c>
      <c r="C118" s="467"/>
      <c r="D118" s="495"/>
      <c r="E118" s="495"/>
      <c r="F118" s="495"/>
      <c r="G118" s="495"/>
      <c r="H118" s="495"/>
      <c r="I118" s="495"/>
      <c r="J118" s="496"/>
    </row>
    <row r="119" spans="1:19">
      <c r="A119" s="506">
        <f t="shared" si="35"/>
        <v>0</v>
      </c>
      <c r="B119" s="466" t="s">
        <v>240</v>
      </c>
      <c r="C119" s="467"/>
      <c r="D119" s="497"/>
      <c r="E119" s="497"/>
      <c r="F119" s="497"/>
      <c r="G119" s="497"/>
      <c r="H119" s="497"/>
      <c r="I119" s="497"/>
      <c r="J119" s="498"/>
    </row>
    <row r="120" spans="1:19" ht="13.5" thickBot="1">
      <c r="A120" s="506">
        <f t="shared" si="35"/>
        <v>0</v>
      </c>
      <c r="B120" s="468" t="s">
        <v>241</v>
      </c>
      <c r="C120" s="475">
        <f>(13-C119)/12</f>
        <v>1.0833333333333333</v>
      </c>
      <c r="D120" s="469">
        <f t="shared" ref="D120:J120" si="60">(13-ROUND(D119,1))/12</f>
        <v>1.0833333333333333</v>
      </c>
      <c r="E120" s="469">
        <f t="shared" si="60"/>
        <v>1.0833333333333333</v>
      </c>
      <c r="F120" s="469">
        <f t="shared" si="60"/>
        <v>1.0833333333333333</v>
      </c>
      <c r="G120" s="469">
        <f t="shared" si="60"/>
        <v>1.0833333333333333</v>
      </c>
      <c r="H120" s="469">
        <f t="shared" si="60"/>
        <v>1.0833333333333333</v>
      </c>
      <c r="I120" s="469">
        <f t="shared" si="60"/>
        <v>1.0833333333333333</v>
      </c>
      <c r="J120" s="470">
        <f t="shared" si="60"/>
        <v>1.0833333333333333</v>
      </c>
    </row>
    <row r="121" spans="1:19">
      <c r="A121" s="506">
        <f t="shared" si="35"/>
        <v>0</v>
      </c>
      <c r="B121" s="431" t="s">
        <v>242</v>
      </c>
      <c r="C121" s="476"/>
      <c r="D121" s="477">
        <f>DATE(D$25,INT(D115),1+30*(D115-INT(D115)))</f>
        <v>44531</v>
      </c>
      <c r="E121" s="477">
        <f t="shared" ref="E121:J121" si="61">DATE(E$25,INT(E115),1+30*(E115-INT(E115)))</f>
        <v>44896</v>
      </c>
      <c r="F121" s="477">
        <f t="shared" si="61"/>
        <v>45261</v>
      </c>
      <c r="G121" s="477">
        <f t="shared" si="61"/>
        <v>45627</v>
      </c>
      <c r="H121" s="477">
        <f t="shared" si="61"/>
        <v>45992</v>
      </c>
      <c r="I121" s="477">
        <f t="shared" si="61"/>
        <v>46357</v>
      </c>
      <c r="J121" s="478">
        <f t="shared" si="61"/>
        <v>46722</v>
      </c>
    </row>
    <row r="122" spans="1:19" ht="13.5" thickBot="1">
      <c r="A122" s="506">
        <f t="shared" si="35"/>
        <v>0</v>
      </c>
      <c r="B122" s="479" t="s">
        <v>243</v>
      </c>
      <c r="C122" s="480">
        <f>DATE(C$25,INT(C119),1+30*(C119-INT(C119)))</f>
        <v>44166</v>
      </c>
      <c r="D122" s="481">
        <f>DATE(D$25,INT(D119),1+30*(D119-INT(D119)))</f>
        <v>44531</v>
      </c>
      <c r="E122" s="481">
        <f t="shared" ref="E122:J122" si="62">DATE(E$25,INT(E119),1+30*(E119-INT(E119)))</f>
        <v>44896</v>
      </c>
      <c r="F122" s="481">
        <f t="shared" si="62"/>
        <v>45261</v>
      </c>
      <c r="G122" s="481">
        <f t="shared" si="62"/>
        <v>45627</v>
      </c>
      <c r="H122" s="481">
        <f t="shared" si="62"/>
        <v>45992</v>
      </c>
      <c r="I122" s="481">
        <f t="shared" si="62"/>
        <v>46357</v>
      </c>
      <c r="J122" s="482">
        <f t="shared" si="62"/>
        <v>46722</v>
      </c>
    </row>
    <row r="123" spans="1:19" ht="6" customHeight="1" thickBot="1">
      <c r="A123" s="506">
        <f t="shared" si="35"/>
        <v>0</v>
      </c>
      <c r="B123" s="430"/>
      <c r="C123" s="430"/>
      <c r="D123" s="430"/>
      <c r="E123" s="430"/>
      <c r="F123" s="430"/>
      <c r="G123" s="430"/>
      <c r="H123" s="430"/>
      <c r="I123" s="430"/>
      <c r="J123" s="438"/>
    </row>
    <row r="124" spans="1:19" ht="13.5" hidden="1" thickBot="1">
      <c r="A124" s="506">
        <f t="shared" si="35"/>
        <v>0</v>
      </c>
      <c r="B124" s="430"/>
      <c r="C124" s="430"/>
      <c r="D124" s="430"/>
      <c r="E124" s="430"/>
      <c r="F124" s="430"/>
      <c r="G124" s="430"/>
      <c r="H124" s="430"/>
      <c r="I124" s="430"/>
      <c r="J124" s="438"/>
    </row>
    <row r="125" spans="1:19" ht="13.5" hidden="1" thickBot="1">
      <c r="A125" s="506">
        <f t="shared" si="35"/>
        <v>0</v>
      </c>
      <c r="B125" s="485"/>
      <c r="C125" s="438"/>
      <c r="D125" s="438"/>
      <c r="E125" s="486"/>
      <c r="F125" s="486"/>
      <c r="G125" s="486"/>
      <c r="H125" s="486"/>
      <c r="I125" s="486"/>
      <c r="J125" s="486"/>
    </row>
    <row r="126" spans="1:19" ht="13.5" hidden="1" thickBot="1">
      <c r="A126" s="506">
        <f t="shared" si="35"/>
        <v>0</v>
      </c>
      <c r="B126" s="485"/>
      <c r="C126" s="438"/>
      <c r="D126" s="438"/>
      <c r="E126" s="486"/>
      <c r="F126" s="486"/>
      <c r="G126" s="486"/>
      <c r="H126" s="486"/>
      <c r="I126" s="486"/>
      <c r="J126" s="486"/>
    </row>
    <row r="127" spans="1:19" ht="13.5" hidden="1" thickBot="1">
      <c r="A127" s="506">
        <f t="shared" si="35"/>
        <v>0</v>
      </c>
      <c r="B127" s="485"/>
      <c r="C127" s="438"/>
      <c r="D127" s="438"/>
      <c r="E127" s="486"/>
      <c r="F127" s="486"/>
      <c r="G127" s="486"/>
      <c r="H127" s="486"/>
      <c r="I127" s="486"/>
      <c r="J127" s="486"/>
    </row>
    <row r="128" spans="1:19" ht="13.5" hidden="1" thickBot="1">
      <c r="A128" s="506">
        <f t="shared" si="35"/>
        <v>0</v>
      </c>
      <c r="B128" s="487"/>
      <c r="C128" s="438"/>
      <c r="D128" s="438"/>
      <c r="E128" s="469"/>
      <c r="F128" s="469"/>
      <c r="G128" s="469"/>
      <c r="H128" s="469"/>
      <c r="I128" s="469"/>
      <c r="J128" s="469"/>
    </row>
    <row r="129" spans="1:19" ht="16.5" thickBot="1">
      <c r="A129" s="506">
        <f t="shared" si="35"/>
        <v>0</v>
      </c>
      <c r="B129" s="494" t="s">
        <v>249</v>
      </c>
      <c r="C129" s="461"/>
      <c r="D129" s="462">
        <f t="shared" ref="D129:J129" si="63">D$25</f>
        <v>2022</v>
      </c>
      <c r="E129" s="462">
        <f t="shared" si="63"/>
        <v>2023</v>
      </c>
      <c r="F129" s="462">
        <f t="shared" si="63"/>
        <v>2024</v>
      </c>
      <c r="G129" s="462">
        <f t="shared" si="63"/>
        <v>2025</v>
      </c>
      <c r="H129" s="462">
        <f t="shared" si="63"/>
        <v>2026</v>
      </c>
      <c r="I129" s="462">
        <f t="shared" si="63"/>
        <v>2027</v>
      </c>
      <c r="J129" s="463">
        <f t="shared" si="63"/>
        <v>2028</v>
      </c>
      <c r="L129" s="508" t="str">
        <f>B129</f>
        <v>Catégorie d'emploi 7 : xxx</v>
      </c>
      <c r="M129" s="491">
        <v>2022</v>
      </c>
      <c r="N129" s="492">
        <v>2023</v>
      </c>
      <c r="O129" s="492">
        <v>2024</v>
      </c>
      <c r="P129" s="492">
        <v>2025</v>
      </c>
      <c r="Q129" s="492">
        <v>2026</v>
      </c>
      <c r="R129" s="492">
        <v>2027</v>
      </c>
      <c r="S129" s="493">
        <v>2028</v>
      </c>
    </row>
    <row r="130" spans="1:19" ht="13.5" thickBot="1">
      <c r="A130" s="506">
        <f t="shared" si="35"/>
        <v>0</v>
      </c>
      <c r="B130" s="464" t="s">
        <v>234</v>
      </c>
      <c r="C130" s="464"/>
      <c r="D130" s="438"/>
      <c r="E130" s="438"/>
      <c r="F130" s="438"/>
      <c r="G130" s="438"/>
      <c r="H130" s="438"/>
      <c r="I130" s="438"/>
      <c r="J130" s="465"/>
      <c r="L130" s="435" t="s">
        <v>224</v>
      </c>
      <c r="M130" s="436">
        <f>D131-D135</f>
        <v>0</v>
      </c>
      <c r="N130" s="436">
        <f>E131-E135</f>
        <v>0</v>
      </c>
      <c r="O130" s="436">
        <f t="shared" ref="O130:S130" si="64">F131-F135</f>
        <v>0</v>
      </c>
      <c r="P130" s="436">
        <f t="shared" si="64"/>
        <v>0</v>
      </c>
      <c r="Q130" s="436">
        <f t="shared" si="64"/>
        <v>0</v>
      </c>
      <c r="R130" s="436">
        <f t="shared" si="64"/>
        <v>0</v>
      </c>
      <c r="S130" s="436">
        <f t="shared" si="64"/>
        <v>0</v>
      </c>
    </row>
    <row r="131" spans="1:19" ht="13.5" thickBot="1">
      <c r="A131" s="506">
        <f t="shared" si="35"/>
        <v>0</v>
      </c>
      <c r="B131" s="466" t="s">
        <v>235</v>
      </c>
      <c r="C131" s="467"/>
      <c r="D131" s="495"/>
      <c r="E131" s="495"/>
      <c r="F131" s="495"/>
      <c r="G131" s="495"/>
      <c r="H131" s="495"/>
      <c r="I131" s="495"/>
      <c r="J131" s="496"/>
      <c r="L131" s="441" t="s">
        <v>226</v>
      </c>
      <c r="M131" s="442"/>
      <c r="N131" s="436">
        <f t="shared" ref="N131:S131" si="65">N132+N133</f>
        <v>0</v>
      </c>
      <c r="O131" s="436">
        <f t="shared" si="65"/>
        <v>0</v>
      </c>
      <c r="P131" s="436">
        <f t="shared" si="65"/>
        <v>0</v>
      </c>
      <c r="Q131" s="436">
        <f t="shared" si="65"/>
        <v>0</v>
      </c>
      <c r="R131" s="436">
        <f t="shared" si="65"/>
        <v>0</v>
      </c>
      <c r="S131" s="436">
        <f t="shared" si="65"/>
        <v>0</v>
      </c>
    </row>
    <row r="132" spans="1:19" ht="13.5" thickBot="1">
      <c r="A132" s="506">
        <f t="shared" si="35"/>
        <v>0</v>
      </c>
      <c r="B132" s="466" t="s">
        <v>236</v>
      </c>
      <c r="C132" s="467"/>
      <c r="D132" s="497"/>
      <c r="E132" s="497"/>
      <c r="F132" s="497"/>
      <c r="G132" s="497"/>
      <c r="H132" s="497"/>
      <c r="I132" s="497"/>
      <c r="J132" s="498"/>
      <c r="L132" s="447" t="s">
        <v>228</v>
      </c>
      <c r="M132" s="436">
        <f>(D131*D133)-(D135*D137)</f>
        <v>0</v>
      </c>
      <c r="N132" s="436">
        <f>(E131*E133)-(E135*E137)</f>
        <v>0</v>
      </c>
      <c r="O132" s="436">
        <f t="shared" ref="O132:S132" si="66">(F131*F133)-(F135*F137)</f>
        <v>0</v>
      </c>
      <c r="P132" s="436">
        <f t="shared" si="66"/>
        <v>0</v>
      </c>
      <c r="Q132" s="436">
        <f t="shared" si="66"/>
        <v>0</v>
      </c>
      <c r="R132" s="436">
        <f t="shared" si="66"/>
        <v>0</v>
      </c>
      <c r="S132" s="436">
        <f t="shared" si="66"/>
        <v>0</v>
      </c>
    </row>
    <row r="133" spans="1:19" ht="13.5" thickBot="1">
      <c r="A133" s="506">
        <f t="shared" si="35"/>
        <v>0</v>
      </c>
      <c r="B133" s="468" t="s">
        <v>237</v>
      </c>
      <c r="C133" s="466"/>
      <c r="D133" s="469">
        <f t="shared" ref="D133:J133" si="67">(13-ROUND(D132,1))/12</f>
        <v>1.0833333333333333</v>
      </c>
      <c r="E133" s="469">
        <f t="shared" si="67"/>
        <v>1.0833333333333333</v>
      </c>
      <c r="F133" s="469">
        <f t="shared" si="67"/>
        <v>1.0833333333333333</v>
      </c>
      <c r="G133" s="469">
        <f t="shared" si="67"/>
        <v>1.0833333333333333</v>
      </c>
      <c r="H133" s="469">
        <f t="shared" si="67"/>
        <v>1.0833333333333333</v>
      </c>
      <c r="I133" s="469">
        <f t="shared" si="67"/>
        <v>1.0833333333333333</v>
      </c>
      <c r="J133" s="470">
        <f t="shared" si="67"/>
        <v>1.0833333333333333</v>
      </c>
      <c r="L133" s="452" t="s">
        <v>230</v>
      </c>
      <c r="M133" s="442"/>
      <c r="N133" s="436">
        <f>D131*(1-D133)-D135*(1-D137)</f>
        <v>0</v>
      </c>
      <c r="O133" s="436">
        <f t="shared" ref="O133:S133" si="68">E131*(1-E133)-E135*(1-E137)</f>
        <v>0</v>
      </c>
      <c r="P133" s="436">
        <f t="shared" si="68"/>
        <v>0</v>
      </c>
      <c r="Q133" s="436">
        <f t="shared" si="68"/>
        <v>0</v>
      </c>
      <c r="R133" s="436">
        <f t="shared" si="68"/>
        <v>0</v>
      </c>
      <c r="S133" s="436">
        <f t="shared" si="68"/>
        <v>0</v>
      </c>
    </row>
    <row r="134" spans="1:19">
      <c r="A134" s="506">
        <f t="shared" si="35"/>
        <v>0</v>
      </c>
      <c r="B134" s="471" t="s">
        <v>238</v>
      </c>
      <c r="C134" s="471"/>
      <c r="D134" s="472"/>
      <c r="E134" s="473"/>
      <c r="F134" s="473"/>
      <c r="G134" s="473"/>
      <c r="H134" s="473"/>
      <c r="I134" s="473"/>
      <c r="J134" s="474"/>
    </row>
    <row r="135" spans="1:19">
      <c r="A135" s="506">
        <f t="shared" si="35"/>
        <v>0</v>
      </c>
      <c r="B135" s="466" t="s">
        <v>239</v>
      </c>
      <c r="C135" s="467"/>
      <c r="D135" s="495"/>
      <c r="E135" s="495"/>
      <c r="F135" s="495"/>
      <c r="G135" s="495"/>
      <c r="H135" s="495"/>
      <c r="I135" s="495"/>
      <c r="J135" s="496"/>
    </row>
    <row r="136" spans="1:19">
      <c r="A136" s="506">
        <f t="shared" si="35"/>
        <v>0</v>
      </c>
      <c r="B136" s="466" t="s">
        <v>240</v>
      </c>
      <c r="C136" s="467"/>
      <c r="D136" s="497"/>
      <c r="E136" s="497"/>
      <c r="F136" s="497"/>
      <c r="G136" s="497"/>
      <c r="H136" s="497"/>
      <c r="I136" s="497"/>
      <c r="J136" s="498"/>
    </row>
    <row r="137" spans="1:19" ht="13.5" thickBot="1">
      <c r="A137" s="506">
        <f t="shared" ref="A137:A200" si="69">A136</f>
        <v>0</v>
      </c>
      <c r="B137" s="468" t="s">
        <v>241</v>
      </c>
      <c r="C137" s="475">
        <f>(13-C136)/12</f>
        <v>1.0833333333333333</v>
      </c>
      <c r="D137" s="469">
        <f t="shared" ref="D137:J137" si="70">(13-ROUND(D136,1))/12</f>
        <v>1.0833333333333333</v>
      </c>
      <c r="E137" s="469">
        <f t="shared" si="70"/>
        <v>1.0833333333333333</v>
      </c>
      <c r="F137" s="469">
        <f t="shared" si="70"/>
        <v>1.0833333333333333</v>
      </c>
      <c r="G137" s="469">
        <f t="shared" si="70"/>
        <v>1.0833333333333333</v>
      </c>
      <c r="H137" s="469">
        <f t="shared" si="70"/>
        <v>1.0833333333333333</v>
      </c>
      <c r="I137" s="469">
        <f t="shared" si="70"/>
        <v>1.0833333333333333</v>
      </c>
      <c r="J137" s="470">
        <f t="shared" si="70"/>
        <v>1.0833333333333333</v>
      </c>
    </row>
    <row r="138" spans="1:19">
      <c r="A138" s="506">
        <f t="shared" si="69"/>
        <v>0</v>
      </c>
      <c r="B138" s="431" t="s">
        <v>242</v>
      </c>
      <c r="C138" s="476"/>
      <c r="D138" s="477">
        <f>DATE(D$25,INT(D132),1+30*(D132-INT(D132)))</f>
        <v>44531</v>
      </c>
      <c r="E138" s="477">
        <f t="shared" ref="E138:J138" si="71">DATE(E$25,INT(E132),1+30*(E132-INT(E132)))</f>
        <v>44896</v>
      </c>
      <c r="F138" s="477">
        <f t="shared" si="71"/>
        <v>45261</v>
      </c>
      <c r="G138" s="477">
        <f t="shared" si="71"/>
        <v>45627</v>
      </c>
      <c r="H138" s="477">
        <f t="shared" si="71"/>
        <v>45992</v>
      </c>
      <c r="I138" s="477">
        <f t="shared" si="71"/>
        <v>46357</v>
      </c>
      <c r="J138" s="478">
        <f t="shared" si="71"/>
        <v>46722</v>
      </c>
    </row>
    <row r="139" spans="1:19" ht="13.5" thickBot="1">
      <c r="A139" s="506">
        <f t="shared" si="69"/>
        <v>0</v>
      </c>
      <c r="B139" s="479" t="s">
        <v>243</v>
      </c>
      <c r="C139" s="480">
        <f>DATE(C$25,INT(C136),1+30*(C136-INT(C136)))</f>
        <v>44166</v>
      </c>
      <c r="D139" s="481">
        <f>DATE(D$25,INT(D136),1+30*(D136-INT(D136)))</f>
        <v>44531</v>
      </c>
      <c r="E139" s="481">
        <f t="shared" ref="E139:J139" si="72">DATE(E$25,INT(E136),1+30*(E136-INT(E136)))</f>
        <v>44896</v>
      </c>
      <c r="F139" s="481">
        <f t="shared" si="72"/>
        <v>45261</v>
      </c>
      <c r="G139" s="481">
        <f t="shared" si="72"/>
        <v>45627</v>
      </c>
      <c r="H139" s="481">
        <f t="shared" si="72"/>
        <v>45992</v>
      </c>
      <c r="I139" s="481">
        <f t="shared" si="72"/>
        <v>46357</v>
      </c>
      <c r="J139" s="482">
        <f t="shared" si="72"/>
        <v>46722</v>
      </c>
    </row>
    <row r="140" spans="1:19" ht="4.9000000000000004" customHeight="1" thickBot="1">
      <c r="A140" s="506">
        <f t="shared" si="69"/>
        <v>0</v>
      </c>
      <c r="B140" s="430"/>
      <c r="C140" s="430"/>
      <c r="D140" s="430"/>
      <c r="E140" s="430"/>
      <c r="F140" s="430"/>
      <c r="G140" s="430"/>
      <c r="H140" s="430"/>
      <c r="I140" s="430"/>
      <c r="J140" s="438"/>
    </row>
    <row r="141" spans="1:19" ht="13.5" hidden="1" thickBot="1">
      <c r="A141" s="506">
        <f t="shared" si="69"/>
        <v>0</v>
      </c>
      <c r="B141" s="430"/>
      <c r="C141" s="430"/>
      <c r="D141" s="430"/>
      <c r="E141" s="430"/>
      <c r="F141" s="430"/>
      <c r="G141" s="430"/>
      <c r="H141" s="430"/>
      <c r="I141" s="430"/>
      <c r="J141" s="438"/>
    </row>
    <row r="142" spans="1:19" ht="13.5" hidden="1" thickBot="1">
      <c r="A142" s="506">
        <f t="shared" si="69"/>
        <v>0</v>
      </c>
      <c r="B142" s="485"/>
      <c r="C142" s="438"/>
      <c r="D142" s="438"/>
      <c r="E142" s="486"/>
      <c r="F142" s="486"/>
      <c r="G142" s="486"/>
      <c r="H142" s="486"/>
      <c r="I142" s="486"/>
      <c r="J142" s="486"/>
    </row>
    <row r="143" spans="1:19" ht="13.5" hidden="1" thickBot="1">
      <c r="A143" s="506">
        <f t="shared" si="69"/>
        <v>0</v>
      </c>
      <c r="B143" s="485"/>
      <c r="C143" s="438"/>
      <c r="D143" s="438"/>
      <c r="E143" s="486"/>
      <c r="F143" s="486"/>
      <c r="G143" s="486"/>
      <c r="H143" s="486"/>
      <c r="I143" s="486"/>
      <c r="J143" s="486"/>
    </row>
    <row r="144" spans="1:19" ht="13.5" hidden="1" thickBot="1">
      <c r="A144" s="506">
        <f t="shared" si="69"/>
        <v>0</v>
      </c>
      <c r="B144" s="485"/>
      <c r="C144" s="438"/>
      <c r="D144" s="438"/>
      <c r="E144" s="486"/>
      <c r="F144" s="486"/>
      <c r="G144" s="486"/>
      <c r="H144" s="486"/>
      <c r="I144" s="486"/>
      <c r="J144" s="486"/>
    </row>
    <row r="145" spans="1:19" ht="13.5" hidden="1" thickBot="1">
      <c r="A145" s="506">
        <f t="shared" si="69"/>
        <v>0</v>
      </c>
      <c r="B145" s="487"/>
      <c r="C145" s="438"/>
      <c r="D145" s="438"/>
      <c r="E145" s="469"/>
      <c r="F145" s="469"/>
      <c r="G145" s="469"/>
      <c r="H145" s="469"/>
      <c r="I145" s="469"/>
      <c r="J145" s="469"/>
    </row>
    <row r="146" spans="1:19" ht="16.5" thickBot="1">
      <c r="A146" s="506">
        <f t="shared" si="69"/>
        <v>0</v>
      </c>
      <c r="B146" s="494" t="s">
        <v>250</v>
      </c>
      <c r="C146" s="461"/>
      <c r="D146" s="462">
        <f t="shared" ref="D146:J146" si="73">D$25</f>
        <v>2022</v>
      </c>
      <c r="E146" s="462">
        <f t="shared" si="73"/>
        <v>2023</v>
      </c>
      <c r="F146" s="462">
        <f t="shared" si="73"/>
        <v>2024</v>
      </c>
      <c r="G146" s="462">
        <f t="shared" si="73"/>
        <v>2025</v>
      </c>
      <c r="H146" s="462">
        <f t="shared" si="73"/>
        <v>2026</v>
      </c>
      <c r="I146" s="462">
        <f t="shared" si="73"/>
        <v>2027</v>
      </c>
      <c r="J146" s="463">
        <f t="shared" si="73"/>
        <v>2028</v>
      </c>
      <c r="L146" s="508" t="str">
        <f>B146</f>
        <v>Catégorie d'emploi 8 : xxx</v>
      </c>
      <c r="M146" s="491">
        <v>2022</v>
      </c>
      <c r="N146" s="492">
        <v>2023</v>
      </c>
      <c r="O146" s="492">
        <v>2024</v>
      </c>
      <c r="P146" s="492">
        <v>2025</v>
      </c>
      <c r="Q146" s="492">
        <v>2026</v>
      </c>
      <c r="R146" s="492">
        <v>2027</v>
      </c>
      <c r="S146" s="493">
        <v>2028</v>
      </c>
    </row>
    <row r="147" spans="1:19" ht="13.5" thickBot="1">
      <c r="A147" s="506">
        <f t="shared" si="69"/>
        <v>0</v>
      </c>
      <c r="B147" s="464" t="s">
        <v>234</v>
      </c>
      <c r="C147" s="464"/>
      <c r="D147" s="438"/>
      <c r="E147" s="438"/>
      <c r="F147" s="438"/>
      <c r="G147" s="438"/>
      <c r="H147" s="438"/>
      <c r="I147" s="438"/>
      <c r="J147" s="465"/>
      <c r="L147" s="435" t="s">
        <v>224</v>
      </c>
      <c r="M147" s="436">
        <f>D148-D152</f>
        <v>0</v>
      </c>
      <c r="N147" s="436">
        <f>E148-E152</f>
        <v>0</v>
      </c>
      <c r="O147" s="436">
        <f t="shared" ref="O147:S147" si="74">F148-F152</f>
        <v>0</v>
      </c>
      <c r="P147" s="436">
        <f t="shared" si="74"/>
        <v>0</v>
      </c>
      <c r="Q147" s="436">
        <f t="shared" si="74"/>
        <v>0</v>
      </c>
      <c r="R147" s="436">
        <f t="shared" si="74"/>
        <v>0</v>
      </c>
      <c r="S147" s="436">
        <f t="shared" si="74"/>
        <v>0</v>
      </c>
    </row>
    <row r="148" spans="1:19" ht="13.5" thickBot="1">
      <c r="A148" s="506">
        <f t="shared" si="69"/>
        <v>0</v>
      </c>
      <c r="B148" s="466" t="s">
        <v>235</v>
      </c>
      <c r="C148" s="467"/>
      <c r="D148" s="495"/>
      <c r="E148" s="495"/>
      <c r="F148" s="495"/>
      <c r="G148" s="495"/>
      <c r="H148" s="495"/>
      <c r="I148" s="495"/>
      <c r="J148" s="496"/>
      <c r="L148" s="441" t="s">
        <v>226</v>
      </c>
      <c r="M148" s="442"/>
      <c r="N148" s="436">
        <f t="shared" ref="N148:S148" si="75">N149+N150</f>
        <v>0</v>
      </c>
      <c r="O148" s="436">
        <f t="shared" si="75"/>
        <v>0</v>
      </c>
      <c r="P148" s="436">
        <f t="shared" si="75"/>
        <v>0</v>
      </c>
      <c r="Q148" s="436">
        <f t="shared" si="75"/>
        <v>0</v>
      </c>
      <c r="R148" s="436">
        <f t="shared" si="75"/>
        <v>0</v>
      </c>
      <c r="S148" s="436">
        <f t="shared" si="75"/>
        <v>0</v>
      </c>
    </row>
    <row r="149" spans="1:19" ht="13.5" thickBot="1">
      <c r="A149" s="506">
        <f t="shared" si="69"/>
        <v>0</v>
      </c>
      <c r="B149" s="466" t="s">
        <v>236</v>
      </c>
      <c r="C149" s="467"/>
      <c r="D149" s="497"/>
      <c r="E149" s="497"/>
      <c r="F149" s="497"/>
      <c r="G149" s="497"/>
      <c r="H149" s="497"/>
      <c r="I149" s="497"/>
      <c r="J149" s="498"/>
      <c r="L149" s="447" t="s">
        <v>228</v>
      </c>
      <c r="M149" s="436">
        <f>(D148*D150)-(D152*D154)</f>
        <v>0</v>
      </c>
      <c r="N149" s="436">
        <f>(E148*E150)-(E152*E154)</f>
        <v>0</v>
      </c>
      <c r="O149" s="436">
        <f t="shared" ref="O149:S149" si="76">(F148*F150)-(F152*F154)</f>
        <v>0</v>
      </c>
      <c r="P149" s="436">
        <f t="shared" si="76"/>
        <v>0</v>
      </c>
      <c r="Q149" s="436">
        <f t="shared" si="76"/>
        <v>0</v>
      </c>
      <c r="R149" s="436">
        <f t="shared" si="76"/>
        <v>0</v>
      </c>
      <c r="S149" s="436">
        <f t="shared" si="76"/>
        <v>0</v>
      </c>
    </row>
    <row r="150" spans="1:19" ht="13.5" thickBot="1">
      <c r="A150" s="506">
        <f t="shared" si="69"/>
        <v>0</v>
      </c>
      <c r="B150" s="468" t="s">
        <v>237</v>
      </c>
      <c r="C150" s="466"/>
      <c r="D150" s="469">
        <f t="shared" ref="D150:J150" si="77">(13-ROUND(D149,1))/12</f>
        <v>1.0833333333333333</v>
      </c>
      <c r="E150" s="469">
        <f t="shared" si="77"/>
        <v>1.0833333333333333</v>
      </c>
      <c r="F150" s="469">
        <f t="shared" si="77"/>
        <v>1.0833333333333333</v>
      </c>
      <c r="G150" s="469">
        <f t="shared" si="77"/>
        <v>1.0833333333333333</v>
      </c>
      <c r="H150" s="469">
        <f t="shared" si="77"/>
        <v>1.0833333333333333</v>
      </c>
      <c r="I150" s="469">
        <f t="shared" si="77"/>
        <v>1.0833333333333333</v>
      </c>
      <c r="J150" s="470">
        <f t="shared" si="77"/>
        <v>1.0833333333333333</v>
      </c>
      <c r="L150" s="452" t="s">
        <v>230</v>
      </c>
      <c r="M150" s="442"/>
      <c r="N150" s="436">
        <f>D148*(1-D150)-D152*(1-D154)</f>
        <v>0</v>
      </c>
      <c r="O150" s="436">
        <f t="shared" ref="O150:S150" si="78">E148*(1-E150)-E152*(1-E154)</f>
        <v>0</v>
      </c>
      <c r="P150" s="436">
        <f t="shared" si="78"/>
        <v>0</v>
      </c>
      <c r="Q150" s="436">
        <f t="shared" si="78"/>
        <v>0</v>
      </c>
      <c r="R150" s="436">
        <f t="shared" si="78"/>
        <v>0</v>
      </c>
      <c r="S150" s="436">
        <f t="shared" si="78"/>
        <v>0</v>
      </c>
    </row>
    <row r="151" spans="1:19">
      <c r="A151" s="506">
        <f t="shared" si="69"/>
        <v>0</v>
      </c>
      <c r="B151" s="471" t="s">
        <v>238</v>
      </c>
      <c r="C151" s="471"/>
      <c r="D151" s="472"/>
      <c r="E151" s="473"/>
      <c r="F151" s="473"/>
      <c r="G151" s="473"/>
      <c r="H151" s="473"/>
      <c r="I151" s="473"/>
      <c r="J151" s="474"/>
    </row>
    <row r="152" spans="1:19">
      <c r="A152" s="506">
        <f t="shared" si="69"/>
        <v>0</v>
      </c>
      <c r="B152" s="466" t="s">
        <v>239</v>
      </c>
      <c r="C152" s="467"/>
      <c r="D152" s="495"/>
      <c r="E152" s="495"/>
      <c r="F152" s="495"/>
      <c r="G152" s="495"/>
      <c r="H152" s="495"/>
      <c r="I152" s="495"/>
      <c r="J152" s="496"/>
    </row>
    <row r="153" spans="1:19">
      <c r="A153" s="506">
        <f t="shared" si="69"/>
        <v>0</v>
      </c>
      <c r="B153" s="466" t="s">
        <v>240</v>
      </c>
      <c r="C153" s="467"/>
      <c r="D153" s="497"/>
      <c r="E153" s="497"/>
      <c r="F153" s="497"/>
      <c r="G153" s="497"/>
      <c r="H153" s="497"/>
      <c r="I153" s="497"/>
      <c r="J153" s="498"/>
    </row>
    <row r="154" spans="1:19" ht="13.5" thickBot="1">
      <c r="A154" s="506">
        <f t="shared" si="69"/>
        <v>0</v>
      </c>
      <c r="B154" s="468" t="s">
        <v>241</v>
      </c>
      <c r="C154" s="475">
        <f>(13-C153)/12</f>
        <v>1.0833333333333333</v>
      </c>
      <c r="D154" s="469">
        <f t="shared" ref="D154:J154" si="79">(13-ROUND(D153,1))/12</f>
        <v>1.0833333333333333</v>
      </c>
      <c r="E154" s="469">
        <f t="shared" si="79"/>
        <v>1.0833333333333333</v>
      </c>
      <c r="F154" s="469">
        <f t="shared" si="79"/>
        <v>1.0833333333333333</v>
      </c>
      <c r="G154" s="469">
        <f t="shared" si="79"/>
        <v>1.0833333333333333</v>
      </c>
      <c r="H154" s="469">
        <f t="shared" si="79"/>
        <v>1.0833333333333333</v>
      </c>
      <c r="I154" s="469">
        <f t="shared" si="79"/>
        <v>1.0833333333333333</v>
      </c>
      <c r="J154" s="470">
        <f t="shared" si="79"/>
        <v>1.0833333333333333</v>
      </c>
    </row>
    <row r="155" spans="1:19">
      <c r="A155" s="506">
        <f t="shared" si="69"/>
        <v>0</v>
      </c>
      <c r="B155" s="431" t="s">
        <v>242</v>
      </c>
      <c r="C155" s="476"/>
      <c r="D155" s="477">
        <f>DATE(D$25,INT(D149),1+30*(D149-INT(D149)))</f>
        <v>44531</v>
      </c>
      <c r="E155" s="477">
        <f t="shared" ref="E155:J155" si="80">DATE(E$25,INT(E149),1+30*(E149-INT(E149)))</f>
        <v>44896</v>
      </c>
      <c r="F155" s="477">
        <f t="shared" si="80"/>
        <v>45261</v>
      </c>
      <c r="G155" s="477">
        <f t="shared" si="80"/>
        <v>45627</v>
      </c>
      <c r="H155" s="477">
        <f t="shared" si="80"/>
        <v>45992</v>
      </c>
      <c r="I155" s="477">
        <f t="shared" si="80"/>
        <v>46357</v>
      </c>
      <c r="J155" s="478">
        <f t="shared" si="80"/>
        <v>46722</v>
      </c>
    </row>
    <row r="156" spans="1:19" ht="13.5" thickBot="1">
      <c r="A156" s="506">
        <f t="shared" si="69"/>
        <v>0</v>
      </c>
      <c r="B156" s="479" t="s">
        <v>243</v>
      </c>
      <c r="C156" s="480">
        <f>DATE(C$25,INT(C153),1+30*(C153-INT(C153)))</f>
        <v>44166</v>
      </c>
      <c r="D156" s="481">
        <f>DATE(D$25,INT(D153),1+30*(D153-INT(D153)))</f>
        <v>44531</v>
      </c>
      <c r="E156" s="481">
        <f t="shared" ref="E156:J156" si="81">DATE(E$25,INT(E153),1+30*(E153-INT(E153)))</f>
        <v>44896</v>
      </c>
      <c r="F156" s="481">
        <f t="shared" si="81"/>
        <v>45261</v>
      </c>
      <c r="G156" s="481">
        <f t="shared" si="81"/>
        <v>45627</v>
      </c>
      <c r="H156" s="481">
        <f t="shared" si="81"/>
        <v>45992</v>
      </c>
      <c r="I156" s="481">
        <f t="shared" si="81"/>
        <v>46357</v>
      </c>
      <c r="J156" s="482">
        <f t="shared" si="81"/>
        <v>46722</v>
      </c>
    </row>
    <row r="157" spans="1:19" ht="6" customHeight="1" thickBot="1">
      <c r="A157" s="506">
        <f t="shared" si="69"/>
        <v>0</v>
      </c>
      <c r="B157" s="430"/>
      <c r="C157" s="430"/>
      <c r="D157" s="430"/>
      <c r="E157" s="430"/>
      <c r="F157" s="430"/>
      <c r="G157" s="430"/>
      <c r="H157" s="430"/>
      <c r="I157" s="430"/>
      <c r="J157" s="438"/>
    </row>
    <row r="158" spans="1:19" ht="13.5" hidden="1" thickBot="1">
      <c r="A158" s="506">
        <f t="shared" si="69"/>
        <v>0</v>
      </c>
      <c r="B158" s="430"/>
      <c r="C158" s="430"/>
      <c r="D158" s="430"/>
      <c r="E158" s="430"/>
      <c r="F158" s="430"/>
      <c r="G158" s="430"/>
      <c r="H158" s="430"/>
      <c r="I158" s="430"/>
      <c r="J158" s="438"/>
    </row>
    <row r="159" spans="1:19" ht="13.5" hidden="1" thickBot="1">
      <c r="A159" s="506">
        <f t="shared" si="69"/>
        <v>0</v>
      </c>
      <c r="B159" s="485"/>
      <c r="C159" s="438"/>
      <c r="D159" s="438"/>
      <c r="E159" s="486"/>
      <c r="F159" s="486"/>
      <c r="G159" s="486"/>
      <c r="H159" s="486"/>
      <c r="I159" s="486"/>
      <c r="J159" s="486"/>
    </row>
    <row r="160" spans="1:19" ht="13.5" hidden="1" thickBot="1">
      <c r="A160" s="506">
        <f t="shared" si="69"/>
        <v>0</v>
      </c>
      <c r="B160" s="485"/>
      <c r="C160" s="438"/>
      <c r="D160" s="438"/>
      <c r="E160" s="486"/>
      <c r="F160" s="486"/>
      <c r="G160" s="486"/>
      <c r="H160" s="486"/>
      <c r="I160" s="486"/>
      <c r="J160" s="486"/>
    </row>
    <row r="161" spans="1:19" ht="13.5" hidden="1" thickBot="1">
      <c r="A161" s="506">
        <f t="shared" si="69"/>
        <v>0</v>
      </c>
      <c r="B161" s="485"/>
      <c r="C161" s="438"/>
      <c r="D161" s="438"/>
      <c r="E161" s="486"/>
      <c r="F161" s="486"/>
      <c r="G161" s="486"/>
      <c r="H161" s="486"/>
      <c r="I161" s="486"/>
      <c r="J161" s="486"/>
    </row>
    <row r="162" spans="1:19" ht="13.5" hidden="1" thickBot="1">
      <c r="A162" s="506">
        <f t="shared" si="69"/>
        <v>0</v>
      </c>
      <c r="B162" s="487"/>
      <c r="C162" s="438"/>
      <c r="D162" s="438"/>
      <c r="E162" s="469"/>
      <c r="F162" s="469"/>
      <c r="G162" s="469"/>
      <c r="H162" s="469"/>
      <c r="I162" s="469"/>
      <c r="J162" s="469"/>
    </row>
    <row r="163" spans="1:19" ht="16.5" thickBot="1">
      <c r="A163" s="506">
        <f t="shared" si="69"/>
        <v>0</v>
      </c>
      <c r="B163" s="494" t="s">
        <v>251</v>
      </c>
      <c r="C163" s="461"/>
      <c r="D163" s="462">
        <f t="shared" ref="D163:J163" si="82">D$25</f>
        <v>2022</v>
      </c>
      <c r="E163" s="462">
        <f t="shared" si="82"/>
        <v>2023</v>
      </c>
      <c r="F163" s="462">
        <f t="shared" si="82"/>
        <v>2024</v>
      </c>
      <c r="G163" s="462">
        <f t="shared" si="82"/>
        <v>2025</v>
      </c>
      <c r="H163" s="462">
        <f t="shared" si="82"/>
        <v>2026</v>
      </c>
      <c r="I163" s="462">
        <f t="shared" si="82"/>
        <v>2027</v>
      </c>
      <c r="J163" s="463">
        <f t="shared" si="82"/>
        <v>2028</v>
      </c>
      <c r="L163" s="508" t="str">
        <f>B163</f>
        <v>Catégorie d'emploi 9 : xxx</v>
      </c>
      <c r="M163" s="491">
        <v>2022</v>
      </c>
      <c r="N163" s="492">
        <v>2023</v>
      </c>
      <c r="O163" s="492">
        <v>2024</v>
      </c>
      <c r="P163" s="492">
        <v>2025</v>
      </c>
      <c r="Q163" s="492">
        <v>2026</v>
      </c>
      <c r="R163" s="492">
        <v>2027</v>
      </c>
      <c r="S163" s="493">
        <v>2028</v>
      </c>
    </row>
    <row r="164" spans="1:19" ht="13.5" thickBot="1">
      <c r="A164" s="506">
        <f t="shared" si="69"/>
        <v>0</v>
      </c>
      <c r="B164" s="464" t="s">
        <v>234</v>
      </c>
      <c r="C164" s="464"/>
      <c r="D164" s="438"/>
      <c r="E164" s="438"/>
      <c r="F164" s="438"/>
      <c r="G164" s="438"/>
      <c r="H164" s="438"/>
      <c r="I164" s="438"/>
      <c r="J164" s="465"/>
      <c r="L164" s="435" t="s">
        <v>224</v>
      </c>
      <c r="M164" s="436">
        <f>D165-D169</f>
        <v>0</v>
      </c>
      <c r="N164" s="436">
        <f>E165-E169</f>
        <v>0</v>
      </c>
      <c r="O164" s="436">
        <f t="shared" ref="O164:S164" si="83">F165-F169</f>
        <v>0</v>
      </c>
      <c r="P164" s="436">
        <f t="shared" si="83"/>
        <v>0</v>
      </c>
      <c r="Q164" s="436">
        <f t="shared" si="83"/>
        <v>0</v>
      </c>
      <c r="R164" s="436">
        <f t="shared" si="83"/>
        <v>0</v>
      </c>
      <c r="S164" s="436">
        <f t="shared" si="83"/>
        <v>0</v>
      </c>
    </row>
    <row r="165" spans="1:19" ht="13.5" thickBot="1">
      <c r="A165" s="506">
        <f t="shared" si="69"/>
        <v>0</v>
      </c>
      <c r="B165" s="466" t="s">
        <v>235</v>
      </c>
      <c r="C165" s="467"/>
      <c r="D165" s="495"/>
      <c r="E165" s="495"/>
      <c r="F165" s="495"/>
      <c r="G165" s="495"/>
      <c r="H165" s="495"/>
      <c r="I165" s="495"/>
      <c r="J165" s="496"/>
      <c r="L165" s="441" t="s">
        <v>226</v>
      </c>
      <c r="M165" s="442"/>
      <c r="N165" s="436">
        <f t="shared" ref="N165:S165" si="84">N166+N167</f>
        <v>0</v>
      </c>
      <c r="O165" s="436">
        <f t="shared" si="84"/>
        <v>0</v>
      </c>
      <c r="P165" s="436">
        <f t="shared" si="84"/>
        <v>0</v>
      </c>
      <c r="Q165" s="436">
        <f t="shared" si="84"/>
        <v>0</v>
      </c>
      <c r="R165" s="436">
        <f t="shared" si="84"/>
        <v>0</v>
      </c>
      <c r="S165" s="436">
        <f t="shared" si="84"/>
        <v>0</v>
      </c>
    </row>
    <row r="166" spans="1:19" ht="13.5" thickBot="1">
      <c r="A166" s="506">
        <f t="shared" si="69"/>
        <v>0</v>
      </c>
      <c r="B166" s="466" t="s">
        <v>236</v>
      </c>
      <c r="C166" s="467"/>
      <c r="D166" s="497"/>
      <c r="E166" s="497"/>
      <c r="F166" s="497"/>
      <c r="G166" s="497"/>
      <c r="H166" s="497"/>
      <c r="I166" s="497"/>
      <c r="J166" s="498"/>
      <c r="L166" s="447" t="s">
        <v>228</v>
      </c>
      <c r="M166" s="436">
        <f>(D165*D167)-(D169*D171)</f>
        <v>0</v>
      </c>
      <c r="N166" s="436">
        <f>(E165*E167)-(E169*E171)</f>
        <v>0</v>
      </c>
      <c r="O166" s="436">
        <f t="shared" ref="O166:S166" si="85">(F165*F167)-(F169*F171)</f>
        <v>0</v>
      </c>
      <c r="P166" s="436">
        <f t="shared" si="85"/>
        <v>0</v>
      </c>
      <c r="Q166" s="436">
        <f t="shared" si="85"/>
        <v>0</v>
      </c>
      <c r="R166" s="436">
        <f t="shared" si="85"/>
        <v>0</v>
      </c>
      <c r="S166" s="436">
        <f t="shared" si="85"/>
        <v>0</v>
      </c>
    </row>
    <row r="167" spans="1:19" ht="13.5" thickBot="1">
      <c r="A167" s="506">
        <f t="shared" si="69"/>
        <v>0</v>
      </c>
      <c r="B167" s="468" t="s">
        <v>237</v>
      </c>
      <c r="C167" s="466"/>
      <c r="D167" s="469">
        <f t="shared" ref="D167:J167" si="86">(13-ROUND(D166,1))/12</f>
        <v>1.0833333333333333</v>
      </c>
      <c r="E167" s="469">
        <f t="shared" si="86"/>
        <v>1.0833333333333333</v>
      </c>
      <c r="F167" s="469">
        <f t="shared" si="86"/>
        <v>1.0833333333333333</v>
      </c>
      <c r="G167" s="469">
        <f t="shared" si="86"/>
        <v>1.0833333333333333</v>
      </c>
      <c r="H167" s="469">
        <f t="shared" si="86"/>
        <v>1.0833333333333333</v>
      </c>
      <c r="I167" s="469">
        <f t="shared" si="86"/>
        <v>1.0833333333333333</v>
      </c>
      <c r="J167" s="470">
        <f t="shared" si="86"/>
        <v>1.0833333333333333</v>
      </c>
      <c r="L167" s="452" t="s">
        <v>230</v>
      </c>
      <c r="M167" s="442"/>
      <c r="N167" s="436">
        <f>D165*(1-D167)-D169*(1-D171)</f>
        <v>0</v>
      </c>
      <c r="O167" s="436">
        <f t="shared" ref="O167:S167" si="87">E165*(1-E167)-E169*(1-E171)</f>
        <v>0</v>
      </c>
      <c r="P167" s="436">
        <f t="shared" si="87"/>
        <v>0</v>
      </c>
      <c r="Q167" s="436">
        <f t="shared" si="87"/>
        <v>0</v>
      </c>
      <c r="R167" s="436">
        <f t="shared" si="87"/>
        <v>0</v>
      </c>
      <c r="S167" s="436">
        <f t="shared" si="87"/>
        <v>0</v>
      </c>
    </row>
    <row r="168" spans="1:19">
      <c r="A168" s="506">
        <f t="shared" si="69"/>
        <v>0</v>
      </c>
      <c r="B168" s="471" t="s">
        <v>238</v>
      </c>
      <c r="C168" s="471"/>
      <c r="D168" s="472"/>
      <c r="E168" s="473"/>
      <c r="F168" s="473"/>
      <c r="G168" s="473"/>
      <c r="H168" s="473"/>
      <c r="I168" s="473"/>
      <c r="J168" s="474"/>
    </row>
    <row r="169" spans="1:19">
      <c r="A169" s="506">
        <f t="shared" si="69"/>
        <v>0</v>
      </c>
      <c r="B169" s="466" t="s">
        <v>239</v>
      </c>
      <c r="C169" s="467"/>
      <c r="D169" s="495"/>
      <c r="E169" s="495"/>
      <c r="F169" s="495"/>
      <c r="G169" s="495"/>
      <c r="H169" s="495"/>
      <c r="I169" s="495"/>
      <c r="J169" s="496"/>
    </row>
    <row r="170" spans="1:19">
      <c r="A170" s="506">
        <f t="shared" si="69"/>
        <v>0</v>
      </c>
      <c r="B170" s="466" t="s">
        <v>240</v>
      </c>
      <c r="C170" s="467"/>
      <c r="D170" s="497"/>
      <c r="E170" s="497"/>
      <c r="F170" s="497"/>
      <c r="G170" s="497"/>
      <c r="H170" s="497"/>
      <c r="I170" s="497"/>
      <c r="J170" s="498"/>
    </row>
    <row r="171" spans="1:19" ht="13.5" thickBot="1">
      <c r="A171" s="506">
        <f t="shared" si="69"/>
        <v>0</v>
      </c>
      <c r="B171" s="468" t="s">
        <v>241</v>
      </c>
      <c r="C171" s="475">
        <f>(13-C170)/12</f>
        <v>1.0833333333333333</v>
      </c>
      <c r="D171" s="469">
        <f t="shared" ref="D171:J171" si="88">(13-ROUND(D170,1))/12</f>
        <v>1.0833333333333333</v>
      </c>
      <c r="E171" s="469">
        <f t="shared" si="88"/>
        <v>1.0833333333333333</v>
      </c>
      <c r="F171" s="469">
        <f t="shared" si="88"/>
        <v>1.0833333333333333</v>
      </c>
      <c r="G171" s="469">
        <f t="shared" si="88"/>
        <v>1.0833333333333333</v>
      </c>
      <c r="H171" s="469">
        <f t="shared" si="88"/>
        <v>1.0833333333333333</v>
      </c>
      <c r="I171" s="469">
        <f t="shared" si="88"/>
        <v>1.0833333333333333</v>
      </c>
      <c r="J171" s="470">
        <f t="shared" si="88"/>
        <v>1.0833333333333333</v>
      </c>
    </row>
    <row r="172" spans="1:19">
      <c r="A172" s="506">
        <f t="shared" si="69"/>
        <v>0</v>
      </c>
      <c r="B172" s="431" t="s">
        <v>242</v>
      </c>
      <c r="C172" s="476"/>
      <c r="D172" s="477">
        <f>DATE(D$25,INT(D166),1+30*(D166-INT(D166)))</f>
        <v>44531</v>
      </c>
      <c r="E172" s="477">
        <f t="shared" ref="E172:J172" si="89">DATE(E$25,INT(E166),1+30*(E166-INT(E166)))</f>
        <v>44896</v>
      </c>
      <c r="F172" s="477">
        <f t="shared" si="89"/>
        <v>45261</v>
      </c>
      <c r="G172" s="477">
        <f t="shared" si="89"/>
        <v>45627</v>
      </c>
      <c r="H172" s="477">
        <f t="shared" si="89"/>
        <v>45992</v>
      </c>
      <c r="I172" s="477">
        <f t="shared" si="89"/>
        <v>46357</v>
      </c>
      <c r="J172" s="478">
        <f t="shared" si="89"/>
        <v>46722</v>
      </c>
    </row>
    <row r="173" spans="1:19" ht="13.5" thickBot="1">
      <c r="A173" s="506">
        <f t="shared" si="69"/>
        <v>0</v>
      </c>
      <c r="B173" s="479" t="s">
        <v>243</v>
      </c>
      <c r="C173" s="480">
        <f>DATE(C$25,INT(C170),1+30*(C170-INT(C170)))</f>
        <v>44166</v>
      </c>
      <c r="D173" s="481">
        <f>DATE(D$25,INT(D170),1+30*(D170-INT(D170)))</f>
        <v>44531</v>
      </c>
      <c r="E173" s="481">
        <f t="shared" ref="E173:J173" si="90">DATE(E$25,INT(E170),1+30*(E170-INT(E170)))</f>
        <v>44896</v>
      </c>
      <c r="F173" s="481">
        <f t="shared" si="90"/>
        <v>45261</v>
      </c>
      <c r="G173" s="481">
        <f t="shared" si="90"/>
        <v>45627</v>
      </c>
      <c r="H173" s="481">
        <f t="shared" si="90"/>
        <v>45992</v>
      </c>
      <c r="I173" s="481">
        <f t="shared" si="90"/>
        <v>46357</v>
      </c>
      <c r="J173" s="482">
        <f t="shared" si="90"/>
        <v>46722</v>
      </c>
    </row>
    <row r="174" spans="1:19" ht="6" customHeight="1" thickBot="1">
      <c r="A174" s="506">
        <f t="shared" si="69"/>
        <v>0</v>
      </c>
      <c r="B174" s="488"/>
      <c r="C174" s="489"/>
      <c r="D174" s="489"/>
      <c r="E174" s="489"/>
      <c r="F174" s="489"/>
      <c r="G174" s="489"/>
      <c r="H174" s="489"/>
      <c r="I174" s="489"/>
      <c r="J174" s="490"/>
    </row>
    <row r="175" spans="1:19" ht="13.5" hidden="1" thickBot="1">
      <c r="A175" s="506">
        <f t="shared" si="69"/>
        <v>0</v>
      </c>
      <c r="B175" s="430"/>
      <c r="C175" s="430"/>
      <c r="D175" s="430"/>
      <c r="E175" s="430"/>
      <c r="F175" s="430"/>
      <c r="G175" s="430"/>
      <c r="H175" s="430"/>
      <c r="I175" s="430"/>
      <c r="J175" s="438"/>
    </row>
    <row r="176" spans="1:19" ht="13.5" hidden="1" thickBot="1">
      <c r="A176" s="506">
        <f t="shared" si="69"/>
        <v>0</v>
      </c>
      <c r="B176" s="485"/>
      <c r="C176" s="438"/>
      <c r="D176" s="438"/>
      <c r="E176" s="486"/>
      <c r="F176" s="486"/>
      <c r="G176" s="486"/>
      <c r="H176" s="486"/>
      <c r="I176" s="486"/>
      <c r="J176" s="486"/>
    </row>
    <row r="177" spans="1:19" ht="13.5" hidden="1" thickBot="1">
      <c r="A177" s="506">
        <f t="shared" si="69"/>
        <v>0</v>
      </c>
      <c r="B177" s="485"/>
      <c r="C177" s="438"/>
      <c r="D177" s="438"/>
      <c r="E177" s="486"/>
      <c r="F177" s="486"/>
      <c r="G177" s="486"/>
      <c r="H177" s="486"/>
      <c r="I177" s="486"/>
      <c r="J177" s="486"/>
    </row>
    <row r="178" spans="1:19" ht="13.5" hidden="1" thickBot="1">
      <c r="A178" s="506">
        <f t="shared" si="69"/>
        <v>0</v>
      </c>
      <c r="B178" s="485"/>
      <c r="C178" s="438"/>
      <c r="D178" s="438"/>
      <c r="E178" s="486"/>
      <c r="F178" s="486"/>
      <c r="G178" s="486"/>
      <c r="H178" s="486"/>
      <c r="I178" s="486"/>
      <c r="J178" s="486"/>
    </row>
    <row r="179" spans="1:19" ht="13.5" hidden="1" thickBot="1">
      <c r="A179" s="506">
        <f t="shared" si="69"/>
        <v>0</v>
      </c>
      <c r="B179" s="487"/>
      <c r="C179" s="438"/>
      <c r="D179" s="438"/>
      <c r="E179" s="469"/>
      <c r="F179" s="469"/>
      <c r="G179" s="469"/>
      <c r="H179" s="469"/>
      <c r="I179" s="469"/>
      <c r="J179" s="469"/>
    </row>
    <row r="180" spans="1:19" ht="16.5" thickBot="1">
      <c r="A180" s="506">
        <f t="shared" si="69"/>
        <v>0</v>
      </c>
      <c r="B180" s="494" t="s">
        <v>252</v>
      </c>
      <c r="C180" s="461"/>
      <c r="D180" s="462">
        <f t="shared" ref="D180:J180" si="91">D$25</f>
        <v>2022</v>
      </c>
      <c r="E180" s="462">
        <f t="shared" si="91"/>
        <v>2023</v>
      </c>
      <c r="F180" s="462">
        <f t="shared" si="91"/>
        <v>2024</v>
      </c>
      <c r="G180" s="462">
        <f t="shared" si="91"/>
        <v>2025</v>
      </c>
      <c r="H180" s="462">
        <f t="shared" si="91"/>
        <v>2026</v>
      </c>
      <c r="I180" s="462">
        <f t="shared" si="91"/>
        <v>2027</v>
      </c>
      <c r="J180" s="463">
        <f t="shared" si="91"/>
        <v>2028</v>
      </c>
      <c r="L180" s="508" t="str">
        <f>B180</f>
        <v>Catégorie d'emploi 10 : xxx</v>
      </c>
      <c r="M180" s="491">
        <v>2022</v>
      </c>
      <c r="N180" s="492">
        <v>2023</v>
      </c>
      <c r="O180" s="492">
        <v>2024</v>
      </c>
      <c r="P180" s="492">
        <v>2025</v>
      </c>
      <c r="Q180" s="492">
        <v>2026</v>
      </c>
      <c r="R180" s="492">
        <v>2027</v>
      </c>
      <c r="S180" s="493">
        <v>2028</v>
      </c>
    </row>
    <row r="181" spans="1:19" ht="13.5" thickBot="1">
      <c r="A181" s="506">
        <f t="shared" si="69"/>
        <v>0</v>
      </c>
      <c r="B181" s="464" t="s">
        <v>234</v>
      </c>
      <c r="C181" s="464"/>
      <c r="D181" s="438"/>
      <c r="E181" s="438"/>
      <c r="F181" s="438"/>
      <c r="G181" s="438"/>
      <c r="H181" s="438"/>
      <c r="I181" s="438"/>
      <c r="J181" s="465"/>
      <c r="L181" s="435" t="s">
        <v>224</v>
      </c>
      <c r="M181" s="436">
        <f>D182-D186</f>
        <v>0</v>
      </c>
      <c r="N181" s="436">
        <f>E182-E186</f>
        <v>0</v>
      </c>
      <c r="O181" s="436">
        <f t="shared" ref="O181:S181" si="92">F182-F186</f>
        <v>0</v>
      </c>
      <c r="P181" s="436">
        <f t="shared" si="92"/>
        <v>0</v>
      </c>
      <c r="Q181" s="436">
        <f t="shared" si="92"/>
        <v>0</v>
      </c>
      <c r="R181" s="436">
        <f t="shared" si="92"/>
        <v>0</v>
      </c>
      <c r="S181" s="436">
        <f t="shared" si="92"/>
        <v>0</v>
      </c>
    </row>
    <row r="182" spans="1:19" ht="13.5" thickBot="1">
      <c r="A182" s="506">
        <f t="shared" si="69"/>
        <v>0</v>
      </c>
      <c r="B182" s="466" t="s">
        <v>235</v>
      </c>
      <c r="C182" s="467"/>
      <c r="D182" s="495"/>
      <c r="E182" s="495"/>
      <c r="F182" s="495"/>
      <c r="G182" s="495"/>
      <c r="H182" s="495"/>
      <c r="I182" s="495"/>
      <c r="J182" s="496"/>
      <c r="L182" s="441" t="s">
        <v>226</v>
      </c>
      <c r="M182" s="442"/>
      <c r="N182" s="436">
        <f t="shared" ref="N182:S182" si="93">N183+N184</f>
        <v>0</v>
      </c>
      <c r="O182" s="436">
        <f t="shared" si="93"/>
        <v>0</v>
      </c>
      <c r="P182" s="436">
        <f t="shared" si="93"/>
        <v>0</v>
      </c>
      <c r="Q182" s="436">
        <f t="shared" si="93"/>
        <v>0</v>
      </c>
      <c r="R182" s="436">
        <f t="shared" si="93"/>
        <v>0</v>
      </c>
      <c r="S182" s="436">
        <f t="shared" si="93"/>
        <v>0</v>
      </c>
    </row>
    <row r="183" spans="1:19" ht="13.5" thickBot="1">
      <c r="A183" s="506">
        <f t="shared" si="69"/>
        <v>0</v>
      </c>
      <c r="B183" s="466" t="s">
        <v>236</v>
      </c>
      <c r="C183" s="467"/>
      <c r="D183" s="497"/>
      <c r="E183" s="497"/>
      <c r="F183" s="497"/>
      <c r="G183" s="497"/>
      <c r="H183" s="497"/>
      <c r="I183" s="497"/>
      <c r="J183" s="498"/>
      <c r="L183" s="447" t="s">
        <v>228</v>
      </c>
      <c r="M183" s="436">
        <f>(D182*D184)-(D186*D188)</f>
        <v>0</v>
      </c>
      <c r="N183" s="436">
        <f>(E182*E184)-(E186*E188)</f>
        <v>0</v>
      </c>
      <c r="O183" s="436">
        <f t="shared" ref="O183:S183" si="94">(F182*F184)-(F186*F188)</f>
        <v>0</v>
      </c>
      <c r="P183" s="436">
        <f t="shared" si="94"/>
        <v>0</v>
      </c>
      <c r="Q183" s="436">
        <f t="shared" si="94"/>
        <v>0</v>
      </c>
      <c r="R183" s="436">
        <f t="shared" si="94"/>
        <v>0</v>
      </c>
      <c r="S183" s="436">
        <f t="shared" si="94"/>
        <v>0</v>
      </c>
    </row>
    <row r="184" spans="1:19" ht="13.5" thickBot="1">
      <c r="A184" s="506">
        <f t="shared" si="69"/>
        <v>0</v>
      </c>
      <c r="B184" s="468" t="s">
        <v>237</v>
      </c>
      <c r="C184" s="466"/>
      <c r="D184" s="469">
        <f t="shared" ref="D184:J184" si="95">(13-ROUND(D183,1))/12</f>
        <v>1.0833333333333333</v>
      </c>
      <c r="E184" s="469">
        <f t="shared" si="95"/>
        <v>1.0833333333333333</v>
      </c>
      <c r="F184" s="469">
        <f t="shared" si="95"/>
        <v>1.0833333333333333</v>
      </c>
      <c r="G184" s="469">
        <f t="shared" si="95"/>
        <v>1.0833333333333333</v>
      </c>
      <c r="H184" s="469">
        <f t="shared" si="95"/>
        <v>1.0833333333333333</v>
      </c>
      <c r="I184" s="469">
        <f t="shared" si="95"/>
        <v>1.0833333333333333</v>
      </c>
      <c r="J184" s="470">
        <f t="shared" si="95"/>
        <v>1.0833333333333333</v>
      </c>
      <c r="L184" s="452" t="s">
        <v>230</v>
      </c>
      <c r="M184" s="442"/>
      <c r="N184" s="436">
        <f>D182*(1-D184)-D186*(1-D188)</f>
        <v>0</v>
      </c>
      <c r="O184" s="436">
        <f t="shared" ref="O184:S184" si="96">E182*(1-E184)-E186*(1-E188)</f>
        <v>0</v>
      </c>
      <c r="P184" s="436">
        <f t="shared" si="96"/>
        <v>0</v>
      </c>
      <c r="Q184" s="436">
        <f t="shared" si="96"/>
        <v>0</v>
      </c>
      <c r="R184" s="436">
        <f t="shared" si="96"/>
        <v>0</v>
      </c>
      <c r="S184" s="436">
        <f t="shared" si="96"/>
        <v>0</v>
      </c>
    </row>
    <row r="185" spans="1:19">
      <c r="A185" s="506">
        <f t="shared" si="69"/>
        <v>0</v>
      </c>
      <c r="B185" s="471" t="s">
        <v>238</v>
      </c>
      <c r="C185" s="471"/>
      <c r="D185" s="472"/>
      <c r="E185" s="473"/>
      <c r="F185" s="473"/>
      <c r="G185" s="473"/>
      <c r="H185" s="473"/>
      <c r="I185" s="473"/>
      <c r="J185" s="474"/>
    </row>
    <row r="186" spans="1:19">
      <c r="A186" s="506">
        <f t="shared" si="69"/>
        <v>0</v>
      </c>
      <c r="B186" s="466" t="s">
        <v>239</v>
      </c>
      <c r="C186" s="467"/>
      <c r="D186" s="495"/>
      <c r="E186" s="495"/>
      <c r="F186" s="495"/>
      <c r="G186" s="495"/>
      <c r="H186" s="495"/>
      <c r="I186" s="495"/>
      <c r="J186" s="496"/>
    </row>
    <row r="187" spans="1:19">
      <c r="A187" s="506">
        <f t="shared" si="69"/>
        <v>0</v>
      </c>
      <c r="B187" s="466" t="s">
        <v>240</v>
      </c>
      <c r="C187" s="467"/>
      <c r="D187" s="497"/>
      <c r="E187" s="497"/>
      <c r="F187" s="497"/>
      <c r="G187" s="497"/>
      <c r="H187" s="497"/>
      <c r="I187" s="497"/>
      <c r="J187" s="498"/>
    </row>
    <row r="188" spans="1:19" ht="13.5" thickBot="1">
      <c r="A188" s="506">
        <f t="shared" si="69"/>
        <v>0</v>
      </c>
      <c r="B188" s="468" t="s">
        <v>241</v>
      </c>
      <c r="C188" s="475">
        <f>(13-C187)/12</f>
        <v>1.0833333333333333</v>
      </c>
      <c r="D188" s="469">
        <f t="shared" ref="D188:J188" si="97">(13-ROUND(D187,1))/12</f>
        <v>1.0833333333333333</v>
      </c>
      <c r="E188" s="469">
        <f t="shared" si="97"/>
        <v>1.0833333333333333</v>
      </c>
      <c r="F188" s="469">
        <f t="shared" si="97"/>
        <v>1.0833333333333333</v>
      </c>
      <c r="G188" s="469">
        <f t="shared" si="97"/>
        <v>1.0833333333333333</v>
      </c>
      <c r="H188" s="469">
        <f t="shared" si="97"/>
        <v>1.0833333333333333</v>
      </c>
      <c r="I188" s="469">
        <f t="shared" si="97"/>
        <v>1.0833333333333333</v>
      </c>
      <c r="J188" s="470">
        <f t="shared" si="97"/>
        <v>1.0833333333333333</v>
      </c>
    </row>
    <row r="189" spans="1:19">
      <c r="A189" s="506">
        <f t="shared" si="69"/>
        <v>0</v>
      </c>
      <c r="B189" s="431" t="s">
        <v>242</v>
      </c>
      <c r="C189" s="476"/>
      <c r="D189" s="477">
        <f>DATE(D$25,INT(D183),1+30*(D183-INT(D183)))</f>
        <v>44531</v>
      </c>
      <c r="E189" s="477">
        <f t="shared" ref="E189:J189" si="98">DATE(E$25,INT(E183),1+30*(E183-INT(E183)))</f>
        <v>44896</v>
      </c>
      <c r="F189" s="477">
        <f t="shared" si="98"/>
        <v>45261</v>
      </c>
      <c r="G189" s="477">
        <f t="shared" si="98"/>
        <v>45627</v>
      </c>
      <c r="H189" s="477">
        <f t="shared" si="98"/>
        <v>45992</v>
      </c>
      <c r="I189" s="477">
        <f t="shared" si="98"/>
        <v>46357</v>
      </c>
      <c r="J189" s="478">
        <f t="shared" si="98"/>
        <v>46722</v>
      </c>
    </row>
    <row r="190" spans="1:19" ht="13.5" thickBot="1">
      <c r="A190" s="506">
        <f t="shared" si="69"/>
        <v>0</v>
      </c>
      <c r="B190" s="479" t="s">
        <v>243</v>
      </c>
      <c r="C190" s="480">
        <f>DATE(C$25,INT(C187),1+30*(C187-INT(C187)))</f>
        <v>44166</v>
      </c>
      <c r="D190" s="481">
        <f>DATE(D$25,INT(D187),1+30*(D187-INT(D187)))</f>
        <v>44531</v>
      </c>
      <c r="E190" s="481">
        <f t="shared" ref="E190:J190" si="99">DATE(E$25,INT(E187),1+30*(E187-INT(E187)))</f>
        <v>44896</v>
      </c>
      <c r="F190" s="481">
        <f t="shared" si="99"/>
        <v>45261</v>
      </c>
      <c r="G190" s="481">
        <f t="shared" si="99"/>
        <v>45627</v>
      </c>
      <c r="H190" s="481">
        <f t="shared" si="99"/>
        <v>45992</v>
      </c>
      <c r="I190" s="481">
        <f t="shared" si="99"/>
        <v>46357</v>
      </c>
      <c r="J190" s="482">
        <f t="shared" si="99"/>
        <v>46722</v>
      </c>
    </row>
    <row r="191" spans="1:19" ht="6" customHeight="1" thickBot="1">
      <c r="A191" s="506">
        <f t="shared" si="69"/>
        <v>0</v>
      </c>
      <c r="B191" s="430"/>
      <c r="C191" s="430"/>
      <c r="D191" s="430"/>
      <c r="E191" s="430"/>
      <c r="F191" s="430"/>
      <c r="G191" s="430"/>
      <c r="H191" s="430"/>
      <c r="I191" s="430"/>
      <c r="J191" s="438"/>
    </row>
    <row r="192" spans="1:19" ht="13.5" hidden="1" thickBot="1">
      <c r="A192" s="506">
        <f t="shared" si="69"/>
        <v>0</v>
      </c>
      <c r="B192" s="430"/>
      <c r="C192" s="430"/>
      <c r="D192" s="430"/>
      <c r="E192" s="430"/>
      <c r="F192" s="430"/>
      <c r="G192" s="430"/>
      <c r="H192" s="430"/>
      <c r="I192" s="430"/>
      <c r="J192" s="438"/>
    </row>
    <row r="193" spans="1:19" ht="13.5" hidden="1" thickBot="1">
      <c r="A193" s="506">
        <f t="shared" si="69"/>
        <v>0</v>
      </c>
      <c r="B193" s="485"/>
      <c r="C193" s="438"/>
      <c r="D193" s="438"/>
      <c r="E193" s="486"/>
      <c r="F193" s="486"/>
      <c r="G193" s="486"/>
      <c r="H193" s="486"/>
      <c r="I193" s="486"/>
      <c r="J193" s="486"/>
    </row>
    <row r="194" spans="1:19" ht="13.5" hidden="1" thickBot="1">
      <c r="A194" s="506">
        <f t="shared" si="69"/>
        <v>0</v>
      </c>
      <c r="B194" s="485"/>
      <c r="C194" s="438"/>
      <c r="D194" s="438"/>
      <c r="E194" s="486"/>
      <c r="F194" s="486"/>
      <c r="G194" s="486"/>
      <c r="H194" s="486"/>
      <c r="I194" s="486"/>
      <c r="J194" s="486"/>
    </row>
    <row r="195" spans="1:19" ht="13.5" hidden="1" thickBot="1">
      <c r="A195" s="506">
        <f t="shared" si="69"/>
        <v>0</v>
      </c>
      <c r="B195" s="485"/>
      <c r="C195" s="438"/>
      <c r="D195" s="438"/>
      <c r="E195" s="486"/>
      <c r="F195" s="486"/>
      <c r="G195" s="486"/>
      <c r="H195" s="486"/>
      <c r="I195" s="486"/>
      <c r="J195" s="486"/>
    </row>
    <row r="196" spans="1:19" ht="13.5" hidden="1" thickBot="1">
      <c r="A196" s="506">
        <f t="shared" si="69"/>
        <v>0</v>
      </c>
      <c r="B196" s="487"/>
      <c r="C196" s="438"/>
      <c r="D196" s="438"/>
      <c r="E196" s="469"/>
      <c r="F196" s="469"/>
      <c r="G196" s="469"/>
      <c r="H196" s="469"/>
      <c r="I196" s="469"/>
      <c r="J196" s="469"/>
    </row>
    <row r="197" spans="1:19" ht="16.5" thickBot="1">
      <c r="A197" s="506">
        <f t="shared" si="69"/>
        <v>0</v>
      </c>
      <c r="B197" s="494" t="s">
        <v>253</v>
      </c>
      <c r="C197" s="461"/>
      <c r="D197" s="462">
        <f t="shared" ref="D197:J197" si="100">D$25</f>
        <v>2022</v>
      </c>
      <c r="E197" s="462">
        <f t="shared" si="100"/>
        <v>2023</v>
      </c>
      <c r="F197" s="462">
        <f t="shared" si="100"/>
        <v>2024</v>
      </c>
      <c r="G197" s="462">
        <f t="shared" si="100"/>
        <v>2025</v>
      </c>
      <c r="H197" s="462">
        <f t="shared" si="100"/>
        <v>2026</v>
      </c>
      <c r="I197" s="462">
        <f t="shared" si="100"/>
        <v>2027</v>
      </c>
      <c r="J197" s="463">
        <f t="shared" si="100"/>
        <v>2028</v>
      </c>
      <c r="L197" s="508" t="str">
        <f>B197</f>
        <v>Catégorie d'emploi 11 : xxx</v>
      </c>
      <c r="M197" s="491">
        <v>2022</v>
      </c>
      <c r="N197" s="492">
        <v>2023</v>
      </c>
      <c r="O197" s="492">
        <v>2024</v>
      </c>
      <c r="P197" s="492">
        <v>2025</v>
      </c>
      <c r="Q197" s="492">
        <v>2026</v>
      </c>
      <c r="R197" s="492">
        <v>2027</v>
      </c>
      <c r="S197" s="493">
        <v>2028</v>
      </c>
    </row>
    <row r="198" spans="1:19" ht="13.5" thickBot="1">
      <c r="A198" s="506">
        <f t="shared" si="69"/>
        <v>0</v>
      </c>
      <c r="B198" s="464" t="s">
        <v>234</v>
      </c>
      <c r="C198" s="464"/>
      <c r="D198" s="438"/>
      <c r="E198" s="438"/>
      <c r="F198" s="438"/>
      <c r="G198" s="438"/>
      <c r="H198" s="438"/>
      <c r="I198" s="438"/>
      <c r="J198" s="465"/>
      <c r="L198" s="435" t="s">
        <v>224</v>
      </c>
      <c r="M198" s="436">
        <f>D199-D203</f>
        <v>0</v>
      </c>
      <c r="N198" s="436">
        <f>E199-E203</f>
        <v>0</v>
      </c>
      <c r="O198" s="436">
        <f t="shared" ref="O198:S198" si="101">F199-F203</f>
        <v>0</v>
      </c>
      <c r="P198" s="436">
        <f t="shared" si="101"/>
        <v>0</v>
      </c>
      <c r="Q198" s="436">
        <f t="shared" si="101"/>
        <v>0</v>
      </c>
      <c r="R198" s="436">
        <f t="shared" si="101"/>
        <v>0</v>
      </c>
      <c r="S198" s="436">
        <f t="shared" si="101"/>
        <v>0</v>
      </c>
    </row>
    <row r="199" spans="1:19" ht="13.5" thickBot="1">
      <c r="A199" s="506">
        <f t="shared" si="69"/>
        <v>0</v>
      </c>
      <c r="B199" s="466" t="s">
        <v>235</v>
      </c>
      <c r="C199" s="467"/>
      <c r="D199" s="495"/>
      <c r="E199" s="495"/>
      <c r="F199" s="495"/>
      <c r="G199" s="495"/>
      <c r="H199" s="495"/>
      <c r="I199" s="495"/>
      <c r="J199" s="496"/>
      <c r="L199" s="441" t="s">
        <v>226</v>
      </c>
      <c r="M199" s="442"/>
      <c r="N199" s="436">
        <f t="shared" ref="N199:S199" si="102">N200+N201</f>
        <v>0</v>
      </c>
      <c r="O199" s="436">
        <f t="shared" si="102"/>
        <v>0</v>
      </c>
      <c r="P199" s="436">
        <f t="shared" si="102"/>
        <v>0</v>
      </c>
      <c r="Q199" s="436">
        <f t="shared" si="102"/>
        <v>0</v>
      </c>
      <c r="R199" s="436">
        <f t="shared" si="102"/>
        <v>0</v>
      </c>
      <c r="S199" s="436">
        <f t="shared" si="102"/>
        <v>0</v>
      </c>
    </row>
    <row r="200" spans="1:19" ht="13.5" thickBot="1">
      <c r="A200" s="506">
        <f t="shared" si="69"/>
        <v>0</v>
      </c>
      <c r="B200" s="466" t="s">
        <v>236</v>
      </c>
      <c r="C200" s="467"/>
      <c r="D200" s="497"/>
      <c r="E200" s="497"/>
      <c r="F200" s="497"/>
      <c r="G200" s="497"/>
      <c r="H200" s="497"/>
      <c r="I200" s="497"/>
      <c r="J200" s="498"/>
      <c r="L200" s="447" t="s">
        <v>228</v>
      </c>
      <c r="M200" s="436">
        <f>(D199*D201)-(D203*D205)</f>
        <v>0</v>
      </c>
      <c r="N200" s="436">
        <f>(E199*E201)-(E203*E205)</f>
        <v>0</v>
      </c>
      <c r="O200" s="436">
        <f t="shared" ref="O200:S200" si="103">(F199*F201)-(F203*F205)</f>
        <v>0</v>
      </c>
      <c r="P200" s="436">
        <f t="shared" si="103"/>
        <v>0</v>
      </c>
      <c r="Q200" s="436">
        <f t="shared" si="103"/>
        <v>0</v>
      </c>
      <c r="R200" s="436">
        <f t="shared" si="103"/>
        <v>0</v>
      </c>
      <c r="S200" s="436">
        <f t="shared" si="103"/>
        <v>0</v>
      </c>
    </row>
    <row r="201" spans="1:19" ht="13.5" thickBot="1">
      <c r="A201" s="506">
        <f t="shared" ref="A201:A224" si="104">A200</f>
        <v>0</v>
      </c>
      <c r="B201" s="468" t="s">
        <v>237</v>
      </c>
      <c r="C201" s="466"/>
      <c r="D201" s="469">
        <f t="shared" ref="D201:J201" si="105">(13-ROUND(D200,1))/12</f>
        <v>1.0833333333333333</v>
      </c>
      <c r="E201" s="469">
        <f t="shared" si="105"/>
        <v>1.0833333333333333</v>
      </c>
      <c r="F201" s="469">
        <f t="shared" si="105"/>
        <v>1.0833333333333333</v>
      </c>
      <c r="G201" s="469">
        <f t="shared" si="105"/>
        <v>1.0833333333333333</v>
      </c>
      <c r="H201" s="469">
        <f t="shared" si="105"/>
        <v>1.0833333333333333</v>
      </c>
      <c r="I201" s="469">
        <f t="shared" si="105"/>
        <v>1.0833333333333333</v>
      </c>
      <c r="J201" s="470">
        <f t="shared" si="105"/>
        <v>1.0833333333333333</v>
      </c>
      <c r="L201" s="452" t="s">
        <v>230</v>
      </c>
      <c r="M201" s="442"/>
      <c r="N201" s="436">
        <f>D199*(1-D201)-D203*(1-D205)</f>
        <v>0</v>
      </c>
      <c r="O201" s="436">
        <f t="shared" ref="O201:S201" si="106">E199*(1-E201)-E203*(1-E205)</f>
        <v>0</v>
      </c>
      <c r="P201" s="436">
        <f t="shared" si="106"/>
        <v>0</v>
      </c>
      <c r="Q201" s="436">
        <f t="shared" si="106"/>
        <v>0</v>
      </c>
      <c r="R201" s="436">
        <f t="shared" si="106"/>
        <v>0</v>
      </c>
      <c r="S201" s="436">
        <f t="shared" si="106"/>
        <v>0</v>
      </c>
    </row>
    <row r="202" spans="1:19">
      <c r="A202" s="506">
        <f t="shared" si="104"/>
        <v>0</v>
      </c>
      <c r="B202" s="471" t="s">
        <v>238</v>
      </c>
      <c r="C202" s="471"/>
      <c r="D202" s="472"/>
      <c r="E202" s="473"/>
      <c r="F202" s="473"/>
      <c r="G202" s="473"/>
      <c r="H202" s="473"/>
      <c r="I202" s="473"/>
      <c r="J202" s="474"/>
    </row>
    <row r="203" spans="1:19">
      <c r="A203" s="506">
        <f t="shared" si="104"/>
        <v>0</v>
      </c>
      <c r="B203" s="466" t="s">
        <v>239</v>
      </c>
      <c r="C203" s="467"/>
      <c r="D203" s="495"/>
      <c r="E203" s="495"/>
      <c r="F203" s="495"/>
      <c r="G203" s="495"/>
      <c r="H203" s="495"/>
      <c r="I203" s="495"/>
      <c r="J203" s="496"/>
    </row>
    <row r="204" spans="1:19">
      <c r="A204" s="506">
        <f t="shared" si="104"/>
        <v>0</v>
      </c>
      <c r="B204" s="466" t="s">
        <v>240</v>
      </c>
      <c r="C204" s="467"/>
      <c r="D204" s="497"/>
      <c r="E204" s="497"/>
      <c r="F204" s="497"/>
      <c r="G204" s="497"/>
      <c r="H204" s="497"/>
      <c r="I204" s="497"/>
      <c r="J204" s="498"/>
    </row>
    <row r="205" spans="1:19" ht="13.5" thickBot="1">
      <c r="A205" s="506">
        <f t="shared" si="104"/>
        <v>0</v>
      </c>
      <c r="B205" s="468" t="s">
        <v>241</v>
      </c>
      <c r="C205" s="475">
        <f>(13-C204)/12</f>
        <v>1.0833333333333333</v>
      </c>
      <c r="D205" s="469">
        <f t="shared" ref="D205:J205" si="107">(13-ROUND(D204,1))/12</f>
        <v>1.0833333333333333</v>
      </c>
      <c r="E205" s="469">
        <f t="shared" si="107"/>
        <v>1.0833333333333333</v>
      </c>
      <c r="F205" s="469">
        <f t="shared" si="107"/>
        <v>1.0833333333333333</v>
      </c>
      <c r="G205" s="469">
        <f t="shared" si="107"/>
        <v>1.0833333333333333</v>
      </c>
      <c r="H205" s="469">
        <f t="shared" si="107"/>
        <v>1.0833333333333333</v>
      </c>
      <c r="I205" s="469">
        <f t="shared" si="107"/>
        <v>1.0833333333333333</v>
      </c>
      <c r="J205" s="470">
        <f t="shared" si="107"/>
        <v>1.0833333333333333</v>
      </c>
    </row>
    <row r="206" spans="1:19">
      <c r="A206" s="506">
        <f t="shared" si="104"/>
        <v>0</v>
      </c>
      <c r="B206" s="431" t="s">
        <v>242</v>
      </c>
      <c r="C206" s="476"/>
      <c r="D206" s="477">
        <f>DATE(D$25,INT(D200),1+30*(D200-INT(D200)))</f>
        <v>44531</v>
      </c>
      <c r="E206" s="477">
        <f t="shared" ref="E206:J206" si="108">DATE(E$25,INT(E200),1+30*(E200-INT(E200)))</f>
        <v>44896</v>
      </c>
      <c r="F206" s="477">
        <f t="shared" si="108"/>
        <v>45261</v>
      </c>
      <c r="G206" s="477">
        <f t="shared" si="108"/>
        <v>45627</v>
      </c>
      <c r="H206" s="477">
        <f t="shared" si="108"/>
        <v>45992</v>
      </c>
      <c r="I206" s="477">
        <f t="shared" si="108"/>
        <v>46357</v>
      </c>
      <c r="J206" s="478">
        <f t="shared" si="108"/>
        <v>46722</v>
      </c>
    </row>
    <row r="207" spans="1:19" ht="13.5" thickBot="1">
      <c r="A207" s="506">
        <f t="shared" si="104"/>
        <v>0</v>
      </c>
      <c r="B207" s="479" t="s">
        <v>243</v>
      </c>
      <c r="C207" s="480">
        <f>DATE(C$25,INT(C204),1+30*(C204-INT(C204)))</f>
        <v>44166</v>
      </c>
      <c r="D207" s="481">
        <f>DATE(D$25,INT(D204),1+30*(D204-INT(D204)))</f>
        <v>44531</v>
      </c>
      <c r="E207" s="481">
        <f t="shared" ref="E207:J207" si="109">DATE(E$25,INT(E204),1+30*(E204-INT(E204)))</f>
        <v>44896</v>
      </c>
      <c r="F207" s="481">
        <f t="shared" si="109"/>
        <v>45261</v>
      </c>
      <c r="G207" s="481">
        <f t="shared" si="109"/>
        <v>45627</v>
      </c>
      <c r="H207" s="481">
        <f t="shared" si="109"/>
        <v>45992</v>
      </c>
      <c r="I207" s="481">
        <f t="shared" si="109"/>
        <v>46357</v>
      </c>
      <c r="J207" s="482">
        <f t="shared" si="109"/>
        <v>46722</v>
      </c>
    </row>
    <row r="208" spans="1:19" ht="6" customHeight="1" thickBot="1">
      <c r="A208" s="506">
        <f t="shared" si="104"/>
        <v>0</v>
      </c>
      <c r="B208" s="430"/>
      <c r="C208" s="430"/>
      <c r="D208" s="430"/>
      <c r="E208" s="430"/>
      <c r="F208" s="430"/>
      <c r="G208" s="430"/>
      <c r="H208" s="430"/>
      <c r="I208" s="430"/>
      <c r="J208" s="438"/>
    </row>
    <row r="209" spans="1:19" ht="13.5" hidden="1" thickBot="1">
      <c r="A209" s="506">
        <f t="shared" si="104"/>
        <v>0</v>
      </c>
      <c r="B209" s="430"/>
      <c r="C209" s="430"/>
      <c r="D209" s="430"/>
      <c r="E209" s="430"/>
      <c r="F209" s="430"/>
      <c r="G209" s="430"/>
      <c r="H209" s="430"/>
      <c r="I209" s="430"/>
      <c r="J209" s="438"/>
    </row>
    <row r="210" spans="1:19" ht="13.5" hidden="1" thickBot="1">
      <c r="A210" s="506">
        <f t="shared" si="104"/>
        <v>0</v>
      </c>
      <c r="B210" s="485"/>
      <c r="C210" s="438"/>
      <c r="D210" s="438"/>
      <c r="E210" s="486"/>
      <c r="F210" s="486"/>
      <c r="G210" s="486"/>
      <c r="H210" s="486"/>
      <c r="I210" s="486"/>
      <c r="J210" s="486"/>
    </row>
    <row r="211" spans="1:19" ht="13.5" hidden="1" thickBot="1">
      <c r="A211" s="506">
        <f t="shared" si="104"/>
        <v>0</v>
      </c>
      <c r="B211" s="485"/>
      <c r="C211" s="438"/>
      <c r="D211" s="438"/>
      <c r="E211" s="486"/>
      <c r="F211" s="486"/>
      <c r="G211" s="486"/>
      <c r="H211" s="486"/>
      <c r="I211" s="486"/>
      <c r="J211" s="486"/>
    </row>
    <row r="212" spans="1:19" ht="13.5" hidden="1" thickBot="1">
      <c r="A212" s="506">
        <f t="shared" si="104"/>
        <v>0</v>
      </c>
      <c r="B212" s="485"/>
      <c r="C212" s="438"/>
      <c r="D212" s="438"/>
      <c r="E212" s="486"/>
      <c r="F212" s="486"/>
      <c r="G212" s="486"/>
      <c r="H212" s="486"/>
      <c r="I212" s="486"/>
      <c r="J212" s="486"/>
    </row>
    <row r="213" spans="1:19" ht="13.5" hidden="1" thickBot="1">
      <c r="A213" s="506">
        <f t="shared" si="104"/>
        <v>0</v>
      </c>
      <c r="B213" s="487"/>
      <c r="C213" s="438"/>
      <c r="D213" s="438"/>
      <c r="E213" s="469"/>
      <c r="F213" s="469"/>
      <c r="G213" s="469"/>
      <c r="H213" s="469"/>
      <c r="I213" s="469"/>
      <c r="J213" s="469"/>
    </row>
    <row r="214" spans="1:19" ht="16.5" thickBot="1">
      <c r="A214" s="506">
        <f t="shared" si="104"/>
        <v>0</v>
      </c>
      <c r="B214" s="494" t="s">
        <v>254</v>
      </c>
      <c r="C214" s="461"/>
      <c r="D214" s="462">
        <f t="shared" ref="D214:J214" si="110">D$25</f>
        <v>2022</v>
      </c>
      <c r="E214" s="462">
        <f t="shared" si="110"/>
        <v>2023</v>
      </c>
      <c r="F214" s="462">
        <f t="shared" si="110"/>
        <v>2024</v>
      </c>
      <c r="G214" s="462">
        <f t="shared" si="110"/>
        <v>2025</v>
      </c>
      <c r="H214" s="462">
        <f t="shared" si="110"/>
        <v>2026</v>
      </c>
      <c r="I214" s="462">
        <f t="shared" si="110"/>
        <v>2027</v>
      </c>
      <c r="J214" s="463">
        <f t="shared" si="110"/>
        <v>2028</v>
      </c>
      <c r="L214" s="508" t="str">
        <f>B214</f>
        <v>Catégorie d'emploi 12 : Ouvriers de l'Etat</v>
      </c>
      <c r="M214" s="491">
        <v>2022</v>
      </c>
      <c r="N214" s="492">
        <v>2023</v>
      </c>
      <c r="O214" s="492">
        <v>2024</v>
      </c>
      <c r="P214" s="492">
        <v>2025</v>
      </c>
      <c r="Q214" s="492">
        <v>2026</v>
      </c>
      <c r="R214" s="492">
        <v>2027</v>
      </c>
      <c r="S214" s="493">
        <v>2028</v>
      </c>
    </row>
    <row r="215" spans="1:19" ht="13.5" thickBot="1">
      <c r="A215" s="506">
        <f t="shared" si="104"/>
        <v>0</v>
      </c>
      <c r="B215" s="464" t="s">
        <v>234</v>
      </c>
      <c r="C215" s="464"/>
      <c r="D215" s="438"/>
      <c r="E215" s="438"/>
      <c r="F215" s="438"/>
      <c r="G215" s="438"/>
      <c r="H215" s="438"/>
      <c r="I215" s="438"/>
      <c r="J215" s="465"/>
      <c r="L215" s="435" t="s">
        <v>224</v>
      </c>
      <c r="M215" s="436">
        <f>D216-D220</f>
        <v>0</v>
      </c>
      <c r="N215" s="436">
        <f>E216-E220</f>
        <v>0</v>
      </c>
      <c r="O215" s="436">
        <f t="shared" ref="O215:S215" si="111">F216-F220</f>
        <v>0</v>
      </c>
      <c r="P215" s="436">
        <f t="shared" si="111"/>
        <v>0</v>
      </c>
      <c r="Q215" s="436">
        <f t="shared" si="111"/>
        <v>0</v>
      </c>
      <c r="R215" s="436">
        <f t="shared" si="111"/>
        <v>0</v>
      </c>
      <c r="S215" s="436">
        <f t="shared" si="111"/>
        <v>0</v>
      </c>
    </row>
    <row r="216" spans="1:19" ht="13.5" thickBot="1">
      <c r="A216" s="506">
        <f t="shared" si="104"/>
        <v>0</v>
      </c>
      <c r="B216" s="466" t="s">
        <v>235</v>
      </c>
      <c r="C216" s="467"/>
      <c r="D216" s="495"/>
      <c r="E216" s="495"/>
      <c r="F216" s="495"/>
      <c r="G216" s="495"/>
      <c r="H216" s="495"/>
      <c r="I216" s="495"/>
      <c r="J216" s="496"/>
      <c r="L216" s="441" t="s">
        <v>226</v>
      </c>
      <c r="M216" s="442"/>
      <c r="N216" s="436">
        <f t="shared" ref="N216:S216" si="112">N217+N218</f>
        <v>0</v>
      </c>
      <c r="O216" s="436">
        <f t="shared" si="112"/>
        <v>0</v>
      </c>
      <c r="P216" s="436">
        <f t="shared" si="112"/>
        <v>0</v>
      </c>
      <c r="Q216" s="436">
        <f t="shared" si="112"/>
        <v>0</v>
      </c>
      <c r="R216" s="436">
        <f t="shared" si="112"/>
        <v>0</v>
      </c>
      <c r="S216" s="436">
        <f t="shared" si="112"/>
        <v>0</v>
      </c>
    </row>
    <row r="217" spans="1:19" ht="13.5" thickBot="1">
      <c r="A217" s="506">
        <f t="shared" si="104"/>
        <v>0</v>
      </c>
      <c r="B217" s="466" t="s">
        <v>236</v>
      </c>
      <c r="C217" s="467"/>
      <c r="D217" s="497"/>
      <c r="E217" s="497"/>
      <c r="F217" s="497"/>
      <c r="G217" s="497"/>
      <c r="H217" s="497"/>
      <c r="I217" s="497"/>
      <c r="J217" s="498"/>
      <c r="L217" s="447" t="s">
        <v>228</v>
      </c>
      <c r="M217" s="436">
        <f>(D216*D218)-(D220*D222)</f>
        <v>0</v>
      </c>
      <c r="N217" s="436">
        <f>(E216*E218)-(E220*E222)</f>
        <v>0</v>
      </c>
      <c r="O217" s="436">
        <f t="shared" ref="O217:S217" si="113">(F216*F218)-(F220*F222)</f>
        <v>0</v>
      </c>
      <c r="P217" s="436">
        <f t="shared" si="113"/>
        <v>0</v>
      </c>
      <c r="Q217" s="436">
        <f t="shared" si="113"/>
        <v>0</v>
      </c>
      <c r="R217" s="436">
        <f t="shared" si="113"/>
        <v>0</v>
      </c>
      <c r="S217" s="436">
        <f t="shared" si="113"/>
        <v>0</v>
      </c>
    </row>
    <row r="218" spans="1:19" ht="13.5" thickBot="1">
      <c r="A218" s="506">
        <f t="shared" si="104"/>
        <v>0</v>
      </c>
      <c r="B218" s="468" t="s">
        <v>237</v>
      </c>
      <c r="C218" s="466"/>
      <c r="D218" s="469">
        <f t="shared" ref="D218:J218" si="114">(13-ROUND(D217,1))/12</f>
        <v>1.0833333333333333</v>
      </c>
      <c r="E218" s="469">
        <f t="shared" si="114"/>
        <v>1.0833333333333333</v>
      </c>
      <c r="F218" s="469">
        <f t="shared" si="114"/>
        <v>1.0833333333333333</v>
      </c>
      <c r="G218" s="469">
        <f t="shared" si="114"/>
        <v>1.0833333333333333</v>
      </c>
      <c r="H218" s="469">
        <f t="shared" si="114"/>
        <v>1.0833333333333333</v>
      </c>
      <c r="I218" s="469">
        <f t="shared" si="114"/>
        <v>1.0833333333333333</v>
      </c>
      <c r="J218" s="470">
        <f t="shared" si="114"/>
        <v>1.0833333333333333</v>
      </c>
      <c r="L218" s="452" t="s">
        <v>230</v>
      </c>
      <c r="M218" s="442"/>
      <c r="N218" s="436">
        <f>D216*(1-D218)-D220*(1-D222)</f>
        <v>0</v>
      </c>
      <c r="O218" s="436">
        <f t="shared" ref="O218:S218" si="115">E216*(1-E218)-E220*(1-E222)</f>
        <v>0</v>
      </c>
      <c r="P218" s="436">
        <f t="shared" si="115"/>
        <v>0</v>
      </c>
      <c r="Q218" s="436">
        <f t="shared" si="115"/>
        <v>0</v>
      </c>
      <c r="R218" s="436">
        <f t="shared" si="115"/>
        <v>0</v>
      </c>
      <c r="S218" s="436">
        <f t="shared" si="115"/>
        <v>0</v>
      </c>
    </row>
    <row r="219" spans="1:19">
      <c r="A219" s="506">
        <f t="shared" si="104"/>
        <v>0</v>
      </c>
      <c r="B219" s="471" t="s">
        <v>238</v>
      </c>
      <c r="C219" s="471"/>
      <c r="D219" s="472"/>
      <c r="E219" s="473"/>
      <c r="F219" s="473"/>
      <c r="G219" s="473"/>
      <c r="H219" s="473"/>
      <c r="I219" s="473"/>
      <c r="J219" s="474"/>
    </row>
    <row r="220" spans="1:19">
      <c r="A220" s="506">
        <f t="shared" si="104"/>
        <v>0</v>
      </c>
      <c r="B220" s="466" t="s">
        <v>239</v>
      </c>
      <c r="C220" s="467"/>
      <c r="D220" s="495"/>
      <c r="E220" s="495"/>
      <c r="F220" s="495"/>
      <c r="G220" s="495"/>
      <c r="H220" s="495"/>
      <c r="I220" s="495"/>
      <c r="J220" s="496"/>
    </row>
    <row r="221" spans="1:19">
      <c r="A221" s="506">
        <f t="shared" si="104"/>
        <v>0</v>
      </c>
      <c r="B221" s="466" t="s">
        <v>240</v>
      </c>
      <c r="C221" s="467"/>
      <c r="D221" s="497"/>
      <c r="E221" s="497"/>
      <c r="F221" s="497"/>
      <c r="G221" s="497"/>
      <c r="H221" s="497"/>
      <c r="I221" s="497"/>
      <c r="J221" s="498"/>
    </row>
    <row r="222" spans="1:19" ht="13.5" thickBot="1">
      <c r="A222" s="506">
        <f t="shared" si="104"/>
        <v>0</v>
      </c>
      <c r="B222" s="468" t="s">
        <v>241</v>
      </c>
      <c r="C222" s="475">
        <f>(13-C221)/12</f>
        <v>1.0833333333333333</v>
      </c>
      <c r="D222" s="469">
        <f t="shared" ref="D222:J222" si="116">(13-ROUND(D221,1))/12</f>
        <v>1.0833333333333333</v>
      </c>
      <c r="E222" s="469">
        <f t="shared" si="116"/>
        <v>1.0833333333333333</v>
      </c>
      <c r="F222" s="469">
        <f t="shared" si="116"/>
        <v>1.0833333333333333</v>
      </c>
      <c r="G222" s="469">
        <f t="shared" si="116"/>
        <v>1.0833333333333333</v>
      </c>
      <c r="H222" s="469">
        <f t="shared" si="116"/>
        <v>1.0833333333333333</v>
      </c>
      <c r="I222" s="469">
        <f t="shared" si="116"/>
        <v>1.0833333333333333</v>
      </c>
      <c r="J222" s="470">
        <f t="shared" si="116"/>
        <v>1.0833333333333333</v>
      </c>
    </row>
    <row r="223" spans="1:19">
      <c r="A223" s="506">
        <f t="shared" si="104"/>
        <v>0</v>
      </c>
      <c r="B223" s="431" t="s">
        <v>242</v>
      </c>
      <c r="C223" s="476"/>
      <c r="D223" s="477">
        <f>DATE(D$25,INT(D217),1+30*(D217-INT(D217)))</f>
        <v>44531</v>
      </c>
      <c r="E223" s="477">
        <f t="shared" ref="E223:J223" si="117">DATE(E$25,INT(E217),1+30*(E217-INT(E217)))</f>
        <v>44896</v>
      </c>
      <c r="F223" s="477">
        <f t="shared" si="117"/>
        <v>45261</v>
      </c>
      <c r="G223" s="477">
        <f t="shared" si="117"/>
        <v>45627</v>
      </c>
      <c r="H223" s="477">
        <f t="shared" si="117"/>
        <v>45992</v>
      </c>
      <c r="I223" s="477">
        <f t="shared" si="117"/>
        <v>46357</v>
      </c>
      <c r="J223" s="478">
        <f t="shared" si="117"/>
        <v>46722</v>
      </c>
    </row>
    <row r="224" spans="1:19" ht="13.5" thickBot="1">
      <c r="A224" s="506">
        <f t="shared" si="104"/>
        <v>0</v>
      </c>
      <c r="B224" s="479" t="s">
        <v>243</v>
      </c>
      <c r="C224" s="480">
        <f>DATE(C$25,INT(C221),1+30*(C221-INT(C221)))</f>
        <v>44166</v>
      </c>
      <c r="D224" s="481">
        <f>DATE(D$25,INT(D221),1+30*(D221-INT(D221)))</f>
        <v>44531</v>
      </c>
      <c r="E224" s="481">
        <f t="shared" ref="E224:J224" si="118">DATE(E$25,INT(E221),1+30*(E221-INT(E221)))</f>
        <v>44896</v>
      </c>
      <c r="F224" s="481">
        <f t="shared" si="118"/>
        <v>45261</v>
      </c>
      <c r="G224" s="481">
        <f t="shared" si="118"/>
        <v>45627</v>
      </c>
      <c r="H224" s="481">
        <f t="shared" si="118"/>
        <v>45992</v>
      </c>
      <c r="I224" s="481">
        <f t="shared" si="118"/>
        <v>46357</v>
      </c>
      <c r="J224" s="482">
        <f t="shared" si="118"/>
        <v>46722</v>
      </c>
    </row>
    <row r="225" spans="1:19">
      <c r="A225" s="504"/>
      <c r="B225" s="505"/>
      <c r="C225" s="505"/>
      <c r="D225" s="505"/>
      <c r="E225" s="505"/>
      <c r="F225" s="505"/>
      <c r="G225" s="505"/>
      <c r="H225" s="505"/>
      <c r="I225" s="505"/>
      <c r="J225" s="505"/>
      <c r="K225" s="504"/>
      <c r="L225" s="504"/>
      <c r="M225" s="504"/>
      <c r="N225" s="504"/>
      <c r="O225" s="504"/>
      <c r="P225" s="504"/>
      <c r="Q225" s="504"/>
      <c r="R225" s="504"/>
      <c r="S225" s="504"/>
    </row>
    <row r="226" spans="1:19" ht="13.5" thickBot="1"/>
    <row r="227" spans="1:19" ht="19.149999999999999" customHeight="1" thickBot="1">
      <c r="A227" s="507" t="s">
        <v>80</v>
      </c>
      <c r="B227" s="503"/>
      <c r="C227" s="430">
        <v>2015</v>
      </c>
      <c r="D227" s="491">
        <v>2022</v>
      </c>
      <c r="E227" s="492">
        <v>2023</v>
      </c>
      <c r="F227" s="492">
        <v>2024</v>
      </c>
      <c r="G227" s="492">
        <v>2025</v>
      </c>
      <c r="H227" s="492">
        <v>2026</v>
      </c>
      <c r="I227" s="492">
        <v>2027</v>
      </c>
      <c r="J227" s="493">
        <v>2028</v>
      </c>
      <c r="L227" s="508">
        <f>B227</f>
        <v>0</v>
      </c>
      <c r="M227" s="491">
        <v>2022</v>
      </c>
      <c r="N227" s="492">
        <v>2023</v>
      </c>
      <c r="O227" s="492">
        <v>2024</v>
      </c>
      <c r="P227" s="492">
        <v>2025</v>
      </c>
      <c r="Q227" s="492">
        <v>2026</v>
      </c>
      <c r="R227" s="492">
        <v>2027</v>
      </c>
      <c r="S227" s="493">
        <v>2028</v>
      </c>
    </row>
    <row r="228" spans="1:19" ht="19.149999999999999" customHeight="1" thickBot="1">
      <c r="A228" s="506">
        <f>B227</f>
        <v>0</v>
      </c>
      <c r="B228" s="431" t="s">
        <v>223</v>
      </c>
      <c r="C228" s="432"/>
      <c r="D228" s="433">
        <f ca="1">SUMIF($B246:$C446,$B250,$D246:$D446)</f>
        <v>0</v>
      </c>
      <c r="E228" s="434">
        <f ca="1">SUMIF($B246:$C446,$B250,$E246:$E446)</f>
        <v>0</v>
      </c>
      <c r="F228" s="434">
        <f ca="1">SUMIF($B246:$C446,$B250,$F246:$F446)</f>
        <v>0</v>
      </c>
      <c r="G228" s="434">
        <f ca="1">SUMIF($B246:$C446,$B250,$G246:$G446)</f>
        <v>0</v>
      </c>
      <c r="H228" s="434">
        <f ca="1">SUMIF($B246:$C446,$B250,$H246:$H446)</f>
        <v>0</v>
      </c>
      <c r="I228" s="434">
        <f ca="1">SUMIF($B246:$C446,$B250,$I246:$I446)</f>
        <v>0</v>
      </c>
      <c r="J228" s="499">
        <f ca="1">SUMIF($B246:$C446,$B250,$J246:$J446)</f>
        <v>0</v>
      </c>
      <c r="L228" s="435" t="s">
        <v>224</v>
      </c>
      <c r="M228" s="436">
        <f>M249+M266+M283+M300+M317+M334+M351+M368+M385+M402+M419+M436</f>
        <v>0</v>
      </c>
      <c r="N228" s="436">
        <f>N249+N266+N283+N300+N317+N334+N351+N368+N385+N402+N419+N436</f>
        <v>0</v>
      </c>
      <c r="O228" s="436">
        <f t="shared" ref="O228:S228" si="119">O249+O266+O283+O300+O317+O334+O351+O368+O385+O402+O419+O436</f>
        <v>0</v>
      </c>
      <c r="P228" s="436">
        <f t="shared" si="119"/>
        <v>0</v>
      </c>
      <c r="Q228" s="436">
        <f t="shared" si="119"/>
        <v>0</v>
      </c>
      <c r="R228" s="436">
        <f t="shared" si="119"/>
        <v>0</v>
      </c>
      <c r="S228" s="436">
        <f t="shared" si="119"/>
        <v>0</v>
      </c>
    </row>
    <row r="229" spans="1:19" ht="19.149999999999999" customHeight="1" thickBot="1">
      <c r="A229" s="506">
        <f>A228</f>
        <v>0</v>
      </c>
      <c r="B229" s="437" t="s">
        <v>225</v>
      </c>
      <c r="C229" s="438"/>
      <c r="D229" s="439" t="str">
        <f t="shared" ref="D229:J229" ca="1" si="120">IFERROR(ROUND((D250*D251+D267*D268+D284*D285+D301*D302+D318*D319+D335*D336+D352*D353+D369*D370+D386*D387+D403*D404+D420*D421+D437*D438)/D228,1),"")</f>
        <v/>
      </c>
      <c r="E229" s="440" t="str">
        <f t="shared" ca="1" si="120"/>
        <v/>
      </c>
      <c r="F229" s="440" t="str">
        <f t="shared" ca="1" si="120"/>
        <v/>
      </c>
      <c r="G229" s="440" t="str">
        <f t="shared" ca="1" si="120"/>
        <v/>
      </c>
      <c r="H229" s="440" t="str">
        <f t="shared" ca="1" si="120"/>
        <v/>
      </c>
      <c r="I229" s="440" t="str">
        <f t="shared" ca="1" si="120"/>
        <v/>
      </c>
      <c r="J229" s="500" t="str">
        <f t="shared" ca="1" si="120"/>
        <v/>
      </c>
      <c r="L229" s="441" t="s">
        <v>226</v>
      </c>
      <c r="M229" s="442"/>
      <c r="N229" s="436">
        <f t="shared" ref="N229:S229" si="121">N250+N267+N284+N301+N318+N335+N352+N369+N386+N403+N420+N437</f>
        <v>0</v>
      </c>
      <c r="O229" s="436">
        <f t="shared" si="121"/>
        <v>0</v>
      </c>
      <c r="P229" s="436">
        <f t="shared" si="121"/>
        <v>0</v>
      </c>
      <c r="Q229" s="436">
        <f t="shared" si="121"/>
        <v>0</v>
      </c>
      <c r="R229" s="436">
        <f t="shared" si="121"/>
        <v>0</v>
      </c>
      <c r="S229" s="436">
        <f t="shared" si="121"/>
        <v>0</v>
      </c>
    </row>
    <row r="230" spans="1:19" ht="19.149999999999999" customHeight="1" thickBot="1">
      <c r="A230" s="506">
        <f t="shared" ref="A230:A293" si="122">A229</f>
        <v>0</v>
      </c>
      <c r="B230" s="443" t="s">
        <v>227</v>
      </c>
      <c r="C230" s="444"/>
      <c r="D230" s="445">
        <f>SUMIF($B244:$B446,$B254,$D244:$D446)</f>
        <v>0</v>
      </c>
      <c r="E230" s="446">
        <f>SUMIF($B246:$B446,$B254,$E246:$E446)</f>
        <v>0</v>
      </c>
      <c r="F230" s="446">
        <f>SUMIF($B246:$B446,$B254,$F246:$F446)</f>
        <v>0</v>
      </c>
      <c r="G230" s="446">
        <f>SUMIF($B246:$B446,$B254,$G246:$G446)</f>
        <v>0</v>
      </c>
      <c r="H230" s="446">
        <f ca="1">SUMIF($B246:$C446,$B254,$H246:$H446)</f>
        <v>0</v>
      </c>
      <c r="I230" s="446">
        <f>SUMIF($B246:$B446,$B254,$I246:$I446)</f>
        <v>0</v>
      </c>
      <c r="J230" s="501">
        <f ca="1">SUMIF($B246:$C446,$B254,$J246:$J446)</f>
        <v>0</v>
      </c>
      <c r="L230" s="447" t="s">
        <v>228</v>
      </c>
      <c r="M230" s="436">
        <f t="shared" ref="M230:S230" si="123">M251+M268+M285+M302+M319+M336+M353+M370+M387+M404+M421+M438</f>
        <v>0</v>
      </c>
      <c r="N230" s="436">
        <f t="shared" si="123"/>
        <v>0</v>
      </c>
      <c r="O230" s="436">
        <f t="shared" si="123"/>
        <v>0</v>
      </c>
      <c r="P230" s="436">
        <f t="shared" si="123"/>
        <v>0</v>
      </c>
      <c r="Q230" s="436">
        <f t="shared" si="123"/>
        <v>0</v>
      </c>
      <c r="R230" s="436">
        <f t="shared" si="123"/>
        <v>0</v>
      </c>
      <c r="S230" s="436">
        <f t="shared" si="123"/>
        <v>0</v>
      </c>
    </row>
    <row r="231" spans="1:19" ht="19.149999999999999" customHeight="1" thickBot="1">
      <c r="A231" s="506">
        <f t="shared" si="122"/>
        <v>0</v>
      </c>
      <c r="B231" s="448" t="s">
        <v>229</v>
      </c>
      <c r="C231" s="449"/>
      <c r="D231" s="450" t="str">
        <f t="shared" ref="D231:J231" si="124">IFERROR(ROUND((D254*D255+D271*D272+D288*D289+D305*D306+D322*D323+D339*D340+D356*D357+D373*D374+D390*D391+D407*D408+D424*D425+D441*D442)/D230,1),"")</f>
        <v/>
      </c>
      <c r="E231" s="451" t="str">
        <f t="shared" si="124"/>
        <v/>
      </c>
      <c r="F231" s="451" t="str">
        <f t="shared" si="124"/>
        <v/>
      </c>
      <c r="G231" s="451" t="str">
        <f t="shared" si="124"/>
        <v/>
      </c>
      <c r="H231" s="451" t="str">
        <f t="shared" ca="1" si="124"/>
        <v/>
      </c>
      <c r="I231" s="451" t="str">
        <f t="shared" si="124"/>
        <v/>
      </c>
      <c r="J231" s="502" t="str">
        <f t="shared" ca="1" si="124"/>
        <v/>
      </c>
      <c r="L231" s="452" t="s">
        <v>230</v>
      </c>
      <c r="M231" s="442"/>
      <c r="N231" s="436">
        <f t="shared" ref="N231:S231" si="125">N252+N269+N286+N303+N320+N337+N354+N371+N388+N405+N422+N439</f>
        <v>0</v>
      </c>
      <c r="O231" s="436">
        <f t="shared" si="125"/>
        <v>0</v>
      </c>
      <c r="P231" s="436">
        <f t="shared" si="125"/>
        <v>0</v>
      </c>
      <c r="Q231" s="436">
        <f t="shared" si="125"/>
        <v>0</v>
      </c>
      <c r="R231" s="436">
        <f t="shared" si="125"/>
        <v>0</v>
      </c>
      <c r="S231" s="436">
        <f t="shared" si="125"/>
        <v>0</v>
      </c>
    </row>
    <row r="232" spans="1:19" ht="15" customHeight="1">
      <c r="A232" s="506">
        <f t="shared" si="122"/>
        <v>0</v>
      </c>
      <c r="B232" s="430"/>
      <c r="C232" s="430"/>
      <c r="D232" s="430"/>
      <c r="E232" s="430"/>
      <c r="F232" s="430"/>
      <c r="G232" s="430"/>
      <c r="H232" s="430"/>
      <c r="I232" s="430"/>
      <c r="J232" s="438"/>
    </row>
    <row r="233" spans="1:19" hidden="1">
      <c r="A233" s="506">
        <f t="shared" si="122"/>
        <v>0</v>
      </c>
      <c r="B233" s="430"/>
      <c r="C233" s="430"/>
      <c r="D233" s="430"/>
      <c r="E233" s="430"/>
      <c r="F233" s="430"/>
      <c r="G233" s="430"/>
      <c r="H233" s="430"/>
      <c r="I233" s="430"/>
      <c r="J233" s="438"/>
    </row>
    <row r="234" spans="1:19" hidden="1">
      <c r="A234" s="506">
        <f t="shared" si="122"/>
        <v>0</v>
      </c>
      <c r="B234" s="453"/>
      <c r="C234" s="453"/>
      <c r="D234" s="453"/>
      <c r="E234" s="453"/>
      <c r="F234" s="453"/>
      <c r="G234" s="453"/>
      <c r="H234" s="453"/>
      <c r="I234" s="453"/>
      <c r="J234" s="454"/>
    </row>
    <row r="235" spans="1:19" hidden="1">
      <c r="A235" s="506">
        <f t="shared" si="122"/>
        <v>0</v>
      </c>
      <c r="B235" s="453"/>
      <c r="C235" s="453"/>
      <c r="D235" s="453"/>
      <c r="E235" s="453"/>
      <c r="F235" s="453"/>
      <c r="G235" s="453"/>
      <c r="H235" s="453"/>
      <c r="I235" s="453"/>
      <c r="J235" s="454"/>
    </row>
    <row r="236" spans="1:19" hidden="1">
      <c r="A236" s="506">
        <f t="shared" si="122"/>
        <v>0</v>
      </c>
      <c r="B236" s="453"/>
      <c r="C236" s="453"/>
      <c r="D236" s="453"/>
      <c r="E236" s="453"/>
      <c r="F236" s="453"/>
      <c r="G236" s="453"/>
      <c r="H236" s="453"/>
      <c r="I236" s="453"/>
      <c r="J236" s="454"/>
    </row>
    <row r="237" spans="1:19" hidden="1">
      <c r="A237" s="506">
        <f t="shared" si="122"/>
        <v>0</v>
      </c>
      <c r="B237" s="453"/>
      <c r="C237" s="453"/>
      <c r="D237" s="455"/>
      <c r="E237" s="453"/>
      <c r="F237" s="453"/>
      <c r="G237" s="453"/>
      <c r="H237" s="453"/>
      <c r="I237" s="453"/>
      <c r="J237" s="454"/>
    </row>
    <row r="238" spans="1:19" hidden="1">
      <c r="A238" s="506">
        <f t="shared" si="122"/>
        <v>0</v>
      </c>
      <c r="B238" s="453"/>
      <c r="C238" s="453"/>
      <c r="D238" s="453"/>
      <c r="E238" s="453"/>
      <c r="F238" s="453"/>
      <c r="G238" s="453"/>
      <c r="H238" s="453"/>
      <c r="I238" s="453"/>
      <c r="J238" s="454"/>
    </row>
    <row r="239" spans="1:19" hidden="1">
      <c r="A239" s="506">
        <f t="shared" si="122"/>
        <v>0</v>
      </c>
      <c r="B239" s="453"/>
      <c r="C239" s="453"/>
      <c r="D239" s="453"/>
      <c r="E239" s="453"/>
      <c r="F239" s="453"/>
      <c r="G239" s="453"/>
      <c r="H239" s="453"/>
      <c r="I239" s="453"/>
      <c r="J239" s="454"/>
    </row>
    <row r="240" spans="1:19" hidden="1">
      <c r="A240" s="506">
        <f t="shared" si="122"/>
        <v>0</v>
      </c>
      <c r="B240" s="453"/>
      <c r="C240" s="453"/>
      <c r="D240" s="453"/>
      <c r="E240" s="453"/>
      <c r="F240" s="453"/>
      <c r="G240" s="453"/>
      <c r="H240" s="453"/>
      <c r="I240" s="453"/>
      <c r="J240" s="454"/>
    </row>
    <row r="241" spans="1:19" hidden="1">
      <c r="A241" s="506">
        <f t="shared" si="122"/>
        <v>0</v>
      </c>
      <c r="B241" s="453"/>
      <c r="C241" s="453"/>
      <c r="D241" s="453"/>
      <c r="E241" s="453"/>
      <c r="F241" s="453"/>
      <c r="G241" s="453"/>
      <c r="H241" s="453"/>
      <c r="I241" s="453"/>
      <c r="J241" s="454"/>
    </row>
    <row r="242" spans="1:19" hidden="1">
      <c r="A242" s="506">
        <f t="shared" si="122"/>
        <v>0</v>
      </c>
      <c r="B242" s="453"/>
      <c r="C242" s="453"/>
      <c r="D242" s="453"/>
      <c r="E242" s="453"/>
      <c r="F242" s="453"/>
      <c r="G242" s="453"/>
      <c r="H242" s="453"/>
      <c r="I242" s="453"/>
      <c r="J242" s="454"/>
    </row>
    <row r="243" spans="1:19" hidden="1">
      <c r="A243" s="506">
        <f t="shared" si="122"/>
        <v>0</v>
      </c>
      <c r="B243" s="453"/>
      <c r="C243" s="453"/>
      <c r="D243" s="453"/>
      <c r="E243" s="453"/>
      <c r="F243" s="453"/>
      <c r="G243" s="453"/>
      <c r="H243" s="453"/>
      <c r="I243" s="453"/>
      <c r="J243" s="454"/>
    </row>
    <row r="244" spans="1:19" hidden="1">
      <c r="A244" s="506">
        <f t="shared" si="122"/>
        <v>0</v>
      </c>
      <c r="B244" s="456" t="s">
        <v>231</v>
      </c>
      <c r="C244" s="457"/>
      <c r="D244" s="430"/>
      <c r="E244" s="430"/>
      <c r="F244" s="430"/>
      <c r="G244" s="430"/>
      <c r="H244" s="430"/>
      <c r="I244" s="430"/>
      <c r="J244" s="438"/>
    </row>
    <row r="245" spans="1:19" ht="13.5" thickBot="1">
      <c r="A245" s="506">
        <f t="shared" si="122"/>
        <v>0</v>
      </c>
      <c r="B245" s="430"/>
      <c r="C245" s="430"/>
      <c r="D245" s="430"/>
      <c r="E245" s="430"/>
      <c r="F245" s="430"/>
      <c r="G245" s="430"/>
      <c r="H245" s="430"/>
      <c r="I245" s="430"/>
      <c r="J245" s="438"/>
    </row>
    <row r="246" spans="1:19" ht="22.15" customHeight="1" thickBot="1">
      <c r="A246" s="506">
        <f t="shared" si="122"/>
        <v>0</v>
      </c>
      <c r="B246" s="458" t="s">
        <v>232</v>
      </c>
      <c r="C246" s="459">
        <f>D246-1</f>
        <v>2021</v>
      </c>
      <c r="D246" s="491">
        <v>2022</v>
      </c>
      <c r="E246" s="492">
        <v>2023</v>
      </c>
      <c r="F246" s="492">
        <v>2024</v>
      </c>
      <c r="G246" s="492">
        <v>2025</v>
      </c>
      <c r="H246" s="492">
        <v>2026</v>
      </c>
      <c r="I246" s="492">
        <v>2027</v>
      </c>
      <c r="J246" s="493">
        <v>2028</v>
      </c>
    </row>
    <row r="247" spans="1:19" ht="4.9000000000000004" customHeight="1" thickBot="1">
      <c r="A247" s="506">
        <f t="shared" si="122"/>
        <v>0</v>
      </c>
      <c r="B247" s="460"/>
      <c r="C247" s="460"/>
      <c r="D247" s="438"/>
      <c r="E247" s="438"/>
      <c r="F247" s="438"/>
      <c r="G247" s="438"/>
      <c r="H247" s="438"/>
      <c r="I247" s="438"/>
      <c r="J247" s="438"/>
    </row>
    <row r="248" spans="1:19" ht="16.5" thickBot="1">
      <c r="A248" s="506">
        <f t="shared" si="122"/>
        <v>0</v>
      </c>
      <c r="B248" s="494" t="s">
        <v>233</v>
      </c>
      <c r="C248" s="461"/>
      <c r="D248" s="462">
        <f t="shared" ref="D248:J248" si="126">D$25</f>
        <v>2022</v>
      </c>
      <c r="E248" s="462">
        <f t="shared" si="126"/>
        <v>2023</v>
      </c>
      <c r="F248" s="462">
        <f t="shared" si="126"/>
        <v>2024</v>
      </c>
      <c r="G248" s="462">
        <f t="shared" si="126"/>
        <v>2025</v>
      </c>
      <c r="H248" s="462">
        <f t="shared" si="126"/>
        <v>2026</v>
      </c>
      <c r="I248" s="462">
        <f t="shared" si="126"/>
        <v>2027</v>
      </c>
      <c r="J248" s="463">
        <f t="shared" si="126"/>
        <v>2028</v>
      </c>
      <c r="L248" s="508" t="str">
        <f>B248</f>
        <v>Catégorie d'emploi 1 : xxx</v>
      </c>
      <c r="M248" s="491">
        <v>2022</v>
      </c>
      <c r="N248" s="492">
        <v>2023</v>
      </c>
      <c r="O248" s="492">
        <v>2024</v>
      </c>
      <c r="P248" s="492">
        <v>2025</v>
      </c>
      <c r="Q248" s="492">
        <v>2026</v>
      </c>
      <c r="R248" s="492">
        <v>2027</v>
      </c>
      <c r="S248" s="493">
        <v>2028</v>
      </c>
    </row>
    <row r="249" spans="1:19" ht="13.5" thickBot="1">
      <c r="A249" s="506">
        <f t="shared" si="122"/>
        <v>0</v>
      </c>
      <c r="B249" s="464" t="s">
        <v>234</v>
      </c>
      <c r="C249" s="464"/>
      <c r="D249" s="438"/>
      <c r="E249" s="438"/>
      <c r="F249" s="438"/>
      <c r="G249" s="438"/>
      <c r="H249" s="438"/>
      <c r="I249" s="438"/>
      <c r="J249" s="465"/>
      <c r="L249" s="435" t="s">
        <v>224</v>
      </c>
      <c r="M249" s="436">
        <f>D250-D254</f>
        <v>0</v>
      </c>
      <c r="N249" s="436">
        <f>E250-E254</f>
        <v>0</v>
      </c>
      <c r="O249" s="436">
        <f t="shared" ref="O249" si="127">F250-F254</f>
        <v>0</v>
      </c>
      <c r="P249" s="436">
        <f t="shared" ref="P249" si="128">G250-G254</f>
        <v>0</v>
      </c>
      <c r="Q249" s="436">
        <f t="shared" ref="Q249" si="129">H250-H254</f>
        <v>0</v>
      </c>
      <c r="R249" s="436">
        <f t="shared" ref="R249" si="130">I250-I254</f>
        <v>0</v>
      </c>
      <c r="S249" s="436">
        <f t="shared" ref="S249" si="131">J250-J254</f>
        <v>0</v>
      </c>
    </row>
    <row r="250" spans="1:19" ht="13.5" thickBot="1">
      <c r="A250" s="506">
        <f t="shared" si="122"/>
        <v>0</v>
      </c>
      <c r="B250" s="466" t="s">
        <v>235</v>
      </c>
      <c r="C250" s="467"/>
      <c r="D250" s="495"/>
      <c r="E250" s="495"/>
      <c r="F250" s="495"/>
      <c r="G250" s="495"/>
      <c r="H250" s="495"/>
      <c r="I250" s="495"/>
      <c r="J250" s="496"/>
      <c r="L250" s="441" t="s">
        <v>226</v>
      </c>
      <c r="M250" s="442"/>
      <c r="N250" s="436">
        <f t="shared" ref="N250:S250" si="132">N251+N252</f>
        <v>0</v>
      </c>
      <c r="O250" s="436">
        <f t="shared" si="132"/>
        <v>0</v>
      </c>
      <c r="P250" s="436">
        <f t="shared" si="132"/>
        <v>0</v>
      </c>
      <c r="Q250" s="436">
        <f t="shared" si="132"/>
        <v>0</v>
      </c>
      <c r="R250" s="436">
        <f t="shared" si="132"/>
        <v>0</v>
      </c>
      <c r="S250" s="436">
        <f t="shared" si="132"/>
        <v>0</v>
      </c>
    </row>
    <row r="251" spans="1:19" ht="13.5" thickBot="1">
      <c r="A251" s="506">
        <f t="shared" si="122"/>
        <v>0</v>
      </c>
      <c r="B251" s="466" t="s">
        <v>236</v>
      </c>
      <c r="C251" s="467"/>
      <c r="D251" s="497"/>
      <c r="E251" s="497"/>
      <c r="F251" s="497"/>
      <c r="G251" s="497"/>
      <c r="H251" s="497"/>
      <c r="I251" s="497"/>
      <c r="J251" s="498"/>
      <c r="L251" s="447" t="s">
        <v>228</v>
      </c>
      <c r="M251" s="436">
        <f>(D250*D252)-(D254*D256)</f>
        <v>0</v>
      </c>
      <c r="N251" s="436">
        <f>(E250*E252)-(E254*E256)</f>
        <v>0</v>
      </c>
      <c r="O251" s="436">
        <f t="shared" ref="O251" si="133">(F250*F252)-(F254*F256)</f>
        <v>0</v>
      </c>
      <c r="P251" s="436">
        <f t="shared" ref="P251" si="134">(G250*G252)-(G254*G256)</f>
        <v>0</v>
      </c>
      <c r="Q251" s="436">
        <f t="shared" ref="Q251" si="135">(H250*H252)-(H254*H256)</f>
        <v>0</v>
      </c>
      <c r="R251" s="436">
        <f t="shared" ref="R251" si="136">(I250*I252)-(I254*I256)</f>
        <v>0</v>
      </c>
      <c r="S251" s="436">
        <f t="shared" ref="S251" si="137">(J250*J252)-(J254*J256)</f>
        <v>0</v>
      </c>
    </row>
    <row r="252" spans="1:19" ht="13.5" thickBot="1">
      <c r="A252" s="506">
        <f t="shared" si="122"/>
        <v>0</v>
      </c>
      <c r="B252" s="468" t="s">
        <v>237</v>
      </c>
      <c r="C252" s="466"/>
      <c r="D252" s="469">
        <f t="shared" ref="D252:J252" si="138">(13-ROUND(D251,1))/12</f>
        <v>1.0833333333333333</v>
      </c>
      <c r="E252" s="469">
        <f t="shared" si="138"/>
        <v>1.0833333333333333</v>
      </c>
      <c r="F252" s="469">
        <f t="shared" si="138"/>
        <v>1.0833333333333333</v>
      </c>
      <c r="G252" s="469">
        <f t="shared" si="138"/>
        <v>1.0833333333333333</v>
      </c>
      <c r="H252" s="469">
        <f t="shared" si="138"/>
        <v>1.0833333333333333</v>
      </c>
      <c r="I252" s="469">
        <f t="shared" si="138"/>
        <v>1.0833333333333333</v>
      </c>
      <c r="J252" s="470">
        <f t="shared" si="138"/>
        <v>1.0833333333333333</v>
      </c>
      <c r="L252" s="452" t="s">
        <v>230</v>
      </c>
      <c r="M252" s="442"/>
      <c r="N252" s="436">
        <f>D250*(1-D252)-D254*(1-D256)</f>
        <v>0</v>
      </c>
      <c r="O252" s="436">
        <f t="shared" ref="O252" si="139">E250*(1-E252)-E254*(1-E256)</f>
        <v>0</v>
      </c>
      <c r="P252" s="436">
        <f t="shared" ref="P252" si="140">F250*(1-F252)-F254*(1-F256)</f>
        <v>0</v>
      </c>
      <c r="Q252" s="436">
        <f t="shared" ref="Q252" si="141">G250*(1-G252)-G254*(1-G256)</f>
        <v>0</v>
      </c>
      <c r="R252" s="436">
        <f t="shared" ref="R252" si="142">H250*(1-H252)-H254*(1-H256)</f>
        <v>0</v>
      </c>
      <c r="S252" s="436">
        <f t="shared" ref="S252" si="143">I250*(1-I252)-I254*(1-I256)</f>
        <v>0</v>
      </c>
    </row>
    <row r="253" spans="1:19">
      <c r="A253" s="506">
        <f t="shared" si="122"/>
        <v>0</v>
      </c>
      <c r="B253" s="471" t="s">
        <v>238</v>
      </c>
      <c r="C253" s="471"/>
      <c r="D253" s="472"/>
      <c r="E253" s="473"/>
      <c r="F253" s="473"/>
      <c r="G253" s="473"/>
      <c r="H253" s="473"/>
      <c r="I253" s="473"/>
      <c r="J253" s="474"/>
    </row>
    <row r="254" spans="1:19">
      <c r="A254" s="506">
        <f t="shared" si="122"/>
        <v>0</v>
      </c>
      <c r="B254" s="466" t="s">
        <v>239</v>
      </c>
      <c r="C254" s="467"/>
      <c r="D254" s="495"/>
      <c r="E254" s="495"/>
      <c r="F254" s="495"/>
      <c r="G254" s="495"/>
      <c r="H254" s="495"/>
      <c r="I254" s="495"/>
      <c r="J254" s="496"/>
    </row>
    <row r="255" spans="1:19">
      <c r="A255" s="506">
        <f t="shared" si="122"/>
        <v>0</v>
      </c>
      <c r="B255" s="466" t="s">
        <v>240</v>
      </c>
      <c r="C255" s="467"/>
      <c r="D255" s="497"/>
      <c r="E255" s="497"/>
      <c r="F255" s="497"/>
      <c r="G255" s="497"/>
      <c r="H255" s="497"/>
      <c r="I255" s="497"/>
      <c r="J255" s="498"/>
    </row>
    <row r="256" spans="1:19" ht="13.5" thickBot="1">
      <c r="A256" s="506">
        <f t="shared" si="122"/>
        <v>0</v>
      </c>
      <c r="B256" s="468" t="s">
        <v>241</v>
      </c>
      <c r="C256" s="475">
        <f>(13-C255)/12</f>
        <v>1.0833333333333333</v>
      </c>
      <c r="D256" s="469">
        <f>(13-ROUND(D255,1))/12</f>
        <v>1.0833333333333333</v>
      </c>
      <c r="E256" s="469">
        <f t="shared" ref="E256:J256" si="144">(13-ROUND(E255,1))/12</f>
        <v>1.0833333333333333</v>
      </c>
      <c r="F256" s="469">
        <f t="shared" si="144"/>
        <v>1.0833333333333333</v>
      </c>
      <c r="G256" s="469">
        <f t="shared" si="144"/>
        <v>1.0833333333333333</v>
      </c>
      <c r="H256" s="469">
        <f t="shared" si="144"/>
        <v>1.0833333333333333</v>
      </c>
      <c r="I256" s="469">
        <f t="shared" si="144"/>
        <v>1.0833333333333333</v>
      </c>
      <c r="J256" s="470">
        <f t="shared" si="144"/>
        <v>1.0833333333333333</v>
      </c>
    </row>
    <row r="257" spans="1:19">
      <c r="A257" s="506">
        <f t="shared" si="122"/>
        <v>0</v>
      </c>
      <c r="B257" s="431" t="s">
        <v>242</v>
      </c>
      <c r="C257" s="476"/>
      <c r="D257" s="477">
        <f>DATE(D$25,INT(D251),1+30*(D251-INT(D251)))</f>
        <v>44531</v>
      </c>
      <c r="E257" s="477">
        <f t="shared" ref="E257:J257" si="145">DATE(E$25,INT(E251),1+30*(E251-INT(E251)))</f>
        <v>44896</v>
      </c>
      <c r="F257" s="477">
        <f t="shared" si="145"/>
        <v>45261</v>
      </c>
      <c r="G257" s="477">
        <f t="shared" si="145"/>
        <v>45627</v>
      </c>
      <c r="H257" s="477">
        <f t="shared" si="145"/>
        <v>45992</v>
      </c>
      <c r="I257" s="477">
        <f t="shared" si="145"/>
        <v>46357</v>
      </c>
      <c r="J257" s="478">
        <f t="shared" si="145"/>
        <v>46722</v>
      </c>
    </row>
    <row r="258" spans="1:19" ht="13.5" thickBot="1">
      <c r="A258" s="506">
        <f t="shared" si="122"/>
        <v>0</v>
      </c>
      <c r="B258" s="479" t="s">
        <v>243</v>
      </c>
      <c r="C258" s="480">
        <f>DATE(C$25,INT(C255),1+30*(C255-INT(C255)))</f>
        <v>44166</v>
      </c>
      <c r="D258" s="481">
        <f>DATE(D$25,INT(D255),1+30*(D255-INT(D255)))</f>
        <v>44531</v>
      </c>
      <c r="E258" s="481">
        <f t="shared" ref="E258:J258" si="146">DATE(E$25,INT(E255),1+30*(E255-INT(E255)))</f>
        <v>44896</v>
      </c>
      <c r="F258" s="481">
        <f t="shared" si="146"/>
        <v>45261</v>
      </c>
      <c r="G258" s="481">
        <f t="shared" si="146"/>
        <v>45627</v>
      </c>
      <c r="H258" s="481">
        <f t="shared" si="146"/>
        <v>45992</v>
      </c>
      <c r="I258" s="481">
        <f t="shared" si="146"/>
        <v>46357</v>
      </c>
      <c r="J258" s="482">
        <f t="shared" si="146"/>
        <v>46722</v>
      </c>
    </row>
    <row r="259" spans="1:19" ht="4.9000000000000004" customHeight="1" thickBot="1">
      <c r="A259" s="506">
        <f t="shared" si="122"/>
        <v>0</v>
      </c>
      <c r="B259" s="430"/>
      <c r="C259" s="430"/>
      <c r="D259" s="430"/>
      <c r="E259" s="430"/>
      <c r="F259" s="430"/>
      <c r="G259" s="430"/>
      <c r="H259" s="430"/>
      <c r="I259" s="430"/>
      <c r="J259" s="438"/>
    </row>
    <row r="260" spans="1:19" ht="13.5" hidden="1" thickBot="1">
      <c r="A260" s="506">
        <f t="shared" si="122"/>
        <v>0</v>
      </c>
      <c r="B260" s="430"/>
      <c r="C260" s="430"/>
      <c r="D260" s="430"/>
      <c r="E260" s="430"/>
      <c r="F260" s="430"/>
      <c r="G260" s="430"/>
      <c r="H260" s="430"/>
      <c r="I260" s="430"/>
      <c r="J260" s="438"/>
    </row>
    <row r="261" spans="1:19" ht="13.5" hidden="1" thickBot="1">
      <c r="A261" s="506">
        <f t="shared" si="122"/>
        <v>0</v>
      </c>
      <c r="B261" s="438"/>
      <c r="C261" s="438"/>
      <c r="D261" s="438"/>
      <c r="E261" s="438"/>
      <c r="F261" s="438"/>
      <c r="G261" s="438"/>
      <c r="H261" s="438"/>
      <c r="I261" s="438"/>
      <c r="J261" s="438"/>
    </row>
    <row r="262" spans="1:19" ht="13.5" hidden="1" thickBot="1">
      <c r="A262" s="506">
        <f t="shared" si="122"/>
        <v>0</v>
      </c>
      <c r="B262" s="438"/>
      <c r="C262" s="438"/>
      <c r="D262" s="438"/>
      <c r="E262" s="438"/>
      <c r="F262" s="438"/>
      <c r="G262" s="438"/>
      <c r="H262" s="438"/>
      <c r="I262" s="438"/>
      <c r="J262" s="438"/>
    </row>
    <row r="263" spans="1:19" ht="13.5" hidden="1" thickBot="1">
      <c r="A263" s="506">
        <f t="shared" si="122"/>
        <v>0</v>
      </c>
      <c r="B263" s="438"/>
      <c r="C263" s="438"/>
      <c r="D263" s="438"/>
      <c r="E263" s="438"/>
      <c r="F263" s="438"/>
      <c r="G263" s="438"/>
      <c r="H263" s="438"/>
      <c r="I263" s="438"/>
      <c r="J263" s="438"/>
    </row>
    <row r="264" spans="1:19" ht="13.5" hidden="1" thickBot="1">
      <c r="A264" s="506">
        <f t="shared" si="122"/>
        <v>0</v>
      </c>
      <c r="B264" s="438"/>
      <c r="C264" s="438"/>
      <c r="D264" s="438"/>
      <c r="E264" s="438"/>
      <c r="F264" s="438"/>
      <c r="G264" s="438"/>
      <c r="H264" s="438"/>
      <c r="I264" s="438"/>
      <c r="J264" s="438"/>
    </row>
    <row r="265" spans="1:19" ht="16.5" thickBot="1">
      <c r="A265" s="506">
        <f t="shared" si="122"/>
        <v>0</v>
      </c>
      <c r="B265" s="494" t="s">
        <v>244</v>
      </c>
      <c r="C265" s="461"/>
      <c r="D265" s="462">
        <f t="shared" ref="D265:J265" si="147">D$25</f>
        <v>2022</v>
      </c>
      <c r="E265" s="462">
        <f t="shared" si="147"/>
        <v>2023</v>
      </c>
      <c r="F265" s="462">
        <f t="shared" si="147"/>
        <v>2024</v>
      </c>
      <c r="G265" s="462">
        <f t="shared" si="147"/>
        <v>2025</v>
      </c>
      <c r="H265" s="462">
        <f t="shared" si="147"/>
        <v>2026</v>
      </c>
      <c r="I265" s="462">
        <f t="shared" si="147"/>
        <v>2027</v>
      </c>
      <c r="J265" s="463">
        <f t="shared" si="147"/>
        <v>2028</v>
      </c>
      <c r="L265" s="508" t="str">
        <f>B265</f>
        <v>Catégorie d'emploi 2 : xxx</v>
      </c>
      <c r="M265" s="491">
        <v>2022</v>
      </c>
      <c r="N265" s="492">
        <v>2023</v>
      </c>
      <c r="O265" s="492">
        <v>2024</v>
      </c>
      <c r="P265" s="492">
        <v>2025</v>
      </c>
      <c r="Q265" s="492">
        <v>2026</v>
      </c>
      <c r="R265" s="492">
        <v>2027</v>
      </c>
      <c r="S265" s="493">
        <v>2028</v>
      </c>
    </row>
    <row r="266" spans="1:19" ht="13.5" thickBot="1">
      <c r="A266" s="506">
        <f t="shared" si="122"/>
        <v>0</v>
      </c>
      <c r="B266" s="464" t="s">
        <v>234</v>
      </c>
      <c r="C266" s="464"/>
      <c r="D266" s="438"/>
      <c r="E266" s="438"/>
      <c r="F266" s="438"/>
      <c r="G266" s="438"/>
      <c r="H266" s="438"/>
      <c r="I266" s="438"/>
      <c r="J266" s="465"/>
      <c r="L266" s="435" t="s">
        <v>224</v>
      </c>
      <c r="M266" s="436">
        <f>D267-D271</f>
        <v>0</v>
      </c>
      <c r="N266" s="436">
        <f>E267-E271</f>
        <v>0</v>
      </c>
      <c r="O266" s="436">
        <f t="shared" ref="O266" si="148">F267-F271</f>
        <v>0</v>
      </c>
      <c r="P266" s="436">
        <f t="shared" ref="P266" si="149">G267-G271</f>
        <v>0</v>
      </c>
      <c r="Q266" s="436">
        <f t="shared" ref="Q266" si="150">H267-H271</f>
        <v>0</v>
      </c>
      <c r="R266" s="436">
        <f t="shared" ref="R266" si="151">I267-I271</f>
        <v>0</v>
      </c>
      <c r="S266" s="436">
        <f t="shared" ref="S266" si="152">J267-J271</f>
        <v>0</v>
      </c>
    </row>
    <row r="267" spans="1:19" ht="13.5" thickBot="1">
      <c r="A267" s="506">
        <f t="shared" si="122"/>
        <v>0</v>
      </c>
      <c r="B267" s="466" t="s">
        <v>235</v>
      </c>
      <c r="C267" s="467"/>
      <c r="D267" s="495"/>
      <c r="E267" s="495"/>
      <c r="F267" s="495"/>
      <c r="G267" s="495"/>
      <c r="H267" s="495"/>
      <c r="I267" s="495"/>
      <c r="J267" s="496"/>
      <c r="L267" s="441" t="s">
        <v>226</v>
      </c>
      <c r="M267" s="442"/>
      <c r="N267" s="436">
        <f t="shared" ref="N267:S267" si="153">N268+N269</f>
        <v>0</v>
      </c>
      <c r="O267" s="436">
        <f t="shared" si="153"/>
        <v>0</v>
      </c>
      <c r="P267" s="436">
        <f t="shared" si="153"/>
        <v>0</v>
      </c>
      <c r="Q267" s="436">
        <f t="shared" si="153"/>
        <v>0</v>
      </c>
      <c r="R267" s="436">
        <f t="shared" si="153"/>
        <v>0</v>
      </c>
      <c r="S267" s="436">
        <f t="shared" si="153"/>
        <v>0</v>
      </c>
    </row>
    <row r="268" spans="1:19" ht="13.5" thickBot="1">
      <c r="A268" s="506">
        <f t="shared" si="122"/>
        <v>0</v>
      </c>
      <c r="B268" s="466" t="s">
        <v>236</v>
      </c>
      <c r="C268" s="467"/>
      <c r="D268" s="497"/>
      <c r="E268" s="497"/>
      <c r="F268" s="497"/>
      <c r="G268" s="497"/>
      <c r="H268" s="497"/>
      <c r="I268" s="497"/>
      <c r="J268" s="498"/>
      <c r="L268" s="447" t="s">
        <v>228</v>
      </c>
      <c r="M268" s="436">
        <f>(D267*D269)-(D271*D273)</f>
        <v>0</v>
      </c>
      <c r="N268" s="436">
        <f>(E267*E269)-(E271*E273)</f>
        <v>0</v>
      </c>
      <c r="O268" s="436">
        <f t="shared" ref="O268" si="154">(F267*F269)-(F271*F273)</f>
        <v>0</v>
      </c>
      <c r="P268" s="436">
        <f t="shared" ref="P268" si="155">(G267*G269)-(G271*G273)</f>
        <v>0</v>
      </c>
      <c r="Q268" s="436">
        <f t="shared" ref="Q268" si="156">(H267*H269)-(H271*H273)</f>
        <v>0</v>
      </c>
      <c r="R268" s="436">
        <f t="shared" ref="R268" si="157">(I267*I269)-(I271*I273)</f>
        <v>0</v>
      </c>
      <c r="S268" s="436">
        <f t="shared" ref="S268" si="158">(J267*J269)-(J271*J273)</f>
        <v>0</v>
      </c>
    </row>
    <row r="269" spans="1:19" ht="13.5" thickBot="1">
      <c r="A269" s="506">
        <f t="shared" si="122"/>
        <v>0</v>
      </c>
      <c r="B269" s="468" t="s">
        <v>237</v>
      </c>
      <c r="C269" s="466"/>
      <c r="D269" s="469">
        <f t="shared" ref="D269:J269" si="159">(13-ROUND(D268,1))/12</f>
        <v>1.0833333333333333</v>
      </c>
      <c r="E269" s="469">
        <f t="shared" si="159"/>
        <v>1.0833333333333333</v>
      </c>
      <c r="F269" s="469">
        <f t="shared" si="159"/>
        <v>1.0833333333333333</v>
      </c>
      <c r="G269" s="469">
        <f t="shared" si="159"/>
        <v>1.0833333333333333</v>
      </c>
      <c r="H269" s="469">
        <f t="shared" si="159"/>
        <v>1.0833333333333333</v>
      </c>
      <c r="I269" s="469">
        <f t="shared" si="159"/>
        <v>1.0833333333333333</v>
      </c>
      <c r="J269" s="470">
        <f t="shared" si="159"/>
        <v>1.0833333333333333</v>
      </c>
      <c r="L269" s="452" t="s">
        <v>230</v>
      </c>
      <c r="M269" s="442"/>
      <c r="N269" s="436">
        <f>D267*(1-D269)-D271*(1-D273)</f>
        <v>0</v>
      </c>
      <c r="O269" s="436">
        <f t="shared" ref="O269" si="160">E267*(1-E269)-E271*(1-E273)</f>
        <v>0</v>
      </c>
      <c r="P269" s="436">
        <f t="shared" ref="P269" si="161">F267*(1-F269)-F271*(1-F273)</f>
        <v>0</v>
      </c>
      <c r="Q269" s="436">
        <f t="shared" ref="Q269" si="162">G267*(1-G269)-G271*(1-G273)</f>
        <v>0</v>
      </c>
      <c r="R269" s="436">
        <f t="shared" ref="R269" si="163">H267*(1-H269)-H271*(1-H273)</f>
        <v>0</v>
      </c>
      <c r="S269" s="436">
        <f t="shared" ref="S269" si="164">I267*(1-I269)-I271*(1-I273)</f>
        <v>0</v>
      </c>
    </row>
    <row r="270" spans="1:19">
      <c r="A270" s="506">
        <f t="shared" si="122"/>
        <v>0</v>
      </c>
      <c r="B270" s="471" t="s">
        <v>238</v>
      </c>
      <c r="C270" s="471"/>
      <c r="D270" s="472"/>
      <c r="E270" s="473"/>
      <c r="F270" s="473"/>
      <c r="G270" s="473"/>
      <c r="H270" s="473"/>
      <c r="I270" s="473"/>
      <c r="J270" s="474"/>
    </row>
    <row r="271" spans="1:19">
      <c r="A271" s="506">
        <f t="shared" si="122"/>
        <v>0</v>
      </c>
      <c r="B271" s="466" t="s">
        <v>239</v>
      </c>
      <c r="C271" s="467"/>
      <c r="D271" s="495"/>
      <c r="E271" s="495"/>
      <c r="F271" s="495"/>
      <c r="G271" s="495"/>
      <c r="H271" s="495"/>
      <c r="I271" s="495"/>
      <c r="J271" s="496"/>
    </row>
    <row r="272" spans="1:19">
      <c r="A272" s="506">
        <f t="shared" si="122"/>
        <v>0</v>
      </c>
      <c r="B272" s="466" t="s">
        <v>240</v>
      </c>
      <c r="C272" s="467"/>
      <c r="D272" s="497"/>
      <c r="E272" s="497"/>
      <c r="F272" s="497"/>
      <c r="G272" s="497"/>
      <c r="H272" s="497"/>
      <c r="I272" s="497"/>
      <c r="J272" s="498"/>
    </row>
    <row r="273" spans="1:19" ht="13.5" thickBot="1">
      <c r="A273" s="506">
        <f t="shared" si="122"/>
        <v>0</v>
      </c>
      <c r="B273" s="468" t="s">
        <v>241</v>
      </c>
      <c r="C273" s="475">
        <f>(13-C272)/12</f>
        <v>1.0833333333333333</v>
      </c>
      <c r="D273" s="469">
        <f t="shared" ref="D273:J273" si="165">(13-ROUND(D272,1))/12</f>
        <v>1.0833333333333333</v>
      </c>
      <c r="E273" s="469">
        <f t="shared" si="165"/>
        <v>1.0833333333333333</v>
      </c>
      <c r="F273" s="469">
        <f t="shared" si="165"/>
        <v>1.0833333333333333</v>
      </c>
      <c r="G273" s="469">
        <f t="shared" si="165"/>
        <v>1.0833333333333333</v>
      </c>
      <c r="H273" s="469">
        <f t="shared" si="165"/>
        <v>1.0833333333333333</v>
      </c>
      <c r="I273" s="469">
        <f t="shared" si="165"/>
        <v>1.0833333333333333</v>
      </c>
      <c r="J273" s="470">
        <f t="shared" si="165"/>
        <v>1.0833333333333333</v>
      </c>
    </row>
    <row r="274" spans="1:19">
      <c r="A274" s="506">
        <f t="shared" si="122"/>
        <v>0</v>
      </c>
      <c r="B274" s="431" t="s">
        <v>242</v>
      </c>
      <c r="C274" s="476"/>
      <c r="D274" s="477">
        <f>DATE(D$25,INT(D268),1+30*(D268-INT(D268)))</f>
        <v>44531</v>
      </c>
      <c r="E274" s="477">
        <f t="shared" ref="E274:J274" si="166">DATE(E$25,INT(E268),1+30*(E268-INT(E268)))</f>
        <v>44896</v>
      </c>
      <c r="F274" s="477">
        <f t="shared" si="166"/>
        <v>45261</v>
      </c>
      <c r="G274" s="477">
        <f t="shared" si="166"/>
        <v>45627</v>
      </c>
      <c r="H274" s="477">
        <f t="shared" si="166"/>
        <v>45992</v>
      </c>
      <c r="I274" s="477">
        <f t="shared" si="166"/>
        <v>46357</v>
      </c>
      <c r="J274" s="478">
        <f t="shared" si="166"/>
        <v>46722</v>
      </c>
    </row>
    <row r="275" spans="1:19" ht="13.5" thickBot="1">
      <c r="A275" s="506">
        <f t="shared" si="122"/>
        <v>0</v>
      </c>
      <c r="B275" s="479" t="s">
        <v>243</v>
      </c>
      <c r="C275" s="480">
        <f>DATE(C$25,INT(C272),1+30*(C272-INT(C272)))</f>
        <v>44166</v>
      </c>
      <c r="D275" s="481">
        <f>DATE(D$25,INT(D272),1+30*(D272-INT(D272)))</f>
        <v>44531</v>
      </c>
      <c r="E275" s="481">
        <f t="shared" ref="E275:J275" si="167">DATE(E$25,INT(E272),1+30*(E272-INT(E272)))</f>
        <v>44896</v>
      </c>
      <c r="F275" s="481">
        <f t="shared" si="167"/>
        <v>45261</v>
      </c>
      <c r="G275" s="481">
        <f t="shared" si="167"/>
        <v>45627</v>
      </c>
      <c r="H275" s="481">
        <f t="shared" si="167"/>
        <v>45992</v>
      </c>
      <c r="I275" s="481">
        <f t="shared" si="167"/>
        <v>46357</v>
      </c>
      <c r="J275" s="482">
        <f t="shared" si="167"/>
        <v>46722</v>
      </c>
    </row>
    <row r="276" spans="1:19" hidden="1">
      <c r="A276" s="506">
        <f t="shared" si="122"/>
        <v>0</v>
      </c>
      <c r="B276" s="483"/>
      <c r="C276" s="483"/>
      <c r="D276" s="483"/>
      <c r="E276" s="483"/>
      <c r="F276" s="483"/>
      <c r="G276" s="483"/>
      <c r="H276" s="483"/>
      <c r="I276" s="483"/>
      <c r="J276" s="484"/>
    </row>
    <row r="277" spans="1:19" hidden="1">
      <c r="A277" s="506">
        <f t="shared" si="122"/>
        <v>0</v>
      </c>
      <c r="B277" s="483"/>
      <c r="C277" s="483"/>
      <c r="D277" s="483"/>
      <c r="E277" s="483"/>
      <c r="F277" s="483"/>
      <c r="G277" s="483"/>
      <c r="H277" s="483"/>
      <c r="I277" s="483"/>
      <c r="J277" s="484"/>
    </row>
    <row r="278" spans="1:19" hidden="1">
      <c r="A278" s="506">
        <f t="shared" si="122"/>
        <v>0</v>
      </c>
      <c r="B278" s="438"/>
      <c r="C278" s="438"/>
      <c r="D278" s="438"/>
      <c r="E278" s="438"/>
      <c r="F278" s="438"/>
      <c r="G278" s="438"/>
      <c r="H278" s="438"/>
      <c r="I278" s="438"/>
      <c r="J278" s="438"/>
    </row>
    <row r="279" spans="1:19" hidden="1">
      <c r="A279" s="506">
        <f t="shared" si="122"/>
        <v>0</v>
      </c>
      <c r="B279" s="438"/>
      <c r="C279" s="438"/>
      <c r="D279" s="438"/>
      <c r="E279" s="438"/>
      <c r="F279" s="438"/>
      <c r="G279" s="438"/>
      <c r="H279" s="438"/>
      <c r="I279" s="438"/>
      <c r="J279" s="438"/>
    </row>
    <row r="280" spans="1:19" hidden="1">
      <c r="A280" s="506">
        <f t="shared" si="122"/>
        <v>0</v>
      </c>
      <c r="B280" s="438"/>
      <c r="C280" s="438"/>
      <c r="D280" s="438"/>
      <c r="E280" s="438"/>
      <c r="F280" s="438"/>
      <c r="G280" s="438"/>
      <c r="H280" s="438"/>
      <c r="I280" s="438"/>
      <c r="J280" s="438"/>
    </row>
    <row r="281" spans="1:19" ht="6" customHeight="1" thickBot="1">
      <c r="A281" s="506">
        <f t="shared" si="122"/>
        <v>0</v>
      </c>
      <c r="B281" s="438"/>
      <c r="C281" s="438"/>
      <c r="D281" s="438"/>
      <c r="E281" s="438"/>
      <c r="F281" s="438"/>
      <c r="G281" s="438"/>
      <c r="H281" s="438"/>
      <c r="I281" s="438"/>
      <c r="J281" s="438"/>
    </row>
    <row r="282" spans="1:19" ht="16.5" thickBot="1">
      <c r="A282" s="506">
        <f t="shared" si="122"/>
        <v>0</v>
      </c>
      <c r="B282" s="494" t="s">
        <v>245</v>
      </c>
      <c r="C282" s="461"/>
      <c r="D282" s="462">
        <f t="shared" ref="D282:J282" si="168">D$25</f>
        <v>2022</v>
      </c>
      <c r="E282" s="462">
        <f t="shared" si="168"/>
        <v>2023</v>
      </c>
      <c r="F282" s="462">
        <f t="shared" si="168"/>
        <v>2024</v>
      </c>
      <c r="G282" s="462">
        <f t="shared" si="168"/>
        <v>2025</v>
      </c>
      <c r="H282" s="462">
        <f t="shared" si="168"/>
        <v>2026</v>
      </c>
      <c r="I282" s="462">
        <f t="shared" si="168"/>
        <v>2027</v>
      </c>
      <c r="J282" s="463">
        <f t="shared" si="168"/>
        <v>2028</v>
      </c>
      <c r="L282" s="508" t="str">
        <f>B282</f>
        <v>Catégorie d'emploi 3 : xxx</v>
      </c>
      <c r="M282" s="491">
        <v>2022</v>
      </c>
      <c r="N282" s="492">
        <v>2023</v>
      </c>
      <c r="O282" s="492">
        <v>2024</v>
      </c>
      <c r="P282" s="492">
        <v>2025</v>
      </c>
      <c r="Q282" s="492">
        <v>2026</v>
      </c>
      <c r="R282" s="492">
        <v>2027</v>
      </c>
      <c r="S282" s="493">
        <v>2028</v>
      </c>
    </row>
    <row r="283" spans="1:19" ht="13.5" thickBot="1">
      <c r="A283" s="506">
        <f t="shared" si="122"/>
        <v>0</v>
      </c>
      <c r="B283" s="464" t="s">
        <v>234</v>
      </c>
      <c r="C283" s="464"/>
      <c r="D283" s="438"/>
      <c r="E283" s="438"/>
      <c r="F283" s="438"/>
      <c r="G283" s="438"/>
      <c r="H283" s="438"/>
      <c r="I283" s="438"/>
      <c r="J283" s="465"/>
      <c r="L283" s="435" t="s">
        <v>224</v>
      </c>
      <c r="M283" s="436">
        <f>D284-D288</f>
        <v>0</v>
      </c>
      <c r="N283" s="436">
        <f>E284-E288</f>
        <v>0</v>
      </c>
      <c r="O283" s="436">
        <f t="shared" ref="O283" si="169">F284-F288</f>
        <v>0</v>
      </c>
      <c r="P283" s="436">
        <f t="shared" ref="P283" si="170">G284-G288</f>
        <v>0</v>
      </c>
      <c r="Q283" s="436">
        <f t="shared" ref="Q283" si="171">H284-H288</f>
        <v>0</v>
      </c>
      <c r="R283" s="436">
        <f t="shared" ref="R283" si="172">I284-I288</f>
        <v>0</v>
      </c>
      <c r="S283" s="436">
        <f t="shared" ref="S283" si="173">J284-J288</f>
        <v>0</v>
      </c>
    </row>
    <row r="284" spans="1:19" ht="13.5" thickBot="1">
      <c r="A284" s="506">
        <f t="shared" si="122"/>
        <v>0</v>
      </c>
      <c r="B284" s="466" t="s">
        <v>235</v>
      </c>
      <c r="C284" s="467"/>
      <c r="D284" s="495"/>
      <c r="E284" s="495"/>
      <c r="F284" s="495"/>
      <c r="G284" s="495"/>
      <c r="H284" s="495"/>
      <c r="I284" s="495"/>
      <c r="J284" s="496"/>
      <c r="L284" s="441" t="s">
        <v>226</v>
      </c>
      <c r="M284" s="442"/>
      <c r="N284" s="436">
        <f t="shared" ref="N284:S284" si="174">N285+N286</f>
        <v>0</v>
      </c>
      <c r="O284" s="436">
        <f t="shared" si="174"/>
        <v>0</v>
      </c>
      <c r="P284" s="436">
        <f t="shared" si="174"/>
        <v>0</v>
      </c>
      <c r="Q284" s="436">
        <f t="shared" si="174"/>
        <v>0</v>
      </c>
      <c r="R284" s="436">
        <f t="shared" si="174"/>
        <v>0</v>
      </c>
      <c r="S284" s="436">
        <f t="shared" si="174"/>
        <v>0</v>
      </c>
    </row>
    <row r="285" spans="1:19" ht="13.5" thickBot="1">
      <c r="A285" s="506">
        <f t="shared" si="122"/>
        <v>0</v>
      </c>
      <c r="B285" s="466" t="s">
        <v>236</v>
      </c>
      <c r="C285" s="467"/>
      <c r="D285" s="497"/>
      <c r="E285" s="497"/>
      <c r="F285" s="497"/>
      <c r="G285" s="497"/>
      <c r="H285" s="497"/>
      <c r="I285" s="497"/>
      <c r="J285" s="498"/>
      <c r="L285" s="447" t="s">
        <v>228</v>
      </c>
      <c r="M285" s="436">
        <f>(D284*D286)-(D288*D290)</f>
        <v>0</v>
      </c>
      <c r="N285" s="436">
        <f>(E284*E286)-(E288*E290)</f>
        <v>0</v>
      </c>
      <c r="O285" s="436">
        <f t="shared" ref="O285" si="175">(F284*F286)-(F288*F290)</f>
        <v>0</v>
      </c>
      <c r="P285" s="436">
        <f t="shared" ref="P285" si="176">(G284*G286)-(G288*G290)</f>
        <v>0</v>
      </c>
      <c r="Q285" s="436">
        <f t="shared" ref="Q285" si="177">(H284*H286)-(H288*H290)</f>
        <v>0</v>
      </c>
      <c r="R285" s="436">
        <f t="shared" ref="R285" si="178">(I284*I286)-(I288*I290)</f>
        <v>0</v>
      </c>
      <c r="S285" s="436">
        <f t="shared" ref="S285" si="179">(J284*J286)-(J288*J290)</f>
        <v>0</v>
      </c>
    </row>
    <row r="286" spans="1:19" ht="13.5" thickBot="1">
      <c r="A286" s="506">
        <f t="shared" si="122"/>
        <v>0</v>
      </c>
      <c r="B286" s="468" t="s">
        <v>237</v>
      </c>
      <c r="C286" s="466"/>
      <c r="D286" s="469">
        <f t="shared" ref="D286:J286" si="180">(13-ROUND(D285,1))/12</f>
        <v>1.0833333333333333</v>
      </c>
      <c r="E286" s="469">
        <f t="shared" si="180"/>
        <v>1.0833333333333333</v>
      </c>
      <c r="F286" s="469">
        <f t="shared" si="180"/>
        <v>1.0833333333333333</v>
      </c>
      <c r="G286" s="469">
        <f t="shared" si="180"/>
        <v>1.0833333333333333</v>
      </c>
      <c r="H286" s="469">
        <f t="shared" si="180"/>
        <v>1.0833333333333333</v>
      </c>
      <c r="I286" s="469">
        <f t="shared" si="180"/>
        <v>1.0833333333333333</v>
      </c>
      <c r="J286" s="470">
        <f t="shared" si="180"/>
        <v>1.0833333333333333</v>
      </c>
      <c r="L286" s="452" t="s">
        <v>230</v>
      </c>
      <c r="M286" s="442"/>
      <c r="N286" s="436">
        <f>D284*(1-D286)-D288*(1-D290)</f>
        <v>0</v>
      </c>
      <c r="O286" s="436">
        <f t="shared" ref="O286" si="181">E284*(1-E286)-E288*(1-E290)</f>
        <v>0</v>
      </c>
      <c r="P286" s="436">
        <f t="shared" ref="P286" si="182">F284*(1-F286)-F288*(1-F290)</f>
        <v>0</v>
      </c>
      <c r="Q286" s="436">
        <f t="shared" ref="Q286" si="183">G284*(1-G286)-G288*(1-G290)</f>
        <v>0</v>
      </c>
      <c r="R286" s="436">
        <f t="shared" ref="R286" si="184">H284*(1-H286)-H288*(1-H290)</f>
        <v>0</v>
      </c>
      <c r="S286" s="436">
        <f t="shared" ref="S286" si="185">I284*(1-I286)-I288*(1-I290)</f>
        <v>0</v>
      </c>
    </row>
    <row r="287" spans="1:19">
      <c r="A287" s="506">
        <f t="shared" si="122"/>
        <v>0</v>
      </c>
      <c r="B287" s="471" t="s">
        <v>238</v>
      </c>
      <c r="C287" s="471"/>
      <c r="D287" s="472"/>
      <c r="E287" s="473"/>
      <c r="F287" s="473"/>
      <c r="G287" s="473"/>
      <c r="H287" s="473"/>
      <c r="I287" s="473"/>
      <c r="J287" s="474"/>
    </row>
    <row r="288" spans="1:19">
      <c r="A288" s="506">
        <f t="shared" si="122"/>
        <v>0</v>
      </c>
      <c r="B288" s="466" t="s">
        <v>239</v>
      </c>
      <c r="C288" s="467"/>
      <c r="D288" s="495"/>
      <c r="E288" s="495"/>
      <c r="F288" s="495"/>
      <c r="G288" s="495"/>
      <c r="H288" s="495"/>
      <c r="I288" s="495"/>
      <c r="J288" s="496"/>
    </row>
    <row r="289" spans="1:19">
      <c r="A289" s="506">
        <f t="shared" si="122"/>
        <v>0</v>
      </c>
      <c r="B289" s="466" t="s">
        <v>240</v>
      </c>
      <c r="C289" s="467"/>
      <c r="D289" s="497"/>
      <c r="E289" s="497"/>
      <c r="F289" s="497"/>
      <c r="G289" s="497"/>
      <c r="H289" s="497"/>
      <c r="I289" s="497"/>
      <c r="J289" s="498"/>
    </row>
    <row r="290" spans="1:19" ht="13.5" thickBot="1">
      <c r="A290" s="506">
        <f t="shared" si="122"/>
        <v>0</v>
      </c>
      <c r="B290" s="468" t="s">
        <v>241</v>
      </c>
      <c r="C290" s="475">
        <f>(13-C289)/12</f>
        <v>1.0833333333333333</v>
      </c>
      <c r="D290" s="469">
        <f t="shared" ref="D290:J290" si="186">(13-ROUND(D289,1))/12</f>
        <v>1.0833333333333333</v>
      </c>
      <c r="E290" s="469">
        <f t="shared" si="186"/>
        <v>1.0833333333333333</v>
      </c>
      <c r="F290" s="469">
        <f t="shared" si="186"/>
        <v>1.0833333333333333</v>
      </c>
      <c r="G290" s="469">
        <f t="shared" si="186"/>
        <v>1.0833333333333333</v>
      </c>
      <c r="H290" s="469">
        <f t="shared" si="186"/>
        <v>1.0833333333333333</v>
      </c>
      <c r="I290" s="469">
        <f t="shared" si="186"/>
        <v>1.0833333333333333</v>
      </c>
      <c r="J290" s="470">
        <f t="shared" si="186"/>
        <v>1.0833333333333333</v>
      </c>
    </row>
    <row r="291" spans="1:19">
      <c r="A291" s="506">
        <f t="shared" si="122"/>
        <v>0</v>
      </c>
      <c r="B291" s="431" t="s">
        <v>242</v>
      </c>
      <c r="C291" s="476"/>
      <c r="D291" s="477">
        <f>DATE(D$25,INT(D285),1+30*(D285-INT(D285)))</f>
        <v>44531</v>
      </c>
      <c r="E291" s="477">
        <f t="shared" ref="E291:J291" si="187">DATE(E$25,INT(E285),1+30*(E285-INT(E285)))</f>
        <v>44896</v>
      </c>
      <c r="F291" s="477">
        <f t="shared" si="187"/>
        <v>45261</v>
      </c>
      <c r="G291" s="477">
        <f t="shared" si="187"/>
        <v>45627</v>
      </c>
      <c r="H291" s="477">
        <f t="shared" si="187"/>
        <v>45992</v>
      </c>
      <c r="I291" s="477">
        <f t="shared" si="187"/>
        <v>46357</v>
      </c>
      <c r="J291" s="478">
        <f t="shared" si="187"/>
        <v>46722</v>
      </c>
    </row>
    <row r="292" spans="1:19" ht="13.5" thickBot="1">
      <c r="A292" s="506">
        <f t="shared" si="122"/>
        <v>0</v>
      </c>
      <c r="B292" s="479" t="s">
        <v>243</v>
      </c>
      <c r="C292" s="480">
        <f>DATE(C$25,INT(C289),1+30*(C289-INT(C289)))</f>
        <v>44166</v>
      </c>
      <c r="D292" s="481">
        <f>DATE(D$25,INT(D289),1+30*(D289-INT(D289)))</f>
        <v>44531</v>
      </c>
      <c r="E292" s="481">
        <f t="shared" ref="E292:J292" si="188">DATE(E$25,INT(E289),1+30*(E289-INT(E289)))</f>
        <v>44896</v>
      </c>
      <c r="F292" s="481">
        <f t="shared" si="188"/>
        <v>45261</v>
      </c>
      <c r="G292" s="481">
        <f t="shared" si="188"/>
        <v>45627</v>
      </c>
      <c r="H292" s="481">
        <f t="shared" si="188"/>
        <v>45992</v>
      </c>
      <c r="I292" s="481">
        <f t="shared" si="188"/>
        <v>46357</v>
      </c>
      <c r="J292" s="482">
        <f t="shared" si="188"/>
        <v>46722</v>
      </c>
    </row>
    <row r="293" spans="1:19" ht="6" customHeight="1" thickBot="1">
      <c r="A293" s="506">
        <f t="shared" si="122"/>
        <v>0</v>
      </c>
      <c r="B293" s="483"/>
      <c r="C293" s="483"/>
      <c r="D293" s="483"/>
      <c r="E293" s="483"/>
      <c r="F293" s="483"/>
      <c r="G293" s="483"/>
      <c r="H293" s="483"/>
      <c r="I293" s="483"/>
      <c r="J293" s="484"/>
    </row>
    <row r="294" spans="1:19" ht="13.5" hidden="1" thickBot="1">
      <c r="A294" s="506">
        <f t="shared" ref="A294:A357" si="189">A293</f>
        <v>0</v>
      </c>
      <c r="B294" s="483"/>
      <c r="C294" s="483"/>
      <c r="D294" s="483"/>
      <c r="E294" s="483"/>
      <c r="F294" s="483"/>
      <c r="G294" s="483"/>
      <c r="H294" s="483"/>
      <c r="I294" s="483"/>
      <c r="J294" s="484"/>
    </row>
    <row r="295" spans="1:19" ht="13.5" hidden="1" thickBot="1">
      <c r="A295" s="506">
        <f t="shared" si="189"/>
        <v>0</v>
      </c>
      <c r="B295" s="438"/>
      <c r="C295" s="438"/>
      <c r="D295" s="438"/>
      <c r="E295" s="438"/>
      <c r="F295" s="438"/>
      <c r="G295" s="438"/>
      <c r="H295" s="438"/>
      <c r="I295" s="438"/>
      <c r="J295" s="438"/>
    </row>
    <row r="296" spans="1:19" ht="13.5" hidden="1" thickBot="1">
      <c r="A296" s="506">
        <f t="shared" si="189"/>
        <v>0</v>
      </c>
      <c r="B296" s="438"/>
      <c r="C296" s="438"/>
      <c r="D296" s="438"/>
      <c r="E296" s="438"/>
      <c r="F296" s="438"/>
      <c r="G296" s="438"/>
      <c r="H296" s="438"/>
      <c r="I296" s="438"/>
      <c r="J296" s="438"/>
    </row>
    <row r="297" spans="1:19" ht="13.5" hidden="1" thickBot="1">
      <c r="A297" s="506">
        <f t="shared" si="189"/>
        <v>0</v>
      </c>
      <c r="B297" s="438"/>
      <c r="C297" s="438"/>
      <c r="D297" s="438"/>
      <c r="E297" s="438"/>
      <c r="F297" s="438"/>
      <c r="G297" s="438"/>
      <c r="H297" s="438"/>
      <c r="I297" s="438"/>
      <c r="J297" s="438"/>
    </row>
    <row r="298" spans="1:19" ht="13.5" hidden="1" thickBot="1">
      <c r="A298" s="506">
        <f t="shared" si="189"/>
        <v>0</v>
      </c>
      <c r="B298" s="438"/>
      <c r="C298" s="438"/>
      <c r="D298" s="438"/>
      <c r="E298" s="438"/>
      <c r="F298" s="438"/>
      <c r="G298" s="438"/>
      <c r="H298" s="438"/>
      <c r="I298" s="438"/>
      <c r="J298" s="438"/>
    </row>
    <row r="299" spans="1:19" ht="16.5" thickBot="1">
      <c r="A299" s="506">
        <f t="shared" si="189"/>
        <v>0</v>
      </c>
      <c r="B299" s="494" t="s">
        <v>246</v>
      </c>
      <c r="C299" s="461"/>
      <c r="D299" s="462">
        <f t="shared" ref="D299:J299" si="190">D$25</f>
        <v>2022</v>
      </c>
      <c r="E299" s="462">
        <f t="shared" si="190"/>
        <v>2023</v>
      </c>
      <c r="F299" s="462">
        <f t="shared" si="190"/>
        <v>2024</v>
      </c>
      <c r="G299" s="462">
        <f t="shared" si="190"/>
        <v>2025</v>
      </c>
      <c r="H299" s="462">
        <f t="shared" si="190"/>
        <v>2026</v>
      </c>
      <c r="I299" s="462">
        <f t="shared" si="190"/>
        <v>2027</v>
      </c>
      <c r="J299" s="463">
        <f t="shared" si="190"/>
        <v>2028</v>
      </c>
      <c r="L299" s="508" t="str">
        <f>B299</f>
        <v>Catégorie d'emploi 4 : xxx</v>
      </c>
      <c r="M299" s="491">
        <v>2022</v>
      </c>
      <c r="N299" s="492">
        <v>2023</v>
      </c>
      <c r="O299" s="492">
        <v>2024</v>
      </c>
      <c r="P299" s="492">
        <v>2025</v>
      </c>
      <c r="Q299" s="492">
        <v>2026</v>
      </c>
      <c r="R299" s="492">
        <v>2027</v>
      </c>
      <c r="S299" s="493">
        <v>2028</v>
      </c>
    </row>
    <row r="300" spans="1:19" ht="13.5" thickBot="1">
      <c r="A300" s="506">
        <f t="shared" si="189"/>
        <v>0</v>
      </c>
      <c r="B300" s="464" t="s">
        <v>234</v>
      </c>
      <c r="C300" s="464"/>
      <c r="D300" s="438"/>
      <c r="E300" s="438"/>
      <c r="F300" s="438"/>
      <c r="G300" s="438"/>
      <c r="H300" s="438"/>
      <c r="I300" s="438"/>
      <c r="J300" s="465"/>
      <c r="L300" s="435" t="s">
        <v>224</v>
      </c>
      <c r="M300" s="436">
        <f>D301-D305</f>
        <v>0</v>
      </c>
      <c r="N300" s="436">
        <f>E301-E305</f>
        <v>0</v>
      </c>
      <c r="O300" s="436">
        <f t="shared" ref="O300" si="191">F301-F305</f>
        <v>0</v>
      </c>
      <c r="P300" s="436">
        <f t="shared" ref="P300" si="192">G301-G305</f>
        <v>0</v>
      </c>
      <c r="Q300" s="436">
        <f t="shared" ref="Q300" si="193">H301-H305</f>
        <v>0</v>
      </c>
      <c r="R300" s="436">
        <f t="shared" ref="R300" si="194">I301-I305</f>
        <v>0</v>
      </c>
      <c r="S300" s="436">
        <f t="shared" ref="S300" si="195">J301-J305</f>
        <v>0</v>
      </c>
    </row>
    <row r="301" spans="1:19" ht="13.5" thickBot="1">
      <c r="A301" s="506">
        <f t="shared" si="189"/>
        <v>0</v>
      </c>
      <c r="B301" s="466" t="s">
        <v>235</v>
      </c>
      <c r="C301" s="467"/>
      <c r="D301" s="495"/>
      <c r="E301" s="495"/>
      <c r="F301" s="495"/>
      <c r="G301" s="495"/>
      <c r="H301" s="495"/>
      <c r="I301" s="495"/>
      <c r="J301" s="496"/>
      <c r="L301" s="441" t="s">
        <v>226</v>
      </c>
      <c r="M301" s="442"/>
      <c r="N301" s="436">
        <f t="shared" ref="N301:S301" si="196">N302+N303</f>
        <v>0</v>
      </c>
      <c r="O301" s="436">
        <f t="shared" si="196"/>
        <v>0</v>
      </c>
      <c r="P301" s="436">
        <f t="shared" si="196"/>
        <v>0</v>
      </c>
      <c r="Q301" s="436">
        <f t="shared" si="196"/>
        <v>0</v>
      </c>
      <c r="R301" s="436">
        <f t="shared" si="196"/>
        <v>0</v>
      </c>
      <c r="S301" s="436">
        <f t="shared" si="196"/>
        <v>0</v>
      </c>
    </row>
    <row r="302" spans="1:19" ht="13.5" thickBot="1">
      <c r="A302" s="506">
        <f t="shared" si="189"/>
        <v>0</v>
      </c>
      <c r="B302" s="466" t="s">
        <v>236</v>
      </c>
      <c r="C302" s="467"/>
      <c r="D302" s="497"/>
      <c r="E302" s="497"/>
      <c r="F302" s="497"/>
      <c r="G302" s="497"/>
      <c r="H302" s="497"/>
      <c r="I302" s="497"/>
      <c r="J302" s="498"/>
      <c r="L302" s="447" t="s">
        <v>228</v>
      </c>
      <c r="M302" s="436">
        <f>(D301*D303)-(D305*D307)</f>
        <v>0</v>
      </c>
      <c r="N302" s="436">
        <f>(E301*E303)-(E305*E307)</f>
        <v>0</v>
      </c>
      <c r="O302" s="436">
        <f t="shared" ref="O302" si="197">(F301*F303)-(F305*F307)</f>
        <v>0</v>
      </c>
      <c r="P302" s="436">
        <f t="shared" ref="P302" si="198">(G301*G303)-(G305*G307)</f>
        <v>0</v>
      </c>
      <c r="Q302" s="436">
        <f t="shared" ref="Q302" si="199">(H301*H303)-(H305*H307)</f>
        <v>0</v>
      </c>
      <c r="R302" s="436">
        <f t="shared" ref="R302" si="200">(I301*I303)-(I305*I307)</f>
        <v>0</v>
      </c>
      <c r="S302" s="436">
        <f t="shared" ref="S302" si="201">(J301*J303)-(J305*J307)</f>
        <v>0</v>
      </c>
    </row>
    <row r="303" spans="1:19" ht="13.5" thickBot="1">
      <c r="A303" s="506">
        <f t="shared" si="189"/>
        <v>0</v>
      </c>
      <c r="B303" s="468" t="s">
        <v>237</v>
      </c>
      <c r="C303" s="466"/>
      <c r="D303" s="469">
        <f t="shared" ref="D303:J303" si="202">(13-ROUND(D302,1))/12</f>
        <v>1.0833333333333333</v>
      </c>
      <c r="E303" s="469">
        <f t="shared" si="202"/>
        <v>1.0833333333333333</v>
      </c>
      <c r="F303" s="469">
        <f t="shared" si="202"/>
        <v>1.0833333333333333</v>
      </c>
      <c r="G303" s="469">
        <f t="shared" si="202"/>
        <v>1.0833333333333333</v>
      </c>
      <c r="H303" s="469">
        <f t="shared" si="202"/>
        <v>1.0833333333333333</v>
      </c>
      <c r="I303" s="469">
        <f t="shared" si="202"/>
        <v>1.0833333333333333</v>
      </c>
      <c r="J303" s="470">
        <f t="shared" si="202"/>
        <v>1.0833333333333333</v>
      </c>
      <c r="L303" s="452" t="s">
        <v>230</v>
      </c>
      <c r="M303" s="442"/>
      <c r="N303" s="436">
        <f>D301*(1-D303)-D305*(1-D307)</f>
        <v>0</v>
      </c>
      <c r="O303" s="436">
        <f t="shared" ref="O303" si="203">E301*(1-E303)-E305*(1-E307)</f>
        <v>0</v>
      </c>
      <c r="P303" s="436">
        <f t="shared" ref="P303" si="204">F301*(1-F303)-F305*(1-F307)</f>
        <v>0</v>
      </c>
      <c r="Q303" s="436">
        <f t="shared" ref="Q303" si="205">G301*(1-G303)-G305*(1-G307)</f>
        <v>0</v>
      </c>
      <c r="R303" s="436">
        <f t="shared" ref="R303" si="206">H301*(1-H303)-H305*(1-H307)</f>
        <v>0</v>
      </c>
      <c r="S303" s="436">
        <f t="shared" ref="S303" si="207">I301*(1-I303)-I305*(1-I307)</f>
        <v>0</v>
      </c>
    </row>
    <row r="304" spans="1:19">
      <c r="A304" s="506">
        <f t="shared" si="189"/>
        <v>0</v>
      </c>
      <c r="B304" s="471" t="s">
        <v>238</v>
      </c>
      <c r="C304" s="471"/>
      <c r="D304" s="472"/>
      <c r="E304" s="473"/>
      <c r="F304" s="473"/>
      <c r="G304" s="473"/>
      <c r="H304" s="473"/>
      <c r="I304" s="473"/>
      <c r="J304" s="474"/>
    </row>
    <row r="305" spans="1:19">
      <c r="A305" s="506">
        <f t="shared" si="189"/>
        <v>0</v>
      </c>
      <c r="B305" s="466" t="s">
        <v>239</v>
      </c>
      <c r="C305" s="467"/>
      <c r="D305" s="495"/>
      <c r="E305" s="495"/>
      <c r="F305" s="495"/>
      <c r="G305" s="495"/>
      <c r="H305" s="495"/>
      <c r="I305" s="495"/>
      <c r="J305" s="496"/>
    </row>
    <row r="306" spans="1:19">
      <c r="A306" s="506">
        <f t="shared" si="189"/>
        <v>0</v>
      </c>
      <c r="B306" s="466" t="s">
        <v>240</v>
      </c>
      <c r="C306" s="467"/>
      <c r="D306" s="497"/>
      <c r="E306" s="497"/>
      <c r="F306" s="497"/>
      <c r="G306" s="497"/>
      <c r="H306" s="497"/>
      <c r="I306" s="497"/>
      <c r="J306" s="498"/>
    </row>
    <row r="307" spans="1:19" ht="13.5" thickBot="1">
      <c r="A307" s="506">
        <f t="shared" si="189"/>
        <v>0</v>
      </c>
      <c r="B307" s="468" t="s">
        <v>241</v>
      </c>
      <c r="C307" s="475">
        <f>(13-C306)/12</f>
        <v>1.0833333333333333</v>
      </c>
      <c r="D307" s="469">
        <f t="shared" ref="D307:J307" si="208">(13-ROUND(D306,1))/12</f>
        <v>1.0833333333333333</v>
      </c>
      <c r="E307" s="469">
        <f t="shared" si="208"/>
        <v>1.0833333333333333</v>
      </c>
      <c r="F307" s="469">
        <f t="shared" si="208"/>
        <v>1.0833333333333333</v>
      </c>
      <c r="G307" s="469">
        <f t="shared" si="208"/>
        <v>1.0833333333333333</v>
      </c>
      <c r="H307" s="469">
        <f t="shared" si="208"/>
        <v>1.0833333333333333</v>
      </c>
      <c r="I307" s="469">
        <f t="shared" si="208"/>
        <v>1.0833333333333333</v>
      </c>
      <c r="J307" s="470">
        <f t="shared" si="208"/>
        <v>1.0833333333333333</v>
      </c>
    </row>
    <row r="308" spans="1:19">
      <c r="A308" s="506">
        <f t="shared" si="189"/>
        <v>0</v>
      </c>
      <c r="B308" s="431" t="s">
        <v>242</v>
      </c>
      <c r="C308" s="476"/>
      <c r="D308" s="477">
        <f>DATE(D$25,INT(D302),1+30*(D302-INT(D302)))</f>
        <v>44531</v>
      </c>
      <c r="E308" s="477">
        <f t="shared" ref="E308:J308" si="209">DATE(E$25,INT(E302),1+30*(E302-INT(E302)))</f>
        <v>44896</v>
      </c>
      <c r="F308" s="477">
        <f t="shared" si="209"/>
        <v>45261</v>
      </c>
      <c r="G308" s="477">
        <f t="shared" si="209"/>
        <v>45627</v>
      </c>
      <c r="H308" s="477">
        <f t="shared" si="209"/>
        <v>45992</v>
      </c>
      <c r="I308" s="477">
        <f t="shared" si="209"/>
        <v>46357</v>
      </c>
      <c r="J308" s="478">
        <f t="shared" si="209"/>
        <v>46722</v>
      </c>
    </row>
    <row r="309" spans="1:19" ht="13.5" thickBot="1">
      <c r="A309" s="506">
        <f t="shared" si="189"/>
        <v>0</v>
      </c>
      <c r="B309" s="479" t="s">
        <v>243</v>
      </c>
      <c r="C309" s="480">
        <f>DATE(C$25,INT(C306),1+30*(C306-INT(C306)))</f>
        <v>44166</v>
      </c>
      <c r="D309" s="481">
        <f>DATE(D$25,INT(D306),1+30*(D306-INT(D306)))</f>
        <v>44531</v>
      </c>
      <c r="E309" s="481">
        <f t="shared" ref="E309:J309" si="210">DATE(E$25,INT(E306),1+30*(E306-INT(E306)))</f>
        <v>44896</v>
      </c>
      <c r="F309" s="481">
        <f t="shared" si="210"/>
        <v>45261</v>
      </c>
      <c r="G309" s="481">
        <f t="shared" si="210"/>
        <v>45627</v>
      </c>
      <c r="H309" s="481">
        <f t="shared" si="210"/>
        <v>45992</v>
      </c>
      <c r="I309" s="481">
        <f t="shared" si="210"/>
        <v>46357</v>
      </c>
      <c r="J309" s="482">
        <f t="shared" si="210"/>
        <v>46722</v>
      </c>
    </row>
    <row r="310" spans="1:19" ht="6" customHeight="1" thickBot="1">
      <c r="A310" s="506">
        <f t="shared" si="189"/>
        <v>0</v>
      </c>
      <c r="B310" s="483"/>
      <c r="C310" s="483"/>
      <c r="D310" s="483"/>
      <c r="E310" s="483"/>
      <c r="F310" s="483"/>
      <c r="G310" s="483"/>
      <c r="H310" s="483"/>
      <c r="I310" s="483"/>
      <c r="J310" s="484"/>
    </row>
    <row r="311" spans="1:19" ht="13.5" hidden="1" thickBot="1">
      <c r="A311" s="506">
        <f t="shared" si="189"/>
        <v>0</v>
      </c>
      <c r="B311" s="483"/>
      <c r="C311" s="483"/>
      <c r="D311" s="483"/>
      <c r="E311" s="483"/>
      <c r="F311" s="483"/>
      <c r="G311" s="483"/>
      <c r="H311" s="483"/>
      <c r="I311" s="483"/>
      <c r="J311" s="484"/>
    </row>
    <row r="312" spans="1:19" ht="13.5" hidden="1" thickBot="1">
      <c r="A312" s="506">
        <f t="shared" si="189"/>
        <v>0</v>
      </c>
      <c r="B312" s="438"/>
      <c r="C312" s="438"/>
      <c r="D312" s="438"/>
      <c r="E312" s="438"/>
      <c r="F312" s="438"/>
      <c r="G312" s="438"/>
      <c r="H312" s="438"/>
      <c r="I312" s="438"/>
      <c r="J312" s="438"/>
    </row>
    <row r="313" spans="1:19" ht="13.5" hidden="1" thickBot="1">
      <c r="A313" s="506">
        <f t="shared" si="189"/>
        <v>0</v>
      </c>
      <c r="B313" s="438"/>
      <c r="C313" s="438"/>
      <c r="D313" s="438"/>
      <c r="E313" s="438"/>
      <c r="F313" s="438"/>
      <c r="G313" s="438"/>
      <c r="H313" s="438"/>
      <c r="I313" s="438"/>
      <c r="J313" s="438"/>
    </row>
    <row r="314" spans="1:19" ht="13.5" hidden="1" thickBot="1">
      <c r="A314" s="506">
        <f t="shared" si="189"/>
        <v>0</v>
      </c>
      <c r="B314" s="438"/>
      <c r="C314" s="438"/>
      <c r="D314" s="438"/>
      <c r="E314" s="438"/>
      <c r="F314" s="438"/>
      <c r="G314" s="438"/>
      <c r="H314" s="438"/>
      <c r="I314" s="438"/>
      <c r="J314" s="438"/>
    </row>
    <row r="315" spans="1:19" ht="13.5" hidden="1" thickBot="1">
      <c r="A315" s="506">
        <f t="shared" si="189"/>
        <v>0</v>
      </c>
      <c r="B315" s="438"/>
      <c r="C315" s="438"/>
      <c r="D315" s="438"/>
      <c r="E315" s="438"/>
      <c r="F315" s="438"/>
      <c r="G315" s="438"/>
      <c r="H315" s="438"/>
      <c r="I315" s="438"/>
      <c r="J315" s="438"/>
    </row>
    <row r="316" spans="1:19" ht="16.5" thickBot="1">
      <c r="A316" s="506">
        <f t="shared" si="189"/>
        <v>0</v>
      </c>
      <c r="B316" s="494" t="s">
        <v>247</v>
      </c>
      <c r="C316" s="461"/>
      <c r="D316" s="462">
        <f t="shared" ref="D316:J316" si="211">D$25</f>
        <v>2022</v>
      </c>
      <c r="E316" s="462">
        <f t="shared" si="211"/>
        <v>2023</v>
      </c>
      <c r="F316" s="462">
        <f t="shared" si="211"/>
        <v>2024</v>
      </c>
      <c r="G316" s="462">
        <f t="shared" si="211"/>
        <v>2025</v>
      </c>
      <c r="H316" s="462">
        <f t="shared" si="211"/>
        <v>2026</v>
      </c>
      <c r="I316" s="462">
        <f t="shared" si="211"/>
        <v>2027</v>
      </c>
      <c r="J316" s="463">
        <f t="shared" si="211"/>
        <v>2028</v>
      </c>
      <c r="L316" s="508" t="str">
        <f>B316</f>
        <v>Catégorie d'emploi 5 : xxx</v>
      </c>
      <c r="M316" s="491">
        <v>2022</v>
      </c>
      <c r="N316" s="492">
        <v>2023</v>
      </c>
      <c r="O316" s="492">
        <v>2024</v>
      </c>
      <c r="P316" s="492">
        <v>2025</v>
      </c>
      <c r="Q316" s="492">
        <v>2026</v>
      </c>
      <c r="R316" s="492">
        <v>2027</v>
      </c>
      <c r="S316" s="493">
        <v>2028</v>
      </c>
    </row>
    <row r="317" spans="1:19" ht="13.5" thickBot="1">
      <c r="A317" s="506">
        <f t="shared" si="189"/>
        <v>0</v>
      </c>
      <c r="B317" s="464" t="s">
        <v>234</v>
      </c>
      <c r="C317" s="464"/>
      <c r="D317" s="438"/>
      <c r="E317" s="438"/>
      <c r="F317" s="438"/>
      <c r="G317" s="438"/>
      <c r="H317" s="438"/>
      <c r="I317" s="438"/>
      <c r="J317" s="465"/>
      <c r="L317" s="435" t="s">
        <v>224</v>
      </c>
      <c r="M317" s="436">
        <f>D318-D322</f>
        <v>0</v>
      </c>
      <c r="N317" s="436">
        <f>E318-E322</f>
        <v>0</v>
      </c>
      <c r="O317" s="436">
        <f t="shared" ref="O317" si="212">F318-F322</f>
        <v>0</v>
      </c>
      <c r="P317" s="436">
        <f t="shared" ref="P317" si="213">G318-G322</f>
        <v>0</v>
      </c>
      <c r="Q317" s="436">
        <f t="shared" ref="Q317" si="214">H318-H322</f>
        <v>0</v>
      </c>
      <c r="R317" s="436">
        <f t="shared" ref="R317" si="215">I318-I322</f>
        <v>0</v>
      </c>
      <c r="S317" s="436">
        <f t="shared" ref="S317" si="216">J318-J322</f>
        <v>0</v>
      </c>
    </row>
    <row r="318" spans="1:19" ht="13.5" thickBot="1">
      <c r="A318" s="506">
        <f t="shared" si="189"/>
        <v>0</v>
      </c>
      <c r="B318" s="466" t="s">
        <v>235</v>
      </c>
      <c r="C318" s="467"/>
      <c r="D318" s="495"/>
      <c r="E318" s="495"/>
      <c r="F318" s="495"/>
      <c r="G318" s="495"/>
      <c r="H318" s="495"/>
      <c r="I318" s="495"/>
      <c r="J318" s="496"/>
      <c r="L318" s="441" t="s">
        <v>226</v>
      </c>
      <c r="M318" s="442"/>
      <c r="N318" s="436">
        <f t="shared" ref="N318:S318" si="217">N319+N320</f>
        <v>0</v>
      </c>
      <c r="O318" s="436">
        <f t="shared" si="217"/>
        <v>0</v>
      </c>
      <c r="P318" s="436">
        <f t="shared" si="217"/>
        <v>0</v>
      </c>
      <c r="Q318" s="436">
        <f t="shared" si="217"/>
        <v>0</v>
      </c>
      <c r="R318" s="436">
        <f t="shared" si="217"/>
        <v>0</v>
      </c>
      <c r="S318" s="436">
        <f t="shared" si="217"/>
        <v>0</v>
      </c>
    </row>
    <row r="319" spans="1:19" ht="13.5" thickBot="1">
      <c r="A319" s="506">
        <f t="shared" si="189"/>
        <v>0</v>
      </c>
      <c r="B319" s="466" t="s">
        <v>236</v>
      </c>
      <c r="C319" s="467"/>
      <c r="D319" s="497"/>
      <c r="E319" s="497"/>
      <c r="F319" s="497"/>
      <c r="G319" s="497"/>
      <c r="H319" s="497"/>
      <c r="I319" s="497"/>
      <c r="J319" s="498"/>
      <c r="L319" s="447" t="s">
        <v>228</v>
      </c>
      <c r="M319" s="436">
        <f>(D318*D320)-(D322*D324)</f>
        <v>0</v>
      </c>
      <c r="N319" s="436">
        <f>(E318*E320)-(E322*E324)</f>
        <v>0</v>
      </c>
      <c r="O319" s="436">
        <f t="shared" ref="O319" si="218">(F318*F320)-(F322*F324)</f>
        <v>0</v>
      </c>
      <c r="P319" s="436">
        <f t="shared" ref="P319" si="219">(G318*G320)-(G322*G324)</f>
        <v>0</v>
      </c>
      <c r="Q319" s="436">
        <f t="shared" ref="Q319" si="220">(H318*H320)-(H322*H324)</f>
        <v>0</v>
      </c>
      <c r="R319" s="436">
        <f t="shared" ref="R319" si="221">(I318*I320)-(I322*I324)</f>
        <v>0</v>
      </c>
      <c r="S319" s="436">
        <f t="shared" ref="S319" si="222">(J318*J320)-(J322*J324)</f>
        <v>0</v>
      </c>
    </row>
    <row r="320" spans="1:19" ht="13.5" thickBot="1">
      <c r="A320" s="506">
        <f t="shared" si="189"/>
        <v>0</v>
      </c>
      <c r="B320" s="468" t="s">
        <v>237</v>
      </c>
      <c r="C320" s="466"/>
      <c r="D320" s="469">
        <f t="shared" ref="D320:J320" si="223">(13-ROUND(D319,1))/12</f>
        <v>1.0833333333333333</v>
      </c>
      <c r="E320" s="469">
        <f t="shared" si="223"/>
        <v>1.0833333333333333</v>
      </c>
      <c r="F320" s="469">
        <f t="shared" si="223"/>
        <v>1.0833333333333333</v>
      </c>
      <c r="G320" s="469">
        <f t="shared" si="223"/>
        <v>1.0833333333333333</v>
      </c>
      <c r="H320" s="469">
        <f t="shared" si="223"/>
        <v>1.0833333333333333</v>
      </c>
      <c r="I320" s="469">
        <f t="shared" si="223"/>
        <v>1.0833333333333333</v>
      </c>
      <c r="J320" s="470">
        <f t="shared" si="223"/>
        <v>1.0833333333333333</v>
      </c>
      <c r="L320" s="452" t="s">
        <v>230</v>
      </c>
      <c r="M320" s="442"/>
      <c r="N320" s="436">
        <f>D318*(1-D320)-D322*(1-D324)</f>
        <v>0</v>
      </c>
      <c r="O320" s="436">
        <f t="shared" ref="O320" si="224">E318*(1-E320)-E322*(1-E324)</f>
        <v>0</v>
      </c>
      <c r="P320" s="436">
        <f t="shared" ref="P320" si="225">F318*(1-F320)-F322*(1-F324)</f>
        <v>0</v>
      </c>
      <c r="Q320" s="436">
        <f t="shared" ref="Q320" si="226">G318*(1-G320)-G322*(1-G324)</f>
        <v>0</v>
      </c>
      <c r="R320" s="436">
        <f t="shared" ref="R320" si="227">H318*(1-H320)-H322*(1-H324)</f>
        <v>0</v>
      </c>
      <c r="S320" s="436">
        <f t="shared" ref="S320" si="228">I318*(1-I320)-I322*(1-I324)</f>
        <v>0</v>
      </c>
    </row>
    <row r="321" spans="1:19">
      <c r="A321" s="506">
        <f t="shared" si="189"/>
        <v>0</v>
      </c>
      <c r="B321" s="471" t="s">
        <v>238</v>
      </c>
      <c r="C321" s="471"/>
      <c r="D321" s="472"/>
      <c r="E321" s="473"/>
      <c r="F321" s="473"/>
      <c r="G321" s="473"/>
      <c r="H321" s="473"/>
      <c r="I321" s="473"/>
      <c r="J321" s="474"/>
    </row>
    <row r="322" spans="1:19">
      <c r="A322" s="506">
        <f t="shared" si="189"/>
        <v>0</v>
      </c>
      <c r="B322" s="466" t="s">
        <v>239</v>
      </c>
      <c r="C322" s="467"/>
      <c r="D322" s="495"/>
      <c r="E322" s="495"/>
      <c r="F322" s="495"/>
      <c r="G322" s="495"/>
      <c r="H322" s="495"/>
      <c r="I322" s="495"/>
      <c r="J322" s="496"/>
    </row>
    <row r="323" spans="1:19">
      <c r="A323" s="506">
        <f t="shared" si="189"/>
        <v>0</v>
      </c>
      <c r="B323" s="466" t="s">
        <v>240</v>
      </c>
      <c r="C323" s="467"/>
      <c r="D323" s="497"/>
      <c r="E323" s="497"/>
      <c r="F323" s="497"/>
      <c r="G323" s="497"/>
      <c r="H323" s="497"/>
      <c r="I323" s="497"/>
      <c r="J323" s="498"/>
    </row>
    <row r="324" spans="1:19" ht="13.5" thickBot="1">
      <c r="A324" s="506">
        <f t="shared" si="189"/>
        <v>0</v>
      </c>
      <c r="B324" s="468" t="s">
        <v>241</v>
      </c>
      <c r="C324" s="475">
        <f>(13-C323)/12</f>
        <v>1.0833333333333333</v>
      </c>
      <c r="D324" s="469">
        <f t="shared" ref="D324:J324" si="229">(13-ROUND(D323,1))/12</f>
        <v>1.0833333333333333</v>
      </c>
      <c r="E324" s="469">
        <f t="shared" si="229"/>
        <v>1.0833333333333333</v>
      </c>
      <c r="F324" s="469">
        <f t="shared" si="229"/>
        <v>1.0833333333333333</v>
      </c>
      <c r="G324" s="469">
        <f t="shared" si="229"/>
        <v>1.0833333333333333</v>
      </c>
      <c r="H324" s="469">
        <f t="shared" si="229"/>
        <v>1.0833333333333333</v>
      </c>
      <c r="I324" s="469">
        <f t="shared" si="229"/>
        <v>1.0833333333333333</v>
      </c>
      <c r="J324" s="470">
        <f t="shared" si="229"/>
        <v>1.0833333333333333</v>
      </c>
    </row>
    <row r="325" spans="1:19">
      <c r="A325" s="506">
        <f t="shared" si="189"/>
        <v>0</v>
      </c>
      <c r="B325" s="431" t="s">
        <v>242</v>
      </c>
      <c r="C325" s="476"/>
      <c r="D325" s="477">
        <f>DATE(D$25,INT(D319),1+30*(D319-INT(D319)))</f>
        <v>44531</v>
      </c>
      <c r="E325" s="477">
        <f t="shared" ref="E325:J325" si="230">DATE(E$25,INT(E319),1+30*(E319-INT(E319)))</f>
        <v>44896</v>
      </c>
      <c r="F325" s="477">
        <f t="shared" si="230"/>
        <v>45261</v>
      </c>
      <c r="G325" s="477">
        <f t="shared" si="230"/>
        <v>45627</v>
      </c>
      <c r="H325" s="477">
        <f t="shared" si="230"/>
        <v>45992</v>
      </c>
      <c r="I325" s="477">
        <f t="shared" si="230"/>
        <v>46357</v>
      </c>
      <c r="J325" s="478">
        <f t="shared" si="230"/>
        <v>46722</v>
      </c>
    </row>
    <row r="326" spans="1:19" ht="13.5" thickBot="1">
      <c r="A326" s="506">
        <f t="shared" si="189"/>
        <v>0</v>
      </c>
      <c r="B326" s="479" t="s">
        <v>243</v>
      </c>
      <c r="C326" s="480">
        <f>DATE(C$25,INT(C323),1+30*(C323-INT(C323)))</f>
        <v>44166</v>
      </c>
      <c r="D326" s="481">
        <f>DATE(D$25,INT(D323),1+30*(D323-INT(D323)))</f>
        <v>44531</v>
      </c>
      <c r="E326" s="481">
        <f t="shared" ref="E326:J326" si="231">DATE(E$25,INT(E323),1+30*(E323-INT(E323)))</f>
        <v>44896</v>
      </c>
      <c r="F326" s="481">
        <f t="shared" si="231"/>
        <v>45261</v>
      </c>
      <c r="G326" s="481">
        <f t="shared" si="231"/>
        <v>45627</v>
      </c>
      <c r="H326" s="481">
        <f t="shared" si="231"/>
        <v>45992</v>
      </c>
      <c r="I326" s="481">
        <f t="shared" si="231"/>
        <v>46357</v>
      </c>
      <c r="J326" s="482">
        <f t="shared" si="231"/>
        <v>46722</v>
      </c>
    </row>
    <row r="327" spans="1:19" ht="4.9000000000000004" customHeight="1" thickBot="1">
      <c r="A327" s="506">
        <f t="shared" si="189"/>
        <v>0</v>
      </c>
      <c r="B327" s="430"/>
      <c r="C327" s="430"/>
      <c r="D327" s="430"/>
      <c r="E327" s="430"/>
      <c r="F327" s="430"/>
      <c r="G327" s="430"/>
      <c r="H327" s="430"/>
      <c r="I327" s="430"/>
      <c r="J327" s="438"/>
    </row>
    <row r="328" spans="1:19" ht="13.5" hidden="1" thickBot="1">
      <c r="A328" s="506">
        <f t="shared" si="189"/>
        <v>0</v>
      </c>
      <c r="B328" s="430"/>
      <c r="C328" s="430"/>
      <c r="D328" s="430"/>
      <c r="E328" s="430"/>
      <c r="F328" s="430"/>
      <c r="G328" s="430"/>
      <c r="H328" s="430"/>
      <c r="I328" s="430"/>
      <c r="J328" s="438"/>
    </row>
    <row r="329" spans="1:19" ht="13.5" hidden="1" thickBot="1">
      <c r="A329" s="506">
        <f t="shared" si="189"/>
        <v>0</v>
      </c>
      <c r="B329" s="438"/>
      <c r="C329" s="438"/>
      <c r="D329" s="438"/>
      <c r="E329" s="438"/>
      <c r="F329" s="438"/>
      <c r="G329" s="438"/>
      <c r="H329" s="438"/>
      <c r="I329" s="438"/>
      <c r="J329" s="438"/>
    </row>
    <row r="330" spans="1:19" ht="13.5" hidden="1" thickBot="1">
      <c r="A330" s="506">
        <f t="shared" si="189"/>
        <v>0</v>
      </c>
      <c r="B330" s="438"/>
      <c r="C330" s="438"/>
      <c r="D330" s="438"/>
      <c r="E330" s="438"/>
      <c r="F330" s="438"/>
      <c r="G330" s="438"/>
      <c r="H330" s="438"/>
      <c r="I330" s="438"/>
      <c r="J330" s="438"/>
    </row>
    <row r="331" spans="1:19" ht="13.5" hidden="1" thickBot="1">
      <c r="A331" s="506">
        <f t="shared" si="189"/>
        <v>0</v>
      </c>
      <c r="B331" s="438"/>
      <c r="C331" s="438"/>
      <c r="D331" s="438"/>
      <c r="E331" s="438"/>
      <c r="F331" s="438"/>
      <c r="G331" s="438"/>
      <c r="H331" s="438"/>
      <c r="I331" s="438"/>
      <c r="J331" s="438"/>
    </row>
    <row r="332" spans="1:19" ht="13.5" hidden="1" thickBot="1">
      <c r="A332" s="506">
        <f t="shared" si="189"/>
        <v>0</v>
      </c>
      <c r="B332" s="438"/>
      <c r="C332" s="438"/>
      <c r="D332" s="438"/>
      <c r="E332" s="438"/>
      <c r="F332" s="438"/>
      <c r="G332" s="438"/>
      <c r="H332" s="438"/>
      <c r="I332" s="438"/>
      <c r="J332" s="438"/>
    </row>
    <row r="333" spans="1:19" ht="16.5" thickBot="1">
      <c r="A333" s="506">
        <f t="shared" si="189"/>
        <v>0</v>
      </c>
      <c r="B333" s="494" t="s">
        <v>248</v>
      </c>
      <c r="C333" s="461"/>
      <c r="D333" s="462">
        <f t="shared" ref="D333:J333" si="232">D$25</f>
        <v>2022</v>
      </c>
      <c r="E333" s="462">
        <f t="shared" si="232"/>
        <v>2023</v>
      </c>
      <c r="F333" s="462">
        <f t="shared" si="232"/>
        <v>2024</v>
      </c>
      <c r="G333" s="462">
        <f t="shared" si="232"/>
        <v>2025</v>
      </c>
      <c r="H333" s="462">
        <f t="shared" si="232"/>
        <v>2026</v>
      </c>
      <c r="I333" s="462">
        <f t="shared" si="232"/>
        <v>2027</v>
      </c>
      <c r="J333" s="463">
        <f t="shared" si="232"/>
        <v>2028</v>
      </c>
      <c r="L333" s="508" t="str">
        <f>B333</f>
        <v>Catégorie d'emploi 6 : xxx</v>
      </c>
      <c r="M333" s="491">
        <v>2022</v>
      </c>
      <c r="N333" s="492">
        <v>2023</v>
      </c>
      <c r="O333" s="492">
        <v>2024</v>
      </c>
      <c r="P333" s="492">
        <v>2025</v>
      </c>
      <c r="Q333" s="492">
        <v>2026</v>
      </c>
      <c r="R333" s="492">
        <v>2027</v>
      </c>
      <c r="S333" s="493">
        <v>2028</v>
      </c>
    </row>
    <row r="334" spans="1:19" ht="13.5" thickBot="1">
      <c r="A334" s="506">
        <f t="shared" si="189"/>
        <v>0</v>
      </c>
      <c r="B334" s="464" t="s">
        <v>234</v>
      </c>
      <c r="C334" s="464"/>
      <c r="D334" s="438"/>
      <c r="E334" s="438"/>
      <c r="F334" s="438"/>
      <c r="G334" s="438"/>
      <c r="H334" s="438"/>
      <c r="I334" s="438"/>
      <c r="J334" s="465"/>
      <c r="L334" s="435" t="s">
        <v>224</v>
      </c>
      <c r="M334" s="436">
        <f>D335-D339</f>
        <v>0</v>
      </c>
      <c r="N334" s="436">
        <f>E335-E339</f>
        <v>0</v>
      </c>
      <c r="O334" s="436">
        <f t="shared" ref="O334" si="233">F335-F339</f>
        <v>0</v>
      </c>
      <c r="P334" s="436">
        <f t="shared" ref="P334" si="234">G335-G339</f>
        <v>0</v>
      </c>
      <c r="Q334" s="436">
        <f t="shared" ref="Q334" si="235">H335-H339</f>
        <v>0</v>
      </c>
      <c r="R334" s="436">
        <f t="shared" ref="R334" si="236">I335-I339</f>
        <v>0</v>
      </c>
      <c r="S334" s="436">
        <f t="shared" ref="S334" si="237">J335-J339</f>
        <v>0</v>
      </c>
    </row>
    <row r="335" spans="1:19" ht="13.5" thickBot="1">
      <c r="A335" s="506">
        <f t="shared" si="189"/>
        <v>0</v>
      </c>
      <c r="B335" s="466" t="s">
        <v>235</v>
      </c>
      <c r="C335" s="467"/>
      <c r="D335" s="495"/>
      <c r="E335" s="495"/>
      <c r="F335" s="495"/>
      <c r="G335" s="495"/>
      <c r="H335" s="495"/>
      <c r="I335" s="495"/>
      <c r="J335" s="496"/>
      <c r="L335" s="441" t="s">
        <v>226</v>
      </c>
      <c r="M335" s="442"/>
      <c r="N335" s="436">
        <f t="shared" ref="N335:S335" si="238">N336+N337</f>
        <v>0</v>
      </c>
      <c r="O335" s="436">
        <f t="shared" si="238"/>
        <v>0</v>
      </c>
      <c r="P335" s="436">
        <f t="shared" si="238"/>
        <v>0</v>
      </c>
      <c r="Q335" s="436">
        <f t="shared" si="238"/>
        <v>0</v>
      </c>
      <c r="R335" s="436">
        <f t="shared" si="238"/>
        <v>0</v>
      </c>
      <c r="S335" s="436">
        <f t="shared" si="238"/>
        <v>0</v>
      </c>
    </row>
    <row r="336" spans="1:19" ht="13.5" thickBot="1">
      <c r="A336" s="506">
        <f t="shared" si="189"/>
        <v>0</v>
      </c>
      <c r="B336" s="466" t="s">
        <v>236</v>
      </c>
      <c r="C336" s="467"/>
      <c r="D336" s="497"/>
      <c r="E336" s="497"/>
      <c r="F336" s="497"/>
      <c r="G336" s="497"/>
      <c r="H336" s="497"/>
      <c r="I336" s="497"/>
      <c r="J336" s="498"/>
      <c r="L336" s="447" t="s">
        <v>228</v>
      </c>
      <c r="M336" s="436">
        <f>(D335*D337)-(D339*D341)</f>
        <v>0</v>
      </c>
      <c r="N336" s="436">
        <f>(E335*E337)-(E339*E341)</f>
        <v>0</v>
      </c>
      <c r="O336" s="436">
        <f t="shared" ref="O336" si="239">(F335*F337)-(F339*F341)</f>
        <v>0</v>
      </c>
      <c r="P336" s="436">
        <f t="shared" ref="P336" si="240">(G335*G337)-(G339*G341)</f>
        <v>0</v>
      </c>
      <c r="Q336" s="436">
        <f t="shared" ref="Q336" si="241">(H335*H337)-(H339*H341)</f>
        <v>0</v>
      </c>
      <c r="R336" s="436">
        <f t="shared" ref="R336" si="242">(I335*I337)-(I339*I341)</f>
        <v>0</v>
      </c>
      <c r="S336" s="436">
        <f t="shared" ref="S336" si="243">(J335*J337)-(J339*J341)</f>
        <v>0</v>
      </c>
    </row>
    <row r="337" spans="1:19" ht="13.5" thickBot="1">
      <c r="A337" s="506">
        <f t="shared" si="189"/>
        <v>0</v>
      </c>
      <c r="B337" s="468" t="s">
        <v>237</v>
      </c>
      <c r="C337" s="466"/>
      <c r="D337" s="469">
        <f t="shared" ref="D337:J337" si="244">(13-ROUND(D336,1))/12</f>
        <v>1.0833333333333333</v>
      </c>
      <c r="E337" s="469">
        <f t="shared" si="244"/>
        <v>1.0833333333333333</v>
      </c>
      <c r="F337" s="469">
        <f t="shared" si="244"/>
        <v>1.0833333333333333</v>
      </c>
      <c r="G337" s="469">
        <f t="shared" si="244"/>
        <v>1.0833333333333333</v>
      </c>
      <c r="H337" s="469">
        <f t="shared" si="244"/>
        <v>1.0833333333333333</v>
      </c>
      <c r="I337" s="469">
        <f t="shared" si="244"/>
        <v>1.0833333333333333</v>
      </c>
      <c r="J337" s="470">
        <f t="shared" si="244"/>
        <v>1.0833333333333333</v>
      </c>
      <c r="L337" s="452" t="s">
        <v>230</v>
      </c>
      <c r="M337" s="442"/>
      <c r="N337" s="436">
        <f>D335*(1-D337)-D339*(1-D341)</f>
        <v>0</v>
      </c>
      <c r="O337" s="436">
        <f t="shared" ref="O337" si="245">E335*(1-E337)-E339*(1-E341)</f>
        <v>0</v>
      </c>
      <c r="P337" s="436">
        <f t="shared" ref="P337" si="246">F335*(1-F337)-F339*(1-F341)</f>
        <v>0</v>
      </c>
      <c r="Q337" s="436">
        <f t="shared" ref="Q337" si="247">G335*(1-G337)-G339*(1-G341)</f>
        <v>0</v>
      </c>
      <c r="R337" s="436">
        <f t="shared" ref="R337" si="248">H335*(1-H337)-H339*(1-H341)</f>
        <v>0</v>
      </c>
      <c r="S337" s="436">
        <f t="shared" ref="S337" si="249">I335*(1-I337)-I339*(1-I341)</f>
        <v>0</v>
      </c>
    </row>
    <row r="338" spans="1:19">
      <c r="A338" s="506">
        <f t="shared" si="189"/>
        <v>0</v>
      </c>
      <c r="B338" s="471" t="s">
        <v>238</v>
      </c>
      <c r="C338" s="471"/>
      <c r="D338" s="472"/>
      <c r="E338" s="473"/>
      <c r="F338" s="473"/>
      <c r="G338" s="473"/>
      <c r="H338" s="473"/>
      <c r="I338" s="473"/>
      <c r="J338" s="474"/>
    </row>
    <row r="339" spans="1:19">
      <c r="A339" s="506">
        <f t="shared" si="189"/>
        <v>0</v>
      </c>
      <c r="B339" s="466" t="s">
        <v>239</v>
      </c>
      <c r="C339" s="467"/>
      <c r="D339" s="495"/>
      <c r="E339" s="495"/>
      <c r="F339" s="495"/>
      <c r="G339" s="495"/>
      <c r="H339" s="495"/>
      <c r="I339" s="495"/>
      <c r="J339" s="496"/>
    </row>
    <row r="340" spans="1:19">
      <c r="A340" s="506">
        <f t="shared" si="189"/>
        <v>0</v>
      </c>
      <c r="B340" s="466" t="s">
        <v>240</v>
      </c>
      <c r="C340" s="467"/>
      <c r="D340" s="497"/>
      <c r="E340" s="497"/>
      <c r="F340" s="497"/>
      <c r="G340" s="497"/>
      <c r="H340" s="497"/>
      <c r="I340" s="497"/>
      <c r="J340" s="498"/>
    </row>
    <row r="341" spans="1:19" ht="13.5" thickBot="1">
      <c r="A341" s="506">
        <f t="shared" si="189"/>
        <v>0</v>
      </c>
      <c r="B341" s="468" t="s">
        <v>241</v>
      </c>
      <c r="C341" s="475">
        <f>(13-C340)/12</f>
        <v>1.0833333333333333</v>
      </c>
      <c r="D341" s="469">
        <f t="shared" ref="D341:J341" si="250">(13-ROUND(D340,1))/12</f>
        <v>1.0833333333333333</v>
      </c>
      <c r="E341" s="469">
        <f t="shared" si="250"/>
        <v>1.0833333333333333</v>
      </c>
      <c r="F341" s="469">
        <f t="shared" si="250"/>
        <v>1.0833333333333333</v>
      </c>
      <c r="G341" s="469">
        <f t="shared" si="250"/>
        <v>1.0833333333333333</v>
      </c>
      <c r="H341" s="469">
        <f t="shared" si="250"/>
        <v>1.0833333333333333</v>
      </c>
      <c r="I341" s="469">
        <f t="shared" si="250"/>
        <v>1.0833333333333333</v>
      </c>
      <c r="J341" s="470">
        <f t="shared" si="250"/>
        <v>1.0833333333333333</v>
      </c>
    </row>
    <row r="342" spans="1:19">
      <c r="A342" s="506">
        <f t="shared" si="189"/>
        <v>0</v>
      </c>
      <c r="B342" s="431" t="s">
        <v>242</v>
      </c>
      <c r="C342" s="476"/>
      <c r="D342" s="477">
        <f>DATE(D$25,INT(D336),1+30*(D336-INT(D336)))</f>
        <v>44531</v>
      </c>
      <c r="E342" s="477">
        <f t="shared" ref="E342:J342" si="251">DATE(E$25,INT(E336),1+30*(E336-INT(E336)))</f>
        <v>44896</v>
      </c>
      <c r="F342" s="477">
        <f t="shared" si="251"/>
        <v>45261</v>
      </c>
      <c r="G342" s="477">
        <f t="shared" si="251"/>
        <v>45627</v>
      </c>
      <c r="H342" s="477">
        <f t="shared" si="251"/>
        <v>45992</v>
      </c>
      <c r="I342" s="477">
        <f t="shared" si="251"/>
        <v>46357</v>
      </c>
      <c r="J342" s="478">
        <f t="shared" si="251"/>
        <v>46722</v>
      </c>
    </row>
    <row r="343" spans="1:19" ht="13.5" thickBot="1">
      <c r="A343" s="506">
        <f t="shared" si="189"/>
        <v>0</v>
      </c>
      <c r="B343" s="479" t="s">
        <v>243</v>
      </c>
      <c r="C343" s="480">
        <f>DATE(C$25,INT(C340),1+30*(C340-INT(C340)))</f>
        <v>44166</v>
      </c>
      <c r="D343" s="481">
        <f>DATE(D$25,INT(D340),1+30*(D340-INT(D340)))</f>
        <v>44531</v>
      </c>
      <c r="E343" s="481">
        <f t="shared" ref="E343:J343" si="252">DATE(E$25,INT(E340),1+30*(E340-INT(E340)))</f>
        <v>44896</v>
      </c>
      <c r="F343" s="481">
        <f t="shared" si="252"/>
        <v>45261</v>
      </c>
      <c r="G343" s="481">
        <f t="shared" si="252"/>
        <v>45627</v>
      </c>
      <c r="H343" s="481">
        <f t="shared" si="252"/>
        <v>45992</v>
      </c>
      <c r="I343" s="481">
        <f t="shared" si="252"/>
        <v>46357</v>
      </c>
      <c r="J343" s="482">
        <f t="shared" si="252"/>
        <v>46722</v>
      </c>
    </row>
    <row r="344" spans="1:19" ht="6" customHeight="1" thickBot="1">
      <c r="A344" s="506">
        <f t="shared" si="189"/>
        <v>0</v>
      </c>
      <c r="B344" s="430"/>
      <c r="C344" s="430"/>
      <c r="D344" s="430"/>
      <c r="E344" s="430"/>
      <c r="F344" s="430"/>
      <c r="G344" s="430"/>
      <c r="H344" s="430"/>
      <c r="I344" s="430"/>
      <c r="J344" s="438"/>
    </row>
    <row r="345" spans="1:19" ht="13.5" hidden="1" thickBot="1">
      <c r="A345" s="506">
        <f t="shared" si="189"/>
        <v>0</v>
      </c>
      <c r="B345" s="430"/>
      <c r="C345" s="430"/>
      <c r="D345" s="430"/>
      <c r="E345" s="430"/>
      <c r="F345" s="430"/>
      <c r="G345" s="430"/>
      <c r="H345" s="430"/>
      <c r="I345" s="430"/>
      <c r="J345" s="438"/>
    </row>
    <row r="346" spans="1:19" ht="13.5" hidden="1" thickBot="1">
      <c r="A346" s="506">
        <f t="shared" si="189"/>
        <v>0</v>
      </c>
      <c r="B346" s="485"/>
      <c r="C346" s="438"/>
      <c r="D346" s="438"/>
      <c r="E346" s="486"/>
      <c r="F346" s="486"/>
      <c r="G346" s="486"/>
      <c r="H346" s="486"/>
      <c r="I346" s="486"/>
      <c r="J346" s="486"/>
    </row>
    <row r="347" spans="1:19" ht="13.5" hidden="1" thickBot="1">
      <c r="A347" s="506">
        <f t="shared" si="189"/>
        <v>0</v>
      </c>
      <c r="B347" s="485"/>
      <c r="C347" s="438"/>
      <c r="D347" s="438"/>
      <c r="E347" s="486"/>
      <c r="F347" s="486"/>
      <c r="G347" s="486"/>
      <c r="H347" s="486"/>
      <c r="I347" s="486"/>
      <c r="J347" s="486"/>
    </row>
    <row r="348" spans="1:19" ht="13.5" hidden="1" thickBot="1">
      <c r="A348" s="506">
        <f t="shared" si="189"/>
        <v>0</v>
      </c>
      <c r="B348" s="485"/>
      <c r="C348" s="438"/>
      <c r="D348" s="438"/>
      <c r="E348" s="486"/>
      <c r="F348" s="486"/>
      <c r="G348" s="486"/>
      <c r="H348" s="486"/>
      <c r="I348" s="486"/>
      <c r="J348" s="486"/>
    </row>
    <row r="349" spans="1:19" ht="13.5" hidden="1" thickBot="1">
      <c r="A349" s="506">
        <f t="shared" si="189"/>
        <v>0</v>
      </c>
      <c r="B349" s="487"/>
      <c r="C349" s="438"/>
      <c r="D349" s="438"/>
      <c r="E349" s="469"/>
      <c r="F349" s="469"/>
      <c r="G349" s="469"/>
      <c r="H349" s="469"/>
      <c r="I349" s="469"/>
      <c r="J349" s="469"/>
    </row>
    <row r="350" spans="1:19" ht="16.5" thickBot="1">
      <c r="A350" s="506">
        <f t="shared" si="189"/>
        <v>0</v>
      </c>
      <c r="B350" s="494" t="s">
        <v>249</v>
      </c>
      <c r="C350" s="461"/>
      <c r="D350" s="462">
        <f t="shared" ref="D350:J350" si="253">D$25</f>
        <v>2022</v>
      </c>
      <c r="E350" s="462">
        <f t="shared" si="253"/>
        <v>2023</v>
      </c>
      <c r="F350" s="462">
        <f t="shared" si="253"/>
        <v>2024</v>
      </c>
      <c r="G350" s="462">
        <f t="shared" si="253"/>
        <v>2025</v>
      </c>
      <c r="H350" s="462">
        <f t="shared" si="253"/>
        <v>2026</v>
      </c>
      <c r="I350" s="462">
        <f t="shared" si="253"/>
        <v>2027</v>
      </c>
      <c r="J350" s="463">
        <f t="shared" si="253"/>
        <v>2028</v>
      </c>
      <c r="L350" s="508" t="str">
        <f>B350</f>
        <v>Catégorie d'emploi 7 : xxx</v>
      </c>
      <c r="M350" s="491">
        <v>2022</v>
      </c>
      <c r="N350" s="492">
        <v>2023</v>
      </c>
      <c r="O350" s="492">
        <v>2024</v>
      </c>
      <c r="P350" s="492">
        <v>2025</v>
      </c>
      <c r="Q350" s="492">
        <v>2026</v>
      </c>
      <c r="R350" s="492">
        <v>2027</v>
      </c>
      <c r="S350" s="493">
        <v>2028</v>
      </c>
    </row>
    <row r="351" spans="1:19" ht="13.5" thickBot="1">
      <c r="A351" s="506">
        <f t="shared" si="189"/>
        <v>0</v>
      </c>
      <c r="B351" s="464" t="s">
        <v>234</v>
      </c>
      <c r="C351" s="464"/>
      <c r="D351" s="438"/>
      <c r="E351" s="438"/>
      <c r="F351" s="438"/>
      <c r="G351" s="438"/>
      <c r="H351" s="438"/>
      <c r="I351" s="438"/>
      <c r="J351" s="465"/>
      <c r="L351" s="435" t="s">
        <v>224</v>
      </c>
      <c r="M351" s="436">
        <f>D352-D356</f>
        <v>0</v>
      </c>
      <c r="N351" s="436">
        <f>E352-E356</f>
        <v>0</v>
      </c>
      <c r="O351" s="436">
        <f t="shared" ref="O351" si="254">F352-F356</f>
        <v>0</v>
      </c>
      <c r="P351" s="436">
        <f t="shared" ref="P351" si="255">G352-G356</f>
        <v>0</v>
      </c>
      <c r="Q351" s="436">
        <f t="shared" ref="Q351" si="256">H352-H356</f>
        <v>0</v>
      </c>
      <c r="R351" s="436">
        <f t="shared" ref="R351" si="257">I352-I356</f>
        <v>0</v>
      </c>
      <c r="S351" s="436">
        <f t="shared" ref="S351" si="258">J352-J356</f>
        <v>0</v>
      </c>
    </row>
    <row r="352" spans="1:19" ht="13.5" thickBot="1">
      <c r="A352" s="506">
        <f t="shared" si="189"/>
        <v>0</v>
      </c>
      <c r="B352" s="466" t="s">
        <v>235</v>
      </c>
      <c r="C352" s="467"/>
      <c r="D352" s="495"/>
      <c r="E352" s="495"/>
      <c r="F352" s="495"/>
      <c r="G352" s="495"/>
      <c r="H352" s="495"/>
      <c r="I352" s="495"/>
      <c r="J352" s="496"/>
      <c r="L352" s="441" t="s">
        <v>226</v>
      </c>
      <c r="M352" s="442"/>
      <c r="N352" s="436">
        <f t="shared" ref="N352:S352" si="259">N353+N354</f>
        <v>0</v>
      </c>
      <c r="O352" s="436">
        <f t="shared" si="259"/>
        <v>0</v>
      </c>
      <c r="P352" s="436">
        <f t="shared" si="259"/>
        <v>0</v>
      </c>
      <c r="Q352" s="436">
        <f t="shared" si="259"/>
        <v>0</v>
      </c>
      <c r="R352" s="436">
        <f t="shared" si="259"/>
        <v>0</v>
      </c>
      <c r="S352" s="436">
        <f t="shared" si="259"/>
        <v>0</v>
      </c>
    </row>
    <row r="353" spans="1:19" ht="13.5" thickBot="1">
      <c r="A353" s="506">
        <f t="shared" si="189"/>
        <v>0</v>
      </c>
      <c r="B353" s="466" t="s">
        <v>236</v>
      </c>
      <c r="C353" s="467"/>
      <c r="D353" s="497"/>
      <c r="E353" s="497"/>
      <c r="F353" s="497"/>
      <c r="G353" s="497"/>
      <c r="H353" s="497"/>
      <c r="I353" s="497"/>
      <c r="J353" s="498"/>
      <c r="L353" s="447" t="s">
        <v>228</v>
      </c>
      <c r="M353" s="436">
        <f>(D352*D354)-(D356*D358)</f>
        <v>0</v>
      </c>
      <c r="N353" s="436">
        <f>(E352*E354)-(E356*E358)</f>
        <v>0</v>
      </c>
      <c r="O353" s="436">
        <f t="shared" ref="O353" si="260">(F352*F354)-(F356*F358)</f>
        <v>0</v>
      </c>
      <c r="P353" s="436">
        <f t="shared" ref="P353" si="261">(G352*G354)-(G356*G358)</f>
        <v>0</v>
      </c>
      <c r="Q353" s="436">
        <f t="shared" ref="Q353" si="262">(H352*H354)-(H356*H358)</f>
        <v>0</v>
      </c>
      <c r="R353" s="436">
        <f t="shared" ref="R353" si="263">(I352*I354)-(I356*I358)</f>
        <v>0</v>
      </c>
      <c r="S353" s="436">
        <f t="shared" ref="S353" si="264">(J352*J354)-(J356*J358)</f>
        <v>0</v>
      </c>
    </row>
    <row r="354" spans="1:19" ht="13.5" thickBot="1">
      <c r="A354" s="506">
        <f t="shared" si="189"/>
        <v>0</v>
      </c>
      <c r="B354" s="468" t="s">
        <v>237</v>
      </c>
      <c r="C354" s="466"/>
      <c r="D354" s="469">
        <f t="shared" ref="D354:J354" si="265">(13-ROUND(D353,1))/12</f>
        <v>1.0833333333333333</v>
      </c>
      <c r="E354" s="469">
        <f t="shared" si="265"/>
        <v>1.0833333333333333</v>
      </c>
      <c r="F354" s="469">
        <f t="shared" si="265"/>
        <v>1.0833333333333333</v>
      </c>
      <c r="G354" s="469">
        <f t="shared" si="265"/>
        <v>1.0833333333333333</v>
      </c>
      <c r="H354" s="469">
        <f t="shared" si="265"/>
        <v>1.0833333333333333</v>
      </c>
      <c r="I354" s="469">
        <f t="shared" si="265"/>
        <v>1.0833333333333333</v>
      </c>
      <c r="J354" s="470">
        <f t="shared" si="265"/>
        <v>1.0833333333333333</v>
      </c>
      <c r="L354" s="452" t="s">
        <v>230</v>
      </c>
      <c r="M354" s="442"/>
      <c r="N354" s="436">
        <f>D352*(1-D354)-D356*(1-D358)</f>
        <v>0</v>
      </c>
      <c r="O354" s="436">
        <f t="shared" ref="O354" si="266">E352*(1-E354)-E356*(1-E358)</f>
        <v>0</v>
      </c>
      <c r="P354" s="436">
        <f t="shared" ref="P354" si="267">F352*(1-F354)-F356*(1-F358)</f>
        <v>0</v>
      </c>
      <c r="Q354" s="436">
        <f t="shared" ref="Q354" si="268">G352*(1-G354)-G356*(1-G358)</f>
        <v>0</v>
      </c>
      <c r="R354" s="436">
        <f t="shared" ref="R354" si="269">H352*(1-H354)-H356*(1-H358)</f>
        <v>0</v>
      </c>
      <c r="S354" s="436">
        <f t="shared" ref="S354" si="270">I352*(1-I354)-I356*(1-I358)</f>
        <v>0</v>
      </c>
    </row>
    <row r="355" spans="1:19">
      <c r="A355" s="506">
        <f t="shared" si="189"/>
        <v>0</v>
      </c>
      <c r="B355" s="471" t="s">
        <v>238</v>
      </c>
      <c r="C355" s="471"/>
      <c r="D355" s="472"/>
      <c r="E355" s="473"/>
      <c r="F355" s="473"/>
      <c r="G355" s="473"/>
      <c r="H355" s="473"/>
      <c r="I355" s="473"/>
      <c r="J355" s="474"/>
    </row>
    <row r="356" spans="1:19">
      <c r="A356" s="506">
        <f t="shared" si="189"/>
        <v>0</v>
      </c>
      <c r="B356" s="466" t="s">
        <v>239</v>
      </c>
      <c r="C356" s="467"/>
      <c r="D356" s="495"/>
      <c r="E356" s="495"/>
      <c r="F356" s="495"/>
      <c r="G356" s="495"/>
      <c r="H356" s="495"/>
      <c r="I356" s="495"/>
      <c r="J356" s="496"/>
    </row>
    <row r="357" spans="1:19">
      <c r="A357" s="506">
        <f t="shared" si="189"/>
        <v>0</v>
      </c>
      <c r="B357" s="466" t="s">
        <v>240</v>
      </c>
      <c r="C357" s="467"/>
      <c r="D357" s="497"/>
      <c r="E357" s="497"/>
      <c r="F357" s="497"/>
      <c r="G357" s="497"/>
      <c r="H357" s="497"/>
      <c r="I357" s="497"/>
      <c r="J357" s="498"/>
    </row>
    <row r="358" spans="1:19" ht="13.5" thickBot="1">
      <c r="A358" s="506">
        <f t="shared" ref="A358:A421" si="271">A357</f>
        <v>0</v>
      </c>
      <c r="B358" s="468" t="s">
        <v>241</v>
      </c>
      <c r="C358" s="475">
        <f>(13-C357)/12</f>
        <v>1.0833333333333333</v>
      </c>
      <c r="D358" s="469">
        <f t="shared" ref="D358:J358" si="272">(13-ROUND(D357,1))/12</f>
        <v>1.0833333333333333</v>
      </c>
      <c r="E358" s="469">
        <f t="shared" si="272"/>
        <v>1.0833333333333333</v>
      </c>
      <c r="F358" s="469">
        <f t="shared" si="272"/>
        <v>1.0833333333333333</v>
      </c>
      <c r="G358" s="469">
        <f t="shared" si="272"/>
        <v>1.0833333333333333</v>
      </c>
      <c r="H358" s="469">
        <f t="shared" si="272"/>
        <v>1.0833333333333333</v>
      </c>
      <c r="I358" s="469">
        <f t="shared" si="272"/>
        <v>1.0833333333333333</v>
      </c>
      <c r="J358" s="470">
        <f t="shared" si="272"/>
        <v>1.0833333333333333</v>
      </c>
    </row>
    <row r="359" spans="1:19">
      <c r="A359" s="506">
        <f t="shared" si="271"/>
        <v>0</v>
      </c>
      <c r="B359" s="431" t="s">
        <v>242</v>
      </c>
      <c r="C359" s="476"/>
      <c r="D359" s="477">
        <f>DATE(D$25,INT(D353),1+30*(D353-INT(D353)))</f>
        <v>44531</v>
      </c>
      <c r="E359" s="477">
        <f t="shared" ref="E359:J359" si="273">DATE(E$25,INT(E353),1+30*(E353-INT(E353)))</f>
        <v>44896</v>
      </c>
      <c r="F359" s="477">
        <f t="shared" si="273"/>
        <v>45261</v>
      </c>
      <c r="G359" s="477">
        <f t="shared" si="273"/>
        <v>45627</v>
      </c>
      <c r="H359" s="477">
        <f t="shared" si="273"/>
        <v>45992</v>
      </c>
      <c r="I359" s="477">
        <f t="shared" si="273"/>
        <v>46357</v>
      </c>
      <c r="J359" s="478">
        <f t="shared" si="273"/>
        <v>46722</v>
      </c>
    </row>
    <row r="360" spans="1:19" ht="13.5" thickBot="1">
      <c r="A360" s="506">
        <f t="shared" si="271"/>
        <v>0</v>
      </c>
      <c r="B360" s="479" t="s">
        <v>243</v>
      </c>
      <c r="C360" s="480">
        <f>DATE(C$25,INT(C357),1+30*(C357-INT(C357)))</f>
        <v>44166</v>
      </c>
      <c r="D360" s="481">
        <f>DATE(D$25,INT(D357),1+30*(D357-INT(D357)))</f>
        <v>44531</v>
      </c>
      <c r="E360" s="481">
        <f t="shared" ref="E360:J360" si="274">DATE(E$25,INT(E357),1+30*(E357-INT(E357)))</f>
        <v>44896</v>
      </c>
      <c r="F360" s="481">
        <f t="shared" si="274"/>
        <v>45261</v>
      </c>
      <c r="G360" s="481">
        <f t="shared" si="274"/>
        <v>45627</v>
      </c>
      <c r="H360" s="481">
        <f t="shared" si="274"/>
        <v>45992</v>
      </c>
      <c r="I360" s="481">
        <f t="shared" si="274"/>
        <v>46357</v>
      </c>
      <c r="J360" s="482">
        <f t="shared" si="274"/>
        <v>46722</v>
      </c>
    </row>
    <row r="361" spans="1:19" ht="4.9000000000000004" customHeight="1" thickBot="1">
      <c r="A361" s="506">
        <f t="shared" si="271"/>
        <v>0</v>
      </c>
      <c r="B361" s="430"/>
      <c r="C361" s="430"/>
      <c r="D361" s="430"/>
      <c r="E361" s="430"/>
      <c r="F361" s="430"/>
      <c r="G361" s="430"/>
      <c r="H361" s="430"/>
      <c r="I361" s="430"/>
      <c r="J361" s="438"/>
    </row>
    <row r="362" spans="1:19" ht="13.5" hidden="1" thickBot="1">
      <c r="A362" s="506">
        <f t="shared" si="271"/>
        <v>0</v>
      </c>
      <c r="B362" s="430"/>
      <c r="C362" s="430"/>
      <c r="D362" s="430"/>
      <c r="E362" s="430"/>
      <c r="F362" s="430"/>
      <c r="G362" s="430"/>
      <c r="H362" s="430"/>
      <c r="I362" s="430"/>
      <c r="J362" s="438"/>
    </row>
    <row r="363" spans="1:19" ht="13.5" hidden="1" thickBot="1">
      <c r="A363" s="506">
        <f t="shared" si="271"/>
        <v>0</v>
      </c>
      <c r="B363" s="485"/>
      <c r="C363" s="438"/>
      <c r="D363" s="438"/>
      <c r="E363" s="486"/>
      <c r="F363" s="486"/>
      <c r="G363" s="486"/>
      <c r="H363" s="486"/>
      <c r="I363" s="486"/>
      <c r="J363" s="486"/>
    </row>
    <row r="364" spans="1:19" ht="13.5" hidden="1" thickBot="1">
      <c r="A364" s="506">
        <f t="shared" si="271"/>
        <v>0</v>
      </c>
      <c r="B364" s="485"/>
      <c r="C364" s="438"/>
      <c r="D364" s="438"/>
      <c r="E364" s="486"/>
      <c r="F364" s="486"/>
      <c r="G364" s="486"/>
      <c r="H364" s="486"/>
      <c r="I364" s="486"/>
      <c r="J364" s="486"/>
    </row>
    <row r="365" spans="1:19" ht="13.5" hidden="1" thickBot="1">
      <c r="A365" s="506">
        <f t="shared" si="271"/>
        <v>0</v>
      </c>
      <c r="B365" s="485"/>
      <c r="C365" s="438"/>
      <c r="D365" s="438"/>
      <c r="E365" s="486"/>
      <c r="F365" s="486"/>
      <c r="G365" s="486"/>
      <c r="H365" s="486"/>
      <c r="I365" s="486"/>
      <c r="J365" s="486"/>
    </row>
    <row r="366" spans="1:19" ht="13.5" hidden="1" thickBot="1">
      <c r="A366" s="506">
        <f t="shared" si="271"/>
        <v>0</v>
      </c>
      <c r="B366" s="487"/>
      <c r="C366" s="438"/>
      <c r="D366" s="438"/>
      <c r="E366" s="469"/>
      <c r="F366" s="469"/>
      <c r="G366" s="469"/>
      <c r="H366" s="469"/>
      <c r="I366" s="469"/>
      <c r="J366" s="469"/>
    </row>
    <row r="367" spans="1:19" ht="16.5" thickBot="1">
      <c r="A367" s="506">
        <f t="shared" si="271"/>
        <v>0</v>
      </c>
      <c r="B367" s="494" t="s">
        <v>250</v>
      </c>
      <c r="C367" s="461"/>
      <c r="D367" s="462">
        <f t="shared" ref="D367:J367" si="275">D$25</f>
        <v>2022</v>
      </c>
      <c r="E367" s="462">
        <f t="shared" si="275"/>
        <v>2023</v>
      </c>
      <c r="F367" s="462">
        <f t="shared" si="275"/>
        <v>2024</v>
      </c>
      <c r="G367" s="462">
        <f t="shared" si="275"/>
        <v>2025</v>
      </c>
      <c r="H367" s="462">
        <f t="shared" si="275"/>
        <v>2026</v>
      </c>
      <c r="I367" s="462">
        <f t="shared" si="275"/>
        <v>2027</v>
      </c>
      <c r="J367" s="463">
        <f t="shared" si="275"/>
        <v>2028</v>
      </c>
      <c r="L367" s="508" t="str">
        <f>B367</f>
        <v>Catégorie d'emploi 8 : xxx</v>
      </c>
      <c r="M367" s="491">
        <v>2022</v>
      </c>
      <c r="N367" s="492">
        <v>2023</v>
      </c>
      <c r="O367" s="492">
        <v>2024</v>
      </c>
      <c r="P367" s="492">
        <v>2025</v>
      </c>
      <c r="Q367" s="492">
        <v>2026</v>
      </c>
      <c r="R367" s="492">
        <v>2027</v>
      </c>
      <c r="S367" s="493">
        <v>2028</v>
      </c>
    </row>
    <row r="368" spans="1:19" ht="13.5" thickBot="1">
      <c r="A368" s="506">
        <f t="shared" si="271"/>
        <v>0</v>
      </c>
      <c r="B368" s="464" t="s">
        <v>234</v>
      </c>
      <c r="C368" s="464"/>
      <c r="D368" s="438"/>
      <c r="E368" s="438"/>
      <c r="F368" s="438"/>
      <c r="G368" s="438"/>
      <c r="H368" s="438"/>
      <c r="I368" s="438"/>
      <c r="J368" s="465"/>
      <c r="L368" s="435" t="s">
        <v>224</v>
      </c>
      <c r="M368" s="436">
        <f>D369-D373</f>
        <v>0</v>
      </c>
      <c r="N368" s="436">
        <f>E369-E373</f>
        <v>0</v>
      </c>
      <c r="O368" s="436">
        <f t="shared" ref="O368" si="276">F369-F373</f>
        <v>0</v>
      </c>
      <c r="P368" s="436">
        <f t="shared" ref="P368" si="277">G369-G373</f>
        <v>0</v>
      </c>
      <c r="Q368" s="436">
        <f t="shared" ref="Q368" si="278">H369-H373</f>
        <v>0</v>
      </c>
      <c r="R368" s="436">
        <f t="shared" ref="R368" si="279">I369-I373</f>
        <v>0</v>
      </c>
      <c r="S368" s="436">
        <f t="shared" ref="S368" si="280">J369-J373</f>
        <v>0</v>
      </c>
    </row>
    <row r="369" spans="1:19" ht="13.5" thickBot="1">
      <c r="A369" s="506">
        <f t="shared" si="271"/>
        <v>0</v>
      </c>
      <c r="B369" s="466" t="s">
        <v>235</v>
      </c>
      <c r="C369" s="467"/>
      <c r="D369" s="495"/>
      <c r="E369" s="495"/>
      <c r="F369" s="495"/>
      <c r="G369" s="495"/>
      <c r="H369" s="495"/>
      <c r="I369" s="495"/>
      <c r="J369" s="496"/>
      <c r="L369" s="441" t="s">
        <v>226</v>
      </c>
      <c r="M369" s="442"/>
      <c r="N369" s="436">
        <f t="shared" ref="N369:S369" si="281">N370+N371</f>
        <v>0</v>
      </c>
      <c r="O369" s="436">
        <f t="shared" si="281"/>
        <v>0</v>
      </c>
      <c r="P369" s="436">
        <f t="shared" si="281"/>
        <v>0</v>
      </c>
      <c r="Q369" s="436">
        <f t="shared" si="281"/>
        <v>0</v>
      </c>
      <c r="R369" s="436">
        <f t="shared" si="281"/>
        <v>0</v>
      </c>
      <c r="S369" s="436">
        <f t="shared" si="281"/>
        <v>0</v>
      </c>
    </row>
    <row r="370" spans="1:19" ht="13.5" thickBot="1">
      <c r="A370" s="506">
        <f t="shared" si="271"/>
        <v>0</v>
      </c>
      <c r="B370" s="466" t="s">
        <v>236</v>
      </c>
      <c r="C370" s="467"/>
      <c r="D370" s="497"/>
      <c r="E370" s="497"/>
      <c r="F370" s="497"/>
      <c r="G370" s="497"/>
      <c r="H370" s="497"/>
      <c r="I370" s="497"/>
      <c r="J370" s="498"/>
      <c r="L370" s="447" t="s">
        <v>228</v>
      </c>
      <c r="M370" s="436">
        <f>(D369*D371)-(D373*D375)</f>
        <v>0</v>
      </c>
      <c r="N370" s="436">
        <f>(E369*E371)-(E373*E375)</f>
        <v>0</v>
      </c>
      <c r="O370" s="436">
        <f t="shared" ref="O370" si="282">(F369*F371)-(F373*F375)</f>
        <v>0</v>
      </c>
      <c r="P370" s="436">
        <f t="shared" ref="P370" si="283">(G369*G371)-(G373*G375)</f>
        <v>0</v>
      </c>
      <c r="Q370" s="436">
        <f t="shared" ref="Q370" si="284">(H369*H371)-(H373*H375)</f>
        <v>0</v>
      </c>
      <c r="R370" s="436">
        <f t="shared" ref="R370" si="285">(I369*I371)-(I373*I375)</f>
        <v>0</v>
      </c>
      <c r="S370" s="436">
        <f t="shared" ref="S370" si="286">(J369*J371)-(J373*J375)</f>
        <v>0</v>
      </c>
    </row>
    <row r="371" spans="1:19" ht="13.5" thickBot="1">
      <c r="A371" s="506">
        <f t="shared" si="271"/>
        <v>0</v>
      </c>
      <c r="B371" s="468" t="s">
        <v>237</v>
      </c>
      <c r="C371" s="466"/>
      <c r="D371" s="469">
        <f t="shared" ref="D371:J371" si="287">(13-ROUND(D370,1))/12</f>
        <v>1.0833333333333333</v>
      </c>
      <c r="E371" s="469">
        <f t="shared" si="287"/>
        <v>1.0833333333333333</v>
      </c>
      <c r="F371" s="469">
        <f t="shared" si="287"/>
        <v>1.0833333333333333</v>
      </c>
      <c r="G371" s="469">
        <f t="shared" si="287"/>
        <v>1.0833333333333333</v>
      </c>
      <c r="H371" s="469">
        <f t="shared" si="287"/>
        <v>1.0833333333333333</v>
      </c>
      <c r="I371" s="469">
        <f t="shared" si="287"/>
        <v>1.0833333333333333</v>
      </c>
      <c r="J371" s="470">
        <f t="shared" si="287"/>
        <v>1.0833333333333333</v>
      </c>
      <c r="L371" s="452" t="s">
        <v>230</v>
      </c>
      <c r="M371" s="442"/>
      <c r="N371" s="436">
        <f>D369*(1-D371)-D373*(1-D375)</f>
        <v>0</v>
      </c>
      <c r="O371" s="436">
        <f t="shared" ref="O371" si="288">E369*(1-E371)-E373*(1-E375)</f>
        <v>0</v>
      </c>
      <c r="P371" s="436">
        <f t="shared" ref="P371" si="289">F369*(1-F371)-F373*(1-F375)</f>
        <v>0</v>
      </c>
      <c r="Q371" s="436">
        <f t="shared" ref="Q371" si="290">G369*(1-G371)-G373*(1-G375)</f>
        <v>0</v>
      </c>
      <c r="R371" s="436">
        <f t="shared" ref="R371" si="291">H369*(1-H371)-H373*(1-H375)</f>
        <v>0</v>
      </c>
      <c r="S371" s="436">
        <f t="shared" ref="S371" si="292">I369*(1-I371)-I373*(1-I375)</f>
        <v>0</v>
      </c>
    </row>
    <row r="372" spans="1:19">
      <c r="A372" s="506">
        <f t="shared" si="271"/>
        <v>0</v>
      </c>
      <c r="B372" s="471" t="s">
        <v>238</v>
      </c>
      <c r="C372" s="471"/>
      <c r="D372" s="472"/>
      <c r="E372" s="473"/>
      <c r="F372" s="473"/>
      <c r="G372" s="473"/>
      <c r="H372" s="473"/>
      <c r="I372" s="473"/>
      <c r="J372" s="474"/>
    </row>
    <row r="373" spans="1:19">
      <c r="A373" s="506">
        <f t="shared" si="271"/>
        <v>0</v>
      </c>
      <c r="B373" s="466" t="s">
        <v>239</v>
      </c>
      <c r="C373" s="467"/>
      <c r="D373" s="495"/>
      <c r="E373" s="495"/>
      <c r="F373" s="495"/>
      <c r="G373" s="495"/>
      <c r="H373" s="495"/>
      <c r="I373" s="495"/>
      <c r="J373" s="496"/>
    </row>
    <row r="374" spans="1:19">
      <c r="A374" s="506">
        <f t="shared" si="271"/>
        <v>0</v>
      </c>
      <c r="B374" s="466" t="s">
        <v>240</v>
      </c>
      <c r="C374" s="467"/>
      <c r="D374" s="497"/>
      <c r="E374" s="497"/>
      <c r="F374" s="497"/>
      <c r="G374" s="497"/>
      <c r="H374" s="497"/>
      <c r="I374" s="497"/>
      <c r="J374" s="498"/>
    </row>
    <row r="375" spans="1:19" ht="13.5" thickBot="1">
      <c r="A375" s="506">
        <f t="shared" si="271"/>
        <v>0</v>
      </c>
      <c r="B375" s="468" t="s">
        <v>241</v>
      </c>
      <c r="C375" s="475">
        <f>(13-C374)/12</f>
        <v>1.0833333333333333</v>
      </c>
      <c r="D375" s="469">
        <f t="shared" ref="D375:J375" si="293">(13-ROUND(D374,1))/12</f>
        <v>1.0833333333333333</v>
      </c>
      <c r="E375" s="469">
        <f t="shared" si="293"/>
        <v>1.0833333333333333</v>
      </c>
      <c r="F375" s="469">
        <f t="shared" si="293"/>
        <v>1.0833333333333333</v>
      </c>
      <c r="G375" s="469">
        <f t="shared" si="293"/>
        <v>1.0833333333333333</v>
      </c>
      <c r="H375" s="469">
        <f t="shared" si="293"/>
        <v>1.0833333333333333</v>
      </c>
      <c r="I375" s="469">
        <f t="shared" si="293"/>
        <v>1.0833333333333333</v>
      </c>
      <c r="J375" s="470">
        <f t="shared" si="293"/>
        <v>1.0833333333333333</v>
      </c>
    </row>
    <row r="376" spans="1:19">
      <c r="A376" s="506">
        <f t="shared" si="271"/>
        <v>0</v>
      </c>
      <c r="B376" s="431" t="s">
        <v>242</v>
      </c>
      <c r="C376" s="476"/>
      <c r="D376" s="477">
        <f>DATE(D$25,INT(D370),1+30*(D370-INT(D370)))</f>
        <v>44531</v>
      </c>
      <c r="E376" s="477">
        <f t="shared" ref="E376:J376" si="294">DATE(E$25,INT(E370),1+30*(E370-INT(E370)))</f>
        <v>44896</v>
      </c>
      <c r="F376" s="477">
        <f t="shared" si="294"/>
        <v>45261</v>
      </c>
      <c r="G376" s="477">
        <f t="shared" si="294"/>
        <v>45627</v>
      </c>
      <c r="H376" s="477">
        <f t="shared" si="294"/>
        <v>45992</v>
      </c>
      <c r="I376" s="477">
        <f t="shared" si="294"/>
        <v>46357</v>
      </c>
      <c r="J376" s="478">
        <f t="shared" si="294"/>
        <v>46722</v>
      </c>
    </row>
    <row r="377" spans="1:19" ht="13.5" thickBot="1">
      <c r="A377" s="506">
        <f t="shared" si="271"/>
        <v>0</v>
      </c>
      <c r="B377" s="479" t="s">
        <v>243</v>
      </c>
      <c r="C377" s="480">
        <f>DATE(C$25,INT(C374),1+30*(C374-INT(C374)))</f>
        <v>44166</v>
      </c>
      <c r="D377" s="481">
        <f>DATE(D$25,INT(D374),1+30*(D374-INT(D374)))</f>
        <v>44531</v>
      </c>
      <c r="E377" s="481">
        <f t="shared" ref="E377:J377" si="295">DATE(E$25,INT(E374),1+30*(E374-INT(E374)))</f>
        <v>44896</v>
      </c>
      <c r="F377" s="481">
        <f t="shared" si="295"/>
        <v>45261</v>
      </c>
      <c r="G377" s="481">
        <f t="shared" si="295"/>
        <v>45627</v>
      </c>
      <c r="H377" s="481">
        <f t="shared" si="295"/>
        <v>45992</v>
      </c>
      <c r="I377" s="481">
        <f t="shared" si="295"/>
        <v>46357</v>
      </c>
      <c r="J377" s="482">
        <f t="shared" si="295"/>
        <v>46722</v>
      </c>
    </row>
    <row r="378" spans="1:19" ht="6" customHeight="1" thickBot="1">
      <c r="A378" s="506">
        <f t="shared" si="271"/>
        <v>0</v>
      </c>
      <c r="B378" s="430"/>
      <c r="C378" s="430"/>
      <c r="D378" s="430"/>
      <c r="E378" s="430"/>
      <c r="F378" s="430"/>
      <c r="G378" s="430"/>
      <c r="H378" s="430"/>
      <c r="I378" s="430"/>
      <c r="J378" s="438"/>
    </row>
    <row r="379" spans="1:19" ht="13.5" hidden="1" thickBot="1">
      <c r="A379" s="506">
        <f t="shared" si="271"/>
        <v>0</v>
      </c>
      <c r="B379" s="430"/>
      <c r="C379" s="430"/>
      <c r="D379" s="430"/>
      <c r="E379" s="430"/>
      <c r="F379" s="430"/>
      <c r="G379" s="430"/>
      <c r="H379" s="430"/>
      <c r="I379" s="430"/>
      <c r="J379" s="438"/>
    </row>
    <row r="380" spans="1:19" ht="13.5" hidden="1" thickBot="1">
      <c r="A380" s="506">
        <f t="shared" si="271"/>
        <v>0</v>
      </c>
      <c r="B380" s="485"/>
      <c r="C380" s="438"/>
      <c r="D380" s="438"/>
      <c r="E380" s="486"/>
      <c r="F380" s="486"/>
      <c r="G380" s="486"/>
      <c r="H380" s="486"/>
      <c r="I380" s="486"/>
      <c r="J380" s="486"/>
    </row>
    <row r="381" spans="1:19" ht="13.5" hidden="1" thickBot="1">
      <c r="A381" s="506">
        <f t="shared" si="271"/>
        <v>0</v>
      </c>
      <c r="B381" s="485"/>
      <c r="C381" s="438"/>
      <c r="D381" s="438"/>
      <c r="E381" s="486"/>
      <c r="F381" s="486"/>
      <c r="G381" s="486"/>
      <c r="H381" s="486"/>
      <c r="I381" s="486"/>
      <c r="J381" s="486"/>
    </row>
    <row r="382" spans="1:19" ht="13.5" hidden="1" thickBot="1">
      <c r="A382" s="506">
        <f t="shared" si="271"/>
        <v>0</v>
      </c>
      <c r="B382" s="485"/>
      <c r="C382" s="438"/>
      <c r="D382" s="438"/>
      <c r="E382" s="486"/>
      <c r="F382" s="486"/>
      <c r="G382" s="486"/>
      <c r="H382" s="486"/>
      <c r="I382" s="486"/>
      <c r="J382" s="486"/>
    </row>
    <row r="383" spans="1:19" ht="13.5" hidden="1" thickBot="1">
      <c r="A383" s="506">
        <f t="shared" si="271"/>
        <v>0</v>
      </c>
      <c r="B383" s="487"/>
      <c r="C383" s="438"/>
      <c r="D383" s="438"/>
      <c r="E383" s="469"/>
      <c r="F383" s="469"/>
      <c r="G383" s="469"/>
      <c r="H383" s="469"/>
      <c r="I383" s="469"/>
      <c r="J383" s="469"/>
    </row>
    <row r="384" spans="1:19" ht="16.5" thickBot="1">
      <c r="A384" s="506">
        <f t="shared" si="271"/>
        <v>0</v>
      </c>
      <c r="B384" s="494" t="s">
        <v>251</v>
      </c>
      <c r="C384" s="461"/>
      <c r="D384" s="462">
        <f t="shared" ref="D384:J384" si="296">D$25</f>
        <v>2022</v>
      </c>
      <c r="E384" s="462">
        <f t="shared" si="296"/>
        <v>2023</v>
      </c>
      <c r="F384" s="462">
        <f t="shared" si="296"/>
        <v>2024</v>
      </c>
      <c r="G384" s="462">
        <f t="shared" si="296"/>
        <v>2025</v>
      </c>
      <c r="H384" s="462">
        <f t="shared" si="296"/>
        <v>2026</v>
      </c>
      <c r="I384" s="462">
        <f t="shared" si="296"/>
        <v>2027</v>
      </c>
      <c r="J384" s="463">
        <f t="shared" si="296"/>
        <v>2028</v>
      </c>
      <c r="L384" s="508" t="str">
        <f>B384</f>
        <v>Catégorie d'emploi 9 : xxx</v>
      </c>
      <c r="M384" s="491">
        <v>2022</v>
      </c>
      <c r="N384" s="492">
        <v>2023</v>
      </c>
      <c r="O384" s="492">
        <v>2024</v>
      </c>
      <c r="P384" s="492">
        <v>2025</v>
      </c>
      <c r="Q384" s="492">
        <v>2026</v>
      </c>
      <c r="R384" s="492">
        <v>2027</v>
      </c>
      <c r="S384" s="493">
        <v>2028</v>
      </c>
    </row>
    <row r="385" spans="1:19" ht="13.5" thickBot="1">
      <c r="A385" s="506">
        <f t="shared" si="271"/>
        <v>0</v>
      </c>
      <c r="B385" s="464" t="s">
        <v>234</v>
      </c>
      <c r="C385" s="464"/>
      <c r="D385" s="438"/>
      <c r="E385" s="438"/>
      <c r="F385" s="438"/>
      <c r="G385" s="438"/>
      <c r="H385" s="438"/>
      <c r="I385" s="438"/>
      <c r="J385" s="465"/>
      <c r="L385" s="435" t="s">
        <v>224</v>
      </c>
      <c r="M385" s="436">
        <f>D386-D390</f>
        <v>0</v>
      </c>
      <c r="N385" s="436">
        <f>E386-E390</f>
        <v>0</v>
      </c>
      <c r="O385" s="436">
        <f t="shared" ref="O385" si="297">F386-F390</f>
        <v>0</v>
      </c>
      <c r="P385" s="436">
        <f t="shared" ref="P385" si="298">G386-G390</f>
        <v>0</v>
      </c>
      <c r="Q385" s="436">
        <f t="shared" ref="Q385" si="299">H386-H390</f>
        <v>0</v>
      </c>
      <c r="R385" s="436">
        <f t="shared" ref="R385" si="300">I386-I390</f>
        <v>0</v>
      </c>
      <c r="S385" s="436">
        <f t="shared" ref="S385" si="301">J386-J390</f>
        <v>0</v>
      </c>
    </row>
    <row r="386" spans="1:19" ht="13.5" thickBot="1">
      <c r="A386" s="506">
        <f t="shared" si="271"/>
        <v>0</v>
      </c>
      <c r="B386" s="466" t="s">
        <v>235</v>
      </c>
      <c r="C386" s="467"/>
      <c r="D386" s="495"/>
      <c r="E386" s="495"/>
      <c r="F386" s="495"/>
      <c r="G386" s="495"/>
      <c r="H386" s="495"/>
      <c r="I386" s="495"/>
      <c r="J386" s="496"/>
      <c r="L386" s="441" t="s">
        <v>226</v>
      </c>
      <c r="M386" s="442"/>
      <c r="N386" s="436">
        <f t="shared" ref="N386:S386" si="302">N387+N388</f>
        <v>0</v>
      </c>
      <c r="O386" s="436">
        <f t="shared" si="302"/>
        <v>0</v>
      </c>
      <c r="P386" s="436">
        <f t="shared" si="302"/>
        <v>0</v>
      </c>
      <c r="Q386" s="436">
        <f t="shared" si="302"/>
        <v>0</v>
      </c>
      <c r="R386" s="436">
        <f t="shared" si="302"/>
        <v>0</v>
      </c>
      <c r="S386" s="436">
        <f t="shared" si="302"/>
        <v>0</v>
      </c>
    </row>
    <row r="387" spans="1:19" ht="13.5" thickBot="1">
      <c r="A387" s="506">
        <f t="shared" si="271"/>
        <v>0</v>
      </c>
      <c r="B387" s="466" t="s">
        <v>236</v>
      </c>
      <c r="C387" s="467"/>
      <c r="D387" s="497"/>
      <c r="E387" s="497"/>
      <c r="F387" s="497"/>
      <c r="G387" s="497"/>
      <c r="H387" s="497"/>
      <c r="I387" s="497"/>
      <c r="J387" s="498"/>
      <c r="L387" s="447" t="s">
        <v>228</v>
      </c>
      <c r="M387" s="436">
        <f>(D386*D388)-(D390*D392)</f>
        <v>0</v>
      </c>
      <c r="N387" s="436">
        <f>(E386*E388)-(E390*E392)</f>
        <v>0</v>
      </c>
      <c r="O387" s="436">
        <f t="shared" ref="O387" si="303">(F386*F388)-(F390*F392)</f>
        <v>0</v>
      </c>
      <c r="P387" s="436">
        <f t="shared" ref="P387" si="304">(G386*G388)-(G390*G392)</f>
        <v>0</v>
      </c>
      <c r="Q387" s="436">
        <f t="shared" ref="Q387" si="305">(H386*H388)-(H390*H392)</f>
        <v>0</v>
      </c>
      <c r="R387" s="436">
        <f t="shared" ref="R387" si="306">(I386*I388)-(I390*I392)</f>
        <v>0</v>
      </c>
      <c r="S387" s="436">
        <f t="shared" ref="S387" si="307">(J386*J388)-(J390*J392)</f>
        <v>0</v>
      </c>
    </row>
    <row r="388" spans="1:19" ht="13.5" thickBot="1">
      <c r="A388" s="506">
        <f t="shared" si="271"/>
        <v>0</v>
      </c>
      <c r="B388" s="468" t="s">
        <v>237</v>
      </c>
      <c r="C388" s="466"/>
      <c r="D388" s="469">
        <f t="shared" ref="D388:J388" si="308">(13-ROUND(D387,1))/12</f>
        <v>1.0833333333333333</v>
      </c>
      <c r="E388" s="469">
        <f t="shared" si="308"/>
        <v>1.0833333333333333</v>
      </c>
      <c r="F388" s="469">
        <f t="shared" si="308"/>
        <v>1.0833333333333333</v>
      </c>
      <c r="G388" s="469">
        <f t="shared" si="308"/>
        <v>1.0833333333333333</v>
      </c>
      <c r="H388" s="469">
        <f t="shared" si="308"/>
        <v>1.0833333333333333</v>
      </c>
      <c r="I388" s="469">
        <f t="shared" si="308"/>
        <v>1.0833333333333333</v>
      </c>
      <c r="J388" s="470">
        <f t="shared" si="308"/>
        <v>1.0833333333333333</v>
      </c>
      <c r="L388" s="452" t="s">
        <v>230</v>
      </c>
      <c r="M388" s="442"/>
      <c r="N388" s="436">
        <f>D386*(1-D388)-D390*(1-D392)</f>
        <v>0</v>
      </c>
      <c r="O388" s="436">
        <f t="shared" ref="O388" si="309">E386*(1-E388)-E390*(1-E392)</f>
        <v>0</v>
      </c>
      <c r="P388" s="436">
        <f t="shared" ref="P388" si="310">F386*(1-F388)-F390*(1-F392)</f>
        <v>0</v>
      </c>
      <c r="Q388" s="436">
        <f t="shared" ref="Q388" si="311">G386*(1-G388)-G390*(1-G392)</f>
        <v>0</v>
      </c>
      <c r="R388" s="436">
        <f t="shared" ref="R388" si="312">H386*(1-H388)-H390*(1-H392)</f>
        <v>0</v>
      </c>
      <c r="S388" s="436">
        <f t="shared" ref="S388" si="313">I386*(1-I388)-I390*(1-I392)</f>
        <v>0</v>
      </c>
    </row>
    <row r="389" spans="1:19">
      <c r="A389" s="506">
        <f t="shared" si="271"/>
        <v>0</v>
      </c>
      <c r="B389" s="471" t="s">
        <v>238</v>
      </c>
      <c r="C389" s="471"/>
      <c r="D389" s="472"/>
      <c r="E389" s="473"/>
      <c r="F389" s="473"/>
      <c r="G389" s="473"/>
      <c r="H389" s="473"/>
      <c r="I389" s="473"/>
      <c r="J389" s="474"/>
    </row>
    <row r="390" spans="1:19">
      <c r="A390" s="506">
        <f t="shared" si="271"/>
        <v>0</v>
      </c>
      <c r="B390" s="466" t="s">
        <v>239</v>
      </c>
      <c r="C390" s="467"/>
      <c r="D390" s="495"/>
      <c r="E390" s="495"/>
      <c r="F390" s="495"/>
      <c r="G390" s="495"/>
      <c r="H390" s="495"/>
      <c r="I390" s="495"/>
      <c r="J390" s="496"/>
    </row>
    <row r="391" spans="1:19">
      <c r="A391" s="506">
        <f t="shared" si="271"/>
        <v>0</v>
      </c>
      <c r="B391" s="466" t="s">
        <v>240</v>
      </c>
      <c r="C391" s="467"/>
      <c r="D391" s="497"/>
      <c r="E391" s="497"/>
      <c r="F391" s="497"/>
      <c r="G391" s="497"/>
      <c r="H391" s="497"/>
      <c r="I391" s="497"/>
      <c r="J391" s="498"/>
    </row>
    <row r="392" spans="1:19" ht="13.5" thickBot="1">
      <c r="A392" s="506">
        <f t="shared" si="271"/>
        <v>0</v>
      </c>
      <c r="B392" s="468" t="s">
        <v>241</v>
      </c>
      <c r="C392" s="475">
        <f>(13-C391)/12</f>
        <v>1.0833333333333333</v>
      </c>
      <c r="D392" s="469">
        <f t="shared" ref="D392:J392" si="314">(13-ROUND(D391,1))/12</f>
        <v>1.0833333333333333</v>
      </c>
      <c r="E392" s="469">
        <f t="shared" si="314"/>
        <v>1.0833333333333333</v>
      </c>
      <c r="F392" s="469">
        <f t="shared" si="314"/>
        <v>1.0833333333333333</v>
      </c>
      <c r="G392" s="469">
        <f t="shared" si="314"/>
        <v>1.0833333333333333</v>
      </c>
      <c r="H392" s="469">
        <f t="shared" si="314"/>
        <v>1.0833333333333333</v>
      </c>
      <c r="I392" s="469">
        <f t="shared" si="314"/>
        <v>1.0833333333333333</v>
      </c>
      <c r="J392" s="470">
        <f t="shared" si="314"/>
        <v>1.0833333333333333</v>
      </c>
    </row>
    <row r="393" spans="1:19">
      <c r="A393" s="506">
        <f t="shared" si="271"/>
        <v>0</v>
      </c>
      <c r="B393" s="431" t="s">
        <v>242</v>
      </c>
      <c r="C393" s="476"/>
      <c r="D393" s="477">
        <f>DATE(D$25,INT(D387),1+30*(D387-INT(D387)))</f>
        <v>44531</v>
      </c>
      <c r="E393" s="477">
        <f t="shared" ref="E393:J393" si="315">DATE(E$25,INT(E387),1+30*(E387-INT(E387)))</f>
        <v>44896</v>
      </c>
      <c r="F393" s="477">
        <f t="shared" si="315"/>
        <v>45261</v>
      </c>
      <c r="G393" s="477">
        <f t="shared" si="315"/>
        <v>45627</v>
      </c>
      <c r="H393" s="477">
        <f t="shared" si="315"/>
        <v>45992</v>
      </c>
      <c r="I393" s="477">
        <f t="shared" si="315"/>
        <v>46357</v>
      </c>
      <c r="J393" s="478">
        <f t="shared" si="315"/>
        <v>46722</v>
      </c>
    </row>
    <row r="394" spans="1:19" ht="13.5" thickBot="1">
      <c r="A394" s="506">
        <f t="shared" si="271"/>
        <v>0</v>
      </c>
      <c r="B394" s="479" t="s">
        <v>243</v>
      </c>
      <c r="C394" s="480">
        <f>DATE(C$25,INT(C391),1+30*(C391-INT(C391)))</f>
        <v>44166</v>
      </c>
      <c r="D394" s="481">
        <f>DATE(D$25,INT(D391),1+30*(D391-INT(D391)))</f>
        <v>44531</v>
      </c>
      <c r="E394" s="481">
        <f t="shared" ref="E394:J394" si="316">DATE(E$25,INT(E391),1+30*(E391-INT(E391)))</f>
        <v>44896</v>
      </c>
      <c r="F394" s="481">
        <f t="shared" si="316"/>
        <v>45261</v>
      </c>
      <c r="G394" s="481">
        <f t="shared" si="316"/>
        <v>45627</v>
      </c>
      <c r="H394" s="481">
        <f t="shared" si="316"/>
        <v>45992</v>
      </c>
      <c r="I394" s="481">
        <f t="shared" si="316"/>
        <v>46357</v>
      </c>
      <c r="J394" s="482">
        <f t="shared" si="316"/>
        <v>46722</v>
      </c>
    </row>
    <row r="395" spans="1:19" ht="6" customHeight="1" thickBot="1">
      <c r="A395" s="506">
        <f t="shared" si="271"/>
        <v>0</v>
      </c>
      <c r="B395" s="488"/>
      <c r="C395" s="489"/>
      <c r="D395" s="489"/>
      <c r="E395" s="489"/>
      <c r="F395" s="489"/>
      <c r="G395" s="489"/>
      <c r="H395" s="489"/>
      <c r="I395" s="489"/>
      <c r="J395" s="490"/>
    </row>
    <row r="396" spans="1:19" ht="13.5" hidden="1" thickBot="1">
      <c r="A396" s="506">
        <f t="shared" si="271"/>
        <v>0</v>
      </c>
      <c r="B396" s="430"/>
      <c r="C396" s="430"/>
      <c r="D396" s="430"/>
      <c r="E396" s="430"/>
      <c r="F396" s="430"/>
      <c r="G396" s="430"/>
      <c r="H396" s="430"/>
      <c r="I396" s="430"/>
      <c r="J396" s="438"/>
    </row>
    <row r="397" spans="1:19" ht="13.5" hidden="1" thickBot="1">
      <c r="A397" s="506">
        <f t="shared" si="271"/>
        <v>0</v>
      </c>
      <c r="B397" s="485"/>
      <c r="C397" s="438"/>
      <c r="D397" s="438"/>
      <c r="E397" s="486"/>
      <c r="F397" s="486"/>
      <c r="G397" s="486"/>
      <c r="H397" s="486"/>
      <c r="I397" s="486"/>
      <c r="J397" s="486"/>
    </row>
    <row r="398" spans="1:19" ht="13.5" hidden="1" thickBot="1">
      <c r="A398" s="506">
        <f t="shared" si="271"/>
        <v>0</v>
      </c>
      <c r="B398" s="485"/>
      <c r="C398" s="438"/>
      <c r="D398" s="438"/>
      <c r="E398" s="486"/>
      <c r="F398" s="486"/>
      <c r="G398" s="486"/>
      <c r="H398" s="486"/>
      <c r="I398" s="486"/>
      <c r="J398" s="486"/>
    </row>
    <row r="399" spans="1:19" ht="13.5" hidden="1" thickBot="1">
      <c r="A399" s="506">
        <f t="shared" si="271"/>
        <v>0</v>
      </c>
      <c r="B399" s="485"/>
      <c r="C399" s="438"/>
      <c r="D399" s="438"/>
      <c r="E399" s="486"/>
      <c r="F399" s="486"/>
      <c r="G399" s="486"/>
      <c r="H399" s="486"/>
      <c r="I399" s="486"/>
      <c r="J399" s="486"/>
    </row>
    <row r="400" spans="1:19" ht="13.5" hidden="1" thickBot="1">
      <c r="A400" s="506">
        <f t="shared" si="271"/>
        <v>0</v>
      </c>
      <c r="B400" s="487"/>
      <c r="C400" s="438"/>
      <c r="D400" s="438"/>
      <c r="E400" s="469"/>
      <c r="F400" s="469"/>
      <c r="G400" s="469"/>
      <c r="H400" s="469"/>
      <c r="I400" s="469"/>
      <c r="J400" s="469"/>
    </row>
    <row r="401" spans="1:19" ht="16.5" thickBot="1">
      <c r="A401" s="506">
        <f t="shared" si="271"/>
        <v>0</v>
      </c>
      <c r="B401" s="494" t="s">
        <v>252</v>
      </c>
      <c r="C401" s="461"/>
      <c r="D401" s="462">
        <f t="shared" ref="D401:J401" si="317">D$25</f>
        <v>2022</v>
      </c>
      <c r="E401" s="462">
        <f t="shared" si="317"/>
        <v>2023</v>
      </c>
      <c r="F401" s="462">
        <f t="shared" si="317"/>
        <v>2024</v>
      </c>
      <c r="G401" s="462">
        <f t="shared" si="317"/>
        <v>2025</v>
      </c>
      <c r="H401" s="462">
        <f t="shared" si="317"/>
        <v>2026</v>
      </c>
      <c r="I401" s="462">
        <f t="shared" si="317"/>
        <v>2027</v>
      </c>
      <c r="J401" s="463">
        <f t="shared" si="317"/>
        <v>2028</v>
      </c>
      <c r="L401" s="508" t="str">
        <f>B401</f>
        <v>Catégorie d'emploi 10 : xxx</v>
      </c>
      <c r="M401" s="491">
        <v>2022</v>
      </c>
      <c r="N401" s="492">
        <v>2023</v>
      </c>
      <c r="O401" s="492">
        <v>2024</v>
      </c>
      <c r="P401" s="492">
        <v>2025</v>
      </c>
      <c r="Q401" s="492">
        <v>2026</v>
      </c>
      <c r="R401" s="492">
        <v>2027</v>
      </c>
      <c r="S401" s="493">
        <v>2028</v>
      </c>
    </row>
    <row r="402" spans="1:19" ht="13.5" thickBot="1">
      <c r="A402" s="506">
        <f t="shared" si="271"/>
        <v>0</v>
      </c>
      <c r="B402" s="464" t="s">
        <v>234</v>
      </c>
      <c r="C402" s="464"/>
      <c r="D402" s="438"/>
      <c r="E402" s="438"/>
      <c r="F402" s="438"/>
      <c r="G402" s="438"/>
      <c r="H402" s="438"/>
      <c r="I402" s="438"/>
      <c r="J402" s="465"/>
      <c r="L402" s="435" t="s">
        <v>224</v>
      </c>
      <c r="M402" s="436">
        <f>D403-D407</f>
        <v>0</v>
      </c>
      <c r="N402" s="436">
        <f>E403-E407</f>
        <v>0</v>
      </c>
      <c r="O402" s="436">
        <f t="shared" ref="O402" si="318">F403-F407</f>
        <v>0</v>
      </c>
      <c r="P402" s="436">
        <f t="shared" ref="P402" si="319">G403-G407</f>
        <v>0</v>
      </c>
      <c r="Q402" s="436">
        <f t="shared" ref="Q402" si="320">H403-H407</f>
        <v>0</v>
      </c>
      <c r="R402" s="436">
        <f t="shared" ref="R402" si="321">I403-I407</f>
        <v>0</v>
      </c>
      <c r="S402" s="436">
        <f t="shared" ref="S402" si="322">J403-J407</f>
        <v>0</v>
      </c>
    </row>
    <row r="403" spans="1:19" ht="13.5" thickBot="1">
      <c r="A403" s="506">
        <f t="shared" si="271"/>
        <v>0</v>
      </c>
      <c r="B403" s="466" t="s">
        <v>235</v>
      </c>
      <c r="C403" s="467"/>
      <c r="D403" s="495"/>
      <c r="E403" s="495"/>
      <c r="F403" s="495"/>
      <c r="G403" s="495"/>
      <c r="H403" s="495"/>
      <c r="I403" s="495"/>
      <c r="J403" s="496"/>
      <c r="L403" s="441" t="s">
        <v>226</v>
      </c>
      <c r="M403" s="442"/>
      <c r="N403" s="436">
        <f t="shared" ref="N403:S403" si="323">N404+N405</f>
        <v>0</v>
      </c>
      <c r="O403" s="436">
        <f t="shared" si="323"/>
        <v>0</v>
      </c>
      <c r="P403" s="436">
        <f t="shared" si="323"/>
        <v>0</v>
      </c>
      <c r="Q403" s="436">
        <f t="shared" si="323"/>
        <v>0</v>
      </c>
      <c r="R403" s="436">
        <f t="shared" si="323"/>
        <v>0</v>
      </c>
      <c r="S403" s="436">
        <f t="shared" si="323"/>
        <v>0</v>
      </c>
    </row>
    <row r="404" spans="1:19" ht="13.5" thickBot="1">
      <c r="A404" s="506">
        <f t="shared" si="271"/>
        <v>0</v>
      </c>
      <c r="B404" s="466" t="s">
        <v>236</v>
      </c>
      <c r="C404" s="467"/>
      <c r="D404" s="497"/>
      <c r="E404" s="497"/>
      <c r="F404" s="497"/>
      <c r="G404" s="497"/>
      <c r="H404" s="497"/>
      <c r="I404" s="497"/>
      <c r="J404" s="498"/>
      <c r="L404" s="447" t="s">
        <v>228</v>
      </c>
      <c r="M404" s="436">
        <f>(D403*D405)-(D407*D409)</f>
        <v>0</v>
      </c>
      <c r="N404" s="436">
        <f>(E403*E405)-(E407*E409)</f>
        <v>0</v>
      </c>
      <c r="O404" s="436">
        <f t="shared" ref="O404" si="324">(F403*F405)-(F407*F409)</f>
        <v>0</v>
      </c>
      <c r="P404" s="436">
        <f t="shared" ref="P404" si="325">(G403*G405)-(G407*G409)</f>
        <v>0</v>
      </c>
      <c r="Q404" s="436">
        <f t="shared" ref="Q404" si="326">(H403*H405)-(H407*H409)</f>
        <v>0</v>
      </c>
      <c r="R404" s="436">
        <f t="shared" ref="R404" si="327">(I403*I405)-(I407*I409)</f>
        <v>0</v>
      </c>
      <c r="S404" s="436">
        <f t="shared" ref="S404" si="328">(J403*J405)-(J407*J409)</f>
        <v>0</v>
      </c>
    </row>
    <row r="405" spans="1:19" ht="13.5" thickBot="1">
      <c r="A405" s="506">
        <f t="shared" si="271"/>
        <v>0</v>
      </c>
      <c r="B405" s="468" t="s">
        <v>237</v>
      </c>
      <c r="C405" s="466"/>
      <c r="D405" s="469">
        <f t="shared" ref="D405:J405" si="329">(13-ROUND(D404,1))/12</f>
        <v>1.0833333333333333</v>
      </c>
      <c r="E405" s="469">
        <f t="shared" si="329"/>
        <v>1.0833333333333333</v>
      </c>
      <c r="F405" s="469">
        <f t="shared" si="329"/>
        <v>1.0833333333333333</v>
      </c>
      <c r="G405" s="469">
        <f t="shared" si="329"/>
        <v>1.0833333333333333</v>
      </c>
      <c r="H405" s="469">
        <f t="shared" si="329"/>
        <v>1.0833333333333333</v>
      </c>
      <c r="I405" s="469">
        <f t="shared" si="329"/>
        <v>1.0833333333333333</v>
      </c>
      <c r="J405" s="470">
        <f t="shared" si="329"/>
        <v>1.0833333333333333</v>
      </c>
      <c r="L405" s="452" t="s">
        <v>230</v>
      </c>
      <c r="M405" s="442"/>
      <c r="N405" s="436">
        <f>D403*(1-D405)-D407*(1-D409)</f>
        <v>0</v>
      </c>
      <c r="O405" s="436">
        <f t="shared" ref="O405" si="330">E403*(1-E405)-E407*(1-E409)</f>
        <v>0</v>
      </c>
      <c r="P405" s="436">
        <f t="shared" ref="P405" si="331">F403*(1-F405)-F407*(1-F409)</f>
        <v>0</v>
      </c>
      <c r="Q405" s="436">
        <f t="shared" ref="Q405" si="332">G403*(1-G405)-G407*(1-G409)</f>
        <v>0</v>
      </c>
      <c r="R405" s="436">
        <f t="shared" ref="R405" si="333">H403*(1-H405)-H407*(1-H409)</f>
        <v>0</v>
      </c>
      <c r="S405" s="436">
        <f t="shared" ref="S405" si="334">I403*(1-I405)-I407*(1-I409)</f>
        <v>0</v>
      </c>
    </row>
    <row r="406" spans="1:19">
      <c r="A406" s="506">
        <f t="shared" si="271"/>
        <v>0</v>
      </c>
      <c r="B406" s="471" t="s">
        <v>238</v>
      </c>
      <c r="C406" s="471"/>
      <c r="D406" s="472"/>
      <c r="E406" s="473"/>
      <c r="F406" s="473"/>
      <c r="G406" s="473"/>
      <c r="H406" s="473"/>
      <c r="I406" s="473"/>
      <c r="J406" s="474"/>
    </row>
    <row r="407" spans="1:19">
      <c r="A407" s="506">
        <f t="shared" si="271"/>
        <v>0</v>
      </c>
      <c r="B407" s="466" t="s">
        <v>239</v>
      </c>
      <c r="C407" s="467"/>
      <c r="D407" s="495"/>
      <c r="E407" s="495"/>
      <c r="F407" s="495"/>
      <c r="G407" s="495"/>
      <c r="H407" s="495"/>
      <c r="I407" s="495"/>
      <c r="J407" s="496"/>
    </row>
    <row r="408" spans="1:19">
      <c r="A408" s="506">
        <f t="shared" si="271"/>
        <v>0</v>
      </c>
      <c r="B408" s="466" t="s">
        <v>240</v>
      </c>
      <c r="C408" s="467"/>
      <c r="D408" s="497"/>
      <c r="E408" s="497"/>
      <c r="F408" s="497"/>
      <c r="G408" s="497"/>
      <c r="H408" s="497"/>
      <c r="I408" s="497"/>
      <c r="J408" s="498"/>
    </row>
    <row r="409" spans="1:19" ht="13.5" thickBot="1">
      <c r="A409" s="506">
        <f t="shared" si="271"/>
        <v>0</v>
      </c>
      <c r="B409" s="468" t="s">
        <v>241</v>
      </c>
      <c r="C409" s="475">
        <f>(13-C408)/12</f>
        <v>1.0833333333333333</v>
      </c>
      <c r="D409" s="469">
        <f t="shared" ref="D409:J409" si="335">(13-ROUND(D408,1))/12</f>
        <v>1.0833333333333333</v>
      </c>
      <c r="E409" s="469">
        <f t="shared" si="335"/>
        <v>1.0833333333333333</v>
      </c>
      <c r="F409" s="469">
        <f t="shared" si="335"/>
        <v>1.0833333333333333</v>
      </c>
      <c r="G409" s="469">
        <f t="shared" si="335"/>
        <v>1.0833333333333333</v>
      </c>
      <c r="H409" s="469">
        <f t="shared" si="335"/>
        <v>1.0833333333333333</v>
      </c>
      <c r="I409" s="469">
        <f t="shared" si="335"/>
        <v>1.0833333333333333</v>
      </c>
      <c r="J409" s="470">
        <f t="shared" si="335"/>
        <v>1.0833333333333333</v>
      </c>
    </row>
    <row r="410" spans="1:19">
      <c r="A410" s="506">
        <f t="shared" si="271"/>
        <v>0</v>
      </c>
      <c r="B410" s="431" t="s">
        <v>242</v>
      </c>
      <c r="C410" s="476"/>
      <c r="D410" s="477">
        <f>DATE(D$25,INT(D404),1+30*(D404-INT(D404)))</f>
        <v>44531</v>
      </c>
      <c r="E410" s="477">
        <f t="shared" ref="E410:J410" si="336">DATE(E$25,INT(E404),1+30*(E404-INT(E404)))</f>
        <v>44896</v>
      </c>
      <c r="F410" s="477">
        <f t="shared" si="336"/>
        <v>45261</v>
      </c>
      <c r="G410" s="477">
        <f t="shared" si="336"/>
        <v>45627</v>
      </c>
      <c r="H410" s="477">
        <f t="shared" si="336"/>
        <v>45992</v>
      </c>
      <c r="I410" s="477">
        <f t="shared" si="336"/>
        <v>46357</v>
      </c>
      <c r="J410" s="478">
        <f t="shared" si="336"/>
        <v>46722</v>
      </c>
    </row>
    <row r="411" spans="1:19" ht="13.5" thickBot="1">
      <c r="A411" s="506">
        <f t="shared" si="271"/>
        <v>0</v>
      </c>
      <c r="B411" s="479" t="s">
        <v>243</v>
      </c>
      <c r="C411" s="480">
        <f>DATE(C$25,INT(C408),1+30*(C408-INT(C408)))</f>
        <v>44166</v>
      </c>
      <c r="D411" s="481">
        <f>DATE(D$25,INT(D408),1+30*(D408-INT(D408)))</f>
        <v>44531</v>
      </c>
      <c r="E411" s="481">
        <f t="shared" ref="E411:J411" si="337">DATE(E$25,INT(E408),1+30*(E408-INT(E408)))</f>
        <v>44896</v>
      </c>
      <c r="F411" s="481">
        <f t="shared" si="337"/>
        <v>45261</v>
      </c>
      <c r="G411" s="481">
        <f t="shared" si="337"/>
        <v>45627</v>
      </c>
      <c r="H411" s="481">
        <f t="shared" si="337"/>
        <v>45992</v>
      </c>
      <c r="I411" s="481">
        <f t="shared" si="337"/>
        <v>46357</v>
      </c>
      <c r="J411" s="482">
        <f t="shared" si="337"/>
        <v>46722</v>
      </c>
    </row>
    <row r="412" spans="1:19" ht="6" customHeight="1" thickBot="1">
      <c r="A412" s="506">
        <f t="shared" si="271"/>
        <v>0</v>
      </c>
      <c r="B412" s="430"/>
      <c r="C412" s="430"/>
      <c r="D412" s="430"/>
      <c r="E412" s="430"/>
      <c r="F412" s="430"/>
      <c r="G412" s="430"/>
      <c r="H412" s="430"/>
      <c r="I412" s="430"/>
      <c r="J412" s="438"/>
    </row>
    <row r="413" spans="1:19" ht="13.5" hidden="1" thickBot="1">
      <c r="A413" s="506">
        <f t="shared" si="271"/>
        <v>0</v>
      </c>
      <c r="B413" s="430"/>
      <c r="C413" s="430"/>
      <c r="D413" s="430"/>
      <c r="E413" s="430"/>
      <c r="F413" s="430"/>
      <c r="G413" s="430"/>
      <c r="H413" s="430"/>
      <c r="I413" s="430"/>
      <c r="J413" s="438"/>
    </row>
    <row r="414" spans="1:19" ht="13.5" hidden="1" thickBot="1">
      <c r="A414" s="506">
        <f t="shared" si="271"/>
        <v>0</v>
      </c>
      <c r="B414" s="485"/>
      <c r="C414" s="438"/>
      <c r="D414" s="438"/>
      <c r="E414" s="486"/>
      <c r="F414" s="486"/>
      <c r="G414" s="486"/>
      <c r="H414" s="486"/>
      <c r="I414" s="486"/>
      <c r="J414" s="486"/>
    </row>
    <row r="415" spans="1:19" ht="13.5" hidden="1" thickBot="1">
      <c r="A415" s="506">
        <f t="shared" si="271"/>
        <v>0</v>
      </c>
      <c r="B415" s="485"/>
      <c r="C415" s="438"/>
      <c r="D415" s="438"/>
      <c r="E415" s="486"/>
      <c r="F415" s="486"/>
      <c r="G415" s="486"/>
      <c r="H415" s="486"/>
      <c r="I415" s="486"/>
      <c r="J415" s="486"/>
    </row>
    <row r="416" spans="1:19" ht="13.5" hidden="1" thickBot="1">
      <c r="A416" s="506">
        <f t="shared" si="271"/>
        <v>0</v>
      </c>
      <c r="B416" s="485"/>
      <c r="C416" s="438"/>
      <c r="D416" s="438"/>
      <c r="E416" s="486"/>
      <c r="F416" s="486"/>
      <c r="G416" s="486"/>
      <c r="H416" s="486"/>
      <c r="I416" s="486"/>
      <c r="J416" s="486"/>
    </row>
    <row r="417" spans="1:19" ht="13.5" hidden="1" thickBot="1">
      <c r="A417" s="506">
        <f t="shared" si="271"/>
        <v>0</v>
      </c>
      <c r="B417" s="487"/>
      <c r="C417" s="438"/>
      <c r="D417" s="438"/>
      <c r="E417" s="469"/>
      <c r="F417" s="469"/>
      <c r="G417" s="469"/>
      <c r="H417" s="469"/>
      <c r="I417" s="469"/>
      <c r="J417" s="469"/>
    </row>
    <row r="418" spans="1:19" ht="16.5" thickBot="1">
      <c r="A418" s="506">
        <f t="shared" si="271"/>
        <v>0</v>
      </c>
      <c r="B418" s="494" t="s">
        <v>253</v>
      </c>
      <c r="C418" s="461"/>
      <c r="D418" s="462">
        <f t="shared" ref="D418:J418" si="338">D$25</f>
        <v>2022</v>
      </c>
      <c r="E418" s="462">
        <f t="shared" si="338"/>
        <v>2023</v>
      </c>
      <c r="F418" s="462">
        <f t="shared" si="338"/>
        <v>2024</v>
      </c>
      <c r="G418" s="462">
        <f t="shared" si="338"/>
        <v>2025</v>
      </c>
      <c r="H418" s="462">
        <f t="shared" si="338"/>
        <v>2026</v>
      </c>
      <c r="I418" s="462">
        <f t="shared" si="338"/>
        <v>2027</v>
      </c>
      <c r="J418" s="463">
        <f t="shared" si="338"/>
        <v>2028</v>
      </c>
      <c r="L418" s="508" t="str">
        <f>B418</f>
        <v>Catégorie d'emploi 11 : xxx</v>
      </c>
      <c r="M418" s="491">
        <v>2022</v>
      </c>
      <c r="N418" s="492">
        <v>2023</v>
      </c>
      <c r="O418" s="492">
        <v>2024</v>
      </c>
      <c r="P418" s="492">
        <v>2025</v>
      </c>
      <c r="Q418" s="492">
        <v>2026</v>
      </c>
      <c r="R418" s="492">
        <v>2027</v>
      </c>
      <c r="S418" s="493">
        <v>2028</v>
      </c>
    </row>
    <row r="419" spans="1:19" ht="13.5" thickBot="1">
      <c r="A419" s="506">
        <f t="shared" si="271"/>
        <v>0</v>
      </c>
      <c r="B419" s="464" t="s">
        <v>234</v>
      </c>
      <c r="C419" s="464"/>
      <c r="D419" s="438"/>
      <c r="E419" s="438"/>
      <c r="F419" s="438"/>
      <c r="G419" s="438"/>
      <c r="H419" s="438"/>
      <c r="I419" s="438"/>
      <c r="J419" s="465"/>
      <c r="L419" s="435" t="s">
        <v>224</v>
      </c>
      <c r="M419" s="436">
        <f>D420-D424</f>
        <v>0</v>
      </c>
      <c r="N419" s="436">
        <f>E420-E424</f>
        <v>0</v>
      </c>
      <c r="O419" s="436">
        <f t="shared" ref="O419" si="339">F420-F424</f>
        <v>0</v>
      </c>
      <c r="P419" s="436">
        <f t="shared" ref="P419" si="340">G420-G424</f>
        <v>0</v>
      </c>
      <c r="Q419" s="436">
        <f t="shared" ref="Q419" si="341">H420-H424</f>
        <v>0</v>
      </c>
      <c r="R419" s="436">
        <f t="shared" ref="R419" si="342">I420-I424</f>
        <v>0</v>
      </c>
      <c r="S419" s="436">
        <f t="shared" ref="S419" si="343">J420-J424</f>
        <v>0</v>
      </c>
    </row>
    <row r="420" spans="1:19" ht="13.5" thickBot="1">
      <c r="A420" s="506">
        <f t="shared" si="271"/>
        <v>0</v>
      </c>
      <c r="B420" s="466" t="s">
        <v>235</v>
      </c>
      <c r="C420" s="467"/>
      <c r="D420" s="495"/>
      <c r="E420" s="495"/>
      <c r="F420" s="495"/>
      <c r="G420" s="495"/>
      <c r="H420" s="495"/>
      <c r="I420" s="495"/>
      <c r="J420" s="496"/>
      <c r="L420" s="441" t="s">
        <v>226</v>
      </c>
      <c r="M420" s="442"/>
      <c r="N420" s="436">
        <f t="shared" ref="N420:S420" si="344">N421+N422</f>
        <v>0</v>
      </c>
      <c r="O420" s="436">
        <f t="shared" si="344"/>
        <v>0</v>
      </c>
      <c r="P420" s="436">
        <f t="shared" si="344"/>
        <v>0</v>
      </c>
      <c r="Q420" s="436">
        <f t="shared" si="344"/>
        <v>0</v>
      </c>
      <c r="R420" s="436">
        <f t="shared" si="344"/>
        <v>0</v>
      </c>
      <c r="S420" s="436">
        <f t="shared" si="344"/>
        <v>0</v>
      </c>
    </row>
    <row r="421" spans="1:19" ht="13.5" thickBot="1">
      <c r="A421" s="506">
        <f t="shared" si="271"/>
        <v>0</v>
      </c>
      <c r="B421" s="466" t="s">
        <v>236</v>
      </c>
      <c r="C421" s="467"/>
      <c r="D421" s="497"/>
      <c r="E421" s="497"/>
      <c r="F421" s="497"/>
      <c r="G421" s="497"/>
      <c r="H421" s="497"/>
      <c r="I421" s="497"/>
      <c r="J421" s="498"/>
      <c r="L421" s="447" t="s">
        <v>228</v>
      </c>
      <c r="M421" s="436">
        <f>(D420*D422)-(D424*D426)</f>
        <v>0</v>
      </c>
      <c r="N421" s="436">
        <f>(E420*E422)-(E424*E426)</f>
        <v>0</v>
      </c>
      <c r="O421" s="436">
        <f t="shared" ref="O421" si="345">(F420*F422)-(F424*F426)</f>
        <v>0</v>
      </c>
      <c r="P421" s="436">
        <f t="shared" ref="P421" si="346">(G420*G422)-(G424*G426)</f>
        <v>0</v>
      </c>
      <c r="Q421" s="436">
        <f t="shared" ref="Q421" si="347">(H420*H422)-(H424*H426)</f>
        <v>0</v>
      </c>
      <c r="R421" s="436">
        <f t="shared" ref="R421" si="348">(I420*I422)-(I424*I426)</f>
        <v>0</v>
      </c>
      <c r="S421" s="436">
        <f t="shared" ref="S421" si="349">(J420*J422)-(J424*J426)</f>
        <v>0</v>
      </c>
    </row>
    <row r="422" spans="1:19" ht="13.5" thickBot="1">
      <c r="A422" s="506">
        <f t="shared" ref="A422:A445" si="350">A421</f>
        <v>0</v>
      </c>
      <c r="B422" s="468" t="s">
        <v>237</v>
      </c>
      <c r="C422" s="466"/>
      <c r="D422" s="469">
        <f t="shared" ref="D422:J422" si="351">(13-ROUND(D421,1))/12</f>
        <v>1.0833333333333333</v>
      </c>
      <c r="E422" s="469">
        <f t="shared" si="351"/>
        <v>1.0833333333333333</v>
      </c>
      <c r="F422" s="469">
        <f t="shared" si="351"/>
        <v>1.0833333333333333</v>
      </c>
      <c r="G422" s="469">
        <f t="shared" si="351"/>
        <v>1.0833333333333333</v>
      </c>
      <c r="H422" s="469">
        <f t="shared" si="351"/>
        <v>1.0833333333333333</v>
      </c>
      <c r="I422" s="469">
        <f t="shared" si="351"/>
        <v>1.0833333333333333</v>
      </c>
      <c r="J422" s="470">
        <f t="shared" si="351"/>
        <v>1.0833333333333333</v>
      </c>
      <c r="L422" s="452" t="s">
        <v>230</v>
      </c>
      <c r="M422" s="442"/>
      <c r="N422" s="436">
        <f>D420*(1-D422)-D424*(1-D426)</f>
        <v>0</v>
      </c>
      <c r="O422" s="436">
        <f t="shared" ref="O422" si="352">E420*(1-E422)-E424*(1-E426)</f>
        <v>0</v>
      </c>
      <c r="P422" s="436">
        <f t="shared" ref="P422" si="353">F420*(1-F422)-F424*(1-F426)</f>
        <v>0</v>
      </c>
      <c r="Q422" s="436">
        <f t="shared" ref="Q422" si="354">G420*(1-G422)-G424*(1-G426)</f>
        <v>0</v>
      </c>
      <c r="R422" s="436">
        <f t="shared" ref="R422" si="355">H420*(1-H422)-H424*(1-H426)</f>
        <v>0</v>
      </c>
      <c r="S422" s="436">
        <f t="shared" ref="S422" si="356">I420*(1-I422)-I424*(1-I426)</f>
        <v>0</v>
      </c>
    </row>
    <row r="423" spans="1:19">
      <c r="A423" s="506">
        <f t="shared" si="350"/>
        <v>0</v>
      </c>
      <c r="B423" s="471" t="s">
        <v>238</v>
      </c>
      <c r="C423" s="471"/>
      <c r="D423" s="472"/>
      <c r="E423" s="473"/>
      <c r="F423" s="473"/>
      <c r="G423" s="473"/>
      <c r="H423" s="473"/>
      <c r="I423" s="473"/>
      <c r="J423" s="474"/>
    </row>
    <row r="424" spans="1:19">
      <c r="A424" s="506">
        <f t="shared" si="350"/>
        <v>0</v>
      </c>
      <c r="B424" s="466" t="s">
        <v>239</v>
      </c>
      <c r="C424" s="467"/>
      <c r="D424" s="495"/>
      <c r="E424" s="495"/>
      <c r="F424" s="495"/>
      <c r="G424" s="495"/>
      <c r="H424" s="495"/>
      <c r="I424" s="495"/>
      <c r="J424" s="496"/>
    </row>
    <row r="425" spans="1:19">
      <c r="A425" s="506">
        <f t="shared" si="350"/>
        <v>0</v>
      </c>
      <c r="B425" s="466" t="s">
        <v>240</v>
      </c>
      <c r="C425" s="467"/>
      <c r="D425" s="497"/>
      <c r="E425" s="497"/>
      <c r="F425" s="497"/>
      <c r="G425" s="497"/>
      <c r="H425" s="497"/>
      <c r="I425" s="497"/>
      <c r="J425" s="498"/>
    </row>
    <row r="426" spans="1:19" ht="13.5" thickBot="1">
      <c r="A426" s="506">
        <f t="shared" si="350"/>
        <v>0</v>
      </c>
      <c r="B426" s="468" t="s">
        <v>241</v>
      </c>
      <c r="C426" s="475">
        <f>(13-C425)/12</f>
        <v>1.0833333333333333</v>
      </c>
      <c r="D426" s="469">
        <f t="shared" ref="D426:J426" si="357">(13-ROUND(D425,1))/12</f>
        <v>1.0833333333333333</v>
      </c>
      <c r="E426" s="469">
        <f t="shared" si="357"/>
        <v>1.0833333333333333</v>
      </c>
      <c r="F426" s="469">
        <f t="shared" si="357"/>
        <v>1.0833333333333333</v>
      </c>
      <c r="G426" s="469">
        <f t="shared" si="357"/>
        <v>1.0833333333333333</v>
      </c>
      <c r="H426" s="469">
        <f t="shared" si="357"/>
        <v>1.0833333333333333</v>
      </c>
      <c r="I426" s="469">
        <f t="shared" si="357"/>
        <v>1.0833333333333333</v>
      </c>
      <c r="J426" s="470">
        <f t="shared" si="357"/>
        <v>1.0833333333333333</v>
      </c>
    </row>
    <row r="427" spans="1:19">
      <c r="A427" s="506">
        <f t="shared" si="350"/>
        <v>0</v>
      </c>
      <c r="B427" s="431" t="s">
        <v>242</v>
      </c>
      <c r="C427" s="476"/>
      <c r="D427" s="477">
        <f>DATE(D$25,INT(D421),1+30*(D421-INT(D421)))</f>
        <v>44531</v>
      </c>
      <c r="E427" s="477">
        <f t="shared" ref="E427:J427" si="358">DATE(E$25,INT(E421),1+30*(E421-INT(E421)))</f>
        <v>44896</v>
      </c>
      <c r="F427" s="477">
        <f t="shared" si="358"/>
        <v>45261</v>
      </c>
      <c r="G427" s="477">
        <f t="shared" si="358"/>
        <v>45627</v>
      </c>
      <c r="H427" s="477">
        <f t="shared" si="358"/>
        <v>45992</v>
      </c>
      <c r="I427" s="477">
        <f t="shared" si="358"/>
        <v>46357</v>
      </c>
      <c r="J427" s="478">
        <f t="shared" si="358"/>
        <v>46722</v>
      </c>
    </row>
    <row r="428" spans="1:19" ht="13.5" thickBot="1">
      <c r="A428" s="506">
        <f t="shared" si="350"/>
        <v>0</v>
      </c>
      <c r="B428" s="479" t="s">
        <v>243</v>
      </c>
      <c r="C428" s="480">
        <f>DATE(C$25,INT(C425),1+30*(C425-INT(C425)))</f>
        <v>44166</v>
      </c>
      <c r="D428" s="481">
        <f>DATE(D$25,INT(D425),1+30*(D425-INT(D425)))</f>
        <v>44531</v>
      </c>
      <c r="E428" s="481">
        <f t="shared" ref="E428:J428" si="359">DATE(E$25,INT(E425),1+30*(E425-INT(E425)))</f>
        <v>44896</v>
      </c>
      <c r="F428" s="481">
        <f t="shared" si="359"/>
        <v>45261</v>
      </c>
      <c r="G428" s="481">
        <f t="shared" si="359"/>
        <v>45627</v>
      </c>
      <c r="H428" s="481">
        <f t="shared" si="359"/>
        <v>45992</v>
      </c>
      <c r="I428" s="481">
        <f t="shared" si="359"/>
        <v>46357</v>
      </c>
      <c r="J428" s="482">
        <f t="shared" si="359"/>
        <v>46722</v>
      </c>
    </row>
    <row r="429" spans="1:19" ht="6" customHeight="1" thickBot="1">
      <c r="A429" s="506">
        <f t="shared" si="350"/>
        <v>0</v>
      </c>
      <c r="B429" s="430"/>
      <c r="C429" s="430"/>
      <c r="D429" s="430"/>
      <c r="E429" s="430"/>
      <c r="F429" s="430"/>
      <c r="G429" s="430"/>
      <c r="H429" s="430"/>
      <c r="I429" s="430"/>
      <c r="J429" s="438"/>
    </row>
    <row r="430" spans="1:19" ht="13.5" hidden="1" thickBot="1">
      <c r="A430" s="506">
        <f t="shared" si="350"/>
        <v>0</v>
      </c>
      <c r="B430" s="430"/>
      <c r="C430" s="430"/>
      <c r="D430" s="430"/>
      <c r="E430" s="430"/>
      <c r="F430" s="430"/>
      <c r="G430" s="430"/>
      <c r="H430" s="430"/>
      <c r="I430" s="430"/>
      <c r="J430" s="438"/>
    </row>
    <row r="431" spans="1:19" ht="13.5" hidden="1" thickBot="1">
      <c r="A431" s="506">
        <f t="shared" si="350"/>
        <v>0</v>
      </c>
      <c r="B431" s="485"/>
      <c r="C431" s="438"/>
      <c r="D431" s="438"/>
      <c r="E431" s="486"/>
      <c r="F431" s="486"/>
      <c r="G431" s="486"/>
      <c r="H431" s="486"/>
      <c r="I431" s="486"/>
      <c r="J431" s="486"/>
    </row>
    <row r="432" spans="1:19" ht="13.5" hidden="1" thickBot="1">
      <c r="A432" s="506">
        <f t="shared" si="350"/>
        <v>0</v>
      </c>
      <c r="B432" s="485"/>
      <c r="C432" s="438"/>
      <c r="D432" s="438"/>
      <c r="E432" s="486"/>
      <c r="F432" s="486"/>
      <c r="G432" s="486"/>
      <c r="H432" s="486"/>
      <c r="I432" s="486"/>
      <c r="J432" s="486"/>
    </row>
    <row r="433" spans="1:19" ht="13.5" hidden="1" thickBot="1">
      <c r="A433" s="506">
        <f t="shared" si="350"/>
        <v>0</v>
      </c>
      <c r="B433" s="485"/>
      <c r="C433" s="438"/>
      <c r="D433" s="438"/>
      <c r="E433" s="486"/>
      <c r="F433" s="486"/>
      <c r="G433" s="486"/>
      <c r="H433" s="486"/>
      <c r="I433" s="486"/>
      <c r="J433" s="486"/>
    </row>
    <row r="434" spans="1:19" ht="13.5" hidden="1" thickBot="1">
      <c r="A434" s="506">
        <f t="shared" si="350"/>
        <v>0</v>
      </c>
      <c r="B434" s="487"/>
      <c r="C434" s="438"/>
      <c r="D434" s="438"/>
      <c r="E434" s="469"/>
      <c r="F434" s="469"/>
      <c r="G434" s="469"/>
      <c r="H434" s="469"/>
      <c r="I434" s="469"/>
      <c r="J434" s="469"/>
    </row>
    <row r="435" spans="1:19" ht="16.5" thickBot="1">
      <c r="A435" s="506">
        <f t="shared" si="350"/>
        <v>0</v>
      </c>
      <c r="B435" s="494" t="s">
        <v>254</v>
      </c>
      <c r="C435" s="461"/>
      <c r="D435" s="462">
        <f t="shared" ref="D435:J435" si="360">D$25</f>
        <v>2022</v>
      </c>
      <c r="E435" s="462">
        <f t="shared" si="360"/>
        <v>2023</v>
      </c>
      <c r="F435" s="462">
        <f t="shared" si="360"/>
        <v>2024</v>
      </c>
      <c r="G435" s="462">
        <f t="shared" si="360"/>
        <v>2025</v>
      </c>
      <c r="H435" s="462">
        <f t="shared" si="360"/>
        <v>2026</v>
      </c>
      <c r="I435" s="462">
        <f t="shared" si="360"/>
        <v>2027</v>
      </c>
      <c r="J435" s="463">
        <f t="shared" si="360"/>
        <v>2028</v>
      </c>
      <c r="L435" s="508" t="str">
        <f>B435</f>
        <v>Catégorie d'emploi 12 : Ouvriers de l'Etat</v>
      </c>
      <c r="M435" s="491">
        <v>2022</v>
      </c>
      <c r="N435" s="492">
        <v>2023</v>
      </c>
      <c r="O435" s="492">
        <v>2024</v>
      </c>
      <c r="P435" s="492">
        <v>2025</v>
      </c>
      <c r="Q435" s="492">
        <v>2026</v>
      </c>
      <c r="R435" s="492">
        <v>2027</v>
      </c>
      <c r="S435" s="493">
        <v>2028</v>
      </c>
    </row>
    <row r="436" spans="1:19" ht="13.5" thickBot="1">
      <c r="A436" s="506">
        <f t="shared" si="350"/>
        <v>0</v>
      </c>
      <c r="B436" s="464" t="s">
        <v>234</v>
      </c>
      <c r="C436" s="464"/>
      <c r="D436" s="438"/>
      <c r="E436" s="438"/>
      <c r="F436" s="438"/>
      <c r="G436" s="438"/>
      <c r="H436" s="438"/>
      <c r="I436" s="438"/>
      <c r="J436" s="465"/>
      <c r="L436" s="435" t="s">
        <v>224</v>
      </c>
      <c r="M436" s="436">
        <f>D437-D441</f>
        <v>0</v>
      </c>
      <c r="N436" s="436">
        <f>E437-E441</f>
        <v>0</v>
      </c>
      <c r="O436" s="436">
        <f t="shared" ref="O436" si="361">F437-F441</f>
        <v>0</v>
      </c>
      <c r="P436" s="436">
        <f t="shared" ref="P436" si="362">G437-G441</f>
        <v>0</v>
      </c>
      <c r="Q436" s="436">
        <f t="shared" ref="Q436" si="363">H437-H441</f>
        <v>0</v>
      </c>
      <c r="R436" s="436">
        <f t="shared" ref="R436" si="364">I437-I441</f>
        <v>0</v>
      </c>
      <c r="S436" s="436">
        <f t="shared" ref="S436" si="365">J437-J441</f>
        <v>0</v>
      </c>
    </row>
    <row r="437" spans="1:19" ht="13.5" thickBot="1">
      <c r="A437" s="506">
        <f t="shared" si="350"/>
        <v>0</v>
      </c>
      <c r="B437" s="466" t="s">
        <v>235</v>
      </c>
      <c r="C437" s="467"/>
      <c r="D437" s="495"/>
      <c r="E437" s="495"/>
      <c r="F437" s="495"/>
      <c r="G437" s="495"/>
      <c r="H437" s="495"/>
      <c r="I437" s="495"/>
      <c r="J437" s="496"/>
      <c r="L437" s="441" t="s">
        <v>226</v>
      </c>
      <c r="M437" s="442"/>
      <c r="N437" s="436">
        <f t="shared" ref="N437:S437" si="366">N438+N439</f>
        <v>0</v>
      </c>
      <c r="O437" s="436">
        <f t="shared" si="366"/>
        <v>0</v>
      </c>
      <c r="P437" s="436">
        <f t="shared" si="366"/>
        <v>0</v>
      </c>
      <c r="Q437" s="436">
        <f t="shared" si="366"/>
        <v>0</v>
      </c>
      <c r="R437" s="436">
        <f t="shared" si="366"/>
        <v>0</v>
      </c>
      <c r="S437" s="436">
        <f t="shared" si="366"/>
        <v>0</v>
      </c>
    </row>
    <row r="438" spans="1:19" ht="13.5" thickBot="1">
      <c r="A438" s="506">
        <f t="shared" si="350"/>
        <v>0</v>
      </c>
      <c r="B438" s="466" t="s">
        <v>236</v>
      </c>
      <c r="C438" s="467"/>
      <c r="D438" s="497"/>
      <c r="E438" s="497"/>
      <c r="F438" s="497"/>
      <c r="G438" s="497"/>
      <c r="H438" s="497"/>
      <c r="I438" s="497"/>
      <c r="J438" s="498"/>
      <c r="L438" s="447" t="s">
        <v>228</v>
      </c>
      <c r="M438" s="436">
        <f>(D437*D439)-(D441*D443)</f>
        <v>0</v>
      </c>
      <c r="N438" s="436">
        <f>(E437*E439)-(E441*E443)</f>
        <v>0</v>
      </c>
      <c r="O438" s="436">
        <f t="shared" ref="O438" si="367">(F437*F439)-(F441*F443)</f>
        <v>0</v>
      </c>
      <c r="P438" s="436">
        <f t="shared" ref="P438" si="368">(G437*G439)-(G441*G443)</f>
        <v>0</v>
      </c>
      <c r="Q438" s="436">
        <f t="shared" ref="Q438" si="369">(H437*H439)-(H441*H443)</f>
        <v>0</v>
      </c>
      <c r="R438" s="436">
        <f t="shared" ref="R438" si="370">(I437*I439)-(I441*I443)</f>
        <v>0</v>
      </c>
      <c r="S438" s="436">
        <f t="shared" ref="S438" si="371">(J437*J439)-(J441*J443)</f>
        <v>0</v>
      </c>
    </row>
    <row r="439" spans="1:19" ht="13.5" thickBot="1">
      <c r="A439" s="506">
        <f t="shared" si="350"/>
        <v>0</v>
      </c>
      <c r="B439" s="468" t="s">
        <v>237</v>
      </c>
      <c r="C439" s="466"/>
      <c r="D439" s="469">
        <f t="shared" ref="D439:J439" si="372">(13-ROUND(D438,1))/12</f>
        <v>1.0833333333333333</v>
      </c>
      <c r="E439" s="469">
        <f t="shared" si="372"/>
        <v>1.0833333333333333</v>
      </c>
      <c r="F439" s="469">
        <f t="shared" si="372"/>
        <v>1.0833333333333333</v>
      </c>
      <c r="G439" s="469">
        <f t="shared" si="372"/>
        <v>1.0833333333333333</v>
      </c>
      <c r="H439" s="469">
        <f t="shared" si="372"/>
        <v>1.0833333333333333</v>
      </c>
      <c r="I439" s="469">
        <f t="shared" si="372"/>
        <v>1.0833333333333333</v>
      </c>
      <c r="J439" s="470">
        <f t="shared" si="372"/>
        <v>1.0833333333333333</v>
      </c>
      <c r="L439" s="452" t="s">
        <v>230</v>
      </c>
      <c r="M439" s="442"/>
      <c r="N439" s="436">
        <f>D437*(1-D439)-D441*(1-D443)</f>
        <v>0</v>
      </c>
      <c r="O439" s="436">
        <f t="shared" ref="O439" si="373">E437*(1-E439)-E441*(1-E443)</f>
        <v>0</v>
      </c>
      <c r="P439" s="436">
        <f t="shared" ref="P439" si="374">F437*(1-F439)-F441*(1-F443)</f>
        <v>0</v>
      </c>
      <c r="Q439" s="436">
        <f t="shared" ref="Q439" si="375">G437*(1-G439)-G441*(1-G443)</f>
        <v>0</v>
      </c>
      <c r="R439" s="436">
        <f t="shared" ref="R439" si="376">H437*(1-H439)-H441*(1-H443)</f>
        <v>0</v>
      </c>
      <c r="S439" s="436">
        <f t="shared" ref="S439" si="377">I437*(1-I439)-I441*(1-I443)</f>
        <v>0</v>
      </c>
    </row>
    <row r="440" spans="1:19">
      <c r="A440" s="506">
        <f t="shared" si="350"/>
        <v>0</v>
      </c>
      <c r="B440" s="471" t="s">
        <v>238</v>
      </c>
      <c r="C440" s="471"/>
      <c r="D440" s="472"/>
      <c r="E440" s="473"/>
      <c r="F440" s="473"/>
      <c r="G440" s="473"/>
      <c r="H440" s="473"/>
      <c r="I440" s="473"/>
      <c r="J440" s="474"/>
    </row>
    <row r="441" spans="1:19">
      <c r="A441" s="506">
        <f t="shared" si="350"/>
        <v>0</v>
      </c>
      <c r="B441" s="466" t="s">
        <v>239</v>
      </c>
      <c r="C441" s="467"/>
      <c r="D441" s="495"/>
      <c r="E441" s="495"/>
      <c r="F441" s="495"/>
      <c r="G441" s="495"/>
      <c r="H441" s="495"/>
      <c r="I441" s="495"/>
      <c r="J441" s="496"/>
    </row>
    <row r="442" spans="1:19">
      <c r="A442" s="506">
        <f t="shared" si="350"/>
        <v>0</v>
      </c>
      <c r="B442" s="466" t="s">
        <v>240</v>
      </c>
      <c r="C442" s="467"/>
      <c r="D442" s="497"/>
      <c r="E442" s="497"/>
      <c r="F442" s="497"/>
      <c r="G442" s="497"/>
      <c r="H442" s="497"/>
      <c r="I442" s="497"/>
      <c r="J442" s="498"/>
    </row>
    <row r="443" spans="1:19" ht="13.5" thickBot="1">
      <c r="A443" s="506">
        <f t="shared" si="350"/>
        <v>0</v>
      </c>
      <c r="B443" s="468" t="s">
        <v>241</v>
      </c>
      <c r="C443" s="475">
        <f>(13-C442)/12</f>
        <v>1.0833333333333333</v>
      </c>
      <c r="D443" s="469">
        <f t="shared" ref="D443:J443" si="378">(13-ROUND(D442,1))/12</f>
        <v>1.0833333333333333</v>
      </c>
      <c r="E443" s="469">
        <f t="shared" si="378"/>
        <v>1.0833333333333333</v>
      </c>
      <c r="F443" s="469">
        <f t="shared" si="378"/>
        <v>1.0833333333333333</v>
      </c>
      <c r="G443" s="469">
        <f t="shared" si="378"/>
        <v>1.0833333333333333</v>
      </c>
      <c r="H443" s="469">
        <f t="shared" si="378"/>
        <v>1.0833333333333333</v>
      </c>
      <c r="I443" s="469">
        <f t="shared" si="378"/>
        <v>1.0833333333333333</v>
      </c>
      <c r="J443" s="470">
        <f t="shared" si="378"/>
        <v>1.0833333333333333</v>
      </c>
    </row>
    <row r="444" spans="1:19">
      <c r="A444" s="506">
        <f t="shared" si="350"/>
        <v>0</v>
      </c>
      <c r="B444" s="431" t="s">
        <v>242</v>
      </c>
      <c r="C444" s="476"/>
      <c r="D444" s="477">
        <f>DATE(D$25,INT(D438),1+30*(D438-INT(D438)))</f>
        <v>44531</v>
      </c>
      <c r="E444" s="477">
        <f t="shared" ref="E444:J444" si="379">DATE(E$25,INT(E438),1+30*(E438-INT(E438)))</f>
        <v>44896</v>
      </c>
      <c r="F444" s="477">
        <f t="shared" si="379"/>
        <v>45261</v>
      </c>
      <c r="G444" s="477">
        <f t="shared" si="379"/>
        <v>45627</v>
      </c>
      <c r="H444" s="477">
        <f t="shared" si="379"/>
        <v>45992</v>
      </c>
      <c r="I444" s="477">
        <f t="shared" si="379"/>
        <v>46357</v>
      </c>
      <c r="J444" s="478">
        <f t="shared" si="379"/>
        <v>46722</v>
      </c>
    </row>
    <row r="445" spans="1:19" ht="13.5" thickBot="1">
      <c r="A445" s="506">
        <f t="shared" si="350"/>
        <v>0</v>
      </c>
      <c r="B445" s="479" t="s">
        <v>243</v>
      </c>
      <c r="C445" s="480">
        <f>DATE(C$25,INT(C442),1+30*(C442-INT(C442)))</f>
        <v>44166</v>
      </c>
      <c r="D445" s="481">
        <f>DATE(D$25,INT(D442),1+30*(D442-INT(D442)))</f>
        <v>44531</v>
      </c>
      <c r="E445" s="481">
        <f t="shared" ref="E445:J445" si="380">DATE(E$25,INT(E442),1+30*(E442-INT(E442)))</f>
        <v>44896</v>
      </c>
      <c r="F445" s="481">
        <f t="shared" si="380"/>
        <v>45261</v>
      </c>
      <c r="G445" s="481">
        <f t="shared" si="380"/>
        <v>45627</v>
      </c>
      <c r="H445" s="481">
        <f t="shared" si="380"/>
        <v>45992</v>
      </c>
      <c r="I445" s="481">
        <f t="shared" si="380"/>
        <v>46357</v>
      </c>
      <c r="J445" s="482">
        <f t="shared" si="380"/>
        <v>46722</v>
      </c>
    </row>
    <row r="446" spans="1:19">
      <c r="A446" s="504"/>
      <c r="B446" s="505"/>
      <c r="C446" s="505"/>
      <c r="D446" s="505"/>
      <c r="E446" s="505"/>
      <c r="F446" s="505"/>
      <c r="G446" s="505"/>
      <c r="H446" s="505"/>
      <c r="I446" s="505"/>
      <c r="J446" s="505"/>
      <c r="K446" s="504"/>
      <c r="L446" s="504"/>
      <c r="M446" s="504"/>
      <c r="N446" s="504"/>
      <c r="O446" s="504"/>
      <c r="P446" s="504"/>
      <c r="Q446" s="504"/>
      <c r="R446" s="504"/>
      <c r="S446" s="504"/>
    </row>
    <row r="447" spans="1:19" ht="13.5" thickBot="1"/>
    <row r="448" spans="1:19" ht="19.149999999999999" customHeight="1" thickBot="1">
      <c r="A448" s="507" t="s">
        <v>81</v>
      </c>
      <c r="B448" s="503"/>
      <c r="C448" s="430">
        <v>2015</v>
      </c>
      <c r="D448" s="491">
        <v>2022</v>
      </c>
      <c r="E448" s="492">
        <v>2023</v>
      </c>
      <c r="F448" s="492">
        <v>2024</v>
      </c>
      <c r="G448" s="492">
        <v>2025</v>
      </c>
      <c r="H448" s="492">
        <v>2026</v>
      </c>
      <c r="I448" s="492">
        <v>2027</v>
      </c>
      <c r="J448" s="493">
        <v>2028</v>
      </c>
      <c r="L448" s="508">
        <f>B448</f>
        <v>0</v>
      </c>
      <c r="M448" s="491">
        <v>2022</v>
      </c>
      <c r="N448" s="492">
        <v>2023</v>
      </c>
      <c r="O448" s="492">
        <v>2024</v>
      </c>
      <c r="P448" s="492">
        <v>2025</v>
      </c>
      <c r="Q448" s="492">
        <v>2026</v>
      </c>
      <c r="R448" s="492">
        <v>2027</v>
      </c>
      <c r="S448" s="493">
        <v>2028</v>
      </c>
    </row>
    <row r="449" spans="1:19" ht="19.149999999999999" customHeight="1" thickBot="1">
      <c r="A449" s="506">
        <f>B448</f>
        <v>0</v>
      </c>
      <c r="B449" s="431" t="s">
        <v>223</v>
      </c>
      <c r="C449" s="432"/>
      <c r="D449" s="433">
        <f ca="1">SUMIF($B467:$C667,$B471,$D467:$D667)</f>
        <v>0</v>
      </c>
      <c r="E449" s="434">
        <f ca="1">SUMIF($B467:$C667,$B471,$E467:$E667)</f>
        <v>0</v>
      </c>
      <c r="F449" s="434">
        <f ca="1">SUMIF($B467:$C667,$B471,$F467:$F667)</f>
        <v>0</v>
      </c>
      <c r="G449" s="434">
        <f ca="1">SUMIF($B467:$C667,$B471,$G467:$G667)</f>
        <v>0</v>
      </c>
      <c r="H449" s="434">
        <f ca="1">SUMIF($B467:$C667,$B471,$H467:$H667)</f>
        <v>0</v>
      </c>
      <c r="I449" s="434">
        <f ca="1">SUMIF($B467:$C667,$B471,$I467:$I667)</f>
        <v>0</v>
      </c>
      <c r="J449" s="499">
        <f ca="1">SUMIF($B467:$C667,$B471,$J467:$J667)</f>
        <v>0</v>
      </c>
      <c r="L449" s="435" t="s">
        <v>224</v>
      </c>
      <c r="M449" s="436">
        <f>M470+M487+M504+M521+M538+M555+M572+M589+M606+M623+M640+M657</f>
        <v>0</v>
      </c>
      <c r="N449" s="436">
        <f>N470+N487+N504+N521+N538+N555+N572+N589+N606+N623+N640+N657</f>
        <v>0</v>
      </c>
      <c r="O449" s="436">
        <f t="shared" ref="O449:S449" si="381">O470+O487+O504+O521+O538+O555+O572+O589+O606+O623+O640+O657</f>
        <v>0</v>
      </c>
      <c r="P449" s="436">
        <f t="shared" si="381"/>
        <v>0</v>
      </c>
      <c r="Q449" s="436">
        <f t="shared" si="381"/>
        <v>0</v>
      </c>
      <c r="R449" s="436">
        <f t="shared" si="381"/>
        <v>0</v>
      </c>
      <c r="S449" s="436">
        <f t="shared" si="381"/>
        <v>0</v>
      </c>
    </row>
    <row r="450" spans="1:19" ht="19.149999999999999" customHeight="1" thickBot="1">
      <c r="A450" s="506">
        <f>A449</f>
        <v>0</v>
      </c>
      <c r="B450" s="437" t="s">
        <v>225</v>
      </c>
      <c r="C450" s="438"/>
      <c r="D450" s="439" t="str">
        <f t="shared" ref="D450:J450" ca="1" si="382">IFERROR(ROUND((D471*D472+D488*D489+D505*D506+D522*D523+D539*D540+D556*D557+D573*D574+D590*D591+D607*D608+D624*D625+D641*D642+D658*D659)/D449,1),"")</f>
        <v/>
      </c>
      <c r="E450" s="440" t="str">
        <f t="shared" ca="1" si="382"/>
        <v/>
      </c>
      <c r="F450" s="440" t="str">
        <f t="shared" ca="1" si="382"/>
        <v/>
      </c>
      <c r="G450" s="440" t="str">
        <f t="shared" ca="1" si="382"/>
        <v/>
      </c>
      <c r="H450" s="440" t="str">
        <f t="shared" ca="1" si="382"/>
        <v/>
      </c>
      <c r="I450" s="440" t="str">
        <f t="shared" ca="1" si="382"/>
        <v/>
      </c>
      <c r="J450" s="500" t="str">
        <f t="shared" ca="1" si="382"/>
        <v/>
      </c>
      <c r="L450" s="441" t="s">
        <v>226</v>
      </c>
      <c r="M450" s="442"/>
      <c r="N450" s="436">
        <f t="shared" ref="N450:S450" si="383">N471+N488+N505+N522+N539+N556+N573+N590+N607+N624+N641+N658</f>
        <v>0</v>
      </c>
      <c r="O450" s="436">
        <f t="shared" si="383"/>
        <v>0</v>
      </c>
      <c r="P450" s="436">
        <f t="shared" si="383"/>
        <v>0</v>
      </c>
      <c r="Q450" s="436">
        <f t="shared" si="383"/>
        <v>0</v>
      </c>
      <c r="R450" s="436">
        <f t="shared" si="383"/>
        <v>0</v>
      </c>
      <c r="S450" s="436">
        <f t="shared" si="383"/>
        <v>0</v>
      </c>
    </row>
    <row r="451" spans="1:19" ht="19.149999999999999" customHeight="1" thickBot="1">
      <c r="A451" s="506">
        <f t="shared" ref="A451:A514" si="384">A450</f>
        <v>0</v>
      </c>
      <c r="B451" s="443" t="s">
        <v>227</v>
      </c>
      <c r="C451" s="444"/>
      <c r="D451" s="445">
        <f>SUMIF($B465:$B667,$B475,$D465:$D667)</f>
        <v>0</v>
      </c>
      <c r="E451" s="446">
        <f>SUMIF($B467:$B667,$B475,$E467:$E667)</f>
        <v>0</v>
      </c>
      <c r="F451" s="446">
        <f>SUMIF($B467:$B667,$B475,$F467:$F667)</f>
        <v>0</v>
      </c>
      <c r="G451" s="446">
        <f>SUMIF($B467:$B667,$B475,$G467:$G667)</f>
        <v>0</v>
      </c>
      <c r="H451" s="446">
        <f ca="1">SUMIF($B467:$C667,$B475,$H467:$H667)</f>
        <v>0</v>
      </c>
      <c r="I451" s="446">
        <f>SUMIF($B467:$B667,$B475,$I467:$I667)</f>
        <v>0</v>
      </c>
      <c r="J451" s="501">
        <f ca="1">SUMIF($B467:$C667,$B475,$J467:$J667)</f>
        <v>0</v>
      </c>
      <c r="L451" s="447" t="s">
        <v>228</v>
      </c>
      <c r="M451" s="436">
        <f t="shared" ref="M451:S451" si="385">M472+M489+M506+M523+M540+M557+M574+M591+M608+M625+M642+M659</f>
        <v>0</v>
      </c>
      <c r="N451" s="436">
        <f t="shared" si="385"/>
        <v>0</v>
      </c>
      <c r="O451" s="436">
        <f t="shared" si="385"/>
        <v>0</v>
      </c>
      <c r="P451" s="436">
        <f t="shared" si="385"/>
        <v>0</v>
      </c>
      <c r="Q451" s="436">
        <f t="shared" si="385"/>
        <v>0</v>
      </c>
      <c r="R451" s="436">
        <f t="shared" si="385"/>
        <v>0</v>
      </c>
      <c r="S451" s="436">
        <f t="shared" si="385"/>
        <v>0</v>
      </c>
    </row>
    <row r="452" spans="1:19" ht="19.149999999999999" customHeight="1" thickBot="1">
      <c r="A452" s="506">
        <f t="shared" si="384"/>
        <v>0</v>
      </c>
      <c r="B452" s="448" t="s">
        <v>229</v>
      </c>
      <c r="C452" s="449"/>
      <c r="D452" s="450" t="str">
        <f t="shared" ref="D452:J452" si="386">IFERROR(ROUND((D475*D476+D492*D493+D509*D510+D526*D527+D543*D544+D560*D561+D577*D578+D594*D595+D611*D612+D628*D629+D645*D646+D662*D663)/D451,1),"")</f>
        <v/>
      </c>
      <c r="E452" s="451" t="str">
        <f t="shared" si="386"/>
        <v/>
      </c>
      <c r="F452" s="451" t="str">
        <f t="shared" si="386"/>
        <v/>
      </c>
      <c r="G452" s="451" t="str">
        <f t="shared" si="386"/>
        <v/>
      </c>
      <c r="H452" s="451" t="str">
        <f t="shared" ca="1" si="386"/>
        <v/>
      </c>
      <c r="I452" s="451" t="str">
        <f t="shared" si="386"/>
        <v/>
      </c>
      <c r="J452" s="502" t="str">
        <f t="shared" ca="1" si="386"/>
        <v/>
      </c>
      <c r="L452" s="452" t="s">
        <v>230</v>
      </c>
      <c r="M452" s="442"/>
      <c r="N452" s="436">
        <f t="shared" ref="N452:S452" si="387">N473+N490+N507+N524+N541+N558+N575+N592+N609+N626+N643+N660</f>
        <v>0</v>
      </c>
      <c r="O452" s="436">
        <f t="shared" si="387"/>
        <v>0</v>
      </c>
      <c r="P452" s="436">
        <f t="shared" si="387"/>
        <v>0</v>
      </c>
      <c r="Q452" s="436">
        <f t="shared" si="387"/>
        <v>0</v>
      </c>
      <c r="R452" s="436">
        <f t="shared" si="387"/>
        <v>0</v>
      </c>
      <c r="S452" s="436">
        <f t="shared" si="387"/>
        <v>0</v>
      </c>
    </row>
    <row r="453" spans="1:19" ht="15" customHeight="1">
      <c r="A453" s="506">
        <f t="shared" si="384"/>
        <v>0</v>
      </c>
      <c r="B453" s="430"/>
      <c r="C453" s="430"/>
      <c r="D453" s="430"/>
      <c r="E453" s="430"/>
      <c r="F453" s="430"/>
      <c r="G453" s="430"/>
      <c r="H453" s="430"/>
      <c r="I453" s="430"/>
      <c r="J453" s="438"/>
    </row>
    <row r="454" spans="1:19" hidden="1">
      <c r="A454" s="506">
        <f t="shared" si="384"/>
        <v>0</v>
      </c>
      <c r="B454" s="430"/>
      <c r="C454" s="430"/>
      <c r="D454" s="430"/>
      <c r="E454" s="430"/>
      <c r="F454" s="430"/>
      <c r="G454" s="430"/>
      <c r="H454" s="430"/>
      <c r="I454" s="430"/>
      <c r="J454" s="438"/>
    </row>
    <row r="455" spans="1:19" hidden="1">
      <c r="A455" s="506">
        <f t="shared" si="384"/>
        <v>0</v>
      </c>
      <c r="B455" s="453"/>
      <c r="C455" s="453"/>
      <c r="D455" s="453"/>
      <c r="E455" s="453"/>
      <c r="F455" s="453"/>
      <c r="G455" s="453"/>
      <c r="H455" s="453"/>
      <c r="I455" s="453"/>
      <c r="J455" s="454"/>
    </row>
    <row r="456" spans="1:19" hidden="1">
      <c r="A456" s="506">
        <f t="shared" si="384"/>
        <v>0</v>
      </c>
      <c r="B456" s="453"/>
      <c r="C456" s="453"/>
      <c r="D456" s="453"/>
      <c r="E456" s="453"/>
      <c r="F456" s="453"/>
      <c r="G456" s="453"/>
      <c r="H456" s="453"/>
      <c r="I456" s="453"/>
      <c r="J456" s="454"/>
    </row>
    <row r="457" spans="1:19" hidden="1">
      <c r="A457" s="506">
        <f t="shared" si="384"/>
        <v>0</v>
      </c>
      <c r="B457" s="453"/>
      <c r="C457" s="453"/>
      <c r="D457" s="453"/>
      <c r="E457" s="453"/>
      <c r="F457" s="453"/>
      <c r="G457" s="453"/>
      <c r="H457" s="453"/>
      <c r="I457" s="453"/>
      <c r="J457" s="454"/>
    </row>
    <row r="458" spans="1:19" hidden="1">
      <c r="A458" s="506">
        <f t="shared" si="384"/>
        <v>0</v>
      </c>
      <c r="B458" s="453"/>
      <c r="C458" s="453"/>
      <c r="D458" s="455"/>
      <c r="E458" s="453"/>
      <c r="F458" s="453"/>
      <c r="G458" s="453"/>
      <c r="H458" s="453"/>
      <c r="I458" s="453"/>
      <c r="J458" s="454"/>
    </row>
    <row r="459" spans="1:19" hidden="1">
      <c r="A459" s="506">
        <f t="shared" si="384"/>
        <v>0</v>
      </c>
      <c r="B459" s="453"/>
      <c r="C459" s="453"/>
      <c r="D459" s="453"/>
      <c r="E459" s="453"/>
      <c r="F459" s="453"/>
      <c r="G459" s="453"/>
      <c r="H459" s="453"/>
      <c r="I459" s="453"/>
      <c r="J459" s="454"/>
    </row>
    <row r="460" spans="1:19" hidden="1">
      <c r="A460" s="506">
        <f t="shared" si="384"/>
        <v>0</v>
      </c>
      <c r="B460" s="453"/>
      <c r="C460" s="453"/>
      <c r="D460" s="453"/>
      <c r="E460" s="453"/>
      <c r="F460" s="453"/>
      <c r="G460" s="453"/>
      <c r="H460" s="453"/>
      <c r="I460" s="453"/>
      <c r="J460" s="454"/>
    </row>
    <row r="461" spans="1:19" hidden="1">
      <c r="A461" s="506">
        <f t="shared" si="384"/>
        <v>0</v>
      </c>
      <c r="B461" s="453"/>
      <c r="C461" s="453"/>
      <c r="D461" s="453"/>
      <c r="E461" s="453"/>
      <c r="F461" s="453"/>
      <c r="G461" s="453"/>
      <c r="H461" s="453"/>
      <c r="I461" s="453"/>
      <c r="J461" s="454"/>
    </row>
    <row r="462" spans="1:19" hidden="1">
      <c r="A462" s="506">
        <f t="shared" si="384"/>
        <v>0</v>
      </c>
      <c r="B462" s="453"/>
      <c r="C462" s="453"/>
      <c r="D462" s="453"/>
      <c r="E462" s="453"/>
      <c r="F462" s="453"/>
      <c r="G462" s="453"/>
      <c r="H462" s="453"/>
      <c r="I462" s="453"/>
      <c r="J462" s="454"/>
    </row>
    <row r="463" spans="1:19" hidden="1">
      <c r="A463" s="506">
        <f t="shared" si="384"/>
        <v>0</v>
      </c>
      <c r="B463" s="453"/>
      <c r="C463" s="453"/>
      <c r="D463" s="453"/>
      <c r="E463" s="453"/>
      <c r="F463" s="453"/>
      <c r="G463" s="453"/>
      <c r="H463" s="453"/>
      <c r="I463" s="453"/>
      <c r="J463" s="454"/>
    </row>
    <row r="464" spans="1:19" hidden="1">
      <c r="A464" s="506">
        <f t="shared" si="384"/>
        <v>0</v>
      </c>
      <c r="B464" s="453"/>
      <c r="C464" s="453"/>
      <c r="D464" s="453"/>
      <c r="E464" s="453"/>
      <c r="F464" s="453"/>
      <c r="G464" s="453"/>
      <c r="H464" s="453"/>
      <c r="I464" s="453"/>
      <c r="J464" s="454"/>
    </row>
    <row r="465" spans="1:19" hidden="1">
      <c r="A465" s="506">
        <f t="shared" si="384"/>
        <v>0</v>
      </c>
      <c r="B465" s="456" t="s">
        <v>231</v>
      </c>
      <c r="C465" s="457"/>
      <c r="D465" s="430"/>
      <c r="E465" s="430"/>
      <c r="F465" s="430"/>
      <c r="G465" s="430"/>
      <c r="H465" s="430"/>
      <c r="I465" s="430"/>
      <c r="J465" s="438"/>
    </row>
    <row r="466" spans="1:19" ht="13.5" thickBot="1">
      <c r="A466" s="506">
        <f t="shared" si="384"/>
        <v>0</v>
      </c>
      <c r="B466" s="430"/>
      <c r="C466" s="430"/>
      <c r="D466" s="430"/>
      <c r="E466" s="430"/>
      <c r="F466" s="430"/>
      <c r="G466" s="430"/>
      <c r="H466" s="430"/>
      <c r="I466" s="430"/>
      <c r="J466" s="438"/>
    </row>
    <row r="467" spans="1:19" ht="22.15" customHeight="1" thickBot="1">
      <c r="A467" s="506">
        <f t="shared" si="384"/>
        <v>0</v>
      </c>
      <c r="B467" s="458" t="s">
        <v>232</v>
      </c>
      <c r="C467" s="459">
        <f>D467-1</f>
        <v>2021</v>
      </c>
      <c r="D467" s="491">
        <v>2022</v>
      </c>
      <c r="E467" s="492">
        <v>2023</v>
      </c>
      <c r="F467" s="492">
        <v>2024</v>
      </c>
      <c r="G467" s="492">
        <v>2025</v>
      </c>
      <c r="H467" s="492">
        <v>2026</v>
      </c>
      <c r="I467" s="492">
        <v>2027</v>
      </c>
      <c r="J467" s="493">
        <v>2028</v>
      </c>
    </row>
    <row r="468" spans="1:19" ht="4.9000000000000004" customHeight="1" thickBot="1">
      <c r="A468" s="506">
        <f t="shared" si="384"/>
        <v>0</v>
      </c>
      <c r="B468" s="460"/>
      <c r="C468" s="460"/>
      <c r="D468" s="438"/>
      <c r="E468" s="438"/>
      <c r="F468" s="438"/>
      <c r="G468" s="438"/>
      <c r="H468" s="438"/>
      <c r="I468" s="438"/>
      <c r="J468" s="438"/>
    </row>
    <row r="469" spans="1:19" ht="16.5" thickBot="1">
      <c r="A469" s="506">
        <f t="shared" si="384"/>
        <v>0</v>
      </c>
      <c r="B469" s="494" t="s">
        <v>233</v>
      </c>
      <c r="C469" s="461"/>
      <c r="D469" s="462">
        <f t="shared" ref="D469:J469" si="388">D$25</f>
        <v>2022</v>
      </c>
      <c r="E469" s="462">
        <f t="shared" si="388"/>
        <v>2023</v>
      </c>
      <c r="F469" s="462">
        <f t="shared" si="388"/>
        <v>2024</v>
      </c>
      <c r="G469" s="462">
        <f t="shared" si="388"/>
        <v>2025</v>
      </c>
      <c r="H469" s="462">
        <f t="shared" si="388"/>
        <v>2026</v>
      </c>
      <c r="I469" s="462">
        <f t="shared" si="388"/>
        <v>2027</v>
      </c>
      <c r="J469" s="463">
        <f t="shared" si="388"/>
        <v>2028</v>
      </c>
      <c r="L469" s="508" t="str">
        <f>B469</f>
        <v>Catégorie d'emploi 1 : xxx</v>
      </c>
      <c r="M469" s="491">
        <v>2022</v>
      </c>
      <c r="N469" s="492">
        <v>2023</v>
      </c>
      <c r="O469" s="492">
        <v>2024</v>
      </c>
      <c r="P469" s="492">
        <v>2025</v>
      </c>
      <c r="Q469" s="492">
        <v>2026</v>
      </c>
      <c r="R469" s="492">
        <v>2027</v>
      </c>
      <c r="S469" s="493">
        <v>2028</v>
      </c>
    </row>
    <row r="470" spans="1:19" ht="13.5" thickBot="1">
      <c r="A470" s="506">
        <f t="shared" si="384"/>
        <v>0</v>
      </c>
      <c r="B470" s="464" t="s">
        <v>234</v>
      </c>
      <c r="C470" s="464"/>
      <c r="D470" s="438"/>
      <c r="E470" s="438"/>
      <c r="F470" s="438"/>
      <c r="G470" s="438"/>
      <c r="H470" s="438"/>
      <c r="I470" s="438"/>
      <c r="J470" s="465"/>
      <c r="L470" s="435" t="s">
        <v>224</v>
      </c>
      <c r="M470" s="436">
        <f>D471-D475</f>
        <v>0</v>
      </c>
      <c r="N470" s="436">
        <f>E471-E475</f>
        <v>0</v>
      </c>
      <c r="O470" s="436">
        <f t="shared" ref="O470" si="389">F471-F475</f>
        <v>0</v>
      </c>
      <c r="P470" s="436">
        <f t="shared" ref="P470" si="390">G471-G475</f>
        <v>0</v>
      </c>
      <c r="Q470" s="436">
        <f t="shared" ref="Q470" si="391">H471-H475</f>
        <v>0</v>
      </c>
      <c r="R470" s="436">
        <f t="shared" ref="R470" si="392">I471-I475</f>
        <v>0</v>
      </c>
      <c r="S470" s="436">
        <f t="shared" ref="S470" si="393">J471-J475</f>
        <v>0</v>
      </c>
    </row>
    <row r="471" spans="1:19" ht="13.5" thickBot="1">
      <c r="A471" s="506">
        <f t="shared" si="384"/>
        <v>0</v>
      </c>
      <c r="B471" s="466" t="s">
        <v>235</v>
      </c>
      <c r="C471" s="467"/>
      <c r="D471" s="495"/>
      <c r="E471" s="495"/>
      <c r="F471" s="495"/>
      <c r="G471" s="495"/>
      <c r="H471" s="495"/>
      <c r="I471" s="495"/>
      <c r="J471" s="496"/>
      <c r="L471" s="441" t="s">
        <v>226</v>
      </c>
      <c r="M471" s="442"/>
      <c r="N471" s="436">
        <f t="shared" ref="N471:S471" si="394">N472+N473</f>
        <v>0</v>
      </c>
      <c r="O471" s="436">
        <f t="shared" si="394"/>
        <v>0</v>
      </c>
      <c r="P471" s="436">
        <f t="shared" si="394"/>
        <v>0</v>
      </c>
      <c r="Q471" s="436">
        <f t="shared" si="394"/>
        <v>0</v>
      </c>
      <c r="R471" s="436">
        <f t="shared" si="394"/>
        <v>0</v>
      </c>
      <c r="S471" s="436">
        <f t="shared" si="394"/>
        <v>0</v>
      </c>
    </row>
    <row r="472" spans="1:19" ht="13.5" thickBot="1">
      <c r="A472" s="506">
        <f t="shared" si="384"/>
        <v>0</v>
      </c>
      <c r="B472" s="466" t="s">
        <v>236</v>
      </c>
      <c r="C472" s="467"/>
      <c r="D472" s="497"/>
      <c r="E472" s="497"/>
      <c r="F472" s="497"/>
      <c r="G472" s="497"/>
      <c r="H472" s="497"/>
      <c r="I472" s="497"/>
      <c r="J472" s="498"/>
      <c r="L472" s="447" t="s">
        <v>228</v>
      </c>
      <c r="M472" s="436">
        <f>(D471*D473)-(D475*D477)</f>
        <v>0</v>
      </c>
      <c r="N472" s="436">
        <f>(E471*E473)-(E475*E477)</f>
        <v>0</v>
      </c>
      <c r="O472" s="436">
        <f t="shared" ref="O472" si="395">(F471*F473)-(F475*F477)</f>
        <v>0</v>
      </c>
      <c r="P472" s="436">
        <f t="shared" ref="P472" si="396">(G471*G473)-(G475*G477)</f>
        <v>0</v>
      </c>
      <c r="Q472" s="436">
        <f t="shared" ref="Q472" si="397">(H471*H473)-(H475*H477)</f>
        <v>0</v>
      </c>
      <c r="R472" s="436">
        <f t="shared" ref="R472" si="398">(I471*I473)-(I475*I477)</f>
        <v>0</v>
      </c>
      <c r="S472" s="436">
        <f t="shared" ref="S472" si="399">(J471*J473)-(J475*J477)</f>
        <v>0</v>
      </c>
    </row>
    <row r="473" spans="1:19" ht="13.5" thickBot="1">
      <c r="A473" s="506">
        <f t="shared" si="384"/>
        <v>0</v>
      </c>
      <c r="B473" s="468" t="s">
        <v>237</v>
      </c>
      <c r="C473" s="466"/>
      <c r="D473" s="469">
        <f t="shared" ref="D473:J473" si="400">(13-ROUND(D472,1))/12</f>
        <v>1.0833333333333333</v>
      </c>
      <c r="E473" s="469">
        <f t="shared" si="400"/>
        <v>1.0833333333333333</v>
      </c>
      <c r="F473" s="469">
        <f t="shared" si="400"/>
        <v>1.0833333333333333</v>
      </c>
      <c r="G473" s="469">
        <f t="shared" si="400"/>
        <v>1.0833333333333333</v>
      </c>
      <c r="H473" s="469">
        <f t="shared" si="400"/>
        <v>1.0833333333333333</v>
      </c>
      <c r="I473" s="469">
        <f t="shared" si="400"/>
        <v>1.0833333333333333</v>
      </c>
      <c r="J473" s="470">
        <f t="shared" si="400"/>
        <v>1.0833333333333333</v>
      </c>
      <c r="L473" s="452" t="s">
        <v>230</v>
      </c>
      <c r="M473" s="442"/>
      <c r="N473" s="436">
        <f>D471*(1-D473)-D475*(1-D477)</f>
        <v>0</v>
      </c>
      <c r="O473" s="436">
        <f t="shared" ref="O473" si="401">E471*(1-E473)-E475*(1-E477)</f>
        <v>0</v>
      </c>
      <c r="P473" s="436">
        <f t="shared" ref="P473" si="402">F471*(1-F473)-F475*(1-F477)</f>
        <v>0</v>
      </c>
      <c r="Q473" s="436">
        <f t="shared" ref="Q473" si="403">G471*(1-G473)-G475*(1-G477)</f>
        <v>0</v>
      </c>
      <c r="R473" s="436">
        <f t="shared" ref="R473" si="404">H471*(1-H473)-H475*(1-H477)</f>
        <v>0</v>
      </c>
      <c r="S473" s="436">
        <f t="shared" ref="S473" si="405">I471*(1-I473)-I475*(1-I477)</f>
        <v>0</v>
      </c>
    </row>
    <row r="474" spans="1:19">
      <c r="A474" s="506">
        <f t="shared" si="384"/>
        <v>0</v>
      </c>
      <c r="B474" s="471" t="s">
        <v>238</v>
      </c>
      <c r="C474" s="471"/>
      <c r="D474" s="472"/>
      <c r="E474" s="473"/>
      <c r="F474" s="473"/>
      <c r="G474" s="473"/>
      <c r="H474" s="473"/>
      <c r="I474" s="473"/>
      <c r="J474" s="474"/>
    </row>
    <row r="475" spans="1:19">
      <c r="A475" s="506">
        <f t="shared" si="384"/>
        <v>0</v>
      </c>
      <c r="B475" s="466" t="s">
        <v>239</v>
      </c>
      <c r="C475" s="467"/>
      <c r="D475" s="495"/>
      <c r="E475" s="495"/>
      <c r="F475" s="495"/>
      <c r="G475" s="495"/>
      <c r="H475" s="495"/>
      <c r="I475" s="495"/>
      <c r="J475" s="496"/>
    </row>
    <row r="476" spans="1:19">
      <c r="A476" s="506">
        <f t="shared" si="384"/>
        <v>0</v>
      </c>
      <c r="B476" s="466" t="s">
        <v>240</v>
      </c>
      <c r="C476" s="467"/>
      <c r="D476" s="497"/>
      <c r="E476" s="497"/>
      <c r="F476" s="497"/>
      <c r="G476" s="497"/>
      <c r="H476" s="497"/>
      <c r="I476" s="497"/>
      <c r="J476" s="498"/>
    </row>
    <row r="477" spans="1:19" ht="13.5" thickBot="1">
      <c r="A477" s="506">
        <f t="shared" si="384"/>
        <v>0</v>
      </c>
      <c r="B477" s="468" t="s">
        <v>241</v>
      </c>
      <c r="C477" s="475">
        <f>(13-C476)/12</f>
        <v>1.0833333333333333</v>
      </c>
      <c r="D477" s="469">
        <f>(13-ROUND(D476,1))/12</f>
        <v>1.0833333333333333</v>
      </c>
      <c r="E477" s="469">
        <f t="shared" ref="E477:J477" si="406">(13-ROUND(E476,1))/12</f>
        <v>1.0833333333333333</v>
      </c>
      <c r="F477" s="469">
        <f t="shared" si="406"/>
        <v>1.0833333333333333</v>
      </c>
      <c r="G477" s="469">
        <f t="shared" si="406"/>
        <v>1.0833333333333333</v>
      </c>
      <c r="H477" s="469">
        <f t="shared" si="406"/>
        <v>1.0833333333333333</v>
      </c>
      <c r="I477" s="469">
        <f t="shared" si="406"/>
        <v>1.0833333333333333</v>
      </c>
      <c r="J477" s="470">
        <f t="shared" si="406"/>
        <v>1.0833333333333333</v>
      </c>
    </row>
    <row r="478" spans="1:19">
      <c r="A478" s="506">
        <f t="shared" si="384"/>
        <v>0</v>
      </c>
      <c r="B478" s="431" t="s">
        <v>242</v>
      </c>
      <c r="C478" s="476"/>
      <c r="D478" s="477">
        <f>DATE(D$25,INT(D472),1+30*(D472-INT(D472)))</f>
        <v>44531</v>
      </c>
      <c r="E478" s="477">
        <f t="shared" ref="E478:J478" si="407">DATE(E$25,INT(E472),1+30*(E472-INT(E472)))</f>
        <v>44896</v>
      </c>
      <c r="F478" s="477">
        <f t="shared" si="407"/>
        <v>45261</v>
      </c>
      <c r="G478" s="477">
        <f t="shared" si="407"/>
        <v>45627</v>
      </c>
      <c r="H478" s="477">
        <f t="shared" si="407"/>
        <v>45992</v>
      </c>
      <c r="I478" s="477">
        <f t="shared" si="407"/>
        <v>46357</v>
      </c>
      <c r="J478" s="478">
        <f t="shared" si="407"/>
        <v>46722</v>
      </c>
    </row>
    <row r="479" spans="1:19" ht="13.5" thickBot="1">
      <c r="A479" s="506">
        <f t="shared" si="384"/>
        <v>0</v>
      </c>
      <c r="B479" s="479" t="s">
        <v>243</v>
      </c>
      <c r="C479" s="480">
        <f>DATE(C$25,INT(C476),1+30*(C476-INT(C476)))</f>
        <v>44166</v>
      </c>
      <c r="D479" s="481">
        <f>DATE(D$25,INT(D476),1+30*(D476-INT(D476)))</f>
        <v>44531</v>
      </c>
      <c r="E479" s="481">
        <f t="shared" ref="E479:J479" si="408">DATE(E$25,INT(E476),1+30*(E476-INT(E476)))</f>
        <v>44896</v>
      </c>
      <c r="F479" s="481">
        <f t="shared" si="408"/>
        <v>45261</v>
      </c>
      <c r="G479" s="481">
        <f t="shared" si="408"/>
        <v>45627</v>
      </c>
      <c r="H479" s="481">
        <f t="shared" si="408"/>
        <v>45992</v>
      </c>
      <c r="I479" s="481">
        <f t="shared" si="408"/>
        <v>46357</v>
      </c>
      <c r="J479" s="482">
        <f t="shared" si="408"/>
        <v>46722</v>
      </c>
    </row>
    <row r="480" spans="1:19" ht="4.9000000000000004" customHeight="1" thickBot="1">
      <c r="A480" s="506">
        <f t="shared" si="384"/>
        <v>0</v>
      </c>
      <c r="B480" s="430"/>
      <c r="C480" s="430"/>
      <c r="D480" s="430"/>
      <c r="E480" s="430"/>
      <c r="F480" s="430"/>
      <c r="G480" s="430"/>
      <c r="H480" s="430"/>
      <c r="I480" s="430"/>
      <c r="J480" s="438"/>
    </row>
    <row r="481" spans="1:19" ht="13.5" hidden="1" thickBot="1">
      <c r="A481" s="506">
        <f t="shared" si="384"/>
        <v>0</v>
      </c>
      <c r="B481" s="430"/>
      <c r="C481" s="430"/>
      <c r="D481" s="430"/>
      <c r="E481" s="430"/>
      <c r="F481" s="430"/>
      <c r="G481" s="430"/>
      <c r="H481" s="430"/>
      <c r="I481" s="430"/>
      <c r="J481" s="438"/>
    </row>
    <row r="482" spans="1:19" ht="13.5" hidden="1" thickBot="1">
      <c r="A482" s="506">
        <f t="shared" si="384"/>
        <v>0</v>
      </c>
      <c r="B482" s="438"/>
      <c r="C482" s="438"/>
      <c r="D482" s="438"/>
      <c r="E482" s="438"/>
      <c r="F482" s="438"/>
      <c r="G482" s="438"/>
      <c r="H482" s="438"/>
      <c r="I482" s="438"/>
      <c r="J482" s="438"/>
    </row>
    <row r="483" spans="1:19" ht="13.5" hidden="1" thickBot="1">
      <c r="A483" s="506">
        <f t="shared" si="384"/>
        <v>0</v>
      </c>
      <c r="B483" s="438"/>
      <c r="C483" s="438"/>
      <c r="D483" s="438"/>
      <c r="E483" s="438"/>
      <c r="F483" s="438"/>
      <c r="G483" s="438"/>
      <c r="H483" s="438"/>
      <c r="I483" s="438"/>
      <c r="J483" s="438"/>
    </row>
    <row r="484" spans="1:19" ht="13.5" hidden="1" thickBot="1">
      <c r="A484" s="506">
        <f t="shared" si="384"/>
        <v>0</v>
      </c>
      <c r="B484" s="438"/>
      <c r="C484" s="438"/>
      <c r="D484" s="438"/>
      <c r="E484" s="438"/>
      <c r="F484" s="438"/>
      <c r="G484" s="438"/>
      <c r="H484" s="438"/>
      <c r="I484" s="438"/>
      <c r="J484" s="438"/>
    </row>
    <row r="485" spans="1:19" ht="13.5" hidden="1" thickBot="1">
      <c r="A485" s="506">
        <f t="shared" si="384"/>
        <v>0</v>
      </c>
      <c r="B485" s="438"/>
      <c r="C485" s="438"/>
      <c r="D485" s="438"/>
      <c r="E485" s="438"/>
      <c r="F485" s="438"/>
      <c r="G485" s="438"/>
      <c r="H485" s="438"/>
      <c r="I485" s="438"/>
      <c r="J485" s="438"/>
    </row>
    <row r="486" spans="1:19" ht="16.5" thickBot="1">
      <c r="A486" s="506">
        <f t="shared" si="384"/>
        <v>0</v>
      </c>
      <c r="B486" s="494" t="s">
        <v>244</v>
      </c>
      <c r="C486" s="461"/>
      <c r="D486" s="462">
        <f t="shared" ref="D486:J486" si="409">D$25</f>
        <v>2022</v>
      </c>
      <c r="E486" s="462">
        <f t="shared" si="409"/>
        <v>2023</v>
      </c>
      <c r="F486" s="462">
        <f t="shared" si="409"/>
        <v>2024</v>
      </c>
      <c r="G486" s="462">
        <f t="shared" si="409"/>
        <v>2025</v>
      </c>
      <c r="H486" s="462">
        <f t="shared" si="409"/>
        <v>2026</v>
      </c>
      <c r="I486" s="462">
        <f t="shared" si="409"/>
        <v>2027</v>
      </c>
      <c r="J486" s="463">
        <f t="shared" si="409"/>
        <v>2028</v>
      </c>
      <c r="L486" s="508" t="str">
        <f>B486</f>
        <v>Catégorie d'emploi 2 : xxx</v>
      </c>
      <c r="M486" s="491">
        <v>2022</v>
      </c>
      <c r="N486" s="492">
        <v>2023</v>
      </c>
      <c r="O486" s="492">
        <v>2024</v>
      </c>
      <c r="P486" s="492">
        <v>2025</v>
      </c>
      <c r="Q486" s="492">
        <v>2026</v>
      </c>
      <c r="R486" s="492">
        <v>2027</v>
      </c>
      <c r="S486" s="493">
        <v>2028</v>
      </c>
    </row>
    <row r="487" spans="1:19" ht="13.5" thickBot="1">
      <c r="A487" s="506">
        <f t="shared" si="384"/>
        <v>0</v>
      </c>
      <c r="B487" s="464" t="s">
        <v>234</v>
      </c>
      <c r="C487" s="464"/>
      <c r="D487" s="438"/>
      <c r="E487" s="438"/>
      <c r="F487" s="438"/>
      <c r="G487" s="438"/>
      <c r="H487" s="438"/>
      <c r="I487" s="438"/>
      <c r="J487" s="465"/>
      <c r="L487" s="435" t="s">
        <v>224</v>
      </c>
      <c r="M487" s="436">
        <f>D488-D492</f>
        <v>0</v>
      </c>
      <c r="N487" s="436">
        <f>E488-E492</f>
        <v>0</v>
      </c>
      <c r="O487" s="436">
        <f t="shared" ref="O487" si="410">F488-F492</f>
        <v>0</v>
      </c>
      <c r="P487" s="436">
        <f t="shared" ref="P487" si="411">G488-G492</f>
        <v>0</v>
      </c>
      <c r="Q487" s="436">
        <f t="shared" ref="Q487" si="412">H488-H492</f>
        <v>0</v>
      </c>
      <c r="R487" s="436">
        <f t="shared" ref="R487" si="413">I488-I492</f>
        <v>0</v>
      </c>
      <c r="S487" s="436">
        <f t="shared" ref="S487" si="414">J488-J492</f>
        <v>0</v>
      </c>
    </row>
    <row r="488" spans="1:19" ht="13.5" thickBot="1">
      <c r="A488" s="506">
        <f t="shared" si="384"/>
        <v>0</v>
      </c>
      <c r="B488" s="466" t="s">
        <v>235</v>
      </c>
      <c r="C488" s="467"/>
      <c r="D488" s="495"/>
      <c r="E488" s="495"/>
      <c r="F488" s="495"/>
      <c r="G488" s="495"/>
      <c r="H488" s="495"/>
      <c r="I488" s="495"/>
      <c r="J488" s="496"/>
      <c r="L488" s="441" t="s">
        <v>226</v>
      </c>
      <c r="M488" s="442"/>
      <c r="N488" s="436">
        <f t="shared" ref="N488:S488" si="415">N489+N490</f>
        <v>0</v>
      </c>
      <c r="O488" s="436">
        <f t="shared" si="415"/>
        <v>0</v>
      </c>
      <c r="P488" s="436">
        <f t="shared" si="415"/>
        <v>0</v>
      </c>
      <c r="Q488" s="436">
        <f t="shared" si="415"/>
        <v>0</v>
      </c>
      <c r="R488" s="436">
        <f t="shared" si="415"/>
        <v>0</v>
      </c>
      <c r="S488" s="436">
        <f t="shared" si="415"/>
        <v>0</v>
      </c>
    </row>
    <row r="489" spans="1:19" ht="13.5" thickBot="1">
      <c r="A489" s="506">
        <f t="shared" si="384"/>
        <v>0</v>
      </c>
      <c r="B489" s="466" t="s">
        <v>236</v>
      </c>
      <c r="C489" s="467"/>
      <c r="D489" s="497"/>
      <c r="E489" s="497"/>
      <c r="F489" s="497"/>
      <c r="G489" s="497"/>
      <c r="H489" s="497"/>
      <c r="I489" s="497"/>
      <c r="J489" s="498"/>
      <c r="L489" s="447" t="s">
        <v>228</v>
      </c>
      <c r="M489" s="436">
        <f>(D488*D490)-(D492*D494)</f>
        <v>0</v>
      </c>
      <c r="N489" s="436">
        <f>(E488*E490)-(E492*E494)</f>
        <v>0</v>
      </c>
      <c r="O489" s="436">
        <f t="shared" ref="O489" si="416">(F488*F490)-(F492*F494)</f>
        <v>0</v>
      </c>
      <c r="P489" s="436">
        <f t="shared" ref="P489" si="417">(G488*G490)-(G492*G494)</f>
        <v>0</v>
      </c>
      <c r="Q489" s="436">
        <f t="shared" ref="Q489" si="418">(H488*H490)-(H492*H494)</f>
        <v>0</v>
      </c>
      <c r="R489" s="436">
        <f t="shared" ref="R489" si="419">(I488*I490)-(I492*I494)</f>
        <v>0</v>
      </c>
      <c r="S489" s="436">
        <f t="shared" ref="S489" si="420">(J488*J490)-(J492*J494)</f>
        <v>0</v>
      </c>
    </row>
    <row r="490" spans="1:19" ht="13.5" thickBot="1">
      <c r="A490" s="506">
        <f t="shared" si="384"/>
        <v>0</v>
      </c>
      <c r="B490" s="468" t="s">
        <v>237</v>
      </c>
      <c r="C490" s="466"/>
      <c r="D490" s="469">
        <f t="shared" ref="D490:J490" si="421">(13-ROUND(D489,1))/12</f>
        <v>1.0833333333333333</v>
      </c>
      <c r="E490" s="469">
        <f t="shared" si="421"/>
        <v>1.0833333333333333</v>
      </c>
      <c r="F490" s="469">
        <f t="shared" si="421"/>
        <v>1.0833333333333333</v>
      </c>
      <c r="G490" s="469">
        <f t="shared" si="421"/>
        <v>1.0833333333333333</v>
      </c>
      <c r="H490" s="469">
        <f t="shared" si="421"/>
        <v>1.0833333333333333</v>
      </c>
      <c r="I490" s="469">
        <f t="shared" si="421"/>
        <v>1.0833333333333333</v>
      </c>
      <c r="J490" s="470">
        <f t="shared" si="421"/>
        <v>1.0833333333333333</v>
      </c>
      <c r="L490" s="452" t="s">
        <v>230</v>
      </c>
      <c r="M490" s="442"/>
      <c r="N490" s="436">
        <f>D488*(1-D490)-D492*(1-D494)</f>
        <v>0</v>
      </c>
      <c r="O490" s="436">
        <f t="shared" ref="O490" si="422">E488*(1-E490)-E492*(1-E494)</f>
        <v>0</v>
      </c>
      <c r="P490" s="436">
        <f t="shared" ref="P490" si="423">F488*(1-F490)-F492*(1-F494)</f>
        <v>0</v>
      </c>
      <c r="Q490" s="436">
        <f t="shared" ref="Q490" si="424">G488*(1-G490)-G492*(1-G494)</f>
        <v>0</v>
      </c>
      <c r="R490" s="436">
        <f t="shared" ref="R490" si="425">H488*(1-H490)-H492*(1-H494)</f>
        <v>0</v>
      </c>
      <c r="S490" s="436">
        <f t="shared" ref="S490" si="426">I488*(1-I490)-I492*(1-I494)</f>
        <v>0</v>
      </c>
    </row>
    <row r="491" spans="1:19">
      <c r="A491" s="506">
        <f t="shared" si="384"/>
        <v>0</v>
      </c>
      <c r="B491" s="471" t="s">
        <v>238</v>
      </c>
      <c r="C491" s="471"/>
      <c r="D491" s="472"/>
      <c r="E491" s="473"/>
      <c r="F491" s="473"/>
      <c r="G491" s="473"/>
      <c r="H491" s="473"/>
      <c r="I491" s="473"/>
      <c r="J491" s="474"/>
    </row>
    <row r="492" spans="1:19">
      <c r="A492" s="506">
        <f t="shared" si="384"/>
        <v>0</v>
      </c>
      <c r="B492" s="466" t="s">
        <v>239</v>
      </c>
      <c r="C492" s="467"/>
      <c r="D492" s="495"/>
      <c r="E492" s="495"/>
      <c r="F492" s="495"/>
      <c r="G492" s="495"/>
      <c r="H492" s="495"/>
      <c r="I492" s="495"/>
      <c r="J492" s="496"/>
    </row>
    <row r="493" spans="1:19">
      <c r="A493" s="506">
        <f t="shared" si="384"/>
        <v>0</v>
      </c>
      <c r="B493" s="466" t="s">
        <v>240</v>
      </c>
      <c r="C493" s="467"/>
      <c r="D493" s="497"/>
      <c r="E493" s="497"/>
      <c r="F493" s="497"/>
      <c r="G493" s="497"/>
      <c r="H493" s="497"/>
      <c r="I493" s="497"/>
      <c r="J493" s="498"/>
    </row>
    <row r="494" spans="1:19" ht="13.5" thickBot="1">
      <c r="A494" s="506">
        <f t="shared" si="384"/>
        <v>0</v>
      </c>
      <c r="B494" s="468" t="s">
        <v>241</v>
      </c>
      <c r="C494" s="475">
        <f>(13-C493)/12</f>
        <v>1.0833333333333333</v>
      </c>
      <c r="D494" s="469">
        <f t="shared" ref="D494:J494" si="427">(13-ROUND(D493,1))/12</f>
        <v>1.0833333333333333</v>
      </c>
      <c r="E494" s="469">
        <f t="shared" si="427"/>
        <v>1.0833333333333333</v>
      </c>
      <c r="F494" s="469">
        <f t="shared" si="427"/>
        <v>1.0833333333333333</v>
      </c>
      <c r="G494" s="469">
        <f t="shared" si="427"/>
        <v>1.0833333333333333</v>
      </c>
      <c r="H494" s="469">
        <f t="shared" si="427"/>
        <v>1.0833333333333333</v>
      </c>
      <c r="I494" s="469">
        <f t="shared" si="427"/>
        <v>1.0833333333333333</v>
      </c>
      <c r="J494" s="470">
        <f t="shared" si="427"/>
        <v>1.0833333333333333</v>
      </c>
    </row>
    <row r="495" spans="1:19">
      <c r="A495" s="506">
        <f t="shared" si="384"/>
        <v>0</v>
      </c>
      <c r="B495" s="431" t="s">
        <v>242</v>
      </c>
      <c r="C495" s="476"/>
      <c r="D495" s="477">
        <f>DATE(D$25,INT(D489),1+30*(D489-INT(D489)))</f>
        <v>44531</v>
      </c>
      <c r="E495" s="477">
        <f t="shared" ref="E495:J495" si="428">DATE(E$25,INT(E489),1+30*(E489-INT(E489)))</f>
        <v>44896</v>
      </c>
      <c r="F495" s="477">
        <f t="shared" si="428"/>
        <v>45261</v>
      </c>
      <c r="G495" s="477">
        <f t="shared" si="428"/>
        <v>45627</v>
      </c>
      <c r="H495" s="477">
        <f t="shared" si="428"/>
        <v>45992</v>
      </c>
      <c r="I495" s="477">
        <f t="shared" si="428"/>
        <v>46357</v>
      </c>
      <c r="J495" s="478">
        <f t="shared" si="428"/>
        <v>46722</v>
      </c>
    </row>
    <row r="496" spans="1:19" ht="13.5" thickBot="1">
      <c r="A496" s="506">
        <f t="shared" si="384"/>
        <v>0</v>
      </c>
      <c r="B496" s="479" t="s">
        <v>243</v>
      </c>
      <c r="C496" s="480">
        <f>DATE(C$25,INT(C493),1+30*(C493-INT(C493)))</f>
        <v>44166</v>
      </c>
      <c r="D496" s="481">
        <f>DATE(D$25,INT(D493),1+30*(D493-INT(D493)))</f>
        <v>44531</v>
      </c>
      <c r="E496" s="481">
        <f t="shared" ref="E496:J496" si="429">DATE(E$25,INT(E493),1+30*(E493-INT(E493)))</f>
        <v>44896</v>
      </c>
      <c r="F496" s="481">
        <f t="shared" si="429"/>
        <v>45261</v>
      </c>
      <c r="G496" s="481">
        <f t="shared" si="429"/>
        <v>45627</v>
      </c>
      <c r="H496" s="481">
        <f t="shared" si="429"/>
        <v>45992</v>
      </c>
      <c r="I496" s="481">
        <f t="shared" si="429"/>
        <v>46357</v>
      </c>
      <c r="J496" s="482">
        <f t="shared" si="429"/>
        <v>46722</v>
      </c>
    </row>
    <row r="497" spans="1:19" hidden="1">
      <c r="A497" s="506">
        <f t="shared" si="384"/>
        <v>0</v>
      </c>
      <c r="B497" s="483"/>
      <c r="C497" s="483"/>
      <c r="D497" s="483"/>
      <c r="E497" s="483"/>
      <c r="F497" s="483"/>
      <c r="G497" s="483"/>
      <c r="H497" s="483"/>
      <c r="I497" s="483"/>
      <c r="J497" s="484"/>
    </row>
    <row r="498" spans="1:19" hidden="1">
      <c r="A498" s="506">
        <f t="shared" si="384"/>
        <v>0</v>
      </c>
      <c r="B498" s="483"/>
      <c r="C498" s="483"/>
      <c r="D498" s="483"/>
      <c r="E498" s="483"/>
      <c r="F498" s="483"/>
      <c r="G498" s="483"/>
      <c r="H498" s="483"/>
      <c r="I498" s="483"/>
      <c r="J498" s="484"/>
    </row>
    <row r="499" spans="1:19" hidden="1">
      <c r="A499" s="506">
        <f t="shared" si="384"/>
        <v>0</v>
      </c>
      <c r="B499" s="438"/>
      <c r="C499" s="438"/>
      <c r="D499" s="438"/>
      <c r="E499" s="438"/>
      <c r="F499" s="438"/>
      <c r="G499" s="438"/>
      <c r="H499" s="438"/>
      <c r="I499" s="438"/>
      <c r="J499" s="438"/>
    </row>
    <row r="500" spans="1:19" hidden="1">
      <c r="A500" s="506">
        <f t="shared" si="384"/>
        <v>0</v>
      </c>
      <c r="B500" s="438"/>
      <c r="C500" s="438"/>
      <c r="D500" s="438"/>
      <c r="E500" s="438"/>
      <c r="F500" s="438"/>
      <c r="G500" s="438"/>
      <c r="H500" s="438"/>
      <c r="I500" s="438"/>
      <c r="J500" s="438"/>
    </row>
    <row r="501" spans="1:19" hidden="1">
      <c r="A501" s="506">
        <f t="shared" si="384"/>
        <v>0</v>
      </c>
      <c r="B501" s="438"/>
      <c r="C501" s="438"/>
      <c r="D501" s="438"/>
      <c r="E501" s="438"/>
      <c r="F501" s="438"/>
      <c r="G501" s="438"/>
      <c r="H501" s="438"/>
      <c r="I501" s="438"/>
      <c r="J501" s="438"/>
    </row>
    <row r="502" spans="1:19" ht="6" customHeight="1" thickBot="1">
      <c r="A502" s="506">
        <f t="shared" si="384"/>
        <v>0</v>
      </c>
      <c r="B502" s="438"/>
      <c r="C502" s="438"/>
      <c r="D502" s="438"/>
      <c r="E502" s="438"/>
      <c r="F502" s="438"/>
      <c r="G502" s="438"/>
      <c r="H502" s="438"/>
      <c r="I502" s="438"/>
      <c r="J502" s="438"/>
    </row>
    <row r="503" spans="1:19" ht="16.5" thickBot="1">
      <c r="A503" s="506">
        <f t="shared" si="384"/>
        <v>0</v>
      </c>
      <c r="B503" s="494" t="s">
        <v>245</v>
      </c>
      <c r="C503" s="461"/>
      <c r="D503" s="462">
        <f t="shared" ref="D503:J503" si="430">D$25</f>
        <v>2022</v>
      </c>
      <c r="E503" s="462">
        <f t="shared" si="430"/>
        <v>2023</v>
      </c>
      <c r="F503" s="462">
        <f t="shared" si="430"/>
        <v>2024</v>
      </c>
      <c r="G503" s="462">
        <f t="shared" si="430"/>
        <v>2025</v>
      </c>
      <c r="H503" s="462">
        <f t="shared" si="430"/>
        <v>2026</v>
      </c>
      <c r="I503" s="462">
        <f t="shared" si="430"/>
        <v>2027</v>
      </c>
      <c r="J503" s="463">
        <f t="shared" si="430"/>
        <v>2028</v>
      </c>
      <c r="L503" s="508" t="str">
        <f>B503</f>
        <v>Catégorie d'emploi 3 : xxx</v>
      </c>
      <c r="M503" s="491">
        <v>2022</v>
      </c>
      <c r="N503" s="492">
        <v>2023</v>
      </c>
      <c r="O503" s="492">
        <v>2024</v>
      </c>
      <c r="P503" s="492">
        <v>2025</v>
      </c>
      <c r="Q503" s="492">
        <v>2026</v>
      </c>
      <c r="R503" s="492">
        <v>2027</v>
      </c>
      <c r="S503" s="493">
        <v>2028</v>
      </c>
    </row>
    <row r="504" spans="1:19" ht="13.5" thickBot="1">
      <c r="A504" s="506">
        <f t="shared" si="384"/>
        <v>0</v>
      </c>
      <c r="B504" s="464" t="s">
        <v>234</v>
      </c>
      <c r="C504" s="464"/>
      <c r="D504" s="438"/>
      <c r="E504" s="438"/>
      <c r="F504" s="438"/>
      <c r="G504" s="438"/>
      <c r="H504" s="438"/>
      <c r="I504" s="438"/>
      <c r="J504" s="465"/>
      <c r="L504" s="435" t="s">
        <v>224</v>
      </c>
      <c r="M504" s="436">
        <f>D505-D509</f>
        <v>0</v>
      </c>
      <c r="N504" s="436">
        <f>E505-E509</f>
        <v>0</v>
      </c>
      <c r="O504" s="436">
        <f t="shared" ref="O504" si="431">F505-F509</f>
        <v>0</v>
      </c>
      <c r="P504" s="436">
        <f t="shared" ref="P504" si="432">G505-G509</f>
        <v>0</v>
      </c>
      <c r="Q504" s="436">
        <f t="shared" ref="Q504" si="433">H505-H509</f>
        <v>0</v>
      </c>
      <c r="R504" s="436">
        <f t="shared" ref="R504" si="434">I505-I509</f>
        <v>0</v>
      </c>
      <c r="S504" s="436">
        <f t="shared" ref="S504" si="435">J505-J509</f>
        <v>0</v>
      </c>
    </row>
    <row r="505" spans="1:19" ht="13.5" thickBot="1">
      <c r="A505" s="506">
        <f t="shared" si="384"/>
        <v>0</v>
      </c>
      <c r="B505" s="466" t="s">
        <v>235</v>
      </c>
      <c r="C505" s="467"/>
      <c r="D505" s="495"/>
      <c r="E505" s="495"/>
      <c r="F505" s="495"/>
      <c r="G505" s="495"/>
      <c r="H505" s="495"/>
      <c r="I505" s="495"/>
      <c r="J505" s="496"/>
      <c r="L505" s="441" t="s">
        <v>226</v>
      </c>
      <c r="M505" s="442"/>
      <c r="N505" s="436">
        <f t="shared" ref="N505:S505" si="436">N506+N507</f>
        <v>0</v>
      </c>
      <c r="O505" s="436">
        <f t="shared" si="436"/>
        <v>0</v>
      </c>
      <c r="P505" s="436">
        <f t="shared" si="436"/>
        <v>0</v>
      </c>
      <c r="Q505" s="436">
        <f t="shared" si="436"/>
        <v>0</v>
      </c>
      <c r="R505" s="436">
        <f t="shared" si="436"/>
        <v>0</v>
      </c>
      <c r="S505" s="436">
        <f t="shared" si="436"/>
        <v>0</v>
      </c>
    </row>
    <row r="506" spans="1:19" ht="13.5" thickBot="1">
      <c r="A506" s="506">
        <f t="shared" si="384"/>
        <v>0</v>
      </c>
      <c r="B506" s="466" t="s">
        <v>236</v>
      </c>
      <c r="C506" s="467"/>
      <c r="D506" s="497"/>
      <c r="E506" s="497"/>
      <c r="F506" s="497"/>
      <c r="G506" s="497"/>
      <c r="H506" s="497"/>
      <c r="I506" s="497"/>
      <c r="J506" s="498"/>
      <c r="L506" s="447" t="s">
        <v>228</v>
      </c>
      <c r="M506" s="436">
        <f>(D505*D507)-(D509*D511)</f>
        <v>0</v>
      </c>
      <c r="N506" s="436">
        <f>(E505*E507)-(E509*E511)</f>
        <v>0</v>
      </c>
      <c r="O506" s="436">
        <f t="shared" ref="O506" si="437">(F505*F507)-(F509*F511)</f>
        <v>0</v>
      </c>
      <c r="P506" s="436">
        <f t="shared" ref="P506" si="438">(G505*G507)-(G509*G511)</f>
        <v>0</v>
      </c>
      <c r="Q506" s="436">
        <f t="shared" ref="Q506" si="439">(H505*H507)-(H509*H511)</f>
        <v>0</v>
      </c>
      <c r="R506" s="436">
        <f t="shared" ref="R506" si="440">(I505*I507)-(I509*I511)</f>
        <v>0</v>
      </c>
      <c r="S506" s="436">
        <f t="shared" ref="S506" si="441">(J505*J507)-(J509*J511)</f>
        <v>0</v>
      </c>
    </row>
    <row r="507" spans="1:19" ht="13.5" thickBot="1">
      <c r="A507" s="506">
        <f t="shared" si="384"/>
        <v>0</v>
      </c>
      <c r="B507" s="468" t="s">
        <v>237</v>
      </c>
      <c r="C507" s="466"/>
      <c r="D507" s="469">
        <f t="shared" ref="D507:J507" si="442">(13-ROUND(D506,1))/12</f>
        <v>1.0833333333333333</v>
      </c>
      <c r="E507" s="469">
        <f t="shared" si="442"/>
        <v>1.0833333333333333</v>
      </c>
      <c r="F507" s="469">
        <f t="shared" si="442"/>
        <v>1.0833333333333333</v>
      </c>
      <c r="G507" s="469">
        <f t="shared" si="442"/>
        <v>1.0833333333333333</v>
      </c>
      <c r="H507" s="469">
        <f t="shared" si="442"/>
        <v>1.0833333333333333</v>
      </c>
      <c r="I507" s="469">
        <f t="shared" si="442"/>
        <v>1.0833333333333333</v>
      </c>
      <c r="J507" s="470">
        <f t="shared" si="442"/>
        <v>1.0833333333333333</v>
      </c>
      <c r="L507" s="452" t="s">
        <v>230</v>
      </c>
      <c r="M507" s="442"/>
      <c r="N507" s="436">
        <f>D505*(1-D507)-D509*(1-D511)</f>
        <v>0</v>
      </c>
      <c r="O507" s="436">
        <f t="shared" ref="O507" si="443">E505*(1-E507)-E509*(1-E511)</f>
        <v>0</v>
      </c>
      <c r="P507" s="436">
        <f t="shared" ref="P507" si="444">F505*(1-F507)-F509*(1-F511)</f>
        <v>0</v>
      </c>
      <c r="Q507" s="436">
        <f t="shared" ref="Q507" si="445">G505*(1-G507)-G509*(1-G511)</f>
        <v>0</v>
      </c>
      <c r="R507" s="436">
        <f t="shared" ref="R507" si="446">H505*(1-H507)-H509*(1-H511)</f>
        <v>0</v>
      </c>
      <c r="S507" s="436">
        <f t="shared" ref="S507" si="447">I505*(1-I507)-I509*(1-I511)</f>
        <v>0</v>
      </c>
    </row>
    <row r="508" spans="1:19">
      <c r="A508" s="506">
        <f t="shared" si="384"/>
        <v>0</v>
      </c>
      <c r="B508" s="471" t="s">
        <v>238</v>
      </c>
      <c r="C508" s="471"/>
      <c r="D508" s="472"/>
      <c r="E508" s="473"/>
      <c r="F508" s="473"/>
      <c r="G508" s="473"/>
      <c r="H508" s="473"/>
      <c r="I508" s="473"/>
      <c r="J508" s="474"/>
    </row>
    <row r="509" spans="1:19">
      <c r="A509" s="506">
        <f t="shared" si="384"/>
        <v>0</v>
      </c>
      <c r="B509" s="466" t="s">
        <v>239</v>
      </c>
      <c r="C509" s="467"/>
      <c r="D509" s="495"/>
      <c r="E509" s="495"/>
      <c r="F509" s="495"/>
      <c r="G509" s="495"/>
      <c r="H509" s="495"/>
      <c r="I509" s="495"/>
      <c r="J509" s="496"/>
    </row>
    <row r="510" spans="1:19">
      <c r="A510" s="506">
        <f t="shared" si="384"/>
        <v>0</v>
      </c>
      <c r="B510" s="466" t="s">
        <v>240</v>
      </c>
      <c r="C510" s="467"/>
      <c r="D510" s="497"/>
      <c r="E510" s="497"/>
      <c r="F510" s="497"/>
      <c r="G510" s="497"/>
      <c r="H510" s="497"/>
      <c r="I510" s="497"/>
      <c r="J510" s="498"/>
    </row>
    <row r="511" spans="1:19" ht="13.5" thickBot="1">
      <c r="A511" s="506">
        <f t="shared" si="384"/>
        <v>0</v>
      </c>
      <c r="B511" s="468" t="s">
        <v>241</v>
      </c>
      <c r="C511" s="475">
        <f>(13-C510)/12</f>
        <v>1.0833333333333333</v>
      </c>
      <c r="D511" s="469">
        <f t="shared" ref="D511:J511" si="448">(13-ROUND(D510,1))/12</f>
        <v>1.0833333333333333</v>
      </c>
      <c r="E511" s="469">
        <f t="shared" si="448"/>
        <v>1.0833333333333333</v>
      </c>
      <c r="F511" s="469">
        <f t="shared" si="448"/>
        <v>1.0833333333333333</v>
      </c>
      <c r="G511" s="469">
        <f t="shared" si="448"/>
        <v>1.0833333333333333</v>
      </c>
      <c r="H511" s="469">
        <f t="shared" si="448"/>
        <v>1.0833333333333333</v>
      </c>
      <c r="I511" s="469">
        <f t="shared" si="448"/>
        <v>1.0833333333333333</v>
      </c>
      <c r="J511" s="470">
        <f t="shared" si="448"/>
        <v>1.0833333333333333</v>
      </c>
    </row>
    <row r="512" spans="1:19">
      <c r="A512" s="506">
        <f t="shared" si="384"/>
        <v>0</v>
      </c>
      <c r="B512" s="431" t="s">
        <v>242</v>
      </c>
      <c r="C512" s="476"/>
      <c r="D512" s="477">
        <f>DATE(D$25,INT(D506),1+30*(D506-INT(D506)))</f>
        <v>44531</v>
      </c>
      <c r="E512" s="477">
        <f t="shared" ref="E512:J512" si="449">DATE(E$25,INT(E506),1+30*(E506-INT(E506)))</f>
        <v>44896</v>
      </c>
      <c r="F512" s="477">
        <f t="shared" si="449"/>
        <v>45261</v>
      </c>
      <c r="G512" s="477">
        <f t="shared" si="449"/>
        <v>45627</v>
      </c>
      <c r="H512" s="477">
        <f t="shared" si="449"/>
        <v>45992</v>
      </c>
      <c r="I512" s="477">
        <f t="shared" si="449"/>
        <v>46357</v>
      </c>
      <c r="J512" s="478">
        <f t="shared" si="449"/>
        <v>46722</v>
      </c>
    </row>
    <row r="513" spans="1:19" ht="13.5" thickBot="1">
      <c r="A513" s="506">
        <f t="shared" si="384"/>
        <v>0</v>
      </c>
      <c r="B513" s="479" t="s">
        <v>243</v>
      </c>
      <c r="C513" s="480">
        <f>DATE(C$25,INT(C510),1+30*(C510-INT(C510)))</f>
        <v>44166</v>
      </c>
      <c r="D513" s="481">
        <f>DATE(D$25,INT(D510),1+30*(D510-INT(D510)))</f>
        <v>44531</v>
      </c>
      <c r="E513" s="481">
        <f t="shared" ref="E513:J513" si="450">DATE(E$25,INT(E510),1+30*(E510-INT(E510)))</f>
        <v>44896</v>
      </c>
      <c r="F513" s="481">
        <f t="shared" si="450"/>
        <v>45261</v>
      </c>
      <c r="G513" s="481">
        <f t="shared" si="450"/>
        <v>45627</v>
      </c>
      <c r="H513" s="481">
        <f t="shared" si="450"/>
        <v>45992</v>
      </c>
      <c r="I513" s="481">
        <f t="shared" si="450"/>
        <v>46357</v>
      </c>
      <c r="J513" s="482">
        <f t="shared" si="450"/>
        <v>46722</v>
      </c>
    </row>
    <row r="514" spans="1:19" ht="6" customHeight="1" thickBot="1">
      <c r="A514" s="506">
        <f t="shared" si="384"/>
        <v>0</v>
      </c>
      <c r="B514" s="483"/>
      <c r="C514" s="483"/>
      <c r="D514" s="483"/>
      <c r="E514" s="483"/>
      <c r="F514" s="483"/>
      <c r="G514" s="483"/>
      <c r="H514" s="483"/>
      <c r="I514" s="483"/>
      <c r="J514" s="484"/>
    </row>
    <row r="515" spans="1:19" ht="13.5" hidden="1" thickBot="1">
      <c r="A515" s="506">
        <f t="shared" ref="A515:A578" si="451">A514</f>
        <v>0</v>
      </c>
      <c r="B515" s="483"/>
      <c r="C515" s="483"/>
      <c r="D515" s="483"/>
      <c r="E515" s="483"/>
      <c r="F515" s="483"/>
      <c r="G515" s="483"/>
      <c r="H515" s="483"/>
      <c r="I515" s="483"/>
      <c r="J515" s="484"/>
    </row>
    <row r="516" spans="1:19" ht="13.5" hidden="1" thickBot="1">
      <c r="A516" s="506">
        <f t="shared" si="451"/>
        <v>0</v>
      </c>
      <c r="B516" s="438"/>
      <c r="C516" s="438"/>
      <c r="D516" s="438"/>
      <c r="E516" s="438"/>
      <c r="F516" s="438"/>
      <c r="G516" s="438"/>
      <c r="H516" s="438"/>
      <c r="I516" s="438"/>
      <c r="J516" s="438"/>
    </row>
    <row r="517" spans="1:19" ht="13.5" hidden="1" thickBot="1">
      <c r="A517" s="506">
        <f t="shared" si="451"/>
        <v>0</v>
      </c>
      <c r="B517" s="438"/>
      <c r="C517" s="438"/>
      <c r="D517" s="438"/>
      <c r="E517" s="438"/>
      <c r="F517" s="438"/>
      <c r="G517" s="438"/>
      <c r="H517" s="438"/>
      <c r="I517" s="438"/>
      <c r="J517" s="438"/>
    </row>
    <row r="518" spans="1:19" ht="13.5" hidden="1" thickBot="1">
      <c r="A518" s="506">
        <f t="shared" si="451"/>
        <v>0</v>
      </c>
      <c r="B518" s="438"/>
      <c r="C518" s="438"/>
      <c r="D518" s="438"/>
      <c r="E518" s="438"/>
      <c r="F518" s="438"/>
      <c r="G518" s="438"/>
      <c r="H518" s="438"/>
      <c r="I518" s="438"/>
      <c r="J518" s="438"/>
    </row>
    <row r="519" spans="1:19" ht="13.5" hidden="1" thickBot="1">
      <c r="A519" s="506">
        <f t="shared" si="451"/>
        <v>0</v>
      </c>
      <c r="B519" s="438"/>
      <c r="C519" s="438"/>
      <c r="D519" s="438"/>
      <c r="E519" s="438"/>
      <c r="F519" s="438"/>
      <c r="G519" s="438"/>
      <c r="H519" s="438"/>
      <c r="I519" s="438"/>
      <c r="J519" s="438"/>
    </row>
    <row r="520" spans="1:19" ht="16.5" thickBot="1">
      <c r="A520" s="506">
        <f t="shared" si="451"/>
        <v>0</v>
      </c>
      <c r="B520" s="494" t="s">
        <v>246</v>
      </c>
      <c r="C520" s="461"/>
      <c r="D520" s="462">
        <f t="shared" ref="D520:J520" si="452">D$25</f>
        <v>2022</v>
      </c>
      <c r="E520" s="462">
        <f t="shared" si="452"/>
        <v>2023</v>
      </c>
      <c r="F520" s="462">
        <f t="shared" si="452"/>
        <v>2024</v>
      </c>
      <c r="G520" s="462">
        <f t="shared" si="452"/>
        <v>2025</v>
      </c>
      <c r="H520" s="462">
        <f t="shared" si="452"/>
        <v>2026</v>
      </c>
      <c r="I520" s="462">
        <f t="shared" si="452"/>
        <v>2027</v>
      </c>
      <c r="J520" s="463">
        <f t="shared" si="452"/>
        <v>2028</v>
      </c>
      <c r="L520" s="508" t="str">
        <f>B520</f>
        <v>Catégorie d'emploi 4 : xxx</v>
      </c>
      <c r="M520" s="491">
        <v>2022</v>
      </c>
      <c r="N520" s="492">
        <v>2023</v>
      </c>
      <c r="O520" s="492">
        <v>2024</v>
      </c>
      <c r="P520" s="492">
        <v>2025</v>
      </c>
      <c r="Q520" s="492">
        <v>2026</v>
      </c>
      <c r="R520" s="492">
        <v>2027</v>
      </c>
      <c r="S520" s="493">
        <v>2028</v>
      </c>
    </row>
    <row r="521" spans="1:19" ht="13.5" thickBot="1">
      <c r="A521" s="506">
        <f t="shared" si="451"/>
        <v>0</v>
      </c>
      <c r="B521" s="464" t="s">
        <v>234</v>
      </c>
      <c r="C521" s="464"/>
      <c r="D521" s="438"/>
      <c r="E521" s="438"/>
      <c r="F521" s="438"/>
      <c r="G521" s="438"/>
      <c r="H521" s="438"/>
      <c r="I521" s="438"/>
      <c r="J521" s="465"/>
      <c r="L521" s="435" t="s">
        <v>224</v>
      </c>
      <c r="M521" s="436">
        <f>D522-D526</f>
        <v>0</v>
      </c>
      <c r="N521" s="436">
        <f>E522-E526</f>
        <v>0</v>
      </c>
      <c r="O521" s="436">
        <f t="shared" ref="O521" si="453">F522-F526</f>
        <v>0</v>
      </c>
      <c r="P521" s="436">
        <f t="shared" ref="P521" si="454">G522-G526</f>
        <v>0</v>
      </c>
      <c r="Q521" s="436">
        <f t="shared" ref="Q521" si="455">H522-H526</f>
        <v>0</v>
      </c>
      <c r="R521" s="436">
        <f t="shared" ref="R521" si="456">I522-I526</f>
        <v>0</v>
      </c>
      <c r="S521" s="436">
        <f t="shared" ref="S521" si="457">J522-J526</f>
        <v>0</v>
      </c>
    </row>
    <row r="522" spans="1:19" ht="13.5" thickBot="1">
      <c r="A522" s="506">
        <f t="shared" si="451"/>
        <v>0</v>
      </c>
      <c r="B522" s="466" t="s">
        <v>235</v>
      </c>
      <c r="C522" s="467"/>
      <c r="D522" s="495"/>
      <c r="E522" s="495"/>
      <c r="F522" s="495"/>
      <c r="G522" s="495"/>
      <c r="H522" s="495"/>
      <c r="I522" s="495"/>
      <c r="J522" s="496"/>
      <c r="L522" s="441" t="s">
        <v>226</v>
      </c>
      <c r="M522" s="442"/>
      <c r="N522" s="436">
        <f t="shared" ref="N522:S522" si="458">N523+N524</f>
        <v>0</v>
      </c>
      <c r="O522" s="436">
        <f t="shared" si="458"/>
        <v>0</v>
      </c>
      <c r="P522" s="436">
        <f t="shared" si="458"/>
        <v>0</v>
      </c>
      <c r="Q522" s="436">
        <f t="shared" si="458"/>
        <v>0</v>
      </c>
      <c r="R522" s="436">
        <f t="shared" si="458"/>
        <v>0</v>
      </c>
      <c r="S522" s="436">
        <f t="shared" si="458"/>
        <v>0</v>
      </c>
    </row>
    <row r="523" spans="1:19" ht="13.5" thickBot="1">
      <c r="A523" s="506">
        <f t="shared" si="451"/>
        <v>0</v>
      </c>
      <c r="B523" s="466" t="s">
        <v>236</v>
      </c>
      <c r="C523" s="467"/>
      <c r="D523" s="497"/>
      <c r="E523" s="497"/>
      <c r="F523" s="497"/>
      <c r="G523" s="497"/>
      <c r="H523" s="497"/>
      <c r="I523" s="497"/>
      <c r="J523" s="498"/>
      <c r="L523" s="447" t="s">
        <v>228</v>
      </c>
      <c r="M523" s="436">
        <f>(D522*D524)-(D526*D528)</f>
        <v>0</v>
      </c>
      <c r="N523" s="436">
        <f>(E522*E524)-(E526*E528)</f>
        <v>0</v>
      </c>
      <c r="O523" s="436">
        <f t="shared" ref="O523" si="459">(F522*F524)-(F526*F528)</f>
        <v>0</v>
      </c>
      <c r="P523" s="436">
        <f t="shared" ref="P523" si="460">(G522*G524)-(G526*G528)</f>
        <v>0</v>
      </c>
      <c r="Q523" s="436">
        <f t="shared" ref="Q523" si="461">(H522*H524)-(H526*H528)</f>
        <v>0</v>
      </c>
      <c r="R523" s="436">
        <f t="shared" ref="R523" si="462">(I522*I524)-(I526*I528)</f>
        <v>0</v>
      </c>
      <c r="S523" s="436">
        <f t="shared" ref="S523" si="463">(J522*J524)-(J526*J528)</f>
        <v>0</v>
      </c>
    </row>
    <row r="524" spans="1:19" ht="13.5" thickBot="1">
      <c r="A524" s="506">
        <f t="shared" si="451"/>
        <v>0</v>
      </c>
      <c r="B524" s="468" t="s">
        <v>237</v>
      </c>
      <c r="C524" s="466"/>
      <c r="D524" s="469">
        <f t="shared" ref="D524:J524" si="464">(13-ROUND(D523,1))/12</f>
        <v>1.0833333333333333</v>
      </c>
      <c r="E524" s="469">
        <f t="shared" si="464"/>
        <v>1.0833333333333333</v>
      </c>
      <c r="F524" s="469">
        <f t="shared" si="464"/>
        <v>1.0833333333333333</v>
      </c>
      <c r="G524" s="469">
        <f t="shared" si="464"/>
        <v>1.0833333333333333</v>
      </c>
      <c r="H524" s="469">
        <f t="shared" si="464"/>
        <v>1.0833333333333333</v>
      </c>
      <c r="I524" s="469">
        <f t="shared" si="464"/>
        <v>1.0833333333333333</v>
      </c>
      <c r="J524" s="470">
        <f t="shared" si="464"/>
        <v>1.0833333333333333</v>
      </c>
      <c r="L524" s="452" t="s">
        <v>230</v>
      </c>
      <c r="M524" s="442"/>
      <c r="N524" s="436">
        <f>D522*(1-D524)-D526*(1-D528)</f>
        <v>0</v>
      </c>
      <c r="O524" s="436">
        <f t="shared" ref="O524" si="465">E522*(1-E524)-E526*(1-E528)</f>
        <v>0</v>
      </c>
      <c r="P524" s="436">
        <f t="shared" ref="P524" si="466">F522*(1-F524)-F526*(1-F528)</f>
        <v>0</v>
      </c>
      <c r="Q524" s="436">
        <f t="shared" ref="Q524" si="467">G522*(1-G524)-G526*(1-G528)</f>
        <v>0</v>
      </c>
      <c r="R524" s="436">
        <f t="shared" ref="R524" si="468">H522*(1-H524)-H526*(1-H528)</f>
        <v>0</v>
      </c>
      <c r="S524" s="436">
        <f t="shared" ref="S524" si="469">I522*(1-I524)-I526*(1-I528)</f>
        <v>0</v>
      </c>
    </row>
    <row r="525" spans="1:19">
      <c r="A525" s="506">
        <f t="shared" si="451"/>
        <v>0</v>
      </c>
      <c r="B525" s="471" t="s">
        <v>238</v>
      </c>
      <c r="C525" s="471"/>
      <c r="D525" s="472"/>
      <c r="E525" s="473"/>
      <c r="F525" s="473"/>
      <c r="G525" s="473"/>
      <c r="H525" s="473"/>
      <c r="I525" s="473"/>
      <c r="J525" s="474"/>
    </row>
    <row r="526" spans="1:19">
      <c r="A526" s="506">
        <f t="shared" si="451"/>
        <v>0</v>
      </c>
      <c r="B526" s="466" t="s">
        <v>239</v>
      </c>
      <c r="C526" s="467"/>
      <c r="D526" s="495"/>
      <c r="E526" s="495"/>
      <c r="F526" s="495"/>
      <c r="G526" s="495"/>
      <c r="H526" s="495"/>
      <c r="I526" s="495"/>
      <c r="J526" s="496"/>
    </row>
    <row r="527" spans="1:19">
      <c r="A527" s="506">
        <f t="shared" si="451"/>
        <v>0</v>
      </c>
      <c r="B527" s="466" t="s">
        <v>240</v>
      </c>
      <c r="C527" s="467"/>
      <c r="D527" s="497"/>
      <c r="E527" s="497"/>
      <c r="F527" s="497"/>
      <c r="G527" s="497"/>
      <c r="H527" s="497"/>
      <c r="I527" s="497"/>
      <c r="J527" s="498"/>
    </row>
    <row r="528" spans="1:19" ht="13.5" thickBot="1">
      <c r="A528" s="506">
        <f t="shared" si="451"/>
        <v>0</v>
      </c>
      <c r="B528" s="468" t="s">
        <v>241</v>
      </c>
      <c r="C528" s="475">
        <f>(13-C527)/12</f>
        <v>1.0833333333333333</v>
      </c>
      <c r="D528" s="469">
        <f t="shared" ref="D528:J528" si="470">(13-ROUND(D527,1))/12</f>
        <v>1.0833333333333333</v>
      </c>
      <c r="E528" s="469">
        <f t="shared" si="470"/>
        <v>1.0833333333333333</v>
      </c>
      <c r="F528" s="469">
        <f t="shared" si="470"/>
        <v>1.0833333333333333</v>
      </c>
      <c r="G528" s="469">
        <f t="shared" si="470"/>
        <v>1.0833333333333333</v>
      </c>
      <c r="H528" s="469">
        <f t="shared" si="470"/>
        <v>1.0833333333333333</v>
      </c>
      <c r="I528" s="469">
        <f t="shared" si="470"/>
        <v>1.0833333333333333</v>
      </c>
      <c r="J528" s="470">
        <f t="shared" si="470"/>
        <v>1.0833333333333333</v>
      </c>
    </row>
    <row r="529" spans="1:19">
      <c r="A529" s="506">
        <f t="shared" si="451"/>
        <v>0</v>
      </c>
      <c r="B529" s="431" t="s">
        <v>242</v>
      </c>
      <c r="C529" s="476"/>
      <c r="D529" s="477">
        <f>DATE(D$25,INT(D523),1+30*(D523-INT(D523)))</f>
        <v>44531</v>
      </c>
      <c r="E529" s="477">
        <f t="shared" ref="E529:J529" si="471">DATE(E$25,INT(E523),1+30*(E523-INT(E523)))</f>
        <v>44896</v>
      </c>
      <c r="F529" s="477">
        <f t="shared" si="471"/>
        <v>45261</v>
      </c>
      <c r="G529" s="477">
        <f t="shared" si="471"/>
        <v>45627</v>
      </c>
      <c r="H529" s="477">
        <f t="shared" si="471"/>
        <v>45992</v>
      </c>
      <c r="I529" s="477">
        <f t="shared" si="471"/>
        <v>46357</v>
      </c>
      <c r="J529" s="478">
        <f t="shared" si="471"/>
        <v>46722</v>
      </c>
    </row>
    <row r="530" spans="1:19" ht="13.5" thickBot="1">
      <c r="A530" s="506">
        <f t="shared" si="451"/>
        <v>0</v>
      </c>
      <c r="B530" s="479" t="s">
        <v>243</v>
      </c>
      <c r="C530" s="480">
        <f>DATE(C$25,INT(C527),1+30*(C527-INT(C527)))</f>
        <v>44166</v>
      </c>
      <c r="D530" s="481">
        <f>DATE(D$25,INT(D527),1+30*(D527-INT(D527)))</f>
        <v>44531</v>
      </c>
      <c r="E530" s="481">
        <f t="shared" ref="E530:J530" si="472">DATE(E$25,INT(E527),1+30*(E527-INT(E527)))</f>
        <v>44896</v>
      </c>
      <c r="F530" s="481">
        <f t="shared" si="472"/>
        <v>45261</v>
      </c>
      <c r="G530" s="481">
        <f t="shared" si="472"/>
        <v>45627</v>
      </c>
      <c r="H530" s="481">
        <f t="shared" si="472"/>
        <v>45992</v>
      </c>
      <c r="I530" s="481">
        <f t="shared" si="472"/>
        <v>46357</v>
      </c>
      <c r="J530" s="482">
        <f t="shared" si="472"/>
        <v>46722</v>
      </c>
    </row>
    <row r="531" spans="1:19" ht="6" customHeight="1" thickBot="1">
      <c r="A531" s="506">
        <f t="shared" si="451"/>
        <v>0</v>
      </c>
      <c r="B531" s="483"/>
      <c r="C531" s="483"/>
      <c r="D531" s="483"/>
      <c r="E531" s="483"/>
      <c r="F531" s="483"/>
      <c r="G531" s="483"/>
      <c r="H531" s="483"/>
      <c r="I531" s="483"/>
      <c r="J531" s="484"/>
    </row>
    <row r="532" spans="1:19" ht="13.5" hidden="1" thickBot="1">
      <c r="A532" s="506">
        <f t="shared" si="451"/>
        <v>0</v>
      </c>
      <c r="B532" s="483"/>
      <c r="C532" s="483"/>
      <c r="D532" s="483"/>
      <c r="E532" s="483"/>
      <c r="F532" s="483"/>
      <c r="G532" s="483"/>
      <c r="H532" s="483"/>
      <c r="I532" s="483"/>
      <c r="J532" s="484"/>
    </row>
    <row r="533" spans="1:19" ht="13.5" hidden="1" thickBot="1">
      <c r="A533" s="506">
        <f t="shared" si="451"/>
        <v>0</v>
      </c>
      <c r="B533" s="438"/>
      <c r="C533" s="438"/>
      <c r="D533" s="438"/>
      <c r="E533" s="438"/>
      <c r="F533" s="438"/>
      <c r="G533" s="438"/>
      <c r="H533" s="438"/>
      <c r="I533" s="438"/>
      <c r="J533" s="438"/>
    </row>
    <row r="534" spans="1:19" ht="13.5" hidden="1" thickBot="1">
      <c r="A534" s="506">
        <f t="shared" si="451"/>
        <v>0</v>
      </c>
      <c r="B534" s="438"/>
      <c r="C534" s="438"/>
      <c r="D534" s="438"/>
      <c r="E534" s="438"/>
      <c r="F534" s="438"/>
      <c r="G534" s="438"/>
      <c r="H534" s="438"/>
      <c r="I534" s="438"/>
      <c r="J534" s="438"/>
    </row>
    <row r="535" spans="1:19" ht="13.5" hidden="1" thickBot="1">
      <c r="A535" s="506">
        <f t="shared" si="451"/>
        <v>0</v>
      </c>
      <c r="B535" s="438"/>
      <c r="C535" s="438"/>
      <c r="D535" s="438"/>
      <c r="E535" s="438"/>
      <c r="F535" s="438"/>
      <c r="G535" s="438"/>
      <c r="H535" s="438"/>
      <c r="I535" s="438"/>
      <c r="J535" s="438"/>
    </row>
    <row r="536" spans="1:19" ht="13.5" hidden="1" thickBot="1">
      <c r="A536" s="506">
        <f t="shared" si="451"/>
        <v>0</v>
      </c>
      <c r="B536" s="438"/>
      <c r="C536" s="438"/>
      <c r="D536" s="438"/>
      <c r="E536" s="438"/>
      <c r="F536" s="438"/>
      <c r="G536" s="438"/>
      <c r="H536" s="438"/>
      <c r="I536" s="438"/>
      <c r="J536" s="438"/>
    </row>
    <row r="537" spans="1:19" ht="16.5" thickBot="1">
      <c r="A537" s="506">
        <f t="shared" si="451"/>
        <v>0</v>
      </c>
      <c r="B537" s="494" t="s">
        <v>247</v>
      </c>
      <c r="C537" s="461"/>
      <c r="D537" s="462">
        <f t="shared" ref="D537:J537" si="473">D$25</f>
        <v>2022</v>
      </c>
      <c r="E537" s="462">
        <f t="shared" si="473"/>
        <v>2023</v>
      </c>
      <c r="F537" s="462">
        <f t="shared" si="473"/>
        <v>2024</v>
      </c>
      <c r="G537" s="462">
        <f t="shared" si="473"/>
        <v>2025</v>
      </c>
      <c r="H537" s="462">
        <f t="shared" si="473"/>
        <v>2026</v>
      </c>
      <c r="I537" s="462">
        <f t="shared" si="473"/>
        <v>2027</v>
      </c>
      <c r="J537" s="463">
        <f t="shared" si="473"/>
        <v>2028</v>
      </c>
      <c r="L537" s="508" t="str">
        <f>B537</f>
        <v>Catégorie d'emploi 5 : xxx</v>
      </c>
      <c r="M537" s="491">
        <v>2022</v>
      </c>
      <c r="N537" s="492">
        <v>2023</v>
      </c>
      <c r="O537" s="492">
        <v>2024</v>
      </c>
      <c r="P537" s="492">
        <v>2025</v>
      </c>
      <c r="Q537" s="492">
        <v>2026</v>
      </c>
      <c r="R537" s="492">
        <v>2027</v>
      </c>
      <c r="S537" s="493">
        <v>2028</v>
      </c>
    </row>
    <row r="538" spans="1:19" ht="13.5" thickBot="1">
      <c r="A538" s="506">
        <f t="shared" si="451"/>
        <v>0</v>
      </c>
      <c r="B538" s="464" t="s">
        <v>234</v>
      </c>
      <c r="C538" s="464"/>
      <c r="D538" s="438"/>
      <c r="E538" s="438"/>
      <c r="F538" s="438"/>
      <c r="G538" s="438"/>
      <c r="H538" s="438"/>
      <c r="I538" s="438"/>
      <c r="J538" s="465"/>
      <c r="L538" s="435" t="s">
        <v>224</v>
      </c>
      <c r="M538" s="436">
        <f>D539-D543</f>
        <v>0</v>
      </c>
      <c r="N538" s="436">
        <f>E539-E543</f>
        <v>0</v>
      </c>
      <c r="O538" s="436">
        <f t="shared" ref="O538" si="474">F539-F543</f>
        <v>0</v>
      </c>
      <c r="P538" s="436">
        <f t="shared" ref="P538" si="475">G539-G543</f>
        <v>0</v>
      </c>
      <c r="Q538" s="436">
        <f t="shared" ref="Q538" si="476">H539-H543</f>
        <v>0</v>
      </c>
      <c r="R538" s="436">
        <f t="shared" ref="R538" si="477">I539-I543</f>
        <v>0</v>
      </c>
      <c r="S538" s="436">
        <f t="shared" ref="S538" si="478">J539-J543</f>
        <v>0</v>
      </c>
    </row>
    <row r="539" spans="1:19" ht="13.5" thickBot="1">
      <c r="A539" s="506">
        <f t="shared" si="451"/>
        <v>0</v>
      </c>
      <c r="B539" s="466" t="s">
        <v>235</v>
      </c>
      <c r="C539" s="467"/>
      <c r="D539" s="495"/>
      <c r="E539" s="495"/>
      <c r="F539" s="495"/>
      <c r="G539" s="495"/>
      <c r="H539" s="495"/>
      <c r="I539" s="495"/>
      <c r="J539" s="496"/>
      <c r="L539" s="441" t="s">
        <v>226</v>
      </c>
      <c r="M539" s="442"/>
      <c r="N539" s="436">
        <f t="shared" ref="N539:S539" si="479">N540+N541</f>
        <v>0</v>
      </c>
      <c r="O539" s="436">
        <f t="shared" si="479"/>
        <v>0</v>
      </c>
      <c r="P539" s="436">
        <f t="shared" si="479"/>
        <v>0</v>
      </c>
      <c r="Q539" s="436">
        <f t="shared" si="479"/>
        <v>0</v>
      </c>
      <c r="R539" s="436">
        <f t="shared" si="479"/>
        <v>0</v>
      </c>
      <c r="S539" s="436">
        <f t="shared" si="479"/>
        <v>0</v>
      </c>
    </row>
    <row r="540" spans="1:19" ht="13.5" thickBot="1">
      <c r="A540" s="506">
        <f t="shared" si="451"/>
        <v>0</v>
      </c>
      <c r="B540" s="466" t="s">
        <v>236</v>
      </c>
      <c r="C540" s="467"/>
      <c r="D540" s="497"/>
      <c r="E540" s="497"/>
      <c r="F540" s="497"/>
      <c r="G540" s="497"/>
      <c r="H540" s="497"/>
      <c r="I540" s="497"/>
      <c r="J540" s="498"/>
      <c r="L540" s="447" t="s">
        <v>228</v>
      </c>
      <c r="M540" s="436">
        <f>(D539*D541)-(D543*D545)</f>
        <v>0</v>
      </c>
      <c r="N540" s="436">
        <f>(E539*E541)-(E543*E545)</f>
        <v>0</v>
      </c>
      <c r="O540" s="436">
        <f t="shared" ref="O540" si="480">(F539*F541)-(F543*F545)</f>
        <v>0</v>
      </c>
      <c r="P540" s="436">
        <f t="shared" ref="P540" si="481">(G539*G541)-(G543*G545)</f>
        <v>0</v>
      </c>
      <c r="Q540" s="436">
        <f t="shared" ref="Q540" si="482">(H539*H541)-(H543*H545)</f>
        <v>0</v>
      </c>
      <c r="R540" s="436">
        <f t="shared" ref="R540" si="483">(I539*I541)-(I543*I545)</f>
        <v>0</v>
      </c>
      <c r="S540" s="436">
        <f t="shared" ref="S540" si="484">(J539*J541)-(J543*J545)</f>
        <v>0</v>
      </c>
    </row>
    <row r="541" spans="1:19" ht="13.5" thickBot="1">
      <c r="A541" s="506">
        <f t="shared" si="451"/>
        <v>0</v>
      </c>
      <c r="B541" s="468" t="s">
        <v>237</v>
      </c>
      <c r="C541" s="466"/>
      <c r="D541" s="469">
        <f t="shared" ref="D541:J541" si="485">(13-ROUND(D540,1))/12</f>
        <v>1.0833333333333333</v>
      </c>
      <c r="E541" s="469">
        <f t="shared" si="485"/>
        <v>1.0833333333333333</v>
      </c>
      <c r="F541" s="469">
        <f t="shared" si="485"/>
        <v>1.0833333333333333</v>
      </c>
      <c r="G541" s="469">
        <f t="shared" si="485"/>
        <v>1.0833333333333333</v>
      </c>
      <c r="H541" s="469">
        <f t="shared" si="485"/>
        <v>1.0833333333333333</v>
      </c>
      <c r="I541" s="469">
        <f t="shared" si="485"/>
        <v>1.0833333333333333</v>
      </c>
      <c r="J541" s="470">
        <f t="shared" si="485"/>
        <v>1.0833333333333333</v>
      </c>
      <c r="L541" s="452" t="s">
        <v>230</v>
      </c>
      <c r="M541" s="442"/>
      <c r="N541" s="436">
        <f>D539*(1-D541)-D543*(1-D545)</f>
        <v>0</v>
      </c>
      <c r="O541" s="436">
        <f t="shared" ref="O541" si="486">E539*(1-E541)-E543*(1-E545)</f>
        <v>0</v>
      </c>
      <c r="P541" s="436">
        <f t="shared" ref="P541" si="487">F539*(1-F541)-F543*(1-F545)</f>
        <v>0</v>
      </c>
      <c r="Q541" s="436">
        <f t="shared" ref="Q541" si="488">G539*(1-G541)-G543*(1-G545)</f>
        <v>0</v>
      </c>
      <c r="R541" s="436">
        <f t="shared" ref="R541" si="489">H539*(1-H541)-H543*(1-H545)</f>
        <v>0</v>
      </c>
      <c r="S541" s="436">
        <f t="shared" ref="S541" si="490">I539*(1-I541)-I543*(1-I545)</f>
        <v>0</v>
      </c>
    </row>
    <row r="542" spans="1:19">
      <c r="A542" s="506">
        <f t="shared" si="451"/>
        <v>0</v>
      </c>
      <c r="B542" s="471" t="s">
        <v>238</v>
      </c>
      <c r="C542" s="471"/>
      <c r="D542" s="472"/>
      <c r="E542" s="473"/>
      <c r="F542" s="473"/>
      <c r="G542" s="473"/>
      <c r="H542" s="473"/>
      <c r="I542" s="473"/>
      <c r="J542" s="474"/>
    </row>
    <row r="543" spans="1:19">
      <c r="A543" s="506">
        <f t="shared" si="451"/>
        <v>0</v>
      </c>
      <c r="B543" s="466" t="s">
        <v>239</v>
      </c>
      <c r="C543" s="467"/>
      <c r="D543" s="495"/>
      <c r="E543" s="495"/>
      <c r="F543" s="495"/>
      <c r="G543" s="495"/>
      <c r="H543" s="495"/>
      <c r="I543" s="495"/>
      <c r="J543" s="496"/>
    </row>
    <row r="544" spans="1:19">
      <c r="A544" s="506">
        <f t="shared" si="451"/>
        <v>0</v>
      </c>
      <c r="B544" s="466" t="s">
        <v>240</v>
      </c>
      <c r="C544" s="467"/>
      <c r="D544" s="497"/>
      <c r="E544" s="497"/>
      <c r="F544" s="497"/>
      <c r="G544" s="497"/>
      <c r="H544" s="497"/>
      <c r="I544" s="497"/>
      <c r="J544" s="498"/>
    </row>
    <row r="545" spans="1:19" ht="13.5" thickBot="1">
      <c r="A545" s="506">
        <f t="shared" si="451"/>
        <v>0</v>
      </c>
      <c r="B545" s="468" t="s">
        <v>241</v>
      </c>
      <c r="C545" s="475">
        <f>(13-C544)/12</f>
        <v>1.0833333333333333</v>
      </c>
      <c r="D545" s="469">
        <f t="shared" ref="D545:J545" si="491">(13-ROUND(D544,1))/12</f>
        <v>1.0833333333333333</v>
      </c>
      <c r="E545" s="469">
        <f t="shared" si="491"/>
        <v>1.0833333333333333</v>
      </c>
      <c r="F545" s="469">
        <f t="shared" si="491"/>
        <v>1.0833333333333333</v>
      </c>
      <c r="G545" s="469">
        <f t="shared" si="491"/>
        <v>1.0833333333333333</v>
      </c>
      <c r="H545" s="469">
        <f t="shared" si="491"/>
        <v>1.0833333333333333</v>
      </c>
      <c r="I545" s="469">
        <f t="shared" si="491"/>
        <v>1.0833333333333333</v>
      </c>
      <c r="J545" s="470">
        <f t="shared" si="491"/>
        <v>1.0833333333333333</v>
      </c>
    </row>
    <row r="546" spans="1:19">
      <c r="A546" s="506">
        <f t="shared" si="451"/>
        <v>0</v>
      </c>
      <c r="B546" s="431" t="s">
        <v>242</v>
      </c>
      <c r="C546" s="476"/>
      <c r="D546" s="477">
        <f>DATE(D$25,INT(D540),1+30*(D540-INT(D540)))</f>
        <v>44531</v>
      </c>
      <c r="E546" s="477">
        <f t="shared" ref="E546:J546" si="492">DATE(E$25,INT(E540),1+30*(E540-INT(E540)))</f>
        <v>44896</v>
      </c>
      <c r="F546" s="477">
        <f t="shared" si="492"/>
        <v>45261</v>
      </c>
      <c r="G546" s="477">
        <f t="shared" si="492"/>
        <v>45627</v>
      </c>
      <c r="H546" s="477">
        <f t="shared" si="492"/>
        <v>45992</v>
      </c>
      <c r="I546" s="477">
        <f t="shared" si="492"/>
        <v>46357</v>
      </c>
      <c r="J546" s="478">
        <f t="shared" si="492"/>
        <v>46722</v>
      </c>
    </row>
    <row r="547" spans="1:19" ht="13.5" thickBot="1">
      <c r="A547" s="506">
        <f t="shared" si="451"/>
        <v>0</v>
      </c>
      <c r="B547" s="479" t="s">
        <v>243</v>
      </c>
      <c r="C547" s="480">
        <f>DATE(C$25,INT(C544),1+30*(C544-INT(C544)))</f>
        <v>44166</v>
      </c>
      <c r="D547" s="481">
        <f>DATE(D$25,INT(D544),1+30*(D544-INT(D544)))</f>
        <v>44531</v>
      </c>
      <c r="E547" s="481">
        <f t="shared" ref="E547:J547" si="493">DATE(E$25,INT(E544),1+30*(E544-INT(E544)))</f>
        <v>44896</v>
      </c>
      <c r="F547" s="481">
        <f t="shared" si="493"/>
        <v>45261</v>
      </c>
      <c r="G547" s="481">
        <f t="shared" si="493"/>
        <v>45627</v>
      </c>
      <c r="H547" s="481">
        <f t="shared" si="493"/>
        <v>45992</v>
      </c>
      <c r="I547" s="481">
        <f t="shared" si="493"/>
        <v>46357</v>
      </c>
      <c r="J547" s="482">
        <f t="shared" si="493"/>
        <v>46722</v>
      </c>
    </row>
    <row r="548" spans="1:19" ht="4.9000000000000004" customHeight="1" thickBot="1">
      <c r="A548" s="506">
        <f t="shared" si="451"/>
        <v>0</v>
      </c>
      <c r="B548" s="430"/>
      <c r="C548" s="430"/>
      <c r="D548" s="430"/>
      <c r="E548" s="430"/>
      <c r="F548" s="430"/>
      <c r="G548" s="430"/>
      <c r="H548" s="430"/>
      <c r="I548" s="430"/>
      <c r="J548" s="438"/>
    </row>
    <row r="549" spans="1:19" ht="13.5" hidden="1" thickBot="1">
      <c r="A549" s="506">
        <f t="shared" si="451"/>
        <v>0</v>
      </c>
      <c r="B549" s="430"/>
      <c r="C549" s="430"/>
      <c r="D549" s="430"/>
      <c r="E549" s="430"/>
      <c r="F549" s="430"/>
      <c r="G549" s="430"/>
      <c r="H549" s="430"/>
      <c r="I549" s="430"/>
      <c r="J549" s="438"/>
    </row>
    <row r="550" spans="1:19" ht="13.5" hidden="1" thickBot="1">
      <c r="A550" s="506">
        <f t="shared" si="451"/>
        <v>0</v>
      </c>
      <c r="B550" s="438"/>
      <c r="C550" s="438"/>
      <c r="D550" s="438"/>
      <c r="E550" s="438"/>
      <c r="F550" s="438"/>
      <c r="G550" s="438"/>
      <c r="H550" s="438"/>
      <c r="I550" s="438"/>
      <c r="J550" s="438"/>
    </row>
    <row r="551" spans="1:19" ht="13.5" hidden="1" thickBot="1">
      <c r="A551" s="506">
        <f t="shared" si="451"/>
        <v>0</v>
      </c>
      <c r="B551" s="438"/>
      <c r="C551" s="438"/>
      <c r="D551" s="438"/>
      <c r="E551" s="438"/>
      <c r="F551" s="438"/>
      <c r="G551" s="438"/>
      <c r="H551" s="438"/>
      <c r="I551" s="438"/>
      <c r="J551" s="438"/>
    </row>
    <row r="552" spans="1:19" ht="13.5" hidden="1" thickBot="1">
      <c r="A552" s="506">
        <f t="shared" si="451"/>
        <v>0</v>
      </c>
      <c r="B552" s="438"/>
      <c r="C552" s="438"/>
      <c r="D552" s="438"/>
      <c r="E552" s="438"/>
      <c r="F552" s="438"/>
      <c r="G552" s="438"/>
      <c r="H552" s="438"/>
      <c r="I552" s="438"/>
      <c r="J552" s="438"/>
    </row>
    <row r="553" spans="1:19" ht="13.5" hidden="1" thickBot="1">
      <c r="A553" s="506">
        <f t="shared" si="451"/>
        <v>0</v>
      </c>
      <c r="B553" s="438"/>
      <c r="C553" s="438"/>
      <c r="D553" s="438"/>
      <c r="E553" s="438"/>
      <c r="F553" s="438"/>
      <c r="G553" s="438"/>
      <c r="H553" s="438"/>
      <c r="I553" s="438"/>
      <c r="J553" s="438"/>
    </row>
    <row r="554" spans="1:19" ht="16.5" thickBot="1">
      <c r="A554" s="506">
        <f t="shared" si="451"/>
        <v>0</v>
      </c>
      <c r="B554" s="494" t="s">
        <v>248</v>
      </c>
      <c r="C554" s="461"/>
      <c r="D554" s="462">
        <f t="shared" ref="D554:J554" si="494">D$25</f>
        <v>2022</v>
      </c>
      <c r="E554" s="462">
        <f t="shared" si="494"/>
        <v>2023</v>
      </c>
      <c r="F554" s="462">
        <f t="shared" si="494"/>
        <v>2024</v>
      </c>
      <c r="G554" s="462">
        <f t="shared" si="494"/>
        <v>2025</v>
      </c>
      <c r="H554" s="462">
        <f t="shared" si="494"/>
        <v>2026</v>
      </c>
      <c r="I554" s="462">
        <f t="shared" si="494"/>
        <v>2027</v>
      </c>
      <c r="J554" s="463">
        <f t="shared" si="494"/>
        <v>2028</v>
      </c>
      <c r="L554" s="508" t="str">
        <f>B554</f>
        <v>Catégorie d'emploi 6 : xxx</v>
      </c>
      <c r="M554" s="491">
        <v>2022</v>
      </c>
      <c r="N554" s="492">
        <v>2023</v>
      </c>
      <c r="O554" s="492">
        <v>2024</v>
      </c>
      <c r="P554" s="492">
        <v>2025</v>
      </c>
      <c r="Q554" s="492">
        <v>2026</v>
      </c>
      <c r="R554" s="492">
        <v>2027</v>
      </c>
      <c r="S554" s="493">
        <v>2028</v>
      </c>
    </row>
    <row r="555" spans="1:19" ht="13.5" thickBot="1">
      <c r="A555" s="506">
        <f t="shared" si="451"/>
        <v>0</v>
      </c>
      <c r="B555" s="464" t="s">
        <v>234</v>
      </c>
      <c r="C555" s="464"/>
      <c r="D555" s="438"/>
      <c r="E555" s="438"/>
      <c r="F555" s="438"/>
      <c r="G555" s="438"/>
      <c r="H555" s="438"/>
      <c r="I555" s="438"/>
      <c r="J555" s="465"/>
      <c r="L555" s="435" t="s">
        <v>224</v>
      </c>
      <c r="M555" s="436">
        <f>D556-D560</f>
        <v>0</v>
      </c>
      <c r="N555" s="436">
        <f>E556-E560</f>
        <v>0</v>
      </c>
      <c r="O555" s="436">
        <f t="shared" ref="O555" si="495">F556-F560</f>
        <v>0</v>
      </c>
      <c r="P555" s="436">
        <f t="shared" ref="P555" si="496">G556-G560</f>
        <v>0</v>
      </c>
      <c r="Q555" s="436">
        <f t="shared" ref="Q555" si="497">H556-H560</f>
        <v>0</v>
      </c>
      <c r="R555" s="436">
        <f t="shared" ref="R555" si="498">I556-I560</f>
        <v>0</v>
      </c>
      <c r="S555" s="436">
        <f t="shared" ref="S555" si="499">J556-J560</f>
        <v>0</v>
      </c>
    </row>
    <row r="556" spans="1:19" ht="13.5" thickBot="1">
      <c r="A556" s="506">
        <f t="shared" si="451"/>
        <v>0</v>
      </c>
      <c r="B556" s="466" t="s">
        <v>235</v>
      </c>
      <c r="C556" s="467"/>
      <c r="D556" s="495"/>
      <c r="E556" s="495"/>
      <c r="F556" s="495"/>
      <c r="G556" s="495"/>
      <c r="H556" s="495"/>
      <c r="I556" s="495"/>
      <c r="J556" s="496"/>
      <c r="L556" s="441" t="s">
        <v>226</v>
      </c>
      <c r="M556" s="442"/>
      <c r="N556" s="436">
        <f t="shared" ref="N556:S556" si="500">N557+N558</f>
        <v>0</v>
      </c>
      <c r="O556" s="436">
        <f t="shared" si="500"/>
        <v>0</v>
      </c>
      <c r="P556" s="436">
        <f t="shared" si="500"/>
        <v>0</v>
      </c>
      <c r="Q556" s="436">
        <f t="shared" si="500"/>
        <v>0</v>
      </c>
      <c r="R556" s="436">
        <f t="shared" si="500"/>
        <v>0</v>
      </c>
      <c r="S556" s="436">
        <f t="shared" si="500"/>
        <v>0</v>
      </c>
    </row>
    <row r="557" spans="1:19" ht="13.5" thickBot="1">
      <c r="A557" s="506">
        <f t="shared" si="451"/>
        <v>0</v>
      </c>
      <c r="B557" s="466" t="s">
        <v>236</v>
      </c>
      <c r="C557" s="467"/>
      <c r="D557" s="497"/>
      <c r="E557" s="497"/>
      <c r="F557" s="497"/>
      <c r="G557" s="497"/>
      <c r="H557" s="497"/>
      <c r="I557" s="497"/>
      <c r="J557" s="498"/>
      <c r="L557" s="447" t="s">
        <v>228</v>
      </c>
      <c r="M557" s="436">
        <f>(D556*D558)-(D560*D562)</f>
        <v>0</v>
      </c>
      <c r="N557" s="436">
        <f>(E556*E558)-(E560*E562)</f>
        <v>0</v>
      </c>
      <c r="O557" s="436">
        <f t="shared" ref="O557" si="501">(F556*F558)-(F560*F562)</f>
        <v>0</v>
      </c>
      <c r="P557" s="436">
        <f t="shared" ref="P557" si="502">(G556*G558)-(G560*G562)</f>
        <v>0</v>
      </c>
      <c r="Q557" s="436">
        <f t="shared" ref="Q557" si="503">(H556*H558)-(H560*H562)</f>
        <v>0</v>
      </c>
      <c r="R557" s="436">
        <f t="shared" ref="R557" si="504">(I556*I558)-(I560*I562)</f>
        <v>0</v>
      </c>
      <c r="S557" s="436">
        <f t="shared" ref="S557" si="505">(J556*J558)-(J560*J562)</f>
        <v>0</v>
      </c>
    </row>
    <row r="558" spans="1:19" ht="13.5" thickBot="1">
      <c r="A558" s="506">
        <f t="shared" si="451"/>
        <v>0</v>
      </c>
      <c r="B558" s="468" t="s">
        <v>237</v>
      </c>
      <c r="C558" s="466"/>
      <c r="D558" s="469">
        <f t="shared" ref="D558:J558" si="506">(13-ROUND(D557,1))/12</f>
        <v>1.0833333333333333</v>
      </c>
      <c r="E558" s="469">
        <f t="shared" si="506"/>
        <v>1.0833333333333333</v>
      </c>
      <c r="F558" s="469">
        <f t="shared" si="506"/>
        <v>1.0833333333333333</v>
      </c>
      <c r="G558" s="469">
        <f t="shared" si="506"/>
        <v>1.0833333333333333</v>
      </c>
      <c r="H558" s="469">
        <f t="shared" si="506"/>
        <v>1.0833333333333333</v>
      </c>
      <c r="I558" s="469">
        <f t="shared" si="506"/>
        <v>1.0833333333333333</v>
      </c>
      <c r="J558" s="470">
        <f t="shared" si="506"/>
        <v>1.0833333333333333</v>
      </c>
      <c r="L558" s="452" t="s">
        <v>230</v>
      </c>
      <c r="M558" s="442"/>
      <c r="N558" s="436">
        <f>D556*(1-D558)-D560*(1-D562)</f>
        <v>0</v>
      </c>
      <c r="O558" s="436">
        <f t="shared" ref="O558" si="507">E556*(1-E558)-E560*(1-E562)</f>
        <v>0</v>
      </c>
      <c r="P558" s="436">
        <f t="shared" ref="P558" si="508">F556*(1-F558)-F560*(1-F562)</f>
        <v>0</v>
      </c>
      <c r="Q558" s="436">
        <f t="shared" ref="Q558" si="509">G556*(1-G558)-G560*(1-G562)</f>
        <v>0</v>
      </c>
      <c r="R558" s="436">
        <f t="shared" ref="R558" si="510">H556*(1-H558)-H560*(1-H562)</f>
        <v>0</v>
      </c>
      <c r="S558" s="436">
        <f t="shared" ref="S558" si="511">I556*(1-I558)-I560*(1-I562)</f>
        <v>0</v>
      </c>
    </row>
    <row r="559" spans="1:19">
      <c r="A559" s="506">
        <f t="shared" si="451"/>
        <v>0</v>
      </c>
      <c r="B559" s="471" t="s">
        <v>238</v>
      </c>
      <c r="C559" s="471"/>
      <c r="D559" s="472"/>
      <c r="E559" s="473"/>
      <c r="F559" s="473"/>
      <c r="G559" s="473"/>
      <c r="H559" s="473"/>
      <c r="I559" s="473"/>
      <c r="J559" s="474"/>
    </row>
    <row r="560" spans="1:19">
      <c r="A560" s="506">
        <f t="shared" si="451"/>
        <v>0</v>
      </c>
      <c r="B560" s="466" t="s">
        <v>239</v>
      </c>
      <c r="C560" s="467"/>
      <c r="D560" s="495"/>
      <c r="E560" s="495"/>
      <c r="F560" s="495"/>
      <c r="G560" s="495"/>
      <c r="H560" s="495"/>
      <c r="I560" s="495"/>
      <c r="J560" s="496"/>
    </row>
    <row r="561" spans="1:19">
      <c r="A561" s="506">
        <f t="shared" si="451"/>
        <v>0</v>
      </c>
      <c r="B561" s="466" t="s">
        <v>240</v>
      </c>
      <c r="C561" s="467"/>
      <c r="D561" s="497"/>
      <c r="E561" s="497"/>
      <c r="F561" s="497"/>
      <c r="G561" s="497"/>
      <c r="H561" s="497"/>
      <c r="I561" s="497"/>
      <c r="J561" s="498"/>
    </row>
    <row r="562" spans="1:19" ht="13.5" thickBot="1">
      <c r="A562" s="506">
        <f t="shared" si="451"/>
        <v>0</v>
      </c>
      <c r="B562" s="468" t="s">
        <v>241</v>
      </c>
      <c r="C562" s="475">
        <f>(13-C561)/12</f>
        <v>1.0833333333333333</v>
      </c>
      <c r="D562" s="469">
        <f t="shared" ref="D562:J562" si="512">(13-ROUND(D561,1))/12</f>
        <v>1.0833333333333333</v>
      </c>
      <c r="E562" s="469">
        <f t="shared" si="512"/>
        <v>1.0833333333333333</v>
      </c>
      <c r="F562" s="469">
        <f t="shared" si="512"/>
        <v>1.0833333333333333</v>
      </c>
      <c r="G562" s="469">
        <f t="shared" si="512"/>
        <v>1.0833333333333333</v>
      </c>
      <c r="H562" s="469">
        <f t="shared" si="512"/>
        <v>1.0833333333333333</v>
      </c>
      <c r="I562" s="469">
        <f t="shared" si="512"/>
        <v>1.0833333333333333</v>
      </c>
      <c r="J562" s="470">
        <f t="shared" si="512"/>
        <v>1.0833333333333333</v>
      </c>
    </row>
    <row r="563" spans="1:19">
      <c r="A563" s="506">
        <f t="shared" si="451"/>
        <v>0</v>
      </c>
      <c r="B563" s="431" t="s">
        <v>242</v>
      </c>
      <c r="C563" s="476"/>
      <c r="D563" s="477">
        <f>DATE(D$25,INT(D557),1+30*(D557-INT(D557)))</f>
        <v>44531</v>
      </c>
      <c r="E563" s="477">
        <f t="shared" ref="E563:J563" si="513">DATE(E$25,INT(E557),1+30*(E557-INT(E557)))</f>
        <v>44896</v>
      </c>
      <c r="F563" s="477">
        <f t="shared" si="513"/>
        <v>45261</v>
      </c>
      <c r="G563" s="477">
        <f t="shared" si="513"/>
        <v>45627</v>
      </c>
      <c r="H563" s="477">
        <f t="shared" si="513"/>
        <v>45992</v>
      </c>
      <c r="I563" s="477">
        <f t="shared" si="513"/>
        <v>46357</v>
      </c>
      <c r="J563" s="478">
        <f t="shared" si="513"/>
        <v>46722</v>
      </c>
    </row>
    <row r="564" spans="1:19" ht="13.5" thickBot="1">
      <c r="A564" s="506">
        <f t="shared" si="451"/>
        <v>0</v>
      </c>
      <c r="B564" s="479" t="s">
        <v>243</v>
      </c>
      <c r="C564" s="480">
        <f>DATE(C$25,INT(C561),1+30*(C561-INT(C561)))</f>
        <v>44166</v>
      </c>
      <c r="D564" s="481">
        <f>DATE(D$25,INT(D561),1+30*(D561-INT(D561)))</f>
        <v>44531</v>
      </c>
      <c r="E564" s="481">
        <f t="shared" ref="E564:J564" si="514">DATE(E$25,INT(E561),1+30*(E561-INT(E561)))</f>
        <v>44896</v>
      </c>
      <c r="F564" s="481">
        <f t="shared" si="514"/>
        <v>45261</v>
      </c>
      <c r="G564" s="481">
        <f t="shared" si="514"/>
        <v>45627</v>
      </c>
      <c r="H564" s="481">
        <f t="shared" si="514"/>
        <v>45992</v>
      </c>
      <c r="I564" s="481">
        <f t="shared" si="514"/>
        <v>46357</v>
      </c>
      <c r="J564" s="482">
        <f t="shared" si="514"/>
        <v>46722</v>
      </c>
    </row>
    <row r="565" spans="1:19" ht="6" customHeight="1" thickBot="1">
      <c r="A565" s="506">
        <f t="shared" si="451"/>
        <v>0</v>
      </c>
      <c r="B565" s="430"/>
      <c r="C565" s="430"/>
      <c r="D565" s="430"/>
      <c r="E565" s="430"/>
      <c r="F565" s="430"/>
      <c r="G565" s="430"/>
      <c r="H565" s="430"/>
      <c r="I565" s="430"/>
      <c r="J565" s="438"/>
    </row>
    <row r="566" spans="1:19" ht="13.5" hidden="1" thickBot="1">
      <c r="A566" s="506">
        <f t="shared" si="451"/>
        <v>0</v>
      </c>
      <c r="B566" s="430"/>
      <c r="C566" s="430"/>
      <c r="D566" s="430"/>
      <c r="E566" s="430"/>
      <c r="F566" s="430"/>
      <c r="G566" s="430"/>
      <c r="H566" s="430"/>
      <c r="I566" s="430"/>
      <c r="J566" s="438"/>
    </row>
    <row r="567" spans="1:19" ht="13.5" hidden="1" thickBot="1">
      <c r="A567" s="506">
        <f t="shared" si="451"/>
        <v>0</v>
      </c>
      <c r="B567" s="485"/>
      <c r="C567" s="438"/>
      <c r="D567" s="438"/>
      <c r="E567" s="486"/>
      <c r="F567" s="486"/>
      <c r="G567" s="486"/>
      <c r="H567" s="486"/>
      <c r="I567" s="486"/>
      <c r="J567" s="486"/>
    </row>
    <row r="568" spans="1:19" ht="13.5" hidden="1" thickBot="1">
      <c r="A568" s="506">
        <f t="shared" si="451"/>
        <v>0</v>
      </c>
      <c r="B568" s="485"/>
      <c r="C568" s="438"/>
      <c r="D568" s="438"/>
      <c r="E568" s="486"/>
      <c r="F568" s="486"/>
      <c r="G568" s="486"/>
      <c r="H568" s="486"/>
      <c r="I568" s="486"/>
      <c r="J568" s="486"/>
    </row>
    <row r="569" spans="1:19" ht="13.5" hidden="1" thickBot="1">
      <c r="A569" s="506">
        <f t="shared" si="451"/>
        <v>0</v>
      </c>
      <c r="B569" s="485"/>
      <c r="C569" s="438"/>
      <c r="D569" s="438"/>
      <c r="E569" s="486"/>
      <c r="F569" s="486"/>
      <c r="G569" s="486"/>
      <c r="H569" s="486"/>
      <c r="I569" s="486"/>
      <c r="J569" s="486"/>
    </row>
    <row r="570" spans="1:19" ht="13.5" hidden="1" thickBot="1">
      <c r="A570" s="506">
        <f t="shared" si="451"/>
        <v>0</v>
      </c>
      <c r="B570" s="487"/>
      <c r="C570" s="438"/>
      <c r="D570" s="438"/>
      <c r="E570" s="469"/>
      <c r="F570" s="469"/>
      <c r="G570" s="469"/>
      <c r="H570" s="469"/>
      <c r="I570" s="469"/>
      <c r="J570" s="469"/>
    </row>
    <row r="571" spans="1:19" ht="16.5" thickBot="1">
      <c r="A571" s="506">
        <f t="shared" si="451"/>
        <v>0</v>
      </c>
      <c r="B571" s="494" t="s">
        <v>249</v>
      </c>
      <c r="C571" s="461"/>
      <c r="D571" s="462">
        <f t="shared" ref="D571:J571" si="515">D$25</f>
        <v>2022</v>
      </c>
      <c r="E571" s="462">
        <f t="shared" si="515"/>
        <v>2023</v>
      </c>
      <c r="F571" s="462">
        <f t="shared" si="515"/>
        <v>2024</v>
      </c>
      <c r="G571" s="462">
        <f t="shared" si="515"/>
        <v>2025</v>
      </c>
      <c r="H571" s="462">
        <f t="shared" si="515"/>
        <v>2026</v>
      </c>
      <c r="I571" s="462">
        <f t="shared" si="515"/>
        <v>2027</v>
      </c>
      <c r="J571" s="463">
        <f t="shared" si="515"/>
        <v>2028</v>
      </c>
      <c r="L571" s="508" t="str">
        <f>B571</f>
        <v>Catégorie d'emploi 7 : xxx</v>
      </c>
      <c r="M571" s="491">
        <v>2022</v>
      </c>
      <c r="N571" s="492">
        <v>2023</v>
      </c>
      <c r="O571" s="492">
        <v>2024</v>
      </c>
      <c r="P571" s="492">
        <v>2025</v>
      </c>
      <c r="Q571" s="492">
        <v>2026</v>
      </c>
      <c r="R571" s="492">
        <v>2027</v>
      </c>
      <c r="S571" s="493">
        <v>2028</v>
      </c>
    </row>
    <row r="572" spans="1:19" ht="13.5" thickBot="1">
      <c r="A572" s="506">
        <f t="shared" si="451"/>
        <v>0</v>
      </c>
      <c r="B572" s="464" t="s">
        <v>234</v>
      </c>
      <c r="C572" s="464"/>
      <c r="D572" s="438"/>
      <c r="E572" s="438"/>
      <c r="F572" s="438"/>
      <c r="G572" s="438"/>
      <c r="H572" s="438"/>
      <c r="I572" s="438"/>
      <c r="J572" s="465"/>
      <c r="L572" s="435" t="s">
        <v>224</v>
      </c>
      <c r="M572" s="436">
        <f>D573-D577</f>
        <v>0</v>
      </c>
      <c r="N572" s="436">
        <f>E573-E577</f>
        <v>0</v>
      </c>
      <c r="O572" s="436">
        <f t="shared" ref="O572" si="516">F573-F577</f>
        <v>0</v>
      </c>
      <c r="P572" s="436">
        <f t="shared" ref="P572" si="517">G573-G577</f>
        <v>0</v>
      </c>
      <c r="Q572" s="436">
        <f t="shared" ref="Q572" si="518">H573-H577</f>
        <v>0</v>
      </c>
      <c r="R572" s="436">
        <f t="shared" ref="R572" si="519">I573-I577</f>
        <v>0</v>
      </c>
      <c r="S572" s="436">
        <f t="shared" ref="S572" si="520">J573-J577</f>
        <v>0</v>
      </c>
    </row>
    <row r="573" spans="1:19" ht="13.5" thickBot="1">
      <c r="A573" s="506">
        <f t="shared" si="451"/>
        <v>0</v>
      </c>
      <c r="B573" s="466" t="s">
        <v>235</v>
      </c>
      <c r="C573" s="467"/>
      <c r="D573" s="495"/>
      <c r="E573" s="495"/>
      <c r="F573" s="495"/>
      <c r="G573" s="495"/>
      <c r="H573" s="495"/>
      <c r="I573" s="495"/>
      <c r="J573" s="496"/>
      <c r="L573" s="441" t="s">
        <v>226</v>
      </c>
      <c r="M573" s="442"/>
      <c r="N573" s="436">
        <f t="shared" ref="N573:S573" si="521">N574+N575</f>
        <v>0</v>
      </c>
      <c r="O573" s="436">
        <f t="shared" si="521"/>
        <v>0</v>
      </c>
      <c r="P573" s="436">
        <f t="shared" si="521"/>
        <v>0</v>
      </c>
      <c r="Q573" s="436">
        <f t="shared" si="521"/>
        <v>0</v>
      </c>
      <c r="R573" s="436">
        <f t="shared" si="521"/>
        <v>0</v>
      </c>
      <c r="S573" s="436">
        <f t="shared" si="521"/>
        <v>0</v>
      </c>
    </row>
    <row r="574" spans="1:19" ht="13.5" thickBot="1">
      <c r="A574" s="506">
        <f t="shared" si="451"/>
        <v>0</v>
      </c>
      <c r="B574" s="466" t="s">
        <v>236</v>
      </c>
      <c r="C574" s="467"/>
      <c r="D574" s="497"/>
      <c r="E574" s="497"/>
      <c r="F574" s="497"/>
      <c r="G574" s="497"/>
      <c r="H574" s="497"/>
      <c r="I574" s="497"/>
      <c r="J574" s="498"/>
      <c r="L574" s="447" t="s">
        <v>228</v>
      </c>
      <c r="M574" s="436">
        <f>(D573*D575)-(D577*D579)</f>
        <v>0</v>
      </c>
      <c r="N574" s="436">
        <f>(E573*E575)-(E577*E579)</f>
        <v>0</v>
      </c>
      <c r="O574" s="436">
        <f t="shared" ref="O574" si="522">(F573*F575)-(F577*F579)</f>
        <v>0</v>
      </c>
      <c r="P574" s="436">
        <f t="shared" ref="P574" si="523">(G573*G575)-(G577*G579)</f>
        <v>0</v>
      </c>
      <c r="Q574" s="436">
        <f t="shared" ref="Q574" si="524">(H573*H575)-(H577*H579)</f>
        <v>0</v>
      </c>
      <c r="R574" s="436">
        <f t="shared" ref="R574" si="525">(I573*I575)-(I577*I579)</f>
        <v>0</v>
      </c>
      <c r="S574" s="436">
        <f t="shared" ref="S574" si="526">(J573*J575)-(J577*J579)</f>
        <v>0</v>
      </c>
    </row>
    <row r="575" spans="1:19" ht="13.5" thickBot="1">
      <c r="A575" s="506">
        <f t="shared" si="451"/>
        <v>0</v>
      </c>
      <c r="B575" s="468" t="s">
        <v>237</v>
      </c>
      <c r="C575" s="466"/>
      <c r="D575" s="469">
        <f t="shared" ref="D575:J575" si="527">(13-ROUND(D574,1))/12</f>
        <v>1.0833333333333333</v>
      </c>
      <c r="E575" s="469">
        <f t="shared" si="527"/>
        <v>1.0833333333333333</v>
      </c>
      <c r="F575" s="469">
        <f t="shared" si="527"/>
        <v>1.0833333333333333</v>
      </c>
      <c r="G575" s="469">
        <f t="shared" si="527"/>
        <v>1.0833333333333333</v>
      </c>
      <c r="H575" s="469">
        <f t="shared" si="527"/>
        <v>1.0833333333333333</v>
      </c>
      <c r="I575" s="469">
        <f t="shared" si="527"/>
        <v>1.0833333333333333</v>
      </c>
      <c r="J575" s="470">
        <f t="shared" si="527"/>
        <v>1.0833333333333333</v>
      </c>
      <c r="L575" s="452" t="s">
        <v>230</v>
      </c>
      <c r="M575" s="442"/>
      <c r="N575" s="436">
        <f>D573*(1-D575)-D577*(1-D579)</f>
        <v>0</v>
      </c>
      <c r="O575" s="436">
        <f t="shared" ref="O575" si="528">E573*(1-E575)-E577*(1-E579)</f>
        <v>0</v>
      </c>
      <c r="P575" s="436">
        <f t="shared" ref="P575" si="529">F573*(1-F575)-F577*(1-F579)</f>
        <v>0</v>
      </c>
      <c r="Q575" s="436">
        <f t="shared" ref="Q575" si="530">G573*(1-G575)-G577*(1-G579)</f>
        <v>0</v>
      </c>
      <c r="R575" s="436">
        <f t="shared" ref="R575" si="531">H573*(1-H575)-H577*(1-H579)</f>
        <v>0</v>
      </c>
      <c r="S575" s="436">
        <f t="shared" ref="S575" si="532">I573*(1-I575)-I577*(1-I579)</f>
        <v>0</v>
      </c>
    </row>
    <row r="576" spans="1:19">
      <c r="A576" s="506">
        <f t="shared" si="451"/>
        <v>0</v>
      </c>
      <c r="B576" s="471" t="s">
        <v>238</v>
      </c>
      <c r="C576" s="471"/>
      <c r="D576" s="472"/>
      <c r="E576" s="473"/>
      <c r="F576" s="473"/>
      <c r="G576" s="473"/>
      <c r="H576" s="473"/>
      <c r="I576" s="473"/>
      <c r="J576" s="474"/>
    </row>
    <row r="577" spans="1:19">
      <c r="A577" s="506">
        <f t="shared" si="451"/>
        <v>0</v>
      </c>
      <c r="B577" s="466" t="s">
        <v>239</v>
      </c>
      <c r="C577" s="467"/>
      <c r="D577" s="495"/>
      <c r="E577" s="495"/>
      <c r="F577" s="495"/>
      <c r="G577" s="495"/>
      <c r="H577" s="495"/>
      <c r="I577" s="495"/>
      <c r="J577" s="496"/>
    </row>
    <row r="578" spans="1:19">
      <c r="A578" s="506">
        <f t="shared" si="451"/>
        <v>0</v>
      </c>
      <c r="B578" s="466" t="s">
        <v>240</v>
      </c>
      <c r="C578" s="467"/>
      <c r="D578" s="497"/>
      <c r="E578" s="497"/>
      <c r="F578" s="497"/>
      <c r="G578" s="497"/>
      <c r="H578" s="497"/>
      <c r="I578" s="497"/>
      <c r="J578" s="498"/>
    </row>
    <row r="579" spans="1:19" ht="13.5" thickBot="1">
      <c r="A579" s="506">
        <f t="shared" ref="A579:A642" si="533">A578</f>
        <v>0</v>
      </c>
      <c r="B579" s="468" t="s">
        <v>241</v>
      </c>
      <c r="C579" s="475">
        <f>(13-C578)/12</f>
        <v>1.0833333333333333</v>
      </c>
      <c r="D579" s="469">
        <f t="shared" ref="D579:J579" si="534">(13-ROUND(D578,1))/12</f>
        <v>1.0833333333333333</v>
      </c>
      <c r="E579" s="469">
        <f t="shared" si="534"/>
        <v>1.0833333333333333</v>
      </c>
      <c r="F579" s="469">
        <f t="shared" si="534"/>
        <v>1.0833333333333333</v>
      </c>
      <c r="G579" s="469">
        <f t="shared" si="534"/>
        <v>1.0833333333333333</v>
      </c>
      <c r="H579" s="469">
        <f t="shared" si="534"/>
        <v>1.0833333333333333</v>
      </c>
      <c r="I579" s="469">
        <f t="shared" si="534"/>
        <v>1.0833333333333333</v>
      </c>
      <c r="J579" s="470">
        <f t="shared" si="534"/>
        <v>1.0833333333333333</v>
      </c>
    </row>
    <row r="580" spans="1:19">
      <c r="A580" s="506">
        <f t="shared" si="533"/>
        <v>0</v>
      </c>
      <c r="B580" s="431" t="s">
        <v>242</v>
      </c>
      <c r="C580" s="476"/>
      <c r="D580" s="477">
        <f>DATE(D$25,INT(D574),1+30*(D574-INT(D574)))</f>
        <v>44531</v>
      </c>
      <c r="E580" s="477">
        <f t="shared" ref="E580:J580" si="535">DATE(E$25,INT(E574),1+30*(E574-INT(E574)))</f>
        <v>44896</v>
      </c>
      <c r="F580" s="477">
        <f t="shared" si="535"/>
        <v>45261</v>
      </c>
      <c r="G580" s="477">
        <f t="shared" si="535"/>
        <v>45627</v>
      </c>
      <c r="H580" s="477">
        <f t="shared" si="535"/>
        <v>45992</v>
      </c>
      <c r="I580" s="477">
        <f t="shared" si="535"/>
        <v>46357</v>
      </c>
      <c r="J580" s="478">
        <f t="shared" si="535"/>
        <v>46722</v>
      </c>
    </row>
    <row r="581" spans="1:19" ht="13.5" thickBot="1">
      <c r="A581" s="506">
        <f t="shared" si="533"/>
        <v>0</v>
      </c>
      <c r="B581" s="479" t="s">
        <v>243</v>
      </c>
      <c r="C581" s="480">
        <f>DATE(C$25,INT(C578),1+30*(C578-INT(C578)))</f>
        <v>44166</v>
      </c>
      <c r="D581" s="481">
        <f>DATE(D$25,INT(D578),1+30*(D578-INT(D578)))</f>
        <v>44531</v>
      </c>
      <c r="E581" s="481">
        <f t="shared" ref="E581:J581" si="536">DATE(E$25,INT(E578),1+30*(E578-INT(E578)))</f>
        <v>44896</v>
      </c>
      <c r="F581" s="481">
        <f t="shared" si="536"/>
        <v>45261</v>
      </c>
      <c r="G581" s="481">
        <f t="shared" si="536"/>
        <v>45627</v>
      </c>
      <c r="H581" s="481">
        <f t="shared" si="536"/>
        <v>45992</v>
      </c>
      <c r="I581" s="481">
        <f t="shared" si="536"/>
        <v>46357</v>
      </c>
      <c r="J581" s="482">
        <f t="shared" si="536"/>
        <v>46722</v>
      </c>
    </row>
    <row r="582" spans="1:19" ht="4.9000000000000004" customHeight="1" thickBot="1">
      <c r="A582" s="506">
        <f t="shared" si="533"/>
        <v>0</v>
      </c>
      <c r="B582" s="430"/>
      <c r="C582" s="430"/>
      <c r="D582" s="430"/>
      <c r="E582" s="430"/>
      <c r="F582" s="430"/>
      <c r="G582" s="430"/>
      <c r="H582" s="430"/>
      <c r="I582" s="430"/>
      <c r="J582" s="438"/>
    </row>
    <row r="583" spans="1:19" ht="13.5" hidden="1" thickBot="1">
      <c r="A583" s="506">
        <f t="shared" si="533"/>
        <v>0</v>
      </c>
      <c r="B583" s="430"/>
      <c r="C583" s="430"/>
      <c r="D583" s="430"/>
      <c r="E583" s="430"/>
      <c r="F583" s="430"/>
      <c r="G583" s="430"/>
      <c r="H583" s="430"/>
      <c r="I583" s="430"/>
      <c r="J583" s="438"/>
    </row>
    <row r="584" spans="1:19" ht="13.5" hidden="1" thickBot="1">
      <c r="A584" s="506">
        <f t="shared" si="533"/>
        <v>0</v>
      </c>
      <c r="B584" s="485"/>
      <c r="C584" s="438"/>
      <c r="D584" s="438"/>
      <c r="E584" s="486"/>
      <c r="F584" s="486"/>
      <c r="G584" s="486"/>
      <c r="H584" s="486"/>
      <c r="I584" s="486"/>
      <c r="J584" s="486"/>
    </row>
    <row r="585" spans="1:19" ht="13.5" hidden="1" thickBot="1">
      <c r="A585" s="506">
        <f t="shared" si="533"/>
        <v>0</v>
      </c>
      <c r="B585" s="485"/>
      <c r="C585" s="438"/>
      <c r="D585" s="438"/>
      <c r="E585" s="486"/>
      <c r="F585" s="486"/>
      <c r="G585" s="486"/>
      <c r="H585" s="486"/>
      <c r="I585" s="486"/>
      <c r="J585" s="486"/>
    </row>
    <row r="586" spans="1:19" ht="13.5" hidden="1" thickBot="1">
      <c r="A586" s="506">
        <f t="shared" si="533"/>
        <v>0</v>
      </c>
      <c r="B586" s="485"/>
      <c r="C586" s="438"/>
      <c r="D586" s="438"/>
      <c r="E586" s="486"/>
      <c r="F586" s="486"/>
      <c r="G586" s="486"/>
      <c r="H586" s="486"/>
      <c r="I586" s="486"/>
      <c r="J586" s="486"/>
    </row>
    <row r="587" spans="1:19" ht="13.5" hidden="1" thickBot="1">
      <c r="A587" s="506">
        <f t="shared" si="533"/>
        <v>0</v>
      </c>
      <c r="B587" s="487"/>
      <c r="C587" s="438"/>
      <c r="D587" s="438"/>
      <c r="E587" s="469"/>
      <c r="F587" s="469"/>
      <c r="G587" s="469"/>
      <c r="H587" s="469"/>
      <c r="I587" s="469"/>
      <c r="J587" s="469"/>
    </row>
    <row r="588" spans="1:19" ht="16.5" thickBot="1">
      <c r="A588" s="506">
        <f t="shared" si="533"/>
        <v>0</v>
      </c>
      <c r="B588" s="494" t="s">
        <v>250</v>
      </c>
      <c r="C588" s="461"/>
      <c r="D588" s="462">
        <f t="shared" ref="D588:J588" si="537">D$25</f>
        <v>2022</v>
      </c>
      <c r="E588" s="462">
        <f t="shared" si="537"/>
        <v>2023</v>
      </c>
      <c r="F588" s="462">
        <f t="shared" si="537"/>
        <v>2024</v>
      </c>
      <c r="G588" s="462">
        <f t="shared" si="537"/>
        <v>2025</v>
      </c>
      <c r="H588" s="462">
        <f t="shared" si="537"/>
        <v>2026</v>
      </c>
      <c r="I588" s="462">
        <f t="shared" si="537"/>
        <v>2027</v>
      </c>
      <c r="J588" s="463">
        <f t="shared" si="537"/>
        <v>2028</v>
      </c>
      <c r="L588" s="508" t="str">
        <f>B588</f>
        <v>Catégorie d'emploi 8 : xxx</v>
      </c>
      <c r="M588" s="491">
        <v>2022</v>
      </c>
      <c r="N588" s="492">
        <v>2023</v>
      </c>
      <c r="O588" s="492">
        <v>2024</v>
      </c>
      <c r="P588" s="492">
        <v>2025</v>
      </c>
      <c r="Q588" s="492">
        <v>2026</v>
      </c>
      <c r="R588" s="492">
        <v>2027</v>
      </c>
      <c r="S588" s="493">
        <v>2028</v>
      </c>
    </row>
    <row r="589" spans="1:19" ht="13.5" thickBot="1">
      <c r="A589" s="506">
        <f t="shared" si="533"/>
        <v>0</v>
      </c>
      <c r="B589" s="464" t="s">
        <v>234</v>
      </c>
      <c r="C589" s="464"/>
      <c r="D589" s="438"/>
      <c r="E589" s="438"/>
      <c r="F589" s="438"/>
      <c r="G589" s="438"/>
      <c r="H589" s="438"/>
      <c r="I589" s="438"/>
      <c r="J589" s="465"/>
      <c r="L589" s="435" t="s">
        <v>224</v>
      </c>
      <c r="M589" s="436">
        <f>D590-D594</f>
        <v>0</v>
      </c>
      <c r="N589" s="436">
        <f>E590-E594</f>
        <v>0</v>
      </c>
      <c r="O589" s="436">
        <f t="shared" ref="O589" si="538">F590-F594</f>
        <v>0</v>
      </c>
      <c r="P589" s="436">
        <f t="shared" ref="P589" si="539">G590-G594</f>
        <v>0</v>
      </c>
      <c r="Q589" s="436">
        <f t="shared" ref="Q589" si="540">H590-H594</f>
        <v>0</v>
      </c>
      <c r="R589" s="436">
        <f t="shared" ref="R589" si="541">I590-I594</f>
        <v>0</v>
      </c>
      <c r="S589" s="436">
        <f t="shared" ref="S589" si="542">J590-J594</f>
        <v>0</v>
      </c>
    </row>
    <row r="590" spans="1:19" ht="13.5" thickBot="1">
      <c r="A590" s="506">
        <f t="shared" si="533"/>
        <v>0</v>
      </c>
      <c r="B590" s="466" t="s">
        <v>235</v>
      </c>
      <c r="C590" s="467"/>
      <c r="D590" s="495"/>
      <c r="E590" s="495"/>
      <c r="F590" s="495"/>
      <c r="G590" s="495"/>
      <c r="H590" s="495"/>
      <c r="I590" s="495"/>
      <c r="J590" s="496"/>
      <c r="L590" s="441" t="s">
        <v>226</v>
      </c>
      <c r="M590" s="442"/>
      <c r="N590" s="436">
        <f t="shared" ref="N590:S590" si="543">N591+N592</f>
        <v>0</v>
      </c>
      <c r="O590" s="436">
        <f t="shared" si="543"/>
        <v>0</v>
      </c>
      <c r="P590" s="436">
        <f t="shared" si="543"/>
        <v>0</v>
      </c>
      <c r="Q590" s="436">
        <f t="shared" si="543"/>
        <v>0</v>
      </c>
      <c r="R590" s="436">
        <f t="shared" si="543"/>
        <v>0</v>
      </c>
      <c r="S590" s="436">
        <f t="shared" si="543"/>
        <v>0</v>
      </c>
    </row>
    <row r="591" spans="1:19" ht="13.5" thickBot="1">
      <c r="A591" s="506">
        <f t="shared" si="533"/>
        <v>0</v>
      </c>
      <c r="B591" s="466" t="s">
        <v>236</v>
      </c>
      <c r="C591" s="467"/>
      <c r="D591" s="497"/>
      <c r="E591" s="497"/>
      <c r="F591" s="497"/>
      <c r="G591" s="497"/>
      <c r="H591" s="497"/>
      <c r="I591" s="497"/>
      <c r="J591" s="498"/>
      <c r="L591" s="447" t="s">
        <v>228</v>
      </c>
      <c r="M591" s="436">
        <f>(D590*D592)-(D594*D596)</f>
        <v>0</v>
      </c>
      <c r="N591" s="436">
        <f>(E590*E592)-(E594*E596)</f>
        <v>0</v>
      </c>
      <c r="O591" s="436">
        <f t="shared" ref="O591" si="544">(F590*F592)-(F594*F596)</f>
        <v>0</v>
      </c>
      <c r="P591" s="436">
        <f t="shared" ref="P591" si="545">(G590*G592)-(G594*G596)</f>
        <v>0</v>
      </c>
      <c r="Q591" s="436">
        <f t="shared" ref="Q591" si="546">(H590*H592)-(H594*H596)</f>
        <v>0</v>
      </c>
      <c r="R591" s="436">
        <f t="shared" ref="R591" si="547">(I590*I592)-(I594*I596)</f>
        <v>0</v>
      </c>
      <c r="S591" s="436">
        <f t="shared" ref="S591" si="548">(J590*J592)-(J594*J596)</f>
        <v>0</v>
      </c>
    </row>
    <row r="592" spans="1:19" ht="13.5" thickBot="1">
      <c r="A592" s="506">
        <f t="shared" si="533"/>
        <v>0</v>
      </c>
      <c r="B592" s="468" t="s">
        <v>237</v>
      </c>
      <c r="C592" s="466"/>
      <c r="D592" s="469">
        <f t="shared" ref="D592:J592" si="549">(13-ROUND(D591,1))/12</f>
        <v>1.0833333333333333</v>
      </c>
      <c r="E592" s="469">
        <f t="shared" si="549"/>
        <v>1.0833333333333333</v>
      </c>
      <c r="F592" s="469">
        <f t="shared" si="549"/>
        <v>1.0833333333333333</v>
      </c>
      <c r="G592" s="469">
        <f t="shared" si="549"/>
        <v>1.0833333333333333</v>
      </c>
      <c r="H592" s="469">
        <f t="shared" si="549"/>
        <v>1.0833333333333333</v>
      </c>
      <c r="I592" s="469">
        <f t="shared" si="549"/>
        <v>1.0833333333333333</v>
      </c>
      <c r="J592" s="470">
        <f t="shared" si="549"/>
        <v>1.0833333333333333</v>
      </c>
      <c r="L592" s="452" t="s">
        <v>230</v>
      </c>
      <c r="M592" s="442"/>
      <c r="N592" s="436">
        <f>D590*(1-D592)-D594*(1-D596)</f>
        <v>0</v>
      </c>
      <c r="O592" s="436">
        <f t="shared" ref="O592" si="550">E590*(1-E592)-E594*(1-E596)</f>
        <v>0</v>
      </c>
      <c r="P592" s="436">
        <f t="shared" ref="P592" si="551">F590*(1-F592)-F594*(1-F596)</f>
        <v>0</v>
      </c>
      <c r="Q592" s="436">
        <f t="shared" ref="Q592" si="552">G590*(1-G592)-G594*(1-G596)</f>
        <v>0</v>
      </c>
      <c r="R592" s="436">
        <f t="shared" ref="R592" si="553">H590*(1-H592)-H594*(1-H596)</f>
        <v>0</v>
      </c>
      <c r="S592" s="436">
        <f t="shared" ref="S592" si="554">I590*(1-I592)-I594*(1-I596)</f>
        <v>0</v>
      </c>
    </row>
    <row r="593" spans="1:19">
      <c r="A593" s="506">
        <f t="shared" si="533"/>
        <v>0</v>
      </c>
      <c r="B593" s="471" t="s">
        <v>238</v>
      </c>
      <c r="C593" s="471"/>
      <c r="D593" s="472"/>
      <c r="E593" s="473"/>
      <c r="F593" s="473"/>
      <c r="G593" s="473"/>
      <c r="H593" s="473"/>
      <c r="I593" s="473"/>
      <c r="J593" s="474"/>
    </row>
    <row r="594" spans="1:19">
      <c r="A594" s="506">
        <f t="shared" si="533"/>
        <v>0</v>
      </c>
      <c r="B594" s="466" t="s">
        <v>239</v>
      </c>
      <c r="C594" s="467"/>
      <c r="D594" s="495"/>
      <c r="E594" s="495"/>
      <c r="F594" s="495"/>
      <c r="G594" s="495"/>
      <c r="H594" s="495"/>
      <c r="I594" s="495"/>
      <c r="J594" s="496"/>
    </row>
    <row r="595" spans="1:19">
      <c r="A595" s="506">
        <f t="shared" si="533"/>
        <v>0</v>
      </c>
      <c r="B595" s="466" t="s">
        <v>240</v>
      </c>
      <c r="C595" s="467"/>
      <c r="D595" s="497"/>
      <c r="E595" s="497"/>
      <c r="F595" s="497"/>
      <c r="G595" s="497"/>
      <c r="H595" s="497"/>
      <c r="I595" s="497"/>
      <c r="J595" s="498"/>
    </row>
    <row r="596" spans="1:19" ht="13.5" thickBot="1">
      <c r="A596" s="506">
        <f t="shared" si="533"/>
        <v>0</v>
      </c>
      <c r="B596" s="468" t="s">
        <v>241</v>
      </c>
      <c r="C596" s="475">
        <f>(13-C595)/12</f>
        <v>1.0833333333333333</v>
      </c>
      <c r="D596" s="469">
        <f t="shared" ref="D596:J596" si="555">(13-ROUND(D595,1))/12</f>
        <v>1.0833333333333333</v>
      </c>
      <c r="E596" s="469">
        <f t="shared" si="555"/>
        <v>1.0833333333333333</v>
      </c>
      <c r="F596" s="469">
        <f t="shared" si="555"/>
        <v>1.0833333333333333</v>
      </c>
      <c r="G596" s="469">
        <f t="shared" si="555"/>
        <v>1.0833333333333333</v>
      </c>
      <c r="H596" s="469">
        <f t="shared" si="555"/>
        <v>1.0833333333333333</v>
      </c>
      <c r="I596" s="469">
        <f t="shared" si="555"/>
        <v>1.0833333333333333</v>
      </c>
      <c r="J596" s="470">
        <f t="shared" si="555"/>
        <v>1.0833333333333333</v>
      </c>
    </row>
    <row r="597" spans="1:19">
      <c r="A597" s="506">
        <f t="shared" si="533"/>
        <v>0</v>
      </c>
      <c r="B597" s="431" t="s">
        <v>242</v>
      </c>
      <c r="C597" s="476"/>
      <c r="D597" s="477">
        <f>DATE(D$25,INT(D591),1+30*(D591-INT(D591)))</f>
        <v>44531</v>
      </c>
      <c r="E597" s="477">
        <f t="shared" ref="E597:J597" si="556">DATE(E$25,INT(E591),1+30*(E591-INT(E591)))</f>
        <v>44896</v>
      </c>
      <c r="F597" s="477">
        <f t="shared" si="556"/>
        <v>45261</v>
      </c>
      <c r="G597" s="477">
        <f t="shared" si="556"/>
        <v>45627</v>
      </c>
      <c r="H597" s="477">
        <f t="shared" si="556"/>
        <v>45992</v>
      </c>
      <c r="I597" s="477">
        <f t="shared" si="556"/>
        <v>46357</v>
      </c>
      <c r="J597" s="478">
        <f t="shared" si="556"/>
        <v>46722</v>
      </c>
    </row>
    <row r="598" spans="1:19" ht="13.5" thickBot="1">
      <c r="A598" s="506">
        <f t="shared" si="533"/>
        <v>0</v>
      </c>
      <c r="B598" s="479" t="s">
        <v>243</v>
      </c>
      <c r="C598" s="480">
        <f>DATE(C$25,INT(C595),1+30*(C595-INT(C595)))</f>
        <v>44166</v>
      </c>
      <c r="D598" s="481">
        <f>DATE(D$25,INT(D595),1+30*(D595-INT(D595)))</f>
        <v>44531</v>
      </c>
      <c r="E598" s="481">
        <f t="shared" ref="E598:J598" si="557">DATE(E$25,INT(E595),1+30*(E595-INT(E595)))</f>
        <v>44896</v>
      </c>
      <c r="F598" s="481">
        <f t="shared" si="557"/>
        <v>45261</v>
      </c>
      <c r="G598" s="481">
        <f t="shared" si="557"/>
        <v>45627</v>
      </c>
      <c r="H598" s="481">
        <f t="shared" si="557"/>
        <v>45992</v>
      </c>
      <c r="I598" s="481">
        <f t="shared" si="557"/>
        <v>46357</v>
      </c>
      <c r="J598" s="482">
        <f t="shared" si="557"/>
        <v>46722</v>
      </c>
    </row>
    <row r="599" spans="1:19" ht="6" customHeight="1" thickBot="1">
      <c r="A599" s="506">
        <f t="shared" si="533"/>
        <v>0</v>
      </c>
      <c r="B599" s="430"/>
      <c r="C599" s="430"/>
      <c r="D599" s="430"/>
      <c r="E599" s="430"/>
      <c r="F599" s="430"/>
      <c r="G599" s="430"/>
      <c r="H599" s="430"/>
      <c r="I599" s="430"/>
      <c r="J599" s="438"/>
    </row>
    <row r="600" spans="1:19" ht="13.5" hidden="1" thickBot="1">
      <c r="A600" s="506">
        <f t="shared" si="533"/>
        <v>0</v>
      </c>
      <c r="B600" s="430"/>
      <c r="C600" s="430"/>
      <c r="D600" s="430"/>
      <c r="E600" s="430"/>
      <c r="F600" s="430"/>
      <c r="G600" s="430"/>
      <c r="H600" s="430"/>
      <c r="I600" s="430"/>
      <c r="J600" s="438"/>
    </row>
    <row r="601" spans="1:19" ht="13.5" hidden="1" thickBot="1">
      <c r="A601" s="506">
        <f t="shared" si="533"/>
        <v>0</v>
      </c>
      <c r="B601" s="485"/>
      <c r="C601" s="438"/>
      <c r="D601" s="438"/>
      <c r="E601" s="486"/>
      <c r="F601" s="486"/>
      <c r="G601" s="486"/>
      <c r="H601" s="486"/>
      <c r="I601" s="486"/>
      <c r="J601" s="486"/>
    </row>
    <row r="602" spans="1:19" ht="13.5" hidden="1" thickBot="1">
      <c r="A602" s="506">
        <f t="shared" si="533"/>
        <v>0</v>
      </c>
      <c r="B602" s="485"/>
      <c r="C602" s="438"/>
      <c r="D602" s="438"/>
      <c r="E602" s="486"/>
      <c r="F602" s="486"/>
      <c r="G602" s="486"/>
      <c r="H602" s="486"/>
      <c r="I602" s="486"/>
      <c r="J602" s="486"/>
    </row>
    <row r="603" spans="1:19" ht="13.5" hidden="1" thickBot="1">
      <c r="A603" s="506">
        <f t="shared" si="533"/>
        <v>0</v>
      </c>
      <c r="B603" s="485"/>
      <c r="C603" s="438"/>
      <c r="D603" s="438"/>
      <c r="E603" s="486"/>
      <c r="F603" s="486"/>
      <c r="G603" s="486"/>
      <c r="H603" s="486"/>
      <c r="I603" s="486"/>
      <c r="J603" s="486"/>
    </row>
    <row r="604" spans="1:19" ht="13.5" hidden="1" thickBot="1">
      <c r="A604" s="506">
        <f t="shared" si="533"/>
        <v>0</v>
      </c>
      <c r="B604" s="487"/>
      <c r="C604" s="438"/>
      <c r="D604" s="438"/>
      <c r="E604" s="469"/>
      <c r="F604" s="469"/>
      <c r="G604" s="469"/>
      <c r="H604" s="469"/>
      <c r="I604" s="469"/>
      <c r="J604" s="469"/>
    </row>
    <row r="605" spans="1:19" ht="16.5" thickBot="1">
      <c r="A605" s="506">
        <f t="shared" si="533"/>
        <v>0</v>
      </c>
      <c r="B605" s="494" t="s">
        <v>251</v>
      </c>
      <c r="C605" s="461"/>
      <c r="D605" s="462">
        <f t="shared" ref="D605:J605" si="558">D$25</f>
        <v>2022</v>
      </c>
      <c r="E605" s="462">
        <f t="shared" si="558"/>
        <v>2023</v>
      </c>
      <c r="F605" s="462">
        <f t="shared" si="558"/>
        <v>2024</v>
      </c>
      <c r="G605" s="462">
        <f t="shared" si="558"/>
        <v>2025</v>
      </c>
      <c r="H605" s="462">
        <f t="shared" si="558"/>
        <v>2026</v>
      </c>
      <c r="I605" s="462">
        <f t="shared" si="558"/>
        <v>2027</v>
      </c>
      <c r="J605" s="463">
        <f t="shared" si="558"/>
        <v>2028</v>
      </c>
      <c r="L605" s="508" t="str">
        <f>B605</f>
        <v>Catégorie d'emploi 9 : xxx</v>
      </c>
      <c r="M605" s="491">
        <v>2022</v>
      </c>
      <c r="N605" s="492">
        <v>2023</v>
      </c>
      <c r="O605" s="492">
        <v>2024</v>
      </c>
      <c r="P605" s="492">
        <v>2025</v>
      </c>
      <c r="Q605" s="492">
        <v>2026</v>
      </c>
      <c r="R605" s="492">
        <v>2027</v>
      </c>
      <c r="S605" s="493">
        <v>2028</v>
      </c>
    </row>
    <row r="606" spans="1:19" ht="13.5" thickBot="1">
      <c r="A606" s="506">
        <f t="shared" si="533"/>
        <v>0</v>
      </c>
      <c r="B606" s="464" t="s">
        <v>234</v>
      </c>
      <c r="C606" s="464"/>
      <c r="D606" s="438"/>
      <c r="E606" s="438"/>
      <c r="F606" s="438"/>
      <c r="G606" s="438"/>
      <c r="H606" s="438"/>
      <c r="I606" s="438"/>
      <c r="J606" s="465"/>
      <c r="L606" s="435" t="s">
        <v>224</v>
      </c>
      <c r="M606" s="436">
        <f>D607-D611</f>
        <v>0</v>
      </c>
      <c r="N606" s="436">
        <f>E607-E611</f>
        <v>0</v>
      </c>
      <c r="O606" s="436">
        <f t="shared" ref="O606" si="559">F607-F611</f>
        <v>0</v>
      </c>
      <c r="P606" s="436">
        <f t="shared" ref="P606" si="560">G607-G611</f>
        <v>0</v>
      </c>
      <c r="Q606" s="436">
        <f t="shared" ref="Q606" si="561">H607-H611</f>
        <v>0</v>
      </c>
      <c r="R606" s="436">
        <f t="shared" ref="R606" si="562">I607-I611</f>
        <v>0</v>
      </c>
      <c r="S606" s="436">
        <f t="shared" ref="S606" si="563">J607-J611</f>
        <v>0</v>
      </c>
    </row>
    <row r="607" spans="1:19" ht="13.5" thickBot="1">
      <c r="A607" s="506">
        <f t="shared" si="533"/>
        <v>0</v>
      </c>
      <c r="B607" s="466" t="s">
        <v>235</v>
      </c>
      <c r="C607" s="467"/>
      <c r="D607" s="495"/>
      <c r="E607" s="495"/>
      <c r="F607" s="495"/>
      <c r="G607" s="495"/>
      <c r="H607" s="495"/>
      <c r="I607" s="495"/>
      <c r="J607" s="496"/>
      <c r="L607" s="441" t="s">
        <v>226</v>
      </c>
      <c r="M607" s="442"/>
      <c r="N607" s="436">
        <f t="shared" ref="N607:S607" si="564">N608+N609</f>
        <v>0</v>
      </c>
      <c r="O607" s="436">
        <f t="shared" si="564"/>
        <v>0</v>
      </c>
      <c r="P607" s="436">
        <f t="shared" si="564"/>
        <v>0</v>
      </c>
      <c r="Q607" s="436">
        <f t="shared" si="564"/>
        <v>0</v>
      </c>
      <c r="R607" s="436">
        <f t="shared" si="564"/>
        <v>0</v>
      </c>
      <c r="S607" s="436">
        <f t="shared" si="564"/>
        <v>0</v>
      </c>
    </row>
    <row r="608" spans="1:19" ht="13.5" thickBot="1">
      <c r="A608" s="506">
        <f t="shared" si="533"/>
        <v>0</v>
      </c>
      <c r="B608" s="466" t="s">
        <v>236</v>
      </c>
      <c r="C608" s="467"/>
      <c r="D608" s="497"/>
      <c r="E608" s="497"/>
      <c r="F608" s="497"/>
      <c r="G608" s="497"/>
      <c r="H608" s="497"/>
      <c r="I608" s="497"/>
      <c r="J608" s="498"/>
      <c r="L608" s="447" t="s">
        <v>228</v>
      </c>
      <c r="M608" s="436">
        <f>(D607*D609)-(D611*D613)</f>
        <v>0</v>
      </c>
      <c r="N608" s="436">
        <f>(E607*E609)-(E611*E613)</f>
        <v>0</v>
      </c>
      <c r="O608" s="436">
        <f t="shared" ref="O608" si="565">(F607*F609)-(F611*F613)</f>
        <v>0</v>
      </c>
      <c r="P608" s="436">
        <f t="shared" ref="P608" si="566">(G607*G609)-(G611*G613)</f>
        <v>0</v>
      </c>
      <c r="Q608" s="436">
        <f t="shared" ref="Q608" si="567">(H607*H609)-(H611*H613)</f>
        <v>0</v>
      </c>
      <c r="R608" s="436">
        <f t="shared" ref="R608" si="568">(I607*I609)-(I611*I613)</f>
        <v>0</v>
      </c>
      <c r="S608" s="436">
        <f t="shared" ref="S608" si="569">(J607*J609)-(J611*J613)</f>
        <v>0</v>
      </c>
    </row>
    <row r="609" spans="1:19" ht="13.5" thickBot="1">
      <c r="A609" s="506">
        <f t="shared" si="533"/>
        <v>0</v>
      </c>
      <c r="B609" s="468" t="s">
        <v>237</v>
      </c>
      <c r="C609" s="466"/>
      <c r="D609" s="469">
        <f t="shared" ref="D609:J609" si="570">(13-ROUND(D608,1))/12</f>
        <v>1.0833333333333333</v>
      </c>
      <c r="E609" s="469">
        <f t="shared" si="570"/>
        <v>1.0833333333333333</v>
      </c>
      <c r="F609" s="469">
        <f t="shared" si="570"/>
        <v>1.0833333333333333</v>
      </c>
      <c r="G609" s="469">
        <f t="shared" si="570"/>
        <v>1.0833333333333333</v>
      </c>
      <c r="H609" s="469">
        <f t="shared" si="570"/>
        <v>1.0833333333333333</v>
      </c>
      <c r="I609" s="469">
        <f t="shared" si="570"/>
        <v>1.0833333333333333</v>
      </c>
      <c r="J609" s="470">
        <f t="shared" si="570"/>
        <v>1.0833333333333333</v>
      </c>
      <c r="L609" s="452" t="s">
        <v>230</v>
      </c>
      <c r="M609" s="442"/>
      <c r="N609" s="436">
        <f>D607*(1-D609)-D611*(1-D613)</f>
        <v>0</v>
      </c>
      <c r="O609" s="436">
        <f t="shared" ref="O609" si="571">E607*(1-E609)-E611*(1-E613)</f>
        <v>0</v>
      </c>
      <c r="P609" s="436">
        <f t="shared" ref="P609" si="572">F607*(1-F609)-F611*(1-F613)</f>
        <v>0</v>
      </c>
      <c r="Q609" s="436">
        <f t="shared" ref="Q609" si="573">G607*(1-G609)-G611*(1-G613)</f>
        <v>0</v>
      </c>
      <c r="R609" s="436">
        <f t="shared" ref="R609" si="574">H607*(1-H609)-H611*(1-H613)</f>
        <v>0</v>
      </c>
      <c r="S609" s="436">
        <f t="shared" ref="S609" si="575">I607*(1-I609)-I611*(1-I613)</f>
        <v>0</v>
      </c>
    </row>
    <row r="610" spans="1:19">
      <c r="A610" s="506">
        <f t="shared" si="533"/>
        <v>0</v>
      </c>
      <c r="B610" s="471" t="s">
        <v>238</v>
      </c>
      <c r="C610" s="471"/>
      <c r="D610" s="472"/>
      <c r="E610" s="473"/>
      <c r="F610" s="473"/>
      <c r="G610" s="473"/>
      <c r="H610" s="473"/>
      <c r="I610" s="473"/>
      <c r="J610" s="474"/>
    </row>
    <row r="611" spans="1:19">
      <c r="A611" s="506">
        <f t="shared" si="533"/>
        <v>0</v>
      </c>
      <c r="B611" s="466" t="s">
        <v>239</v>
      </c>
      <c r="C611" s="467"/>
      <c r="D611" s="495"/>
      <c r="E611" s="495"/>
      <c r="F611" s="495"/>
      <c r="G611" s="495"/>
      <c r="H611" s="495"/>
      <c r="I611" s="495"/>
      <c r="J611" s="496"/>
    </row>
    <row r="612" spans="1:19">
      <c r="A612" s="506">
        <f t="shared" si="533"/>
        <v>0</v>
      </c>
      <c r="B612" s="466" t="s">
        <v>240</v>
      </c>
      <c r="C612" s="467"/>
      <c r="D612" s="497"/>
      <c r="E612" s="497"/>
      <c r="F612" s="497"/>
      <c r="G612" s="497"/>
      <c r="H612" s="497"/>
      <c r="I612" s="497"/>
      <c r="J612" s="498"/>
    </row>
    <row r="613" spans="1:19" ht="13.5" thickBot="1">
      <c r="A613" s="506">
        <f t="shared" si="533"/>
        <v>0</v>
      </c>
      <c r="B613" s="468" t="s">
        <v>241</v>
      </c>
      <c r="C613" s="475">
        <f>(13-C612)/12</f>
        <v>1.0833333333333333</v>
      </c>
      <c r="D613" s="469">
        <f t="shared" ref="D613:J613" si="576">(13-ROUND(D612,1))/12</f>
        <v>1.0833333333333333</v>
      </c>
      <c r="E613" s="469">
        <f t="shared" si="576"/>
        <v>1.0833333333333333</v>
      </c>
      <c r="F613" s="469">
        <f t="shared" si="576"/>
        <v>1.0833333333333333</v>
      </c>
      <c r="G613" s="469">
        <f t="shared" si="576"/>
        <v>1.0833333333333333</v>
      </c>
      <c r="H613" s="469">
        <f t="shared" si="576"/>
        <v>1.0833333333333333</v>
      </c>
      <c r="I613" s="469">
        <f t="shared" si="576"/>
        <v>1.0833333333333333</v>
      </c>
      <c r="J613" s="470">
        <f t="shared" si="576"/>
        <v>1.0833333333333333</v>
      </c>
    </row>
    <row r="614" spans="1:19">
      <c r="A614" s="506">
        <f t="shared" si="533"/>
        <v>0</v>
      </c>
      <c r="B614" s="431" t="s">
        <v>242</v>
      </c>
      <c r="C614" s="476"/>
      <c r="D614" s="477">
        <f>DATE(D$25,INT(D608),1+30*(D608-INT(D608)))</f>
        <v>44531</v>
      </c>
      <c r="E614" s="477">
        <f t="shared" ref="E614:J614" si="577">DATE(E$25,INT(E608),1+30*(E608-INT(E608)))</f>
        <v>44896</v>
      </c>
      <c r="F614" s="477">
        <f t="shared" si="577"/>
        <v>45261</v>
      </c>
      <c r="G614" s="477">
        <f t="shared" si="577"/>
        <v>45627</v>
      </c>
      <c r="H614" s="477">
        <f t="shared" si="577"/>
        <v>45992</v>
      </c>
      <c r="I614" s="477">
        <f t="shared" si="577"/>
        <v>46357</v>
      </c>
      <c r="J614" s="478">
        <f t="shared" si="577"/>
        <v>46722</v>
      </c>
    </row>
    <row r="615" spans="1:19" ht="13.5" thickBot="1">
      <c r="A615" s="506">
        <f t="shared" si="533"/>
        <v>0</v>
      </c>
      <c r="B615" s="479" t="s">
        <v>243</v>
      </c>
      <c r="C615" s="480">
        <f>DATE(C$25,INT(C612),1+30*(C612-INT(C612)))</f>
        <v>44166</v>
      </c>
      <c r="D615" s="481">
        <f>DATE(D$25,INT(D612),1+30*(D612-INT(D612)))</f>
        <v>44531</v>
      </c>
      <c r="E615" s="481">
        <f t="shared" ref="E615:J615" si="578">DATE(E$25,INT(E612),1+30*(E612-INT(E612)))</f>
        <v>44896</v>
      </c>
      <c r="F615" s="481">
        <f t="shared" si="578"/>
        <v>45261</v>
      </c>
      <c r="G615" s="481">
        <f t="shared" si="578"/>
        <v>45627</v>
      </c>
      <c r="H615" s="481">
        <f t="shared" si="578"/>
        <v>45992</v>
      </c>
      <c r="I615" s="481">
        <f t="shared" si="578"/>
        <v>46357</v>
      </c>
      <c r="J615" s="482">
        <f t="shared" si="578"/>
        <v>46722</v>
      </c>
    </row>
    <row r="616" spans="1:19" ht="6" customHeight="1" thickBot="1">
      <c r="A616" s="506">
        <f t="shared" si="533"/>
        <v>0</v>
      </c>
      <c r="B616" s="488"/>
      <c r="C616" s="489"/>
      <c r="D616" s="489"/>
      <c r="E616" s="489"/>
      <c r="F616" s="489"/>
      <c r="G616" s="489"/>
      <c r="H616" s="489"/>
      <c r="I616" s="489"/>
      <c r="J616" s="490"/>
    </row>
    <row r="617" spans="1:19" ht="13.5" hidden="1" thickBot="1">
      <c r="A617" s="506">
        <f t="shared" si="533"/>
        <v>0</v>
      </c>
      <c r="B617" s="430"/>
      <c r="C617" s="430"/>
      <c r="D617" s="430"/>
      <c r="E617" s="430"/>
      <c r="F617" s="430"/>
      <c r="G617" s="430"/>
      <c r="H617" s="430"/>
      <c r="I617" s="430"/>
      <c r="J617" s="438"/>
    </row>
    <row r="618" spans="1:19" ht="13.5" hidden="1" thickBot="1">
      <c r="A618" s="506">
        <f t="shared" si="533"/>
        <v>0</v>
      </c>
      <c r="B618" s="485"/>
      <c r="C618" s="438"/>
      <c r="D618" s="438"/>
      <c r="E618" s="486"/>
      <c r="F618" s="486"/>
      <c r="G618" s="486"/>
      <c r="H618" s="486"/>
      <c r="I618" s="486"/>
      <c r="J618" s="486"/>
    </row>
    <row r="619" spans="1:19" ht="13.5" hidden="1" thickBot="1">
      <c r="A619" s="506">
        <f t="shared" si="533"/>
        <v>0</v>
      </c>
      <c r="B619" s="485"/>
      <c r="C619" s="438"/>
      <c r="D619" s="438"/>
      <c r="E619" s="486"/>
      <c r="F619" s="486"/>
      <c r="G619" s="486"/>
      <c r="H619" s="486"/>
      <c r="I619" s="486"/>
      <c r="J619" s="486"/>
    </row>
    <row r="620" spans="1:19" ht="13.5" hidden="1" thickBot="1">
      <c r="A620" s="506">
        <f t="shared" si="533"/>
        <v>0</v>
      </c>
      <c r="B620" s="485"/>
      <c r="C620" s="438"/>
      <c r="D620" s="438"/>
      <c r="E620" s="486"/>
      <c r="F620" s="486"/>
      <c r="G620" s="486"/>
      <c r="H620" s="486"/>
      <c r="I620" s="486"/>
      <c r="J620" s="486"/>
    </row>
    <row r="621" spans="1:19" ht="13.5" hidden="1" thickBot="1">
      <c r="A621" s="506">
        <f t="shared" si="533"/>
        <v>0</v>
      </c>
      <c r="B621" s="487"/>
      <c r="C621" s="438"/>
      <c r="D621" s="438"/>
      <c r="E621" s="469"/>
      <c r="F621" s="469"/>
      <c r="G621" s="469"/>
      <c r="H621" s="469"/>
      <c r="I621" s="469"/>
      <c r="J621" s="469"/>
    </row>
    <row r="622" spans="1:19" ht="16.5" thickBot="1">
      <c r="A622" s="506">
        <f t="shared" si="533"/>
        <v>0</v>
      </c>
      <c r="B622" s="494" t="s">
        <v>252</v>
      </c>
      <c r="C622" s="461"/>
      <c r="D622" s="462">
        <f t="shared" ref="D622:J622" si="579">D$25</f>
        <v>2022</v>
      </c>
      <c r="E622" s="462">
        <f t="shared" si="579"/>
        <v>2023</v>
      </c>
      <c r="F622" s="462">
        <f t="shared" si="579"/>
        <v>2024</v>
      </c>
      <c r="G622" s="462">
        <f t="shared" si="579"/>
        <v>2025</v>
      </c>
      <c r="H622" s="462">
        <f t="shared" si="579"/>
        <v>2026</v>
      </c>
      <c r="I622" s="462">
        <f t="shared" si="579"/>
        <v>2027</v>
      </c>
      <c r="J622" s="463">
        <f t="shared" si="579"/>
        <v>2028</v>
      </c>
      <c r="L622" s="508" t="str">
        <f>B622</f>
        <v>Catégorie d'emploi 10 : xxx</v>
      </c>
      <c r="M622" s="491">
        <v>2022</v>
      </c>
      <c r="N622" s="492">
        <v>2023</v>
      </c>
      <c r="O622" s="492">
        <v>2024</v>
      </c>
      <c r="P622" s="492">
        <v>2025</v>
      </c>
      <c r="Q622" s="492">
        <v>2026</v>
      </c>
      <c r="R622" s="492">
        <v>2027</v>
      </c>
      <c r="S622" s="493">
        <v>2028</v>
      </c>
    </row>
    <row r="623" spans="1:19" ht="13.5" thickBot="1">
      <c r="A623" s="506">
        <f t="shared" si="533"/>
        <v>0</v>
      </c>
      <c r="B623" s="464" t="s">
        <v>234</v>
      </c>
      <c r="C623" s="464"/>
      <c r="D623" s="438"/>
      <c r="E623" s="438"/>
      <c r="F623" s="438"/>
      <c r="G623" s="438"/>
      <c r="H623" s="438"/>
      <c r="I623" s="438"/>
      <c r="J623" s="465"/>
      <c r="L623" s="435" t="s">
        <v>224</v>
      </c>
      <c r="M623" s="436">
        <f>D624-D628</f>
        <v>0</v>
      </c>
      <c r="N623" s="436">
        <f>E624-E628</f>
        <v>0</v>
      </c>
      <c r="O623" s="436">
        <f t="shared" ref="O623" si="580">F624-F628</f>
        <v>0</v>
      </c>
      <c r="P623" s="436">
        <f t="shared" ref="P623" si="581">G624-G628</f>
        <v>0</v>
      </c>
      <c r="Q623" s="436">
        <f t="shared" ref="Q623" si="582">H624-H628</f>
        <v>0</v>
      </c>
      <c r="R623" s="436">
        <f t="shared" ref="R623" si="583">I624-I628</f>
        <v>0</v>
      </c>
      <c r="S623" s="436">
        <f t="shared" ref="S623" si="584">J624-J628</f>
        <v>0</v>
      </c>
    </row>
    <row r="624" spans="1:19" ht="13.5" thickBot="1">
      <c r="A624" s="506">
        <f t="shared" si="533"/>
        <v>0</v>
      </c>
      <c r="B624" s="466" t="s">
        <v>235</v>
      </c>
      <c r="C624" s="467"/>
      <c r="D624" s="495"/>
      <c r="E624" s="495"/>
      <c r="F624" s="495"/>
      <c r="G624" s="495"/>
      <c r="H624" s="495"/>
      <c r="I624" s="495"/>
      <c r="J624" s="496"/>
      <c r="L624" s="441" t="s">
        <v>226</v>
      </c>
      <c r="M624" s="442"/>
      <c r="N624" s="436">
        <f t="shared" ref="N624:S624" si="585">N625+N626</f>
        <v>0</v>
      </c>
      <c r="O624" s="436">
        <f t="shared" si="585"/>
        <v>0</v>
      </c>
      <c r="P624" s="436">
        <f t="shared" si="585"/>
        <v>0</v>
      </c>
      <c r="Q624" s="436">
        <f t="shared" si="585"/>
        <v>0</v>
      </c>
      <c r="R624" s="436">
        <f t="shared" si="585"/>
        <v>0</v>
      </c>
      <c r="S624" s="436">
        <f t="shared" si="585"/>
        <v>0</v>
      </c>
    </row>
    <row r="625" spans="1:19" ht="13.5" thickBot="1">
      <c r="A625" s="506">
        <f t="shared" si="533"/>
        <v>0</v>
      </c>
      <c r="B625" s="466" t="s">
        <v>236</v>
      </c>
      <c r="C625" s="467"/>
      <c r="D625" s="497"/>
      <c r="E625" s="497"/>
      <c r="F625" s="497"/>
      <c r="G625" s="497"/>
      <c r="H625" s="497"/>
      <c r="I625" s="497"/>
      <c r="J625" s="498"/>
      <c r="L625" s="447" t="s">
        <v>228</v>
      </c>
      <c r="M625" s="436">
        <f>(D624*D626)-(D628*D630)</f>
        <v>0</v>
      </c>
      <c r="N625" s="436">
        <f>(E624*E626)-(E628*E630)</f>
        <v>0</v>
      </c>
      <c r="O625" s="436">
        <f t="shared" ref="O625" si="586">(F624*F626)-(F628*F630)</f>
        <v>0</v>
      </c>
      <c r="P625" s="436">
        <f t="shared" ref="P625" si="587">(G624*G626)-(G628*G630)</f>
        <v>0</v>
      </c>
      <c r="Q625" s="436">
        <f t="shared" ref="Q625" si="588">(H624*H626)-(H628*H630)</f>
        <v>0</v>
      </c>
      <c r="R625" s="436">
        <f t="shared" ref="R625" si="589">(I624*I626)-(I628*I630)</f>
        <v>0</v>
      </c>
      <c r="S625" s="436">
        <f t="shared" ref="S625" si="590">(J624*J626)-(J628*J630)</f>
        <v>0</v>
      </c>
    </row>
    <row r="626" spans="1:19" ht="13.5" thickBot="1">
      <c r="A626" s="506">
        <f t="shared" si="533"/>
        <v>0</v>
      </c>
      <c r="B626" s="468" t="s">
        <v>237</v>
      </c>
      <c r="C626" s="466"/>
      <c r="D626" s="469">
        <f t="shared" ref="D626:J626" si="591">(13-ROUND(D625,1))/12</f>
        <v>1.0833333333333333</v>
      </c>
      <c r="E626" s="469">
        <f t="shared" si="591"/>
        <v>1.0833333333333333</v>
      </c>
      <c r="F626" s="469">
        <f t="shared" si="591"/>
        <v>1.0833333333333333</v>
      </c>
      <c r="G626" s="469">
        <f t="shared" si="591"/>
        <v>1.0833333333333333</v>
      </c>
      <c r="H626" s="469">
        <f t="shared" si="591"/>
        <v>1.0833333333333333</v>
      </c>
      <c r="I626" s="469">
        <f t="shared" si="591"/>
        <v>1.0833333333333333</v>
      </c>
      <c r="J626" s="470">
        <f t="shared" si="591"/>
        <v>1.0833333333333333</v>
      </c>
      <c r="L626" s="452" t="s">
        <v>230</v>
      </c>
      <c r="M626" s="442"/>
      <c r="N626" s="436">
        <f>D624*(1-D626)-D628*(1-D630)</f>
        <v>0</v>
      </c>
      <c r="O626" s="436">
        <f t="shared" ref="O626" si="592">E624*(1-E626)-E628*(1-E630)</f>
        <v>0</v>
      </c>
      <c r="P626" s="436">
        <f t="shared" ref="P626" si="593">F624*(1-F626)-F628*(1-F630)</f>
        <v>0</v>
      </c>
      <c r="Q626" s="436">
        <f t="shared" ref="Q626" si="594">G624*(1-G626)-G628*(1-G630)</f>
        <v>0</v>
      </c>
      <c r="R626" s="436">
        <f t="shared" ref="R626" si="595">H624*(1-H626)-H628*(1-H630)</f>
        <v>0</v>
      </c>
      <c r="S626" s="436">
        <f t="shared" ref="S626" si="596">I624*(1-I626)-I628*(1-I630)</f>
        <v>0</v>
      </c>
    </row>
    <row r="627" spans="1:19">
      <c r="A627" s="506">
        <f t="shared" si="533"/>
        <v>0</v>
      </c>
      <c r="B627" s="471" t="s">
        <v>238</v>
      </c>
      <c r="C627" s="471"/>
      <c r="D627" s="472"/>
      <c r="E627" s="473"/>
      <c r="F627" s="473"/>
      <c r="G627" s="473"/>
      <c r="H627" s="473"/>
      <c r="I627" s="473"/>
      <c r="J627" s="474"/>
    </row>
    <row r="628" spans="1:19">
      <c r="A628" s="506">
        <f t="shared" si="533"/>
        <v>0</v>
      </c>
      <c r="B628" s="466" t="s">
        <v>239</v>
      </c>
      <c r="C628" s="467"/>
      <c r="D628" s="495"/>
      <c r="E628" s="495"/>
      <c r="F628" s="495"/>
      <c r="G628" s="495"/>
      <c r="H628" s="495"/>
      <c r="I628" s="495"/>
      <c r="J628" s="496"/>
    </row>
    <row r="629" spans="1:19">
      <c r="A629" s="506">
        <f t="shared" si="533"/>
        <v>0</v>
      </c>
      <c r="B629" s="466" t="s">
        <v>240</v>
      </c>
      <c r="C629" s="467"/>
      <c r="D629" s="497"/>
      <c r="E629" s="497"/>
      <c r="F629" s="497"/>
      <c r="G629" s="497"/>
      <c r="H629" s="497"/>
      <c r="I629" s="497"/>
      <c r="J629" s="498"/>
    </row>
    <row r="630" spans="1:19" ht="13.5" thickBot="1">
      <c r="A630" s="506">
        <f t="shared" si="533"/>
        <v>0</v>
      </c>
      <c r="B630" s="468" t="s">
        <v>241</v>
      </c>
      <c r="C630" s="475">
        <f>(13-C629)/12</f>
        <v>1.0833333333333333</v>
      </c>
      <c r="D630" s="469">
        <f t="shared" ref="D630:J630" si="597">(13-ROUND(D629,1))/12</f>
        <v>1.0833333333333333</v>
      </c>
      <c r="E630" s="469">
        <f t="shared" si="597"/>
        <v>1.0833333333333333</v>
      </c>
      <c r="F630" s="469">
        <f t="shared" si="597"/>
        <v>1.0833333333333333</v>
      </c>
      <c r="G630" s="469">
        <f t="shared" si="597"/>
        <v>1.0833333333333333</v>
      </c>
      <c r="H630" s="469">
        <f t="shared" si="597"/>
        <v>1.0833333333333333</v>
      </c>
      <c r="I630" s="469">
        <f t="shared" si="597"/>
        <v>1.0833333333333333</v>
      </c>
      <c r="J630" s="470">
        <f t="shared" si="597"/>
        <v>1.0833333333333333</v>
      </c>
    </row>
    <row r="631" spans="1:19">
      <c r="A631" s="506">
        <f t="shared" si="533"/>
        <v>0</v>
      </c>
      <c r="B631" s="431" t="s">
        <v>242</v>
      </c>
      <c r="C631" s="476"/>
      <c r="D631" s="477">
        <f>DATE(D$25,INT(D625),1+30*(D625-INT(D625)))</f>
        <v>44531</v>
      </c>
      <c r="E631" s="477">
        <f t="shared" ref="E631:J631" si="598">DATE(E$25,INT(E625),1+30*(E625-INT(E625)))</f>
        <v>44896</v>
      </c>
      <c r="F631" s="477">
        <f t="shared" si="598"/>
        <v>45261</v>
      </c>
      <c r="G631" s="477">
        <f t="shared" si="598"/>
        <v>45627</v>
      </c>
      <c r="H631" s="477">
        <f t="shared" si="598"/>
        <v>45992</v>
      </c>
      <c r="I631" s="477">
        <f t="shared" si="598"/>
        <v>46357</v>
      </c>
      <c r="J631" s="478">
        <f t="shared" si="598"/>
        <v>46722</v>
      </c>
    </row>
    <row r="632" spans="1:19" ht="13.5" thickBot="1">
      <c r="A632" s="506">
        <f t="shared" si="533"/>
        <v>0</v>
      </c>
      <c r="B632" s="479" t="s">
        <v>243</v>
      </c>
      <c r="C632" s="480">
        <f>DATE(C$25,INT(C629),1+30*(C629-INT(C629)))</f>
        <v>44166</v>
      </c>
      <c r="D632" s="481">
        <f>DATE(D$25,INT(D629),1+30*(D629-INT(D629)))</f>
        <v>44531</v>
      </c>
      <c r="E632" s="481">
        <f t="shared" ref="E632:J632" si="599">DATE(E$25,INT(E629),1+30*(E629-INT(E629)))</f>
        <v>44896</v>
      </c>
      <c r="F632" s="481">
        <f t="shared" si="599"/>
        <v>45261</v>
      </c>
      <c r="G632" s="481">
        <f t="shared" si="599"/>
        <v>45627</v>
      </c>
      <c r="H632" s="481">
        <f t="shared" si="599"/>
        <v>45992</v>
      </c>
      <c r="I632" s="481">
        <f t="shared" si="599"/>
        <v>46357</v>
      </c>
      <c r="J632" s="482">
        <f t="shared" si="599"/>
        <v>46722</v>
      </c>
    </row>
    <row r="633" spans="1:19" ht="6" customHeight="1" thickBot="1">
      <c r="A633" s="506">
        <f t="shared" si="533"/>
        <v>0</v>
      </c>
      <c r="B633" s="430"/>
      <c r="C633" s="430"/>
      <c r="D633" s="430"/>
      <c r="E633" s="430"/>
      <c r="F633" s="430"/>
      <c r="G633" s="430"/>
      <c r="H633" s="430"/>
      <c r="I633" s="430"/>
      <c r="J633" s="438"/>
    </row>
    <row r="634" spans="1:19" ht="13.5" hidden="1" thickBot="1">
      <c r="A634" s="506">
        <f t="shared" si="533"/>
        <v>0</v>
      </c>
      <c r="B634" s="430"/>
      <c r="C634" s="430"/>
      <c r="D634" s="430"/>
      <c r="E634" s="430"/>
      <c r="F634" s="430"/>
      <c r="G634" s="430"/>
      <c r="H634" s="430"/>
      <c r="I634" s="430"/>
      <c r="J634" s="438"/>
    </row>
    <row r="635" spans="1:19" ht="13.5" hidden="1" thickBot="1">
      <c r="A635" s="506">
        <f t="shared" si="533"/>
        <v>0</v>
      </c>
      <c r="B635" s="485"/>
      <c r="C635" s="438"/>
      <c r="D635" s="438"/>
      <c r="E635" s="486"/>
      <c r="F635" s="486"/>
      <c r="G635" s="486"/>
      <c r="H635" s="486"/>
      <c r="I635" s="486"/>
      <c r="J635" s="486"/>
    </row>
    <row r="636" spans="1:19" ht="13.5" hidden="1" thickBot="1">
      <c r="A636" s="506">
        <f t="shared" si="533"/>
        <v>0</v>
      </c>
      <c r="B636" s="485"/>
      <c r="C636" s="438"/>
      <c r="D636" s="438"/>
      <c r="E636" s="486"/>
      <c r="F636" s="486"/>
      <c r="G636" s="486"/>
      <c r="H636" s="486"/>
      <c r="I636" s="486"/>
      <c r="J636" s="486"/>
    </row>
    <row r="637" spans="1:19" ht="13.5" hidden="1" thickBot="1">
      <c r="A637" s="506">
        <f t="shared" si="533"/>
        <v>0</v>
      </c>
      <c r="B637" s="485"/>
      <c r="C637" s="438"/>
      <c r="D637" s="438"/>
      <c r="E637" s="486"/>
      <c r="F637" s="486"/>
      <c r="G637" s="486"/>
      <c r="H637" s="486"/>
      <c r="I637" s="486"/>
      <c r="J637" s="486"/>
    </row>
    <row r="638" spans="1:19" ht="13.5" hidden="1" thickBot="1">
      <c r="A638" s="506">
        <f t="shared" si="533"/>
        <v>0</v>
      </c>
      <c r="B638" s="487"/>
      <c r="C638" s="438"/>
      <c r="D638" s="438"/>
      <c r="E638" s="469"/>
      <c r="F638" s="469"/>
      <c r="G638" s="469"/>
      <c r="H638" s="469"/>
      <c r="I638" s="469"/>
      <c r="J638" s="469"/>
    </row>
    <row r="639" spans="1:19" ht="16.5" thickBot="1">
      <c r="A639" s="506">
        <f t="shared" si="533"/>
        <v>0</v>
      </c>
      <c r="B639" s="494" t="s">
        <v>253</v>
      </c>
      <c r="C639" s="461"/>
      <c r="D639" s="462">
        <f t="shared" ref="D639:J639" si="600">D$25</f>
        <v>2022</v>
      </c>
      <c r="E639" s="462">
        <f t="shared" si="600"/>
        <v>2023</v>
      </c>
      <c r="F639" s="462">
        <f t="shared" si="600"/>
        <v>2024</v>
      </c>
      <c r="G639" s="462">
        <f t="shared" si="600"/>
        <v>2025</v>
      </c>
      <c r="H639" s="462">
        <f t="shared" si="600"/>
        <v>2026</v>
      </c>
      <c r="I639" s="462">
        <f t="shared" si="600"/>
        <v>2027</v>
      </c>
      <c r="J639" s="463">
        <f t="shared" si="600"/>
        <v>2028</v>
      </c>
      <c r="L639" s="508" t="str">
        <f>B639</f>
        <v>Catégorie d'emploi 11 : xxx</v>
      </c>
      <c r="M639" s="491">
        <v>2022</v>
      </c>
      <c r="N639" s="492">
        <v>2023</v>
      </c>
      <c r="O639" s="492">
        <v>2024</v>
      </c>
      <c r="P639" s="492">
        <v>2025</v>
      </c>
      <c r="Q639" s="492">
        <v>2026</v>
      </c>
      <c r="R639" s="492">
        <v>2027</v>
      </c>
      <c r="S639" s="493">
        <v>2028</v>
      </c>
    </row>
    <row r="640" spans="1:19" ht="13.5" thickBot="1">
      <c r="A640" s="506">
        <f t="shared" si="533"/>
        <v>0</v>
      </c>
      <c r="B640" s="464" t="s">
        <v>234</v>
      </c>
      <c r="C640" s="464"/>
      <c r="D640" s="438"/>
      <c r="E640" s="438"/>
      <c r="F640" s="438"/>
      <c r="G640" s="438"/>
      <c r="H640" s="438"/>
      <c r="I640" s="438"/>
      <c r="J640" s="465"/>
      <c r="L640" s="435" t="s">
        <v>224</v>
      </c>
      <c r="M640" s="436">
        <f>D641-D645</f>
        <v>0</v>
      </c>
      <c r="N640" s="436">
        <f>E641-E645</f>
        <v>0</v>
      </c>
      <c r="O640" s="436">
        <f t="shared" ref="O640" si="601">F641-F645</f>
        <v>0</v>
      </c>
      <c r="P640" s="436">
        <f t="shared" ref="P640" si="602">G641-G645</f>
        <v>0</v>
      </c>
      <c r="Q640" s="436">
        <f t="shared" ref="Q640" si="603">H641-H645</f>
        <v>0</v>
      </c>
      <c r="R640" s="436">
        <f t="shared" ref="R640" si="604">I641-I645</f>
        <v>0</v>
      </c>
      <c r="S640" s="436">
        <f t="shared" ref="S640" si="605">J641-J645</f>
        <v>0</v>
      </c>
    </row>
    <row r="641" spans="1:19" ht="13.5" thickBot="1">
      <c r="A641" s="506">
        <f t="shared" si="533"/>
        <v>0</v>
      </c>
      <c r="B641" s="466" t="s">
        <v>235</v>
      </c>
      <c r="C641" s="467"/>
      <c r="D641" s="495"/>
      <c r="E641" s="495"/>
      <c r="F641" s="495"/>
      <c r="G641" s="495"/>
      <c r="H641" s="495"/>
      <c r="I641" s="495"/>
      <c r="J641" s="496"/>
      <c r="L641" s="441" t="s">
        <v>226</v>
      </c>
      <c r="M641" s="442"/>
      <c r="N641" s="436">
        <f t="shared" ref="N641:S641" si="606">N642+N643</f>
        <v>0</v>
      </c>
      <c r="O641" s="436">
        <f t="shared" si="606"/>
        <v>0</v>
      </c>
      <c r="P641" s="436">
        <f t="shared" si="606"/>
        <v>0</v>
      </c>
      <c r="Q641" s="436">
        <f t="shared" si="606"/>
        <v>0</v>
      </c>
      <c r="R641" s="436">
        <f t="shared" si="606"/>
        <v>0</v>
      </c>
      <c r="S641" s="436">
        <f t="shared" si="606"/>
        <v>0</v>
      </c>
    </row>
    <row r="642" spans="1:19" ht="13.5" thickBot="1">
      <c r="A642" s="506">
        <f t="shared" si="533"/>
        <v>0</v>
      </c>
      <c r="B642" s="466" t="s">
        <v>236</v>
      </c>
      <c r="C642" s="467"/>
      <c r="D642" s="497"/>
      <c r="E642" s="497"/>
      <c r="F642" s="497"/>
      <c r="G642" s="497"/>
      <c r="H642" s="497"/>
      <c r="I642" s="497"/>
      <c r="J642" s="498"/>
      <c r="L642" s="447" t="s">
        <v>228</v>
      </c>
      <c r="M642" s="436">
        <f>(D641*D643)-(D645*D647)</f>
        <v>0</v>
      </c>
      <c r="N642" s="436">
        <f>(E641*E643)-(E645*E647)</f>
        <v>0</v>
      </c>
      <c r="O642" s="436">
        <f t="shared" ref="O642" si="607">(F641*F643)-(F645*F647)</f>
        <v>0</v>
      </c>
      <c r="P642" s="436">
        <f t="shared" ref="P642" si="608">(G641*G643)-(G645*G647)</f>
        <v>0</v>
      </c>
      <c r="Q642" s="436">
        <f t="shared" ref="Q642" si="609">(H641*H643)-(H645*H647)</f>
        <v>0</v>
      </c>
      <c r="R642" s="436">
        <f t="shared" ref="R642" si="610">(I641*I643)-(I645*I647)</f>
        <v>0</v>
      </c>
      <c r="S642" s="436">
        <f t="shared" ref="S642" si="611">(J641*J643)-(J645*J647)</f>
        <v>0</v>
      </c>
    </row>
    <row r="643" spans="1:19" ht="13.5" thickBot="1">
      <c r="A643" s="506">
        <f t="shared" ref="A643:A666" si="612">A642</f>
        <v>0</v>
      </c>
      <c r="B643" s="468" t="s">
        <v>237</v>
      </c>
      <c r="C643" s="466"/>
      <c r="D643" s="469">
        <f t="shared" ref="D643:J643" si="613">(13-ROUND(D642,1))/12</f>
        <v>1.0833333333333333</v>
      </c>
      <c r="E643" s="469">
        <f t="shared" si="613"/>
        <v>1.0833333333333333</v>
      </c>
      <c r="F643" s="469">
        <f t="shared" si="613"/>
        <v>1.0833333333333333</v>
      </c>
      <c r="G643" s="469">
        <f t="shared" si="613"/>
        <v>1.0833333333333333</v>
      </c>
      <c r="H643" s="469">
        <f t="shared" si="613"/>
        <v>1.0833333333333333</v>
      </c>
      <c r="I643" s="469">
        <f t="shared" si="613"/>
        <v>1.0833333333333333</v>
      </c>
      <c r="J643" s="470">
        <f t="shared" si="613"/>
        <v>1.0833333333333333</v>
      </c>
      <c r="L643" s="452" t="s">
        <v>230</v>
      </c>
      <c r="M643" s="442"/>
      <c r="N643" s="436">
        <f>D641*(1-D643)-D645*(1-D647)</f>
        <v>0</v>
      </c>
      <c r="O643" s="436">
        <f t="shared" ref="O643" si="614">E641*(1-E643)-E645*(1-E647)</f>
        <v>0</v>
      </c>
      <c r="P643" s="436">
        <f t="shared" ref="P643" si="615">F641*(1-F643)-F645*(1-F647)</f>
        <v>0</v>
      </c>
      <c r="Q643" s="436">
        <f t="shared" ref="Q643" si="616">G641*(1-G643)-G645*(1-G647)</f>
        <v>0</v>
      </c>
      <c r="R643" s="436">
        <f t="shared" ref="R643" si="617">H641*(1-H643)-H645*(1-H647)</f>
        <v>0</v>
      </c>
      <c r="S643" s="436">
        <f t="shared" ref="S643" si="618">I641*(1-I643)-I645*(1-I647)</f>
        <v>0</v>
      </c>
    </row>
    <row r="644" spans="1:19">
      <c r="A644" s="506">
        <f t="shared" si="612"/>
        <v>0</v>
      </c>
      <c r="B644" s="471" t="s">
        <v>238</v>
      </c>
      <c r="C644" s="471"/>
      <c r="D644" s="472"/>
      <c r="E644" s="473"/>
      <c r="F644" s="473"/>
      <c r="G644" s="473"/>
      <c r="H644" s="473"/>
      <c r="I644" s="473"/>
      <c r="J644" s="474"/>
    </row>
    <row r="645" spans="1:19">
      <c r="A645" s="506">
        <f t="shared" si="612"/>
        <v>0</v>
      </c>
      <c r="B645" s="466" t="s">
        <v>239</v>
      </c>
      <c r="C645" s="467"/>
      <c r="D645" s="495"/>
      <c r="E645" s="495"/>
      <c r="F645" s="495"/>
      <c r="G645" s="495"/>
      <c r="H645" s="495"/>
      <c r="I645" s="495"/>
      <c r="J645" s="496"/>
    </row>
    <row r="646" spans="1:19">
      <c r="A646" s="506">
        <f t="shared" si="612"/>
        <v>0</v>
      </c>
      <c r="B646" s="466" t="s">
        <v>240</v>
      </c>
      <c r="C646" s="467"/>
      <c r="D646" s="497"/>
      <c r="E646" s="497"/>
      <c r="F646" s="497"/>
      <c r="G646" s="497"/>
      <c r="H646" s="497"/>
      <c r="I646" s="497"/>
      <c r="J646" s="498"/>
    </row>
    <row r="647" spans="1:19" ht="13.5" thickBot="1">
      <c r="A647" s="506">
        <f t="shared" si="612"/>
        <v>0</v>
      </c>
      <c r="B647" s="468" t="s">
        <v>241</v>
      </c>
      <c r="C647" s="475">
        <f>(13-C646)/12</f>
        <v>1.0833333333333333</v>
      </c>
      <c r="D647" s="469">
        <f t="shared" ref="D647:J647" si="619">(13-ROUND(D646,1))/12</f>
        <v>1.0833333333333333</v>
      </c>
      <c r="E647" s="469">
        <f t="shared" si="619"/>
        <v>1.0833333333333333</v>
      </c>
      <c r="F647" s="469">
        <f t="shared" si="619"/>
        <v>1.0833333333333333</v>
      </c>
      <c r="G647" s="469">
        <f t="shared" si="619"/>
        <v>1.0833333333333333</v>
      </c>
      <c r="H647" s="469">
        <f t="shared" si="619"/>
        <v>1.0833333333333333</v>
      </c>
      <c r="I647" s="469">
        <f t="shared" si="619"/>
        <v>1.0833333333333333</v>
      </c>
      <c r="J647" s="470">
        <f t="shared" si="619"/>
        <v>1.0833333333333333</v>
      </c>
    </row>
    <row r="648" spans="1:19">
      <c r="A648" s="506">
        <f t="shared" si="612"/>
        <v>0</v>
      </c>
      <c r="B648" s="431" t="s">
        <v>242</v>
      </c>
      <c r="C648" s="476"/>
      <c r="D648" s="477">
        <f>DATE(D$25,INT(D642),1+30*(D642-INT(D642)))</f>
        <v>44531</v>
      </c>
      <c r="E648" s="477">
        <f t="shared" ref="E648:J648" si="620">DATE(E$25,INT(E642),1+30*(E642-INT(E642)))</f>
        <v>44896</v>
      </c>
      <c r="F648" s="477">
        <f t="shared" si="620"/>
        <v>45261</v>
      </c>
      <c r="G648" s="477">
        <f t="shared" si="620"/>
        <v>45627</v>
      </c>
      <c r="H648" s="477">
        <f t="shared" si="620"/>
        <v>45992</v>
      </c>
      <c r="I648" s="477">
        <f t="shared" si="620"/>
        <v>46357</v>
      </c>
      <c r="J648" s="478">
        <f t="shared" si="620"/>
        <v>46722</v>
      </c>
    </row>
    <row r="649" spans="1:19" ht="13.5" thickBot="1">
      <c r="A649" s="506">
        <f t="shared" si="612"/>
        <v>0</v>
      </c>
      <c r="B649" s="479" t="s">
        <v>243</v>
      </c>
      <c r="C649" s="480">
        <f>DATE(C$25,INT(C646),1+30*(C646-INT(C646)))</f>
        <v>44166</v>
      </c>
      <c r="D649" s="481">
        <f>DATE(D$25,INT(D646),1+30*(D646-INT(D646)))</f>
        <v>44531</v>
      </c>
      <c r="E649" s="481">
        <f t="shared" ref="E649:J649" si="621">DATE(E$25,INT(E646),1+30*(E646-INT(E646)))</f>
        <v>44896</v>
      </c>
      <c r="F649" s="481">
        <f t="shared" si="621"/>
        <v>45261</v>
      </c>
      <c r="G649" s="481">
        <f t="shared" si="621"/>
        <v>45627</v>
      </c>
      <c r="H649" s="481">
        <f t="shared" si="621"/>
        <v>45992</v>
      </c>
      <c r="I649" s="481">
        <f t="shared" si="621"/>
        <v>46357</v>
      </c>
      <c r="J649" s="482">
        <f t="shared" si="621"/>
        <v>46722</v>
      </c>
    </row>
    <row r="650" spans="1:19" ht="6" customHeight="1" thickBot="1">
      <c r="A650" s="506">
        <f t="shared" si="612"/>
        <v>0</v>
      </c>
      <c r="B650" s="430"/>
      <c r="C650" s="430"/>
      <c r="D650" s="430"/>
      <c r="E650" s="430"/>
      <c r="F650" s="430"/>
      <c r="G650" s="430"/>
      <c r="H650" s="430"/>
      <c r="I650" s="430"/>
      <c r="J650" s="438"/>
    </row>
    <row r="651" spans="1:19" ht="13.5" hidden="1" thickBot="1">
      <c r="A651" s="506">
        <f t="shared" si="612"/>
        <v>0</v>
      </c>
      <c r="B651" s="430"/>
      <c r="C651" s="430"/>
      <c r="D651" s="430"/>
      <c r="E651" s="430"/>
      <c r="F651" s="430"/>
      <c r="G651" s="430"/>
      <c r="H651" s="430"/>
      <c r="I651" s="430"/>
      <c r="J651" s="438"/>
    </row>
    <row r="652" spans="1:19" ht="13.5" hidden="1" thickBot="1">
      <c r="A652" s="506">
        <f t="shared" si="612"/>
        <v>0</v>
      </c>
      <c r="B652" s="485"/>
      <c r="C652" s="438"/>
      <c r="D652" s="438"/>
      <c r="E652" s="486"/>
      <c r="F652" s="486"/>
      <c r="G652" s="486"/>
      <c r="H652" s="486"/>
      <c r="I652" s="486"/>
      <c r="J652" s="486"/>
    </row>
    <row r="653" spans="1:19" ht="13.5" hidden="1" thickBot="1">
      <c r="A653" s="506">
        <f t="shared" si="612"/>
        <v>0</v>
      </c>
      <c r="B653" s="485"/>
      <c r="C653" s="438"/>
      <c r="D653" s="438"/>
      <c r="E653" s="486"/>
      <c r="F653" s="486"/>
      <c r="G653" s="486"/>
      <c r="H653" s="486"/>
      <c r="I653" s="486"/>
      <c r="J653" s="486"/>
    </row>
    <row r="654" spans="1:19" ht="13.5" hidden="1" thickBot="1">
      <c r="A654" s="506">
        <f t="shared" si="612"/>
        <v>0</v>
      </c>
      <c r="B654" s="485"/>
      <c r="C654" s="438"/>
      <c r="D654" s="438"/>
      <c r="E654" s="486"/>
      <c r="F654" s="486"/>
      <c r="G654" s="486"/>
      <c r="H654" s="486"/>
      <c r="I654" s="486"/>
      <c r="J654" s="486"/>
    </row>
    <row r="655" spans="1:19" ht="13.5" hidden="1" thickBot="1">
      <c r="A655" s="506">
        <f t="shared" si="612"/>
        <v>0</v>
      </c>
      <c r="B655" s="487"/>
      <c r="C655" s="438"/>
      <c r="D655" s="438"/>
      <c r="E655" s="469"/>
      <c r="F655" s="469"/>
      <c r="G655" s="469"/>
      <c r="H655" s="469"/>
      <c r="I655" s="469"/>
      <c r="J655" s="469"/>
    </row>
    <row r="656" spans="1:19" ht="16.5" thickBot="1">
      <c r="A656" s="506">
        <f t="shared" si="612"/>
        <v>0</v>
      </c>
      <c r="B656" s="494" t="s">
        <v>254</v>
      </c>
      <c r="C656" s="461"/>
      <c r="D656" s="462">
        <f t="shared" ref="D656:J656" si="622">D$25</f>
        <v>2022</v>
      </c>
      <c r="E656" s="462">
        <f t="shared" si="622"/>
        <v>2023</v>
      </c>
      <c r="F656" s="462">
        <f t="shared" si="622"/>
        <v>2024</v>
      </c>
      <c r="G656" s="462">
        <f t="shared" si="622"/>
        <v>2025</v>
      </c>
      <c r="H656" s="462">
        <f t="shared" si="622"/>
        <v>2026</v>
      </c>
      <c r="I656" s="462">
        <f t="shared" si="622"/>
        <v>2027</v>
      </c>
      <c r="J656" s="463">
        <f t="shared" si="622"/>
        <v>2028</v>
      </c>
      <c r="L656" s="508" t="str">
        <f>B656</f>
        <v>Catégorie d'emploi 12 : Ouvriers de l'Etat</v>
      </c>
      <c r="M656" s="491">
        <v>2022</v>
      </c>
      <c r="N656" s="492">
        <v>2023</v>
      </c>
      <c r="O656" s="492">
        <v>2024</v>
      </c>
      <c r="P656" s="492">
        <v>2025</v>
      </c>
      <c r="Q656" s="492">
        <v>2026</v>
      </c>
      <c r="R656" s="492">
        <v>2027</v>
      </c>
      <c r="S656" s="493">
        <v>2028</v>
      </c>
    </row>
    <row r="657" spans="1:19" ht="13.5" thickBot="1">
      <c r="A657" s="506">
        <f t="shared" si="612"/>
        <v>0</v>
      </c>
      <c r="B657" s="464" t="s">
        <v>234</v>
      </c>
      <c r="C657" s="464"/>
      <c r="D657" s="438"/>
      <c r="E657" s="438"/>
      <c r="F657" s="438"/>
      <c r="G657" s="438"/>
      <c r="H657" s="438"/>
      <c r="I657" s="438"/>
      <c r="J657" s="465"/>
      <c r="L657" s="435" t="s">
        <v>224</v>
      </c>
      <c r="M657" s="436">
        <f>D658-D662</f>
        <v>0</v>
      </c>
      <c r="N657" s="436">
        <f>E658-E662</f>
        <v>0</v>
      </c>
      <c r="O657" s="436">
        <f t="shared" ref="O657" si="623">F658-F662</f>
        <v>0</v>
      </c>
      <c r="P657" s="436">
        <f t="shared" ref="P657" si="624">G658-G662</f>
        <v>0</v>
      </c>
      <c r="Q657" s="436">
        <f t="shared" ref="Q657" si="625">H658-H662</f>
        <v>0</v>
      </c>
      <c r="R657" s="436">
        <f t="shared" ref="R657" si="626">I658-I662</f>
        <v>0</v>
      </c>
      <c r="S657" s="436">
        <f t="shared" ref="S657" si="627">J658-J662</f>
        <v>0</v>
      </c>
    </row>
    <row r="658" spans="1:19" ht="13.5" thickBot="1">
      <c r="A658" s="506">
        <f t="shared" si="612"/>
        <v>0</v>
      </c>
      <c r="B658" s="466" t="s">
        <v>235</v>
      </c>
      <c r="C658" s="467"/>
      <c r="D658" s="495"/>
      <c r="E658" s="495"/>
      <c r="F658" s="495"/>
      <c r="G658" s="495"/>
      <c r="H658" s="495"/>
      <c r="I658" s="495"/>
      <c r="J658" s="496"/>
      <c r="L658" s="441" t="s">
        <v>226</v>
      </c>
      <c r="M658" s="442"/>
      <c r="N658" s="436">
        <f t="shared" ref="N658:S658" si="628">N659+N660</f>
        <v>0</v>
      </c>
      <c r="O658" s="436">
        <f t="shared" si="628"/>
        <v>0</v>
      </c>
      <c r="P658" s="436">
        <f t="shared" si="628"/>
        <v>0</v>
      </c>
      <c r="Q658" s="436">
        <f t="shared" si="628"/>
        <v>0</v>
      </c>
      <c r="R658" s="436">
        <f t="shared" si="628"/>
        <v>0</v>
      </c>
      <c r="S658" s="436">
        <f t="shared" si="628"/>
        <v>0</v>
      </c>
    </row>
    <row r="659" spans="1:19" ht="13.5" thickBot="1">
      <c r="A659" s="506">
        <f t="shared" si="612"/>
        <v>0</v>
      </c>
      <c r="B659" s="466" t="s">
        <v>236</v>
      </c>
      <c r="C659" s="467"/>
      <c r="D659" s="497"/>
      <c r="E659" s="497"/>
      <c r="F659" s="497"/>
      <c r="G659" s="497"/>
      <c r="H659" s="497"/>
      <c r="I659" s="497"/>
      <c r="J659" s="498"/>
      <c r="L659" s="447" t="s">
        <v>228</v>
      </c>
      <c r="M659" s="436">
        <f>(D658*D660)-(D662*D664)</f>
        <v>0</v>
      </c>
      <c r="N659" s="436">
        <f>(E658*E660)-(E662*E664)</f>
        <v>0</v>
      </c>
      <c r="O659" s="436">
        <f t="shared" ref="O659" si="629">(F658*F660)-(F662*F664)</f>
        <v>0</v>
      </c>
      <c r="P659" s="436">
        <f t="shared" ref="P659" si="630">(G658*G660)-(G662*G664)</f>
        <v>0</v>
      </c>
      <c r="Q659" s="436">
        <f t="shared" ref="Q659" si="631">(H658*H660)-(H662*H664)</f>
        <v>0</v>
      </c>
      <c r="R659" s="436">
        <f t="shared" ref="R659" si="632">(I658*I660)-(I662*I664)</f>
        <v>0</v>
      </c>
      <c r="S659" s="436">
        <f t="shared" ref="S659" si="633">(J658*J660)-(J662*J664)</f>
        <v>0</v>
      </c>
    </row>
    <row r="660" spans="1:19" ht="13.5" thickBot="1">
      <c r="A660" s="506">
        <f t="shared" si="612"/>
        <v>0</v>
      </c>
      <c r="B660" s="468" t="s">
        <v>237</v>
      </c>
      <c r="C660" s="466"/>
      <c r="D660" s="469">
        <f t="shared" ref="D660:J660" si="634">(13-ROUND(D659,1))/12</f>
        <v>1.0833333333333333</v>
      </c>
      <c r="E660" s="469">
        <f t="shared" si="634"/>
        <v>1.0833333333333333</v>
      </c>
      <c r="F660" s="469">
        <f t="shared" si="634"/>
        <v>1.0833333333333333</v>
      </c>
      <c r="G660" s="469">
        <f t="shared" si="634"/>
        <v>1.0833333333333333</v>
      </c>
      <c r="H660" s="469">
        <f t="shared" si="634"/>
        <v>1.0833333333333333</v>
      </c>
      <c r="I660" s="469">
        <f t="shared" si="634"/>
        <v>1.0833333333333333</v>
      </c>
      <c r="J660" s="470">
        <f t="shared" si="634"/>
        <v>1.0833333333333333</v>
      </c>
      <c r="L660" s="452" t="s">
        <v>230</v>
      </c>
      <c r="M660" s="442"/>
      <c r="N660" s="436">
        <f>D658*(1-D660)-D662*(1-D664)</f>
        <v>0</v>
      </c>
      <c r="O660" s="436">
        <f t="shared" ref="O660" si="635">E658*(1-E660)-E662*(1-E664)</f>
        <v>0</v>
      </c>
      <c r="P660" s="436">
        <f t="shared" ref="P660" si="636">F658*(1-F660)-F662*(1-F664)</f>
        <v>0</v>
      </c>
      <c r="Q660" s="436">
        <f t="shared" ref="Q660" si="637">G658*(1-G660)-G662*(1-G664)</f>
        <v>0</v>
      </c>
      <c r="R660" s="436">
        <f t="shared" ref="R660" si="638">H658*(1-H660)-H662*(1-H664)</f>
        <v>0</v>
      </c>
      <c r="S660" s="436">
        <f t="shared" ref="S660" si="639">I658*(1-I660)-I662*(1-I664)</f>
        <v>0</v>
      </c>
    </row>
    <row r="661" spans="1:19">
      <c r="A661" s="506">
        <f t="shared" si="612"/>
        <v>0</v>
      </c>
      <c r="B661" s="471" t="s">
        <v>238</v>
      </c>
      <c r="C661" s="471"/>
      <c r="D661" s="472"/>
      <c r="E661" s="473"/>
      <c r="F661" s="473"/>
      <c r="G661" s="473"/>
      <c r="H661" s="473"/>
      <c r="I661" s="473"/>
      <c r="J661" s="474"/>
    </row>
    <row r="662" spans="1:19">
      <c r="A662" s="506">
        <f t="shared" si="612"/>
        <v>0</v>
      </c>
      <c r="B662" s="466" t="s">
        <v>239</v>
      </c>
      <c r="C662" s="467"/>
      <c r="D662" s="495"/>
      <c r="E662" s="495"/>
      <c r="F662" s="495"/>
      <c r="G662" s="495"/>
      <c r="H662" s="495"/>
      <c r="I662" s="495"/>
      <c r="J662" s="496"/>
    </row>
    <row r="663" spans="1:19">
      <c r="A663" s="506">
        <f t="shared" si="612"/>
        <v>0</v>
      </c>
      <c r="B663" s="466" t="s">
        <v>240</v>
      </c>
      <c r="C663" s="467"/>
      <c r="D663" s="497"/>
      <c r="E663" s="497"/>
      <c r="F663" s="497"/>
      <c r="G663" s="497"/>
      <c r="H663" s="497"/>
      <c r="I663" s="497"/>
      <c r="J663" s="498"/>
    </row>
    <row r="664" spans="1:19" ht="13.5" thickBot="1">
      <c r="A664" s="506">
        <f t="shared" si="612"/>
        <v>0</v>
      </c>
      <c r="B664" s="468" t="s">
        <v>241</v>
      </c>
      <c r="C664" s="475">
        <f>(13-C663)/12</f>
        <v>1.0833333333333333</v>
      </c>
      <c r="D664" s="469">
        <f t="shared" ref="D664:J664" si="640">(13-ROUND(D663,1))/12</f>
        <v>1.0833333333333333</v>
      </c>
      <c r="E664" s="469">
        <f t="shared" si="640"/>
        <v>1.0833333333333333</v>
      </c>
      <c r="F664" s="469">
        <f t="shared" si="640"/>
        <v>1.0833333333333333</v>
      </c>
      <c r="G664" s="469">
        <f t="shared" si="640"/>
        <v>1.0833333333333333</v>
      </c>
      <c r="H664" s="469">
        <f t="shared" si="640"/>
        <v>1.0833333333333333</v>
      </c>
      <c r="I664" s="469">
        <f t="shared" si="640"/>
        <v>1.0833333333333333</v>
      </c>
      <c r="J664" s="470">
        <f t="shared" si="640"/>
        <v>1.0833333333333333</v>
      </c>
    </row>
    <row r="665" spans="1:19">
      <c r="A665" s="506">
        <f t="shared" si="612"/>
        <v>0</v>
      </c>
      <c r="B665" s="431" t="s">
        <v>242</v>
      </c>
      <c r="C665" s="476"/>
      <c r="D665" s="477">
        <f>DATE(D$25,INT(D659),1+30*(D659-INT(D659)))</f>
        <v>44531</v>
      </c>
      <c r="E665" s="477">
        <f t="shared" ref="E665:J665" si="641">DATE(E$25,INT(E659),1+30*(E659-INT(E659)))</f>
        <v>44896</v>
      </c>
      <c r="F665" s="477">
        <f t="shared" si="641"/>
        <v>45261</v>
      </c>
      <c r="G665" s="477">
        <f t="shared" si="641"/>
        <v>45627</v>
      </c>
      <c r="H665" s="477">
        <f t="shared" si="641"/>
        <v>45992</v>
      </c>
      <c r="I665" s="477">
        <f t="shared" si="641"/>
        <v>46357</v>
      </c>
      <c r="J665" s="478">
        <f t="shared" si="641"/>
        <v>46722</v>
      </c>
    </row>
    <row r="666" spans="1:19" ht="13.5" thickBot="1">
      <c r="A666" s="506">
        <f t="shared" si="612"/>
        <v>0</v>
      </c>
      <c r="B666" s="479" t="s">
        <v>243</v>
      </c>
      <c r="C666" s="480">
        <f>DATE(C$25,INT(C663),1+30*(C663-INT(C663)))</f>
        <v>44166</v>
      </c>
      <c r="D666" s="481">
        <f>DATE(D$25,INT(D663),1+30*(D663-INT(D663)))</f>
        <v>44531</v>
      </c>
      <c r="E666" s="481">
        <f t="shared" ref="E666:J666" si="642">DATE(E$25,INT(E663),1+30*(E663-INT(E663)))</f>
        <v>44896</v>
      </c>
      <c r="F666" s="481">
        <f t="shared" si="642"/>
        <v>45261</v>
      </c>
      <c r="G666" s="481">
        <f t="shared" si="642"/>
        <v>45627</v>
      </c>
      <c r="H666" s="481">
        <f t="shared" si="642"/>
        <v>45992</v>
      </c>
      <c r="I666" s="481">
        <f t="shared" si="642"/>
        <v>46357</v>
      </c>
      <c r="J666" s="482">
        <f t="shared" si="642"/>
        <v>46722</v>
      </c>
    </row>
    <row r="667" spans="1:19">
      <c r="A667" s="504"/>
      <c r="B667" s="505"/>
      <c r="C667" s="505"/>
      <c r="D667" s="505"/>
      <c r="E667" s="505"/>
      <c r="F667" s="505"/>
      <c r="G667" s="505"/>
      <c r="H667" s="505"/>
      <c r="I667" s="505"/>
      <c r="J667" s="505"/>
      <c r="K667" s="504"/>
      <c r="L667" s="504"/>
      <c r="M667" s="504"/>
      <c r="N667" s="504"/>
      <c r="O667" s="504"/>
      <c r="P667" s="504"/>
      <c r="Q667" s="504"/>
      <c r="R667" s="504"/>
      <c r="S667" s="504"/>
    </row>
    <row r="668" spans="1:19" ht="13.5" thickBot="1"/>
    <row r="669" spans="1:19" ht="19.149999999999999" customHeight="1" thickBot="1">
      <c r="A669" s="507" t="s">
        <v>82</v>
      </c>
      <c r="B669" s="503"/>
      <c r="C669" s="430">
        <v>2015</v>
      </c>
      <c r="D669" s="491">
        <v>2022</v>
      </c>
      <c r="E669" s="492">
        <v>2023</v>
      </c>
      <c r="F669" s="492">
        <v>2024</v>
      </c>
      <c r="G669" s="492">
        <v>2025</v>
      </c>
      <c r="H669" s="492">
        <v>2026</v>
      </c>
      <c r="I669" s="492">
        <v>2027</v>
      </c>
      <c r="J669" s="493">
        <v>2028</v>
      </c>
      <c r="L669" s="508">
        <f>B669</f>
        <v>0</v>
      </c>
      <c r="M669" s="491">
        <v>2022</v>
      </c>
      <c r="N669" s="492">
        <v>2023</v>
      </c>
      <c r="O669" s="492">
        <v>2024</v>
      </c>
      <c r="P669" s="492">
        <v>2025</v>
      </c>
      <c r="Q669" s="492">
        <v>2026</v>
      </c>
      <c r="R669" s="492">
        <v>2027</v>
      </c>
      <c r="S669" s="493">
        <v>2028</v>
      </c>
    </row>
    <row r="670" spans="1:19" ht="19.149999999999999" customHeight="1" thickBot="1">
      <c r="A670" s="506">
        <f>B669</f>
        <v>0</v>
      </c>
      <c r="B670" s="431" t="s">
        <v>223</v>
      </c>
      <c r="C670" s="432"/>
      <c r="D670" s="433">
        <f ca="1">SUMIF($B688:$C888,$B692,$D688:$D888)</f>
        <v>0</v>
      </c>
      <c r="E670" s="434">
        <f ca="1">SUMIF($B688:$C888,$B692,$E688:$E888)</f>
        <v>0</v>
      </c>
      <c r="F670" s="434">
        <f ca="1">SUMIF($B688:$C888,$B692,$F688:$F888)</f>
        <v>0</v>
      </c>
      <c r="G670" s="434">
        <f ca="1">SUMIF($B688:$C888,$B692,$G688:$G888)</f>
        <v>0</v>
      </c>
      <c r="H670" s="434">
        <f ca="1">SUMIF($B688:$C888,$B692,$H688:$H888)</f>
        <v>0</v>
      </c>
      <c r="I670" s="434">
        <f ca="1">SUMIF($B688:$C888,$B692,$I688:$I888)</f>
        <v>0</v>
      </c>
      <c r="J670" s="499">
        <f ca="1">SUMIF($B688:$C888,$B692,$J688:$J888)</f>
        <v>0</v>
      </c>
      <c r="L670" s="435" t="s">
        <v>224</v>
      </c>
      <c r="M670" s="436">
        <f>M691+M708+M725+M742+M759+M776+M793+M810+M827+M844+M861+M878</f>
        <v>0</v>
      </c>
      <c r="N670" s="436">
        <f>N691+N708+N725+N742+N759+N776+N793+N810+N827+N844+N861+N878</f>
        <v>0</v>
      </c>
      <c r="O670" s="436">
        <f t="shared" ref="O670:S670" si="643">O691+O708+O725+O742+O759+O776+O793+O810+O827+O844+O861+O878</f>
        <v>0</v>
      </c>
      <c r="P670" s="436">
        <f t="shared" si="643"/>
        <v>0</v>
      </c>
      <c r="Q670" s="436">
        <f t="shared" si="643"/>
        <v>0</v>
      </c>
      <c r="R670" s="436">
        <f t="shared" si="643"/>
        <v>0</v>
      </c>
      <c r="S670" s="436">
        <f t="shared" si="643"/>
        <v>0</v>
      </c>
    </row>
    <row r="671" spans="1:19" ht="19.149999999999999" customHeight="1" thickBot="1">
      <c r="A671" s="506">
        <f>A670</f>
        <v>0</v>
      </c>
      <c r="B671" s="437" t="s">
        <v>225</v>
      </c>
      <c r="C671" s="438"/>
      <c r="D671" s="439" t="str">
        <f t="shared" ref="D671:J671" ca="1" si="644">IFERROR(ROUND((D692*D693+D709*D710+D726*D727+D743*D744+D760*D761+D777*D778+D794*D795+D811*D812+D828*D829+D845*D846+D862*D863+D879*D880)/D670,1),"")</f>
        <v/>
      </c>
      <c r="E671" s="440" t="str">
        <f t="shared" ca="1" si="644"/>
        <v/>
      </c>
      <c r="F671" s="440" t="str">
        <f t="shared" ca="1" si="644"/>
        <v/>
      </c>
      <c r="G671" s="440" t="str">
        <f t="shared" ca="1" si="644"/>
        <v/>
      </c>
      <c r="H671" s="440" t="str">
        <f t="shared" ca="1" si="644"/>
        <v/>
      </c>
      <c r="I671" s="440" t="str">
        <f t="shared" ca="1" si="644"/>
        <v/>
      </c>
      <c r="J671" s="500" t="str">
        <f t="shared" ca="1" si="644"/>
        <v/>
      </c>
      <c r="L671" s="441" t="s">
        <v>226</v>
      </c>
      <c r="M671" s="442"/>
      <c r="N671" s="436">
        <f t="shared" ref="N671:S671" si="645">N692+N709+N726+N743+N760+N777+N794+N811+N828+N845+N862+N879</f>
        <v>0</v>
      </c>
      <c r="O671" s="436">
        <f t="shared" si="645"/>
        <v>0</v>
      </c>
      <c r="P671" s="436">
        <f t="shared" si="645"/>
        <v>0</v>
      </c>
      <c r="Q671" s="436">
        <f t="shared" si="645"/>
        <v>0</v>
      </c>
      <c r="R671" s="436">
        <f t="shared" si="645"/>
        <v>0</v>
      </c>
      <c r="S671" s="436">
        <f t="shared" si="645"/>
        <v>0</v>
      </c>
    </row>
    <row r="672" spans="1:19" ht="19.149999999999999" customHeight="1" thickBot="1">
      <c r="A672" s="506">
        <f t="shared" ref="A672:A735" si="646">A671</f>
        <v>0</v>
      </c>
      <c r="B672" s="443" t="s">
        <v>227</v>
      </c>
      <c r="C672" s="444"/>
      <c r="D672" s="445">
        <f>SUMIF($B686:$B888,$B696,$D686:$D888)</f>
        <v>0</v>
      </c>
      <c r="E672" s="446">
        <f>SUMIF($B688:$B888,$B696,$E688:$E888)</f>
        <v>0</v>
      </c>
      <c r="F672" s="446">
        <f>SUMIF($B688:$B888,$B696,$F688:$F888)</f>
        <v>0</v>
      </c>
      <c r="G672" s="446">
        <f>SUMIF($B688:$B888,$B696,$G688:$G888)</f>
        <v>0</v>
      </c>
      <c r="H672" s="446">
        <f ca="1">SUMIF($B688:$C888,$B696,$H688:$H888)</f>
        <v>0</v>
      </c>
      <c r="I672" s="446">
        <f>SUMIF($B688:$B888,$B696,$I688:$I888)</f>
        <v>0</v>
      </c>
      <c r="J672" s="501">
        <f ca="1">SUMIF($B688:$C888,$B696,$J688:$J888)</f>
        <v>0</v>
      </c>
      <c r="L672" s="447" t="s">
        <v>228</v>
      </c>
      <c r="M672" s="436">
        <f t="shared" ref="M672:S672" si="647">M693+M710+M727+M744+M761+M778+M795+M812+M829+M846+M863+M880</f>
        <v>0</v>
      </c>
      <c r="N672" s="436">
        <f t="shared" si="647"/>
        <v>0</v>
      </c>
      <c r="O672" s="436">
        <f t="shared" si="647"/>
        <v>0</v>
      </c>
      <c r="P672" s="436">
        <f t="shared" si="647"/>
        <v>0</v>
      </c>
      <c r="Q672" s="436">
        <f t="shared" si="647"/>
        <v>0</v>
      </c>
      <c r="R672" s="436">
        <f t="shared" si="647"/>
        <v>0</v>
      </c>
      <c r="S672" s="436">
        <f t="shared" si="647"/>
        <v>0</v>
      </c>
    </row>
    <row r="673" spans="1:19" ht="19.149999999999999" customHeight="1" thickBot="1">
      <c r="A673" s="506">
        <f t="shared" si="646"/>
        <v>0</v>
      </c>
      <c r="B673" s="448" t="s">
        <v>229</v>
      </c>
      <c r="C673" s="449"/>
      <c r="D673" s="450" t="str">
        <f t="shared" ref="D673:J673" si="648">IFERROR(ROUND((D696*D697+D713*D714+D730*D731+D747*D748+D764*D765+D781*D782+D798*D799+D815*D816+D832*D833+D849*D850+D866*D867+D883*D884)/D672,1),"")</f>
        <v/>
      </c>
      <c r="E673" s="451" t="str">
        <f t="shared" si="648"/>
        <v/>
      </c>
      <c r="F673" s="451" t="str">
        <f t="shared" si="648"/>
        <v/>
      </c>
      <c r="G673" s="451" t="str">
        <f t="shared" si="648"/>
        <v/>
      </c>
      <c r="H673" s="451" t="str">
        <f t="shared" ca="1" si="648"/>
        <v/>
      </c>
      <c r="I673" s="451" t="str">
        <f t="shared" si="648"/>
        <v/>
      </c>
      <c r="J673" s="502" t="str">
        <f t="shared" ca="1" si="648"/>
        <v/>
      </c>
      <c r="L673" s="452" t="s">
        <v>230</v>
      </c>
      <c r="M673" s="442"/>
      <c r="N673" s="436">
        <f t="shared" ref="N673:S673" si="649">N694+N711+N728+N745+N762+N779+N796+N813+N830+N847+N864+N881</f>
        <v>0</v>
      </c>
      <c r="O673" s="436">
        <f t="shared" si="649"/>
        <v>0</v>
      </c>
      <c r="P673" s="436">
        <f t="shared" si="649"/>
        <v>0</v>
      </c>
      <c r="Q673" s="436">
        <f t="shared" si="649"/>
        <v>0</v>
      </c>
      <c r="R673" s="436">
        <f t="shared" si="649"/>
        <v>0</v>
      </c>
      <c r="S673" s="436">
        <f t="shared" si="649"/>
        <v>0</v>
      </c>
    </row>
    <row r="674" spans="1:19" ht="15" customHeight="1">
      <c r="A674" s="506">
        <f t="shared" si="646"/>
        <v>0</v>
      </c>
      <c r="B674" s="430"/>
      <c r="C674" s="430"/>
      <c r="D674" s="430"/>
      <c r="E674" s="430"/>
      <c r="F674" s="430"/>
      <c r="G674" s="430"/>
      <c r="H674" s="430"/>
      <c r="I674" s="430"/>
      <c r="J674" s="438"/>
    </row>
    <row r="675" spans="1:19" hidden="1">
      <c r="A675" s="506">
        <f t="shared" si="646"/>
        <v>0</v>
      </c>
      <c r="B675" s="430"/>
      <c r="C675" s="430"/>
      <c r="D675" s="430"/>
      <c r="E675" s="430"/>
      <c r="F675" s="430"/>
      <c r="G675" s="430"/>
      <c r="H675" s="430"/>
      <c r="I675" s="430"/>
      <c r="J675" s="438"/>
    </row>
    <row r="676" spans="1:19" hidden="1">
      <c r="A676" s="506">
        <f t="shared" si="646"/>
        <v>0</v>
      </c>
      <c r="B676" s="453"/>
      <c r="C676" s="453"/>
      <c r="D676" s="453"/>
      <c r="E676" s="453"/>
      <c r="F676" s="453"/>
      <c r="G676" s="453"/>
      <c r="H676" s="453"/>
      <c r="I676" s="453"/>
      <c r="J676" s="454"/>
    </row>
    <row r="677" spans="1:19" hidden="1">
      <c r="A677" s="506">
        <f t="shared" si="646"/>
        <v>0</v>
      </c>
      <c r="B677" s="453"/>
      <c r="C677" s="453"/>
      <c r="D677" s="453"/>
      <c r="E677" s="453"/>
      <c r="F677" s="453"/>
      <c r="G677" s="453"/>
      <c r="H677" s="453"/>
      <c r="I677" s="453"/>
      <c r="J677" s="454"/>
    </row>
    <row r="678" spans="1:19" hidden="1">
      <c r="A678" s="506">
        <f t="shared" si="646"/>
        <v>0</v>
      </c>
      <c r="B678" s="453"/>
      <c r="C678" s="453"/>
      <c r="D678" s="453"/>
      <c r="E678" s="453"/>
      <c r="F678" s="453"/>
      <c r="G678" s="453"/>
      <c r="H678" s="453"/>
      <c r="I678" s="453"/>
      <c r="J678" s="454"/>
    </row>
    <row r="679" spans="1:19" hidden="1">
      <c r="A679" s="506">
        <f t="shared" si="646"/>
        <v>0</v>
      </c>
      <c r="B679" s="453"/>
      <c r="C679" s="453"/>
      <c r="D679" s="455"/>
      <c r="E679" s="453"/>
      <c r="F679" s="453"/>
      <c r="G679" s="453"/>
      <c r="H679" s="453"/>
      <c r="I679" s="453"/>
      <c r="J679" s="454"/>
    </row>
    <row r="680" spans="1:19" hidden="1">
      <c r="A680" s="506">
        <f t="shared" si="646"/>
        <v>0</v>
      </c>
      <c r="B680" s="453"/>
      <c r="C680" s="453"/>
      <c r="D680" s="453"/>
      <c r="E680" s="453"/>
      <c r="F680" s="453"/>
      <c r="G680" s="453"/>
      <c r="H680" s="453"/>
      <c r="I680" s="453"/>
      <c r="J680" s="454"/>
    </row>
    <row r="681" spans="1:19" hidden="1">
      <c r="A681" s="506">
        <f t="shared" si="646"/>
        <v>0</v>
      </c>
      <c r="B681" s="453"/>
      <c r="C681" s="453"/>
      <c r="D681" s="453"/>
      <c r="E681" s="453"/>
      <c r="F681" s="453"/>
      <c r="G681" s="453"/>
      <c r="H681" s="453"/>
      <c r="I681" s="453"/>
      <c r="J681" s="454"/>
    </row>
    <row r="682" spans="1:19" hidden="1">
      <c r="A682" s="506">
        <f t="shared" si="646"/>
        <v>0</v>
      </c>
      <c r="B682" s="453"/>
      <c r="C682" s="453"/>
      <c r="D682" s="453"/>
      <c r="E682" s="453"/>
      <c r="F682" s="453"/>
      <c r="G682" s="453"/>
      <c r="H682" s="453"/>
      <c r="I682" s="453"/>
      <c r="J682" s="454"/>
    </row>
    <row r="683" spans="1:19" hidden="1">
      <c r="A683" s="506">
        <f t="shared" si="646"/>
        <v>0</v>
      </c>
      <c r="B683" s="453"/>
      <c r="C683" s="453"/>
      <c r="D683" s="453"/>
      <c r="E683" s="453"/>
      <c r="F683" s="453"/>
      <c r="G683" s="453"/>
      <c r="H683" s="453"/>
      <c r="I683" s="453"/>
      <c r="J683" s="454"/>
    </row>
    <row r="684" spans="1:19" hidden="1">
      <c r="A684" s="506">
        <f t="shared" si="646"/>
        <v>0</v>
      </c>
      <c r="B684" s="453"/>
      <c r="C684" s="453"/>
      <c r="D684" s="453"/>
      <c r="E684" s="453"/>
      <c r="F684" s="453"/>
      <c r="G684" s="453"/>
      <c r="H684" s="453"/>
      <c r="I684" s="453"/>
      <c r="J684" s="454"/>
    </row>
    <row r="685" spans="1:19" hidden="1">
      <c r="A685" s="506">
        <f t="shared" si="646"/>
        <v>0</v>
      </c>
      <c r="B685" s="453"/>
      <c r="C685" s="453"/>
      <c r="D685" s="453"/>
      <c r="E685" s="453"/>
      <c r="F685" s="453"/>
      <c r="G685" s="453"/>
      <c r="H685" s="453"/>
      <c r="I685" s="453"/>
      <c r="J685" s="454"/>
    </row>
    <row r="686" spans="1:19" hidden="1">
      <c r="A686" s="506">
        <f t="shared" si="646"/>
        <v>0</v>
      </c>
      <c r="B686" s="456" t="s">
        <v>231</v>
      </c>
      <c r="C686" s="457"/>
      <c r="D686" s="430"/>
      <c r="E686" s="430"/>
      <c r="F686" s="430"/>
      <c r="G686" s="430"/>
      <c r="H686" s="430"/>
      <c r="I686" s="430"/>
      <c r="J686" s="438"/>
    </row>
    <row r="687" spans="1:19" ht="13.5" thickBot="1">
      <c r="A687" s="506">
        <f t="shared" si="646"/>
        <v>0</v>
      </c>
      <c r="B687" s="430"/>
      <c r="C687" s="430"/>
      <c r="D687" s="430"/>
      <c r="E687" s="430"/>
      <c r="F687" s="430"/>
      <c r="G687" s="430"/>
      <c r="H687" s="430"/>
      <c r="I687" s="430"/>
      <c r="J687" s="438"/>
    </row>
    <row r="688" spans="1:19" ht="22.15" customHeight="1" thickBot="1">
      <c r="A688" s="506">
        <f t="shared" si="646"/>
        <v>0</v>
      </c>
      <c r="B688" s="458" t="s">
        <v>232</v>
      </c>
      <c r="C688" s="459">
        <f>D688-1</f>
        <v>2021</v>
      </c>
      <c r="D688" s="491">
        <v>2022</v>
      </c>
      <c r="E688" s="492">
        <v>2023</v>
      </c>
      <c r="F688" s="492">
        <v>2024</v>
      </c>
      <c r="G688" s="492">
        <v>2025</v>
      </c>
      <c r="H688" s="492">
        <v>2026</v>
      </c>
      <c r="I688" s="492">
        <v>2027</v>
      </c>
      <c r="J688" s="493">
        <v>2028</v>
      </c>
    </row>
    <row r="689" spans="1:19" ht="4.9000000000000004" customHeight="1" thickBot="1">
      <c r="A689" s="506">
        <f t="shared" si="646"/>
        <v>0</v>
      </c>
      <c r="B689" s="460"/>
      <c r="C689" s="460"/>
      <c r="D689" s="438"/>
      <c r="E689" s="438"/>
      <c r="F689" s="438"/>
      <c r="G689" s="438"/>
      <c r="H689" s="438"/>
      <c r="I689" s="438"/>
      <c r="J689" s="438"/>
    </row>
    <row r="690" spans="1:19" ht="16.5" thickBot="1">
      <c r="A690" s="506">
        <f t="shared" si="646"/>
        <v>0</v>
      </c>
      <c r="B690" s="494" t="s">
        <v>233</v>
      </c>
      <c r="C690" s="461"/>
      <c r="D690" s="462">
        <f t="shared" ref="D690:J690" si="650">D$25</f>
        <v>2022</v>
      </c>
      <c r="E690" s="462">
        <f t="shared" si="650"/>
        <v>2023</v>
      </c>
      <c r="F690" s="462">
        <f t="shared" si="650"/>
        <v>2024</v>
      </c>
      <c r="G690" s="462">
        <f t="shared" si="650"/>
        <v>2025</v>
      </c>
      <c r="H690" s="462">
        <f t="shared" si="650"/>
        <v>2026</v>
      </c>
      <c r="I690" s="462">
        <f t="shared" si="650"/>
        <v>2027</v>
      </c>
      <c r="J690" s="463">
        <f t="shared" si="650"/>
        <v>2028</v>
      </c>
      <c r="L690" s="508" t="str">
        <f>B690</f>
        <v>Catégorie d'emploi 1 : xxx</v>
      </c>
      <c r="M690" s="491">
        <v>2022</v>
      </c>
      <c r="N690" s="492">
        <v>2023</v>
      </c>
      <c r="O690" s="492">
        <v>2024</v>
      </c>
      <c r="P690" s="492">
        <v>2025</v>
      </c>
      <c r="Q690" s="492">
        <v>2026</v>
      </c>
      <c r="R690" s="492">
        <v>2027</v>
      </c>
      <c r="S690" s="493">
        <v>2028</v>
      </c>
    </row>
    <row r="691" spans="1:19" ht="13.5" thickBot="1">
      <c r="A691" s="506">
        <f t="shared" si="646"/>
        <v>0</v>
      </c>
      <c r="B691" s="464" t="s">
        <v>234</v>
      </c>
      <c r="C691" s="464"/>
      <c r="D691" s="438"/>
      <c r="E691" s="438"/>
      <c r="F691" s="438"/>
      <c r="G691" s="438"/>
      <c r="H691" s="438"/>
      <c r="I691" s="438"/>
      <c r="J691" s="465"/>
      <c r="L691" s="435" t="s">
        <v>224</v>
      </c>
      <c r="M691" s="436">
        <f>D692-D696</f>
        <v>0</v>
      </c>
      <c r="N691" s="436">
        <f>E692-E696</f>
        <v>0</v>
      </c>
      <c r="O691" s="436">
        <f t="shared" ref="O691" si="651">F692-F696</f>
        <v>0</v>
      </c>
      <c r="P691" s="436">
        <f t="shared" ref="P691" si="652">G692-G696</f>
        <v>0</v>
      </c>
      <c r="Q691" s="436">
        <f t="shared" ref="Q691" si="653">H692-H696</f>
        <v>0</v>
      </c>
      <c r="R691" s="436">
        <f t="shared" ref="R691" si="654">I692-I696</f>
        <v>0</v>
      </c>
      <c r="S691" s="436">
        <f t="shared" ref="S691" si="655">J692-J696</f>
        <v>0</v>
      </c>
    </row>
    <row r="692" spans="1:19" ht="13.5" thickBot="1">
      <c r="A692" s="506">
        <f t="shared" si="646"/>
        <v>0</v>
      </c>
      <c r="B692" s="466" t="s">
        <v>235</v>
      </c>
      <c r="C692" s="467"/>
      <c r="D692" s="495"/>
      <c r="E692" s="495"/>
      <c r="F692" s="495"/>
      <c r="G692" s="495"/>
      <c r="H692" s="495"/>
      <c r="I692" s="495"/>
      <c r="J692" s="496"/>
      <c r="L692" s="441" t="s">
        <v>226</v>
      </c>
      <c r="M692" s="442"/>
      <c r="N692" s="436">
        <f t="shared" ref="N692:S692" si="656">N693+N694</f>
        <v>0</v>
      </c>
      <c r="O692" s="436">
        <f t="shared" si="656"/>
        <v>0</v>
      </c>
      <c r="P692" s="436">
        <f t="shared" si="656"/>
        <v>0</v>
      </c>
      <c r="Q692" s="436">
        <f t="shared" si="656"/>
        <v>0</v>
      </c>
      <c r="R692" s="436">
        <f t="shared" si="656"/>
        <v>0</v>
      </c>
      <c r="S692" s="436">
        <f t="shared" si="656"/>
        <v>0</v>
      </c>
    </row>
    <row r="693" spans="1:19" ht="13.5" thickBot="1">
      <c r="A693" s="506">
        <f t="shared" si="646"/>
        <v>0</v>
      </c>
      <c r="B693" s="466" t="s">
        <v>236</v>
      </c>
      <c r="C693" s="467"/>
      <c r="D693" s="497"/>
      <c r="E693" s="497"/>
      <c r="F693" s="497"/>
      <c r="G693" s="497"/>
      <c r="H693" s="497"/>
      <c r="I693" s="497"/>
      <c r="J693" s="498"/>
      <c r="L693" s="447" t="s">
        <v>228</v>
      </c>
      <c r="M693" s="436">
        <f>(D692*D694)-(D696*D698)</f>
        <v>0</v>
      </c>
      <c r="N693" s="436">
        <f>(E692*E694)-(E696*E698)</f>
        <v>0</v>
      </c>
      <c r="O693" s="436">
        <f t="shared" ref="O693" si="657">(F692*F694)-(F696*F698)</f>
        <v>0</v>
      </c>
      <c r="P693" s="436">
        <f t="shared" ref="P693" si="658">(G692*G694)-(G696*G698)</f>
        <v>0</v>
      </c>
      <c r="Q693" s="436">
        <f t="shared" ref="Q693" si="659">(H692*H694)-(H696*H698)</f>
        <v>0</v>
      </c>
      <c r="R693" s="436">
        <f t="shared" ref="R693" si="660">(I692*I694)-(I696*I698)</f>
        <v>0</v>
      </c>
      <c r="S693" s="436">
        <f t="shared" ref="S693" si="661">(J692*J694)-(J696*J698)</f>
        <v>0</v>
      </c>
    </row>
    <row r="694" spans="1:19" ht="13.5" thickBot="1">
      <c r="A694" s="506">
        <f t="shared" si="646"/>
        <v>0</v>
      </c>
      <c r="B694" s="468" t="s">
        <v>237</v>
      </c>
      <c r="C694" s="466"/>
      <c r="D694" s="469">
        <f t="shared" ref="D694:J694" si="662">(13-ROUND(D693,1))/12</f>
        <v>1.0833333333333333</v>
      </c>
      <c r="E694" s="469">
        <f t="shared" si="662"/>
        <v>1.0833333333333333</v>
      </c>
      <c r="F694" s="469">
        <f t="shared" si="662"/>
        <v>1.0833333333333333</v>
      </c>
      <c r="G694" s="469">
        <f t="shared" si="662"/>
        <v>1.0833333333333333</v>
      </c>
      <c r="H694" s="469">
        <f t="shared" si="662"/>
        <v>1.0833333333333333</v>
      </c>
      <c r="I694" s="469">
        <f t="shared" si="662"/>
        <v>1.0833333333333333</v>
      </c>
      <c r="J694" s="470">
        <f t="shared" si="662"/>
        <v>1.0833333333333333</v>
      </c>
      <c r="L694" s="452" t="s">
        <v>230</v>
      </c>
      <c r="M694" s="442"/>
      <c r="N694" s="436">
        <f>D692*(1-D694)-D696*(1-D698)</f>
        <v>0</v>
      </c>
      <c r="O694" s="436">
        <f t="shared" ref="O694" si="663">E692*(1-E694)-E696*(1-E698)</f>
        <v>0</v>
      </c>
      <c r="P694" s="436">
        <f t="shared" ref="P694" si="664">F692*(1-F694)-F696*(1-F698)</f>
        <v>0</v>
      </c>
      <c r="Q694" s="436">
        <f t="shared" ref="Q694" si="665">G692*(1-G694)-G696*(1-G698)</f>
        <v>0</v>
      </c>
      <c r="R694" s="436">
        <f t="shared" ref="R694" si="666">H692*(1-H694)-H696*(1-H698)</f>
        <v>0</v>
      </c>
      <c r="S694" s="436">
        <f t="shared" ref="S694" si="667">I692*(1-I694)-I696*(1-I698)</f>
        <v>0</v>
      </c>
    </row>
    <row r="695" spans="1:19">
      <c r="A695" s="506">
        <f t="shared" si="646"/>
        <v>0</v>
      </c>
      <c r="B695" s="471" t="s">
        <v>238</v>
      </c>
      <c r="C695" s="471"/>
      <c r="D695" s="472"/>
      <c r="E695" s="473"/>
      <c r="F695" s="473"/>
      <c r="G695" s="473"/>
      <c r="H695" s="473"/>
      <c r="I695" s="473"/>
      <c r="J695" s="474"/>
    </row>
    <row r="696" spans="1:19">
      <c r="A696" s="506">
        <f t="shared" si="646"/>
        <v>0</v>
      </c>
      <c r="B696" s="466" t="s">
        <v>239</v>
      </c>
      <c r="C696" s="467"/>
      <c r="D696" s="495"/>
      <c r="E696" s="495"/>
      <c r="F696" s="495"/>
      <c r="G696" s="495"/>
      <c r="H696" s="495"/>
      <c r="I696" s="495"/>
      <c r="J696" s="496"/>
    </row>
    <row r="697" spans="1:19">
      <c r="A697" s="506">
        <f t="shared" si="646"/>
        <v>0</v>
      </c>
      <c r="B697" s="466" t="s">
        <v>240</v>
      </c>
      <c r="C697" s="467"/>
      <c r="D697" s="497"/>
      <c r="E697" s="497"/>
      <c r="F697" s="497"/>
      <c r="G697" s="497"/>
      <c r="H697" s="497"/>
      <c r="I697" s="497"/>
      <c r="J697" s="498"/>
    </row>
    <row r="698" spans="1:19" ht="13.5" thickBot="1">
      <c r="A698" s="506">
        <f t="shared" si="646"/>
        <v>0</v>
      </c>
      <c r="B698" s="468" t="s">
        <v>241</v>
      </c>
      <c r="C698" s="475">
        <f>(13-C697)/12</f>
        <v>1.0833333333333333</v>
      </c>
      <c r="D698" s="469">
        <f>(13-ROUND(D697,1))/12</f>
        <v>1.0833333333333333</v>
      </c>
      <c r="E698" s="469">
        <f t="shared" ref="E698:J698" si="668">(13-ROUND(E697,1))/12</f>
        <v>1.0833333333333333</v>
      </c>
      <c r="F698" s="469">
        <f t="shared" si="668"/>
        <v>1.0833333333333333</v>
      </c>
      <c r="G698" s="469">
        <f t="shared" si="668"/>
        <v>1.0833333333333333</v>
      </c>
      <c r="H698" s="469">
        <f t="shared" si="668"/>
        <v>1.0833333333333333</v>
      </c>
      <c r="I698" s="469">
        <f t="shared" si="668"/>
        <v>1.0833333333333333</v>
      </c>
      <c r="J698" s="470">
        <f t="shared" si="668"/>
        <v>1.0833333333333333</v>
      </c>
    </row>
    <row r="699" spans="1:19">
      <c r="A699" s="506">
        <f t="shared" si="646"/>
        <v>0</v>
      </c>
      <c r="B699" s="431" t="s">
        <v>242</v>
      </c>
      <c r="C699" s="476"/>
      <c r="D699" s="477">
        <f>DATE(D$25,INT(D693),1+30*(D693-INT(D693)))</f>
        <v>44531</v>
      </c>
      <c r="E699" s="477">
        <f t="shared" ref="E699:J699" si="669">DATE(E$25,INT(E693),1+30*(E693-INT(E693)))</f>
        <v>44896</v>
      </c>
      <c r="F699" s="477">
        <f t="shared" si="669"/>
        <v>45261</v>
      </c>
      <c r="G699" s="477">
        <f t="shared" si="669"/>
        <v>45627</v>
      </c>
      <c r="H699" s="477">
        <f t="shared" si="669"/>
        <v>45992</v>
      </c>
      <c r="I699" s="477">
        <f t="shared" si="669"/>
        <v>46357</v>
      </c>
      <c r="J699" s="478">
        <f t="shared" si="669"/>
        <v>46722</v>
      </c>
    </row>
    <row r="700" spans="1:19" ht="13.5" thickBot="1">
      <c r="A700" s="506">
        <f t="shared" si="646"/>
        <v>0</v>
      </c>
      <c r="B700" s="479" t="s">
        <v>243</v>
      </c>
      <c r="C700" s="480">
        <f>DATE(C$25,INT(C697),1+30*(C697-INT(C697)))</f>
        <v>44166</v>
      </c>
      <c r="D700" s="481">
        <f>DATE(D$25,INT(D697),1+30*(D697-INT(D697)))</f>
        <v>44531</v>
      </c>
      <c r="E700" s="481">
        <f t="shared" ref="E700:J700" si="670">DATE(E$25,INT(E697),1+30*(E697-INT(E697)))</f>
        <v>44896</v>
      </c>
      <c r="F700" s="481">
        <f t="shared" si="670"/>
        <v>45261</v>
      </c>
      <c r="G700" s="481">
        <f t="shared" si="670"/>
        <v>45627</v>
      </c>
      <c r="H700" s="481">
        <f t="shared" si="670"/>
        <v>45992</v>
      </c>
      <c r="I700" s="481">
        <f t="shared" si="670"/>
        <v>46357</v>
      </c>
      <c r="J700" s="482">
        <f t="shared" si="670"/>
        <v>46722</v>
      </c>
    </row>
    <row r="701" spans="1:19" ht="4.9000000000000004" customHeight="1" thickBot="1">
      <c r="A701" s="506">
        <f t="shared" si="646"/>
        <v>0</v>
      </c>
      <c r="B701" s="430"/>
      <c r="C701" s="430"/>
      <c r="D701" s="430"/>
      <c r="E701" s="430"/>
      <c r="F701" s="430"/>
      <c r="G701" s="430"/>
      <c r="H701" s="430"/>
      <c r="I701" s="430"/>
      <c r="J701" s="438"/>
    </row>
    <row r="702" spans="1:19" ht="13.5" hidden="1" thickBot="1">
      <c r="A702" s="506">
        <f t="shared" si="646"/>
        <v>0</v>
      </c>
      <c r="B702" s="430"/>
      <c r="C702" s="430"/>
      <c r="D702" s="430"/>
      <c r="E702" s="430"/>
      <c r="F702" s="430"/>
      <c r="G702" s="430"/>
      <c r="H702" s="430"/>
      <c r="I702" s="430"/>
      <c r="J702" s="438"/>
    </row>
    <row r="703" spans="1:19" ht="13.5" hidden="1" thickBot="1">
      <c r="A703" s="506">
        <f t="shared" si="646"/>
        <v>0</v>
      </c>
      <c r="B703" s="438"/>
      <c r="C703" s="438"/>
      <c r="D703" s="438"/>
      <c r="E703" s="438"/>
      <c r="F703" s="438"/>
      <c r="G703" s="438"/>
      <c r="H703" s="438"/>
      <c r="I703" s="438"/>
      <c r="J703" s="438"/>
    </row>
    <row r="704" spans="1:19" ht="13.5" hidden="1" thickBot="1">
      <c r="A704" s="506">
        <f t="shared" si="646"/>
        <v>0</v>
      </c>
      <c r="B704" s="438"/>
      <c r="C704" s="438"/>
      <c r="D704" s="438"/>
      <c r="E704" s="438"/>
      <c r="F704" s="438"/>
      <c r="G704" s="438"/>
      <c r="H704" s="438"/>
      <c r="I704" s="438"/>
      <c r="J704" s="438"/>
    </row>
    <row r="705" spans="1:19" ht="13.5" hidden="1" thickBot="1">
      <c r="A705" s="506">
        <f t="shared" si="646"/>
        <v>0</v>
      </c>
      <c r="B705" s="438"/>
      <c r="C705" s="438"/>
      <c r="D705" s="438"/>
      <c r="E705" s="438"/>
      <c r="F705" s="438"/>
      <c r="G705" s="438"/>
      <c r="H705" s="438"/>
      <c r="I705" s="438"/>
      <c r="J705" s="438"/>
    </row>
    <row r="706" spans="1:19" ht="13.5" hidden="1" thickBot="1">
      <c r="A706" s="506">
        <f t="shared" si="646"/>
        <v>0</v>
      </c>
      <c r="B706" s="438"/>
      <c r="C706" s="438"/>
      <c r="D706" s="438"/>
      <c r="E706" s="438"/>
      <c r="F706" s="438"/>
      <c r="G706" s="438"/>
      <c r="H706" s="438"/>
      <c r="I706" s="438"/>
      <c r="J706" s="438"/>
    </row>
    <row r="707" spans="1:19" ht="16.5" thickBot="1">
      <c r="A707" s="506">
        <f t="shared" si="646"/>
        <v>0</v>
      </c>
      <c r="B707" s="494" t="s">
        <v>244</v>
      </c>
      <c r="C707" s="461"/>
      <c r="D707" s="462">
        <f t="shared" ref="D707:J707" si="671">D$25</f>
        <v>2022</v>
      </c>
      <c r="E707" s="462">
        <f t="shared" si="671"/>
        <v>2023</v>
      </c>
      <c r="F707" s="462">
        <f t="shared" si="671"/>
        <v>2024</v>
      </c>
      <c r="G707" s="462">
        <f t="shared" si="671"/>
        <v>2025</v>
      </c>
      <c r="H707" s="462">
        <f t="shared" si="671"/>
        <v>2026</v>
      </c>
      <c r="I707" s="462">
        <f t="shared" si="671"/>
        <v>2027</v>
      </c>
      <c r="J707" s="463">
        <f t="shared" si="671"/>
        <v>2028</v>
      </c>
      <c r="L707" s="508" t="str">
        <f>B707</f>
        <v>Catégorie d'emploi 2 : xxx</v>
      </c>
      <c r="M707" s="491">
        <v>2022</v>
      </c>
      <c r="N707" s="492">
        <v>2023</v>
      </c>
      <c r="O707" s="492">
        <v>2024</v>
      </c>
      <c r="P707" s="492">
        <v>2025</v>
      </c>
      <c r="Q707" s="492">
        <v>2026</v>
      </c>
      <c r="R707" s="492">
        <v>2027</v>
      </c>
      <c r="S707" s="493">
        <v>2028</v>
      </c>
    </row>
    <row r="708" spans="1:19" ht="13.5" thickBot="1">
      <c r="A708" s="506">
        <f t="shared" si="646"/>
        <v>0</v>
      </c>
      <c r="B708" s="464" t="s">
        <v>234</v>
      </c>
      <c r="C708" s="464"/>
      <c r="D708" s="438"/>
      <c r="E708" s="438"/>
      <c r="F708" s="438"/>
      <c r="G708" s="438"/>
      <c r="H708" s="438"/>
      <c r="I708" s="438"/>
      <c r="J708" s="465"/>
      <c r="L708" s="435" t="s">
        <v>224</v>
      </c>
      <c r="M708" s="436">
        <f>D709-D713</f>
        <v>0</v>
      </c>
      <c r="N708" s="436">
        <f>E709-E713</f>
        <v>0</v>
      </c>
      <c r="O708" s="436">
        <f t="shared" ref="O708" si="672">F709-F713</f>
        <v>0</v>
      </c>
      <c r="P708" s="436">
        <f t="shared" ref="P708" si="673">G709-G713</f>
        <v>0</v>
      </c>
      <c r="Q708" s="436">
        <f t="shared" ref="Q708" si="674">H709-H713</f>
        <v>0</v>
      </c>
      <c r="R708" s="436">
        <f t="shared" ref="R708" si="675">I709-I713</f>
        <v>0</v>
      </c>
      <c r="S708" s="436">
        <f t="shared" ref="S708" si="676">J709-J713</f>
        <v>0</v>
      </c>
    </row>
    <row r="709" spans="1:19" ht="13.5" thickBot="1">
      <c r="A709" s="506">
        <f t="shared" si="646"/>
        <v>0</v>
      </c>
      <c r="B709" s="466" t="s">
        <v>235</v>
      </c>
      <c r="C709" s="467"/>
      <c r="D709" s="495"/>
      <c r="E709" s="495"/>
      <c r="F709" s="495"/>
      <c r="G709" s="495"/>
      <c r="H709" s="495"/>
      <c r="I709" s="495"/>
      <c r="J709" s="496"/>
      <c r="L709" s="441" t="s">
        <v>226</v>
      </c>
      <c r="M709" s="442"/>
      <c r="N709" s="436">
        <f t="shared" ref="N709:S709" si="677">N710+N711</f>
        <v>0</v>
      </c>
      <c r="O709" s="436">
        <f t="shared" si="677"/>
        <v>0</v>
      </c>
      <c r="P709" s="436">
        <f t="shared" si="677"/>
        <v>0</v>
      </c>
      <c r="Q709" s="436">
        <f t="shared" si="677"/>
        <v>0</v>
      </c>
      <c r="R709" s="436">
        <f t="shared" si="677"/>
        <v>0</v>
      </c>
      <c r="S709" s="436">
        <f t="shared" si="677"/>
        <v>0</v>
      </c>
    </row>
    <row r="710" spans="1:19" ht="13.5" thickBot="1">
      <c r="A710" s="506">
        <f t="shared" si="646"/>
        <v>0</v>
      </c>
      <c r="B710" s="466" t="s">
        <v>236</v>
      </c>
      <c r="C710" s="467"/>
      <c r="D710" s="497"/>
      <c r="E710" s="497"/>
      <c r="F710" s="497"/>
      <c r="G710" s="497"/>
      <c r="H710" s="497"/>
      <c r="I710" s="497"/>
      <c r="J710" s="498"/>
      <c r="L710" s="447" t="s">
        <v>228</v>
      </c>
      <c r="M710" s="436">
        <f>(D709*D711)-(D713*D715)</f>
        <v>0</v>
      </c>
      <c r="N710" s="436">
        <f>(E709*E711)-(E713*E715)</f>
        <v>0</v>
      </c>
      <c r="O710" s="436">
        <f t="shared" ref="O710" si="678">(F709*F711)-(F713*F715)</f>
        <v>0</v>
      </c>
      <c r="P710" s="436">
        <f t="shared" ref="P710" si="679">(G709*G711)-(G713*G715)</f>
        <v>0</v>
      </c>
      <c r="Q710" s="436">
        <f t="shared" ref="Q710" si="680">(H709*H711)-(H713*H715)</f>
        <v>0</v>
      </c>
      <c r="R710" s="436">
        <f t="shared" ref="R710" si="681">(I709*I711)-(I713*I715)</f>
        <v>0</v>
      </c>
      <c r="S710" s="436">
        <f t="shared" ref="S710" si="682">(J709*J711)-(J713*J715)</f>
        <v>0</v>
      </c>
    </row>
    <row r="711" spans="1:19" ht="13.5" thickBot="1">
      <c r="A711" s="506">
        <f t="shared" si="646"/>
        <v>0</v>
      </c>
      <c r="B711" s="468" t="s">
        <v>237</v>
      </c>
      <c r="C711" s="466"/>
      <c r="D711" s="469">
        <f t="shared" ref="D711:J711" si="683">(13-ROUND(D710,1))/12</f>
        <v>1.0833333333333333</v>
      </c>
      <c r="E711" s="469">
        <f t="shared" si="683"/>
        <v>1.0833333333333333</v>
      </c>
      <c r="F711" s="469">
        <f t="shared" si="683"/>
        <v>1.0833333333333333</v>
      </c>
      <c r="G711" s="469">
        <f t="shared" si="683"/>
        <v>1.0833333333333333</v>
      </c>
      <c r="H711" s="469">
        <f t="shared" si="683"/>
        <v>1.0833333333333333</v>
      </c>
      <c r="I711" s="469">
        <f t="shared" si="683"/>
        <v>1.0833333333333333</v>
      </c>
      <c r="J711" s="470">
        <f t="shared" si="683"/>
        <v>1.0833333333333333</v>
      </c>
      <c r="L711" s="452" t="s">
        <v>230</v>
      </c>
      <c r="M711" s="442"/>
      <c r="N711" s="436">
        <f>D709*(1-D711)-D713*(1-D715)</f>
        <v>0</v>
      </c>
      <c r="O711" s="436">
        <f t="shared" ref="O711" si="684">E709*(1-E711)-E713*(1-E715)</f>
        <v>0</v>
      </c>
      <c r="P711" s="436">
        <f t="shared" ref="P711" si="685">F709*(1-F711)-F713*(1-F715)</f>
        <v>0</v>
      </c>
      <c r="Q711" s="436">
        <f t="shared" ref="Q711" si="686">G709*(1-G711)-G713*(1-G715)</f>
        <v>0</v>
      </c>
      <c r="R711" s="436">
        <f t="shared" ref="R711" si="687">H709*(1-H711)-H713*(1-H715)</f>
        <v>0</v>
      </c>
      <c r="S711" s="436">
        <f t="shared" ref="S711" si="688">I709*(1-I711)-I713*(1-I715)</f>
        <v>0</v>
      </c>
    </row>
    <row r="712" spans="1:19">
      <c r="A712" s="506">
        <f t="shared" si="646"/>
        <v>0</v>
      </c>
      <c r="B712" s="471" t="s">
        <v>238</v>
      </c>
      <c r="C712" s="471"/>
      <c r="D712" s="472"/>
      <c r="E712" s="473"/>
      <c r="F712" s="473"/>
      <c r="G712" s="473"/>
      <c r="H712" s="473"/>
      <c r="I712" s="473"/>
      <c r="J712" s="474"/>
    </row>
    <row r="713" spans="1:19">
      <c r="A713" s="506">
        <f t="shared" si="646"/>
        <v>0</v>
      </c>
      <c r="B713" s="466" t="s">
        <v>239</v>
      </c>
      <c r="C713" s="467"/>
      <c r="D713" s="495"/>
      <c r="E713" s="495"/>
      <c r="F713" s="495"/>
      <c r="G713" s="495"/>
      <c r="H713" s="495"/>
      <c r="I713" s="495"/>
      <c r="J713" s="496"/>
    </row>
    <row r="714" spans="1:19">
      <c r="A714" s="506">
        <f t="shared" si="646"/>
        <v>0</v>
      </c>
      <c r="B714" s="466" t="s">
        <v>240</v>
      </c>
      <c r="C714" s="467"/>
      <c r="D714" s="497"/>
      <c r="E714" s="497"/>
      <c r="F714" s="497"/>
      <c r="G714" s="497"/>
      <c r="H714" s="497"/>
      <c r="I714" s="497"/>
      <c r="J714" s="498"/>
    </row>
    <row r="715" spans="1:19" ht="13.5" thickBot="1">
      <c r="A715" s="506">
        <f t="shared" si="646"/>
        <v>0</v>
      </c>
      <c r="B715" s="468" t="s">
        <v>241</v>
      </c>
      <c r="C715" s="475">
        <f>(13-C714)/12</f>
        <v>1.0833333333333333</v>
      </c>
      <c r="D715" s="469">
        <f t="shared" ref="D715:J715" si="689">(13-ROUND(D714,1))/12</f>
        <v>1.0833333333333333</v>
      </c>
      <c r="E715" s="469">
        <f t="shared" si="689"/>
        <v>1.0833333333333333</v>
      </c>
      <c r="F715" s="469">
        <f t="shared" si="689"/>
        <v>1.0833333333333333</v>
      </c>
      <c r="G715" s="469">
        <f t="shared" si="689"/>
        <v>1.0833333333333333</v>
      </c>
      <c r="H715" s="469">
        <f t="shared" si="689"/>
        <v>1.0833333333333333</v>
      </c>
      <c r="I715" s="469">
        <f t="shared" si="689"/>
        <v>1.0833333333333333</v>
      </c>
      <c r="J715" s="470">
        <f t="shared" si="689"/>
        <v>1.0833333333333333</v>
      </c>
    </row>
    <row r="716" spans="1:19">
      <c r="A716" s="506">
        <f t="shared" si="646"/>
        <v>0</v>
      </c>
      <c r="B716" s="431" t="s">
        <v>242</v>
      </c>
      <c r="C716" s="476"/>
      <c r="D716" s="477">
        <f>DATE(D$25,INT(D710),1+30*(D710-INT(D710)))</f>
        <v>44531</v>
      </c>
      <c r="E716" s="477">
        <f t="shared" ref="E716:J716" si="690">DATE(E$25,INT(E710),1+30*(E710-INT(E710)))</f>
        <v>44896</v>
      </c>
      <c r="F716" s="477">
        <f t="shared" si="690"/>
        <v>45261</v>
      </c>
      <c r="G716" s="477">
        <f t="shared" si="690"/>
        <v>45627</v>
      </c>
      <c r="H716" s="477">
        <f t="shared" si="690"/>
        <v>45992</v>
      </c>
      <c r="I716" s="477">
        <f t="shared" si="690"/>
        <v>46357</v>
      </c>
      <c r="J716" s="478">
        <f t="shared" si="690"/>
        <v>46722</v>
      </c>
    </row>
    <row r="717" spans="1:19" ht="13.5" thickBot="1">
      <c r="A717" s="506">
        <f t="shared" si="646"/>
        <v>0</v>
      </c>
      <c r="B717" s="479" t="s">
        <v>243</v>
      </c>
      <c r="C717" s="480">
        <f>DATE(C$25,INT(C714),1+30*(C714-INT(C714)))</f>
        <v>44166</v>
      </c>
      <c r="D717" s="481">
        <f>DATE(D$25,INT(D714),1+30*(D714-INT(D714)))</f>
        <v>44531</v>
      </c>
      <c r="E717" s="481">
        <f t="shared" ref="E717:J717" si="691">DATE(E$25,INT(E714),1+30*(E714-INT(E714)))</f>
        <v>44896</v>
      </c>
      <c r="F717" s="481">
        <f t="shared" si="691"/>
        <v>45261</v>
      </c>
      <c r="G717" s="481">
        <f t="shared" si="691"/>
        <v>45627</v>
      </c>
      <c r="H717" s="481">
        <f t="shared" si="691"/>
        <v>45992</v>
      </c>
      <c r="I717" s="481">
        <f t="shared" si="691"/>
        <v>46357</v>
      </c>
      <c r="J717" s="482">
        <f t="shared" si="691"/>
        <v>46722</v>
      </c>
    </row>
    <row r="718" spans="1:19" hidden="1">
      <c r="A718" s="506">
        <f t="shared" si="646"/>
        <v>0</v>
      </c>
      <c r="B718" s="483"/>
      <c r="C718" s="483"/>
      <c r="D718" s="483"/>
      <c r="E718" s="483"/>
      <c r="F718" s="483"/>
      <c r="G718" s="483"/>
      <c r="H718" s="483"/>
      <c r="I718" s="483"/>
      <c r="J718" s="484"/>
    </row>
    <row r="719" spans="1:19" hidden="1">
      <c r="A719" s="506">
        <f t="shared" si="646"/>
        <v>0</v>
      </c>
      <c r="B719" s="483"/>
      <c r="C719" s="483"/>
      <c r="D719" s="483"/>
      <c r="E719" s="483"/>
      <c r="F719" s="483"/>
      <c r="G719" s="483"/>
      <c r="H719" s="483"/>
      <c r="I719" s="483"/>
      <c r="J719" s="484"/>
    </row>
    <row r="720" spans="1:19" hidden="1">
      <c r="A720" s="506">
        <f t="shared" si="646"/>
        <v>0</v>
      </c>
      <c r="B720" s="438"/>
      <c r="C720" s="438"/>
      <c r="D720" s="438"/>
      <c r="E720" s="438"/>
      <c r="F720" s="438"/>
      <c r="G720" s="438"/>
      <c r="H720" s="438"/>
      <c r="I720" s="438"/>
      <c r="J720" s="438"/>
    </row>
    <row r="721" spans="1:19" hidden="1">
      <c r="A721" s="506">
        <f t="shared" si="646"/>
        <v>0</v>
      </c>
      <c r="B721" s="438"/>
      <c r="C721" s="438"/>
      <c r="D721" s="438"/>
      <c r="E721" s="438"/>
      <c r="F721" s="438"/>
      <c r="G721" s="438"/>
      <c r="H721" s="438"/>
      <c r="I721" s="438"/>
      <c r="J721" s="438"/>
    </row>
    <row r="722" spans="1:19" hidden="1">
      <c r="A722" s="506">
        <f t="shared" si="646"/>
        <v>0</v>
      </c>
      <c r="B722" s="438"/>
      <c r="C722" s="438"/>
      <c r="D722" s="438"/>
      <c r="E722" s="438"/>
      <c r="F722" s="438"/>
      <c r="G722" s="438"/>
      <c r="H722" s="438"/>
      <c r="I722" s="438"/>
      <c r="J722" s="438"/>
    </row>
    <row r="723" spans="1:19" ht="6" customHeight="1" thickBot="1">
      <c r="A723" s="506">
        <f t="shared" si="646"/>
        <v>0</v>
      </c>
      <c r="B723" s="438"/>
      <c r="C723" s="438"/>
      <c r="D723" s="438"/>
      <c r="E723" s="438"/>
      <c r="F723" s="438"/>
      <c r="G723" s="438"/>
      <c r="H723" s="438"/>
      <c r="I723" s="438"/>
      <c r="J723" s="438"/>
    </row>
    <row r="724" spans="1:19" ht="16.5" thickBot="1">
      <c r="A724" s="506">
        <f t="shared" si="646"/>
        <v>0</v>
      </c>
      <c r="B724" s="494" t="s">
        <v>245</v>
      </c>
      <c r="C724" s="461"/>
      <c r="D724" s="462">
        <f t="shared" ref="D724:J724" si="692">D$25</f>
        <v>2022</v>
      </c>
      <c r="E724" s="462">
        <f t="shared" si="692"/>
        <v>2023</v>
      </c>
      <c r="F724" s="462">
        <f t="shared" si="692"/>
        <v>2024</v>
      </c>
      <c r="G724" s="462">
        <f t="shared" si="692"/>
        <v>2025</v>
      </c>
      <c r="H724" s="462">
        <f t="shared" si="692"/>
        <v>2026</v>
      </c>
      <c r="I724" s="462">
        <f t="shared" si="692"/>
        <v>2027</v>
      </c>
      <c r="J724" s="463">
        <f t="shared" si="692"/>
        <v>2028</v>
      </c>
      <c r="L724" s="508" t="str">
        <f>B724</f>
        <v>Catégorie d'emploi 3 : xxx</v>
      </c>
      <c r="M724" s="491">
        <v>2022</v>
      </c>
      <c r="N724" s="492">
        <v>2023</v>
      </c>
      <c r="O724" s="492">
        <v>2024</v>
      </c>
      <c r="P724" s="492">
        <v>2025</v>
      </c>
      <c r="Q724" s="492">
        <v>2026</v>
      </c>
      <c r="R724" s="492">
        <v>2027</v>
      </c>
      <c r="S724" s="493">
        <v>2028</v>
      </c>
    </row>
    <row r="725" spans="1:19" ht="13.5" thickBot="1">
      <c r="A725" s="506">
        <f t="shared" si="646"/>
        <v>0</v>
      </c>
      <c r="B725" s="464" t="s">
        <v>234</v>
      </c>
      <c r="C725" s="464"/>
      <c r="D725" s="438"/>
      <c r="E725" s="438"/>
      <c r="F725" s="438"/>
      <c r="G725" s="438"/>
      <c r="H725" s="438"/>
      <c r="I725" s="438"/>
      <c r="J725" s="465"/>
      <c r="L725" s="435" t="s">
        <v>224</v>
      </c>
      <c r="M725" s="436">
        <f>D726-D730</f>
        <v>0</v>
      </c>
      <c r="N725" s="436">
        <f>E726-E730</f>
        <v>0</v>
      </c>
      <c r="O725" s="436">
        <f t="shared" ref="O725" si="693">F726-F730</f>
        <v>0</v>
      </c>
      <c r="P725" s="436">
        <f t="shared" ref="P725" si="694">G726-G730</f>
        <v>0</v>
      </c>
      <c r="Q725" s="436">
        <f t="shared" ref="Q725" si="695">H726-H730</f>
        <v>0</v>
      </c>
      <c r="R725" s="436">
        <f t="shared" ref="R725" si="696">I726-I730</f>
        <v>0</v>
      </c>
      <c r="S725" s="436">
        <f t="shared" ref="S725" si="697">J726-J730</f>
        <v>0</v>
      </c>
    </row>
    <row r="726" spans="1:19" ht="13.5" thickBot="1">
      <c r="A726" s="506">
        <f t="shared" si="646"/>
        <v>0</v>
      </c>
      <c r="B726" s="466" t="s">
        <v>235</v>
      </c>
      <c r="C726" s="467"/>
      <c r="D726" s="495"/>
      <c r="E726" s="495"/>
      <c r="F726" s="495"/>
      <c r="G726" s="495"/>
      <c r="H726" s="495"/>
      <c r="I726" s="495"/>
      <c r="J726" s="496"/>
      <c r="L726" s="441" t="s">
        <v>226</v>
      </c>
      <c r="M726" s="442"/>
      <c r="N726" s="436">
        <f t="shared" ref="N726:S726" si="698">N727+N728</f>
        <v>0</v>
      </c>
      <c r="O726" s="436">
        <f t="shared" si="698"/>
        <v>0</v>
      </c>
      <c r="P726" s="436">
        <f t="shared" si="698"/>
        <v>0</v>
      </c>
      <c r="Q726" s="436">
        <f t="shared" si="698"/>
        <v>0</v>
      </c>
      <c r="R726" s="436">
        <f t="shared" si="698"/>
        <v>0</v>
      </c>
      <c r="S726" s="436">
        <f t="shared" si="698"/>
        <v>0</v>
      </c>
    </row>
    <row r="727" spans="1:19" ht="13.5" thickBot="1">
      <c r="A727" s="506">
        <f t="shared" si="646"/>
        <v>0</v>
      </c>
      <c r="B727" s="466" t="s">
        <v>236</v>
      </c>
      <c r="C727" s="467"/>
      <c r="D727" s="497"/>
      <c r="E727" s="497"/>
      <c r="F727" s="497"/>
      <c r="G727" s="497"/>
      <c r="H727" s="497"/>
      <c r="I727" s="497"/>
      <c r="J727" s="498"/>
      <c r="L727" s="447" t="s">
        <v>228</v>
      </c>
      <c r="M727" s="436">
        <f>(D726*D728)-(D730*D732)</f>
        <v>0</v>
      </c>
      <c r="N727" s="436">
        <f>(E726*E728)-(E730*E732)</f>
        <v>0</v>
      </c>
      <c r="O727" s="436">
        <f t="shared" ref="O727" si="699">(F726*F728)-(F730*F732)</f>
        <v>0</v>
      </c>
      <c r="P727" s="436">
        <f t="shared" ref="P727" si="700">(G726*G728)-(G730*G732)</f>
        <v>0</v>
      </c>
      <c r="Q727" s="436">
        <f t="shared" ref="Q727" si="701">(H726*H728)-(H730*H732)</f>
        <v>0</v>
      </c>
      <c r="R727" s="436">
        <f t="shared" ref="R727" si="702">(I726*I728)-(I730*I732)</f>
        <v>0</v>
      </c>
      <c r="S727" s="436">
        <f t="shared" ref="S727" si="703">(J726*J728)-(J730*J732)</f>
        <v>0</v>
      </c>
    </row>
    <row r="728" spans="1:19" ht="13.5" thickBot="1">
      <c r="A728" s="506">
        <f t="shared" si="646"/>
        <v>0</v>
      </c>
      <c r="B728" s="468" t="s">
        <v>237</v>
      </c>
      <c r="C728" s="466"/>
      <c r="D728" s="469">
        <f t="shared" ref="D728:J728" si="704">(13-ROUND(D727,1))/12</f>
        <v>1.0833333333333333</v>
      </c>
      <c r="E728" s="469">
        <f t="shared" si="704"/>
        <v>1.0833333333333333</v>
      </c>
      <c r="F728" s="469">
        <f t="shared" si="704"/>
        <v>1.0833333333333333</v>
      </c>
      <c r="G728" s="469">
        <f t="shared" si="704"/>
        <v>1.0833333333333333</v>
      </c>
      <c r="H728" s="469">
        <f t="shared" si="704"/>
        <v>1.0833333333333333</v>
      </c>
      <c r="I728" s="469">
        <f t="shared" si="704"/>
        <v>1.0833333333333333</v>
      </c>
      <c r="J728" s="470">
        <f t="shared" si="704"/>
        <v>1.0833333333333333</v>
      </c>
      <c r="L728" s="452" t="s">
        <v>230</v>
      </c>
      <c r="M728" s="442"/>
      <c r="N728" s="436">
        <f>D726*(1-D728)-D730*(1-D732)</f>
        <v>0</v>
      </c>
      <c r="O728" s="436">
        <f t="shared" ref="O728" si="705">E726*(1-E728)-E730*(1-E732)</f>
        <v>0</v>
      </c>
      <c r="P728" s="436">
        <f t="shared" ref="P728" si="706">F726*(1-F728)-F730*(1-F732)</f>
        <v>0</v>
      </c>
      <c r="Q728" s="436">
        <f t="shared" ref="Q728" si="707">G726*(1-G728)-G730*(1-G732)</f>
        <v>0</v>
      </c>
      <c r="R728" s="436">
        <f t="shared" ref="R728" si="708">H726*(1-H728)-H730*(1-H732)</f>
        <v>0</v>
      </c>
      <c r="S728" s="436">
        <f t="shared" ref="S728" si="709">I726*(1-I728)-I730*(1-I732)</f>
        <v>0</v>
      </c>
    </row>
    <row r="729" spans="1:19">
      <c r="A729" s="506">
        <f t="shared" si="646"/>
        <v>0</v>
      </c>
      <c r="B729" s="471" t="s">
        <v>238</v>
      </c>
      <c r="C729" s="471"/>
      <c r="D729" s="472"/>
      <c r="E729" s="473"/>
      <c r="F729" s="473"/>
      <c r="G729" s="473"/>
      <c r="H729" s="473"/>
      <c r="I729" s="473"/>
      <c r="J729" s="474"/>
    </row>
    <row r="730" spans="1:19">
      <c r="A730" s="506">
        <f t="shared" si="646"/>
        <v>0</v>
      </c>
      <c r="B730" s="466" t="s">
        <v>239</v>
      </c>
      <c r="C730" s="467"/>
      <c r="D730" s="495"/>
      <c r="E730" s="495"/>
      <c r="F730" s="495"/>
      <c r="G730" s="495"/>
      <c r="H730" s="495"/>
      <c r="I730" s="495"/>
      <c r="J730" s="496"/>
    </row>
    <row r="731" spans="1:19">
      <c r="A731" s="506">
        <f t="shared" si="646"/>
        <v>0</v>
      </c>
      <c r="B731" s="466" t="s">
        <v>240</v>
      </c>
      <c r="C731" s="467"/>
      <c r="D731" s="497"/>
      <c r="E731" s="497"/>
      <c r="F731" s="497"/>
      <c r="G731" s="497"/>
      <c r="H731" s="497"/>
      <c r="I731" s="497"/>
      <c r="J731" s="498"/>
    </row>
    <row r="732" spans="1:19" ht="13.5" thickBot="1">
      <c r="A732" s="506">
        <f t="shared" si="646"/>
        <v>0</v>
      </c>
      <c r="B732" s="468" t="s">
        <v>241</v>
      </c>
      <c r="C732" s="475">
        <f>(13-C731)/12</f>
        <v>1.0833333333333333</v>
      </c>
      <c r="D732" s="469">
        <f t="shared" ref="D732:J732" si="710">(13-ROUND(D731,1))/12</f>
        <v>1.0833333333333333</v>
      </c>
      <c r="E732" s="469">
        <f t="shared" si="710"/>
        <v>1.0833333333333333</v>
      </c>
      <c r="F732" s="469">
        <f t="shared" si="710"/>
        <v>1.0833333333333333</v>
      </c>
      <c r="G732" s="469">
        <f t="shared" si="710"/>
        <v>1.0833333333333333</v>
      </c>
      <c r="H732" s="469">
        <f t="shared" si="710"/>
        <v>1.0833333333333333</v>
      </c>
      <c r="I732" s="469">
        <f t="shared" si="710"/>
        <v>1.0833333333333333</v>
      </c>
      <c r="J732" s="470">
        <f t="shared" si="710"/>
        <v>1.0833333333333333</v>
      </c>
    </row>
    <row r="733" spans="1:19">
      <c r="A733" s="506">
        <f t="shared" si="646"/>
        <v>0</v>
      </c>
      <c r="B733" s="431" t="s">
        <v>242</v>
      </c>
      <c r="C733" s="476"/>
      <c r="D733" s="477">
        <f>DATE(D$25,INT(D727),1+30*(D727-INT(D727)))</f>
        <v>44531</v>
      </c>
      <c r="E733" s="477">
        <f t="shared" ref="E733:J733" si="711">DATE(E$25,INT(E727),1+30*(E727-INT(E727)))</f>
        <v>44896</v>
      </c>
      <c r="F733" s="477">
        <f t="shared" si="711"/>
        <v>45261</v>
      </c>
      <c r="G733" s="477">
        <f t="shared" si="711"/>
        <v>45627</v>
      </c>
      <c r="H733" s="477">
        <f t="shared" si="711"/>
        <v>45992</v>
      </c>
      <c r="I733" s="477">
        <f t="shared" si="711"/>
        <v>46357</v>
      </c>
      <c r="J733" s="478">
        <f t="shared" si="711"/>
        <v>46722</v>
      </c>
    </row>
    <row r="734" spans="1:19" ht="13.5" thickBot="1">
      <c r="A734" s="506">
        <f t="shared" si="646"/>
        <v>0</v>
      </c>
      <c r="B734" s="479" t="s">
        <v>243</v>
      </c>
      <c r="C734" s="480">
        <f>DATE(C$25,INT(C731),1+30*(C731-INT(C731)))</f>
        <v>44166</v>
      </c>
      <c r="D734" s="481">
        <f>DATE(D$25,INT(D731),1+30*(D731-INT(D731)))</f>
        <v>44531</v>
      </c>
      <c r="E734" s="481">
        <f t="shared" ref="E734:J734" si="712">DATE(E$25,INT(E731),1+30*(E731-INT(E731)))</f>
        <v>44896</v>
      </c>
      <c r="F734" s="481">
        <f t="shared" si="712"/>
        <v>45261</v>
      </c>
      <c r="G734" s="481">
        <f t="shared" si="712"/>
        <v>45627</v>
      </c>
      <c r="H734" s="481">
        <f t="shared" si="712"/>
        <v>45992</v>
      </c>
      <c r="I734" s="481">
        <f t="shared" si="712"/>
        <v>46357</v>
      </c>
      <c r="J734" s="482">
        <f t="shared" si="712"/>
        <v>46722</v>
      </c>
    </row>
    <row r="735" spans="1:19" ht="6" customHeight="1" thickBot="1">
      <c r="A735" s="506">
        <f t="shared" si="646"/>
        <v>0</v>
      </c>
      <c r="B735" s="483"/>
      <c r="C735" s="483"/>
      <c r="D735" s="483"/>
      <c r="E735" s="483"/>
      <c r="F735" s="483"/>
      <c r="G735" s="483"/>
      <c r="H735" s="483"/>
      <c r="I735" s="483"/>
      <c r="J735" s="484"/>
    </row>
    <row r="736" spans="1:19" ht="13.5" hidden="1" thickBot="1">
      <c r="A736" s="506">
        <f t="shared" ref="A736:A799" si="713">A735</f>
        <v>0</v>
      </c>
      <c r="B736" s="483"/>
      <c r="C736" s="483"/>
      <c r="D736" s="483"/>
      <c r="E736" s="483"/>
      <c r="F736" s="483"/>
      <c r="G736" s="483"/>
      <c r="H736" s="483"/>
      <c r="I736" s="483"/>
      <c r="J736" s="484"/>
    </row>
    <row r="737" spans="1:19" ht="13.5" hidden="1" thickBot="1">
      <c r="A737" s="506">
        <f t="shared" si="713"/>
        <v>0</v>
      </c>
      <c r="B737" s="438"/>
      <c r="C737" s="438"/>
      <c r="D737" s="438"/>
      <c r="E737" s="438"/>
      <c r="F737" s="438"/>
      <c r="G737" s="438"/>
      <c r="H737" s="438"/>
      <c r="I737" s="438"/>
      <c r="J737" s="438"/>
    </row>
    <row r="738" spans="1:19" ht="13.5" hidden="1" thickBot="1">
      <c r="A738" s="506">
        <f t="shared" si="713"/>
        <v>0</v>
      </c>
      <c r="B738" s="438"/>
      <c r="C738" s="438"/>
      <c r="D738" s="438"/>
      <c r="E738" s="438"/>
      <c r="F738" s="438"/>
      <c r="G738" s="438"/>
      <c r="H738" s="438"/>
      <c r="I738" s="438"/>
      <c r="J738" s="438"/>
    </row>
    <row r="739" spans="1:19" ht="13.5" hidden="1" thickBot="1">
      <c r="A739" s="506">
        <f t="shared" si="713"/>
        <v>0</v>
      </c>
      <c r="B739" s="438"/>
      <c r="C739" s="438"/>
      <c r="D739" s="438"/>
      <c r="E739" s="438"/>
      <c r="F739" s="438"/>
      <c r="G739" s="438"/>
      <c r="H739" s="438"/>
      <c r="I739" s="438"/>
      <c r="J739" s="438"/>
    </row>
    <row r="740" spans="1:19" ht="13.5" hidden="1" thickBot="1">
      <c r="A740" s="506">
        <f t="shared" si="713"/>
        <v>0</v>
      </c>
      <c r="B740" s="438"/>
      <c r="C740" s="438"/>
      <c r="D740" s="438"/>
      <c r="E740" s="438"/>
      <c r="F740" s="438"/>
      <c r="G740" s="438"/>
      <c r="H740" s="438"/>
      <c r="I740" s="438"/>
      <c r="J740" s="438"/>
    </row>
    <row r="741" spans="1:19" ht="16.5" thickBot="1">
      <c r="A741" s="506">
        <f t="shared" si="713"/>
        <v>0</v>
      </c>
      <c r="B741" s="494" t="s">
        <v>246</v>
      </c>
      <c r="C741" s="461"/>
      <c r="D741" s="462">
        <f t="shared" ref="D741:J741" si="714">D$25</f>
        <v>2022</v>
      </c>
      <c r="E741" s="462">
        <f t="shared" si="714"/>
        <v>2023</v>
      </c>
      <c r="F741" s="462">
        <f t="shared" si="714"/>
        <v>2024</v>
      </c>
      <c r="G741" s="462">
        <f t="shared" si="714"/>
        <v>2025</v>
      </c>
      <c r="H741" s="462">
        <f t="shared" si="714"/>
        <v>2026</v>
      </c>
      <c r="I741" s="462">
        <f t="shared" si="714"/>
        <v>2027</v>
      </c>
      <c r="J741" s="463">
        <f t="shared" si="714"/>
        <v>2028</v>
      </c>
      <c r="L741" s="508" t="str">
        <f>B741</f>
        <v>Catégorie d'emploi 4 : xxx</v>
      </c>
      <c r="M741" s="491">
        <v>2022</v>
      </c>
      <c r="N741" s="492">
        <v>2023</v>
      </c>
      <c r="O741" s="492">
        <v>2024</v>
      </c>
      <c r="P741" s="492">
        <v>2025</v>
      </c>
      <c r="Q741" s="492">
        <v>2026</v>
      </c>
      <c r="R741" s="492">
        <v>2027</v>
      </c>
      <c r="S741" s="493">
        <v>2028</v>
      </c>
    </row>
    <row r="742" spans="1:19" ht="13.5" thickBot="1">
      <c r="A742" s="506">
        <f t="shared" si="713"/>
        <v>0</v>
      </c>
      <c r="B742" s="464" t="s">
        <v>234</v>
      </c>
      <c r="C742" s="464"/>
      <c r="D742" s="438"/>
      <c r="E742" s="438"/>
      <c r="F742" s="438"/>
      <c r="G742" s="438"/>
      <c r="H742" s="438"/>
      <c r="I742" s="438"/>
      <c r="J742" s="465"/>
      <c r="L742" s="435" t="s">
        <v>224</v>
      </c>
      <c r="M742" s="436">
        <f>D743-D747</f>
        <v>0</v>
      </c>
      <c r="N742" s="436">
        <f>E743-E747</f>
        <v>0</v>
      </c>
      <c r="O742" s="436">
        <f t="shared" ref="O742" si="715">F743-F747</f>
        <v>0</v>
      </c>
      <c r="P742" s="436">
        <f t="shared" ref="P742" si="716">G743-G747</f>
        <v>0</v>
      </c>
      <c r="Q742" s="436">
        <f t="shared" ref="Q742" si="717">H743-H747</f>
        <v>0</v>
      </c>
      <c r="R742" s="436">
        <f t="shared" ref="R742" si="718">I743-I747</f>
        <v>0</v>
      </c>
      <c r="S742" s="436">
        <f t="shared" ref="S742" si="719">J743-J747</f>
        <v>0</v>
      </c>
    </row>
    <row r="743" spans="1:19" ht="13.5" thickBot="1">
      <c r="A743" s="506">
        <f t="shared" si="713"/>
        <v>0</v>
      </c>
      <c r="B743" s="466" t="s">
        <v>235</v>
      </c>
      <c r="C743" s="467"/>
      <c r="D743" s="495"/>
      <c r="E743" s="495"/>
      <c r="F743" s="495"/>
      <c r="G743" s="495"/>
      <c r="H743" s="495"/>
      <c r="I743" s="495"/>
      <c r="J743" s="496"/>
      <c r="L743" s="441" t="s">
        <v>226</v>
      </c>
      <c r="M743" s="442"/>
      <c r="N743" s="436">
        <f t="shared" ref="N743:S743" si="720">N744+N745</f>
        <v>0</v>
      </c>
      <c r="O743" s="436">
        <f t="shared" si="720"/>
        <v>0</v>
      </c>
      <c r="P743" s="436">
        <f t="shared" si="720"/>
        <v>0</v>
      </c>
      <c r="Q743" s="436">
        <f t="shared" si="720"/>
        <v>0</v>
      </c>
      <c r="R743" s="436">
        <f t="shared" si="720"/>
        <v>0</v>
      </c>
      <c r="S743" s="436">
        <f t="shared" si="720"/>
        <v>0</v>
      </c>
    </row>
    <row r="744" spans="1:19" ht="13.5" thickBot="1">
      <c r="A744" s="506">
        <f t="shared" si="713"/>
        <v>0</v>
      </c>
      <c r="B744" s="466" t="s">
        <v>236</v>
      </c>
      <c r="C744" s="467"/>
      <c r="D744" s="497"/>
      <c r="E744" s="497"/>
      <c r="F744" s="497"/>
      <c r="G744" s="497"/>
      <c r="H744" s="497"/>
      <c r="I744" s="497"/>
      <c r="J744" s="498"/>
      <c r="L744" s="447" t="s">
        <v>228</v>
      </c>
      <c r="M744" s="436">
        <f>(D743*D745)-(D747*D749)</f>
        <v>0</v>
      </c>
      <c r="N744" s="436">
        <f>(E743*E745)-(E747*E749)</f>
        <v>0</v>
      </c>
      <c r="O744" s="436">
        <f t="shared" ref="O744" si="721">(F743*F745)-(F747*F749)</f>
        <v>0</v>
      </c>
      <c r="P744" s="436">
        <f t="shared" ref="P744" si="722">(G743*G745)-(G747*G749)</f>
        <v>0</v>
      </c>
      <c r="Q744" s="436">
        <f t="shared" ref="Q744" si="723">(H743*H745)-(H747*H749)</f>
        <v>0</v>
      </c>
      <c r="R744" s="436">
        <f t="shared" ref="R744" si="724">(I743*I745)-(I747*I749)</f>
        <v>0</v>
      </c>
      <c r="S744" s="436">
        <f t="shared" ref="S744" si="725">(J743*J745)-(J747*J749)</f>
        <v>0</v>
      </c>
    </row>
    <row r="745" spans="1:19" ht="13.5" thickBot="1">
      <c r="A745" s="506">
        <f t="shared" si="713"/>
        <v>0</v>
      </c>
      <c r="B745" s="468" t="s">
        <v>237</v>
      </c>
      <c r="C745" s="466"/>
      <c r="D745" s="469">
        <f t="shared" ref="D745:J745" si="726">(13-ROUND(D744,1))/12</f>
        <v>1.0833333333333333</v>
      </c>
      <c r="E745" s="469">
        <f t="shared" si="726"/>
        <v>1.0833333333333333</v>
      </c>
      <c r="F745" s="469">
        <f t="shared" si="726"/>
        <v>1.0833333333333333</v>
      </c>
      <c r="G745" s="469">
        <f t="shared" si="726"/>
        <v>1.0833333333333333</v>
      </c>
      <c r="H745" s="469">
        <f t="shared" si="726"/>
        <v>1.0833333333333333</v>
      </c>
      <c r="I745" s="469">
        <f t="shared" si="726"/>
        <v>1.0833333333333333</v>
      </c>
      <c r="J745" s="470">
        <f t="shared" si="726"/>
        <v>1.0833333333333333</v>
      </c>
      <c r="L745" s="452" t="s">
        <v>230</v>
      </c>
      <c r="M745" s="442"/>
      <c r="N745" s="436">
        <f>D743*(1-D745)-D747*(1-D749)</f>
        <v>0</v>
      </c>
      <c r="O745" s="436">
        <f t="shared" ref="O745" si="727">E743*(1-E745)-E747*(1-E749)</f>
        <v>0</v>
      </c>
      <c r="P745" s="436">
        <f t="shared" ref="P745" si="728">F743*(1-F745)-F747*(1-F749)</f>
        <v>0</v>
      </c>
      <c r="Q745" s="436">
        <f t="shared" ref="Q745" si="729">G743*(1-G745)-G747*(1-G749)</f>
        <v>0</v>
      </c>
      <c r="R745" s="436">
        <f t="shared" ref="R745" si="730">H743*(1-H745)-H747*(1-H749)</f>
        <v>0</v>
      </c>
      <c r="S745" s="436">
        <f t="shared" ref="S745" si="731">I743*(1-I745)-I747*(1-I749)</f>
        <v>0</v>
      </c>
    </row>
    <row r="746" spans="1:19">
      <c r="A746" s="506">
        <f t="shared" si="713"/>
        <v>0</v>
      </c>
      <c r="B746" s="471" t="s">
        <v>238</v>
      </c>
      <c r="C746" s="471"/>
      <c r="D746" s="472"/>
      <c r="E746" s="473"/>
      <c r="F746" s="473"/>
      <c r="G746" s="473"/>
      <c r="H746" s="473"/>
      <c r="I746" s="473"/>
      <c r="J746" s="474"/>
    </row>
    <row r="747" spans="1:19">
      <c r="A747" s="506">
        <f t="shared" si="713"/>
        <v>0</v>
      </c>
      <c r="B747" s="466" t="s">
        <v>239</v>
      </c>
      <c r="C747" s="467"/>
      <c r="D747" s="495"/>
      <c r="E747" s="495"/>
      <c r="F747" s="495"/>
      <c r="G747" s="495"/>
      <c r="H747" s="495"/>
      <c r="I747" s="495"/>
      <c r="J747" s="496"/>
    </row>
    <row r="748" spans="1:19">
      <c r="A748" s="506">
        <f t="shared" si="713"/>
        <v>0</v>
      </c>
      <c r="B748" s="466" t="s">
        <v>240</v>
      </c>
      <c r="C748" s="467"/>
      <c r="D748" s="497"/>
      <c r="E748" s="497"/>
      <c r="F748" s="497"/>
      <c r="G748" s="497"/>
      <c r="H748" s="497"/>
      <c r="I748" s="497"/>
      <c r="J748" s="498"/>
    </row>
    <row r="749" spans="1:19" ht="13.5" thickBot="1">
      <c r="A749" s="506">
        <f t="shared" si="713"/>
        <v>0</v>
      </c>
      <c r="B749" s="468" t="s">
        <v>241</v>
      </c>
      <c r="C749" s="475">
        <f>(13-C748)/12</f>
        <v>1.0833333333333333</v>
      </c>
      <c r="D749" s="469">
        <f t="shared" ref="D749:J749" si="732">(13-ROUND(D748,1))/12</f>
        <v>1.0833333333333333</v>
      </c>
      <c r="E749" s="469">
        <f t="shared" si="732"/>
        <v>1.0833333333333333</v>
      </c>
      <c r="F749" s="469">
        <f t="shared" si="732"/>
        <v>1.0833333333333333</v>
      </c>
      <c r="G749" s="469">
        <f t="shared" si="732"/>
        <v>1.0833333333333333</v>
      </c>
      <c r="H749" s="469">
        <f t="shared" si="732"/>
        <v>1.0833333333333333</v>
      </c>
      <c r="I749" s="469">
        <f t="shared" si="732"/>
        <v>1.0833333333333333</v>
      </c>
      <c r="J749" s="470">
        <f t="shared" si="732"/>
        <v>1.0833333333333333</v>
      </c>
    </row>
    <row r="750" spans="1:19">
      <c r="A750" s="506">
        <f t="shared" si="713"/>
        <v>0</v>
      </c>
      <c r="B750" s="431" t="s">
        <v>242</v>
      </c>
      <c r="C750" s="476"/>
      <c r="D750" s="477">
        <f>DATE(D$25,INT(D744),1+30*(D744-INT(D744)))</f>
        <v>44531</v>
      </c>
      <c r="E750" s="477">
        <f t="shared" ref="E750:J750" si="733">DATE(E$25,INT(E744),1+30*(E744-INT(E744)))</f>
        <v>44896</v>
      </c>
      <c r="F750" s="477">
        <f t="shared" si="733"/>
        <v>45261</v>
      </c>
      <c r="G750" s="477">
        <f t="shared" si="733"/>
        <v>45627</v>
      </c>
      <c r="H750" s="477">
        <f t="shared" si="733"/>
        <v>45992</v>
      </c>
      <c r="I750" s="477">
        <f t="shared" si="733"/>
        <v>46357</v>
      </c>
      <c r="J750" s="478">
        <f t="shared" si="733"/>
        <v>46722</v>
      </c>
    </row>
    <row r="751" spans="1:19" ht="13.5" thickBot="1">
      <c r="A751" s="506">
        <f t="shared" si="713"/>
        <v>0</v>
      </c>
      <c r="B751" s="479" t="s">
        <v>243</v>
      </c>
      <c r="C751" s="480">
        <f>DATE(C$25,INT(C748),1+30*(C748-INT(C748)))</f>
        <v>44166</v>
      </c>
      <c r="D751" s="481">
        <f>DATE(D$25,INT(D748),1+30*(D748-INT(D748)))</f>
        <v>44531</v>
      </c>
      <c r="E751" s="481">
        <f t="shared" ref="E751:J751" si="734">DATE(E$25,INT(E748),1+30*(E748-INT(E748)))</f>
        <v>44896</v>
      </c>
      <c r="F751" s="481">
        <f t="shared" si="734"/>
        <v>45261</v>
      </c>
      <c r="G751" s="481">
        <f t="shared" si="734"/>
        <v>45627</v>
      </c>
      <c r="H751" s="481">
        <f t="shared" si="734"/>
        <v>45992</v>
      </c>
      <c r="I751" s="481">
        <f t="shared" si="734"/>
        <v>46357</v>
      </c>
      <c r="J751" s="482">
        <f t="shared" si="734"/>
        <v>46722</v>
      </c>
    </row>
    <row r="752" spans="1:19" ht="6" customHeight="1" thickBot="1">
      <c r="A752" s="506">
        <f t="shared" si="713"/>
        <v>0</v>
      </c>
      <c r="B752" s="483"/>
      <c r="C752" s="483"/>
      <c r="D752" s="483"/>
      <c r="E752" s="483"/>
      <c r="F752" s="483"/>
      <c r="G752" s="483"/>
      <c r="H752" s="483"/>
      <c r="I752" s="483"/>
      <c r="J752" s="484"/>
    </row>
    <row r="753" spans="1:19" ht="13.5" hidden="1" thickBot="1">
      <c r="A753" s="506">
        <f t="shared" si="713"/>
        <v>0</v>
      </c>
      <c r="B753" s="483"/>
      <c r="C753" s="483"/>
      <c r="D753" s="483"/>
      <c r="E753" s="483"/>
      <c r="F753" s="483"/>
      <c r="G753" s="483"/>
      <c r="H753" s="483"/>
      <c r="I753" s="483"/>
      <c r="J753" s="484"/>
    </row>
    <row r="754" spans="1:19" ht="13.5" hidden="1" thickBot="1">
      <c r="A754" s="506">
        <f t="shared" si="713"/>
        <v>0</v>
      </c>
      <c r="B754" s="438"/>
      <c r="C754" s="438"/>
      <c r="D754" s="438"/>
      <c r="E754" s="438"/>
      <c r="F754" s="438"/>
      <c r="G754" s="438"/>
      <c r="H754" s="438"/>
      <c r="I754" s="438"/>
      <c r="J754" s="438"/>
    </row>
    <row r="755" spans="1:19" ht="13.5" hidden="1" thickBot="1">
      <c r="A755" s="506">
        <f t="shared" si="713"/>
        <v>0</v>
      </c>
      <c r="B755" s="438"/>
      <c r="C755" s="438"/>
      <c r="D755" s="438"/>
      <c r="E755" s="438"/>
      <c r="F755" s="438"/>
      <c r="G755" s="438"/>
      <c r="H755" s="438"/>
      <c r="I755" s="438"/>
      <c r="J755" s="438"/>
    </row>
    <row r="756" spans="1:19" ht="13.5" hidden="1" thickBot="1">
      <c r="A756" s="506">
        <f t="shared" si="713"/>
        <v>0</v>
      </c>
      <c r="B756" s="438"/>
      <c r="C756" s="438"/>
      <c r="D756" s="438"/>
      <c r="E756" s="438"/>
      <c r="F756" s="438"/>
      <c r="G756" s="438"/>
      <c r="H756" s="438"/>
      <c r="I756" s="438"/>
      <c r="J756" s="438"/>
    </row>
    <row r="757" spans="1:19" ht="13.5" hidden="1" thickBot="1">
      <c r="A757" s="506">
        <f t="shared" si="713"/>
        <v>0</v>
      </c>
      <c r="B757" s="438"/>
      <c r="C757" s="438"/>
      <c r="D757" s="438"/>
      <c r="E757" s="438"/>
      <c r="F757" s="438"/>
      <c r="G757" s="438"/>
      <c r="H757" s="438"/>
      <c r="I757" s="438"/>
      <c r="J757" s="438"/>
    </row>
    <row r="758" spans="1:19" ht="16.5" thickBot="1">
      <c r="A758" s="506">
        <f t="shared" si="713"/>
        <v>0</v>
      </c>
      <c r="B758" s="494" t="s">
        <v>247</v>
      </c>
      <c r="C758" s="461"/>
      <c r="D758" s="462">
        <f t="shared" ref="D758:J758" si="735">D$25</f>
        <v>2022</v>
      </c>
      <c r="E758" s="462">
        <f t="shared" si="735"/>
        <v>2023</v>
      </c>
      <c r="F758" s="462">
        <f t="shared" si="735"/>
        <v>2024</v>
      </c>
      <c r="G758" s="462">
        <f t="shared" si="735"/>
        <v>2025</v>
      </c>
      <c r="H758" s="462">
        <f t="shared" si="735"/>
        <v>2026</v>
      </c>
      <c r="I758" s="462">
        <f t="shared" si="735"/>
        <v>2027</v>
      </c>
      <c r="J758" s="463">
        <f t="shared" si="735"/>
        <v>2028</v>
      </c>
      <c r="L758" s="508" t="str">
        <f>B758</f>
        <v>Catégorie d'emploi 5 : xxx</v>
      </c>
      <c r="M758" s="491">
        <v>2022</v>
      </c>
      <c r="N758" s="492">
        <v>2023</v>
      </c>
      <c r="O758" s="492">
        <v>2024</v>
      </c>
      <c r="P758" s="492">
        <v>2025</v>
      </c>
      <c r="Q758" s="492">
        <v>2026</v>
      </c>
      <c r="R758" s="492">
        <v>2027</v>
      </c>
      <c r="S758" s="493">
        <v>2028</v>
      </c>
    </row>
    <row r="759" spans="1:19" ht="13.5" thickBot="1">
      <c r="A759" s="506">
        <f t="shared" si="713"/>
        <v>0</v>
      </c>
      <c r="B759" s="464" t="s">
        <v>234</v>
      </c>
      <c r="C759" s="464"/>
      <c r="D759" s="438"/>
      <c r="E759" s="438"/>
      <c r="F759" s="438"/>
      <c r="G759" s="438"/>
      <c r="H759" s="438"/>
      <c r="I759" s="438"/>
      <c r="J759" s="465"/>
      <c r="L759" s="435" t="s">
        <v>224</v>
      </c>
      <c r="M759" s="436">
        <f>D760-D764</f>
        <v>0</v>
      </c>
      <c r="N759" s="436">
        <f>E760-E764</f>
        <v>0</v>
      </c>
      <c r="O759" s="436">
        <f t="shared" ref="O759" si="736">F760-F764</f>
        <v>0</v>
      </c>
      <c r="P759" s="436">
        <f t="shared" ref="P759" si="737">G760-G764</f>
        <v>0</v>
      </c>
      <c r="Q759" s="436">
        <f t="shared" ref="Q759" si="738">H760-H764</f>
        <v>0</v>
      </c>
      <c r="R759" s="436">
        <f t="shared" ref="R759" si="739">I760-I764</f>
        <v>0</v>
      </c>
      <c r="S759" s="436">
        <f t="shared" ref="S759" si="740">J760-J764</f>
        <v>0</v>
      </c>
    </row>
    <row r="760" spans="1:19" ht="13.5" thickBot="1">
      <c r="A760" s="506">
        <f t="shared" si="713"/>
        <v>0</v>
      </c>
      <c r="B760" s="466" t="s">
        <v>235</v>
      </c>
      <c r="C760" s="467"/>
      <c r="D760" s="495"/>
      <c r="E760" s="495"/>
      <c r="F760" s="495"/>
      <c r="G760" s="495"/>
      <c r="H760" s="495"/>
      <c r="I760" s="495"/>
      <c r="J760" s="496"/>
      <c r="L760" s="441" t="s">
        <v>226</v>
      </c>
      <c r="M760" s="442"/>
      <c r="N760" s="436">
        <f t="shared" ref="N760:S760" si="741">N761+N762</f>
        <v>0</v>
      </c>
      <c r="O760" s="436">
        <f t="shared" si="741"/>
        <v>0</v>
      </c>
      <c r="P760" s="436">
        <f t="shared" si="741"/>
        <v>0</v>
      </c>
      <c r="Q760" s="436">
        <f t="shared" si="741"/>
        <v>0</v>
      </c>
      <c r="R760" s="436">
        <f t="shared" si="741"/>
        <v>0</v>
      </c>
      <c r="S760" s="436">
        <f t="shared" si="741"/>
        <v>0</v>
      </c>
    </row>
    <row r="761" spans="1:19" ht="13.5" thickBot="1">
      <c r="A761" s="506">
        <f t="shared" si="713"/>
        <v>0</v>
      </c>
      <c r="B761" s="466" t="s">
        <v>236</v>
      </c>
      <c r="C761" s="467"/>
      <c r="D761" s="497"/>
      <c r="E761" s="497"/>
      <c r="F761" s="497"/>
      <c r="G761" s="497"/>
      <c r="H761" s="497"/>
      <c r="I761" s="497"/>
      <c r="J761" s="498"/>
      <c r="L761" s="447" t="s">
        <v>228</v>
      </c>
      <c r="M761" s="436">
        <f>(D760*D762)-(D764*D766)</f>
        <v>0</v>
      </c>
      <c r="N761" s="436">
        <f>(E760*E762)-(E764*E766)</f>
        <v>0</v>
      </c>
      <c r="O761" s="436">
        <f t="shared" ref="O761" si="742">(F760*F762)-(F764*F766)</f>
        <v>0</v>
      </c>
      <c r="P761" s="436">
        <f t="shared" ref="P761" si="743">(G760*G762)-(G764*G766)</f>
        <v>0</v>
      </c>
      <c r="Q761" s="436">
        <f t="shared" ref="Q761" si="744">(H760*H762)-(H764*H766)</f>
        <v>0</v>
      </c>
      <c r="R761" s="436">
        <f t="shared" ref="R761" si="745">(I760*I762)-(I764*I766)</f>
        <v>0</v>
      </c>
      <c r="S761" s="436">
        <f t="shared" ref="S761" si="746">(J760*J762)-(J764*J766)</f>
        <v>0</v>
      </c>
    </row>
    <row r="762" spans="1:19" ht="13.5" thickBot="1">
      <c r="A762" s="506">
        <f t="shared" si="713"/>
        <v>0</v>
      </c>
      <c r="B762" s="468" t="s">
        <v>237</v>
      </c>
      <c r="C762" s="466"/>
      <c r="D762" s="469">
        <f t="shared" ref="D762:J762" si="747">(13-ROUND(D761,1))/12</f>
        <v>1.0833333333333333</v>
      </c>
      <c r="E762" s="469">
        <f t="shared" si="747"/>
        <v>1.0833333333333333</v>
      </c>
      <c r="F762" s="469">
        <f t="shared" si="747"/>
        <v>1.0833333333333333</v>
      </c>
      <c r="G762" s="469">
        <f t="shared" si="747"/>
        <v>1.0833333333333333</v>
      </c>
      <c r="H762" s="469">
        <f t="shared" si="747"/>
        <v>1.0833333333333333</v>
      </c>
      <c r="I762" s="469">
        <f t="shared" si="747"/>
        <v>1.0833333333333333</v>
      </c>
      <c r="J762" s="470">
        <f t="shared" si="747"/>
        <v>1.0833333333333333</v>
      </c>
      <c r="L762" s="452" t="s">
        <v>230</v>
      </c>
      <c r="M762" s="442"/>
      <c r="N762" s="436">
        <f>D760*(1-D762)-D764*(1-D766)</f>
        <v>0</v>
      </c>
      <c r="O762" s="436">
        <f t="shared" ref="O762" si="748">E760*(1-E762)-E764*(1-E766)</f>
        <v>0</v>
      </c>
      <c r="P762" s="436">
        <f t="shared" ref="P762" si="749">F760*(1-F762)-F764*(1-F766)</f>
        <v>0</v>
      </c>
      <c r="Q762" s="436">
        <f t="shared" ref="Q762" si="750">G760*(1-G762)-G764*(1-G766)</f>
        <v>0</v>
      </c>
      <c r="R762" s="436">
        <f t="shared" ref="R762" si="751">H760*(1-H762)-H764*(1-H766)</f>
        <v>0</v>
      </c>
      <c r="S762" s="436">
        <f t="shared" ref="S762" si="752">I760*(1-I762)-I764*(1-I766)</f>
        <v>0</v>
      </c>
    </row>
    <row r="763" spans="1:19">
      <c r="A763" s="506">
        <f t="shared" si="713"/>
        <v>0</v>
      </c>
      <c r="B763" s="471" t="s">
        <v>238</v>
      </c>
      <c r="C763" s="471"/>
      <c r="D763" s="472"/>
      <c r="E763" s="473"/>
      <c r="F763" s="473"/>
      <c r="G763" s="473"/>
      <c r="H763" s="473"/>
      <c r="I763" s="473"/>
      <c r="J763" s="474"/>
    </row>
    <row r="764" spans="1:19">
      <c r="A764" s="506">
        <f t="shared" si="713"/>
        <v>0</v>
      </c>
      <c r="B764" s="466" t="s">
        <v>239</v>
      </c>
      <c r="C764" s="467"/>
      <c r="D764" s="495"/>
      <c r="E764" s="495"/>
      <c r="F764" s="495"/>
      <c r="G764" s="495"/>
      <c r="H764" s="495"/>
      <c r="I764" s="495"/>
      <c r="J764" s="496"/>
    </row>
    <row r="765" spans="1:19">
      <c r="A765" s="506">
        <f t="shared" si="713"/>
        <v>0</v>
      </c>
      <c r="B765" s="466" t="s">
        <v>240</v>
      </c>
      <c r="C765" s="467"/>
      <c r="D765" s="497"/>
      <c r="E765" s="497"/>
      <c r="F765" s="497"/>
      <c r="G765" s="497"/>
      <c r="H765" s="497"/>
      <c r="I765" s="497"/>
      <c r="J765" s="498"/>
    </row>
    <row r="766" spans="1:19" ht="13.5" thickBot="1">
      <c r="A766" s="506">
        <f t="shared" si="713"/>
        <v>0</v>
      </c>
      <c r="B766" s="468" t="s">
        <v>241</v>
      </c>
      <c r="C766" s="475">
        <f>(13-C765)/12</f>
        <v>1.0833333333333333</v>
      </c>
      <c r="D766" s="469">
        <f t="shared" ref="D766:J766" si="753">(13-ROUND(D765,1))/12</f>
        <v>1.0833333333333333</v>
      </c>
      <c r="E766" s="469">
        <f t="shared" si="753"/>
        <v>1.0833333333333333</v>
      </c>
      <c r="F766" s="469">
        <f t="shared" si="753"/>
        <v>1.0833333333333333</v>
      </c>
      <c r="G766" s="469">
        <f t="shared" si="753"/>
        <v>1.0833333333333333</v>
      </c>
      <c r="H766" s="469">
        <f t="shared" si="753"/>
        <v>1.0833333333333333</v>
      </c>
      <c r="I766" s="469">
        <f t="shared" si="753"/>
        <v>1.0833333333333333</v>
      </c>
      <c r="J766" s="470">
        <f t="shared" si="753"/>
        <v>1.0833333333333333</v>
      </c>
    </row>
    <row r="767" spans="1:19">
      <c r="A767" s="506">
        <f t="shared" si="713"/>
        <v>0</v>
      </c>
      <c r="B767" s="431" t="s">
        <v>242</v>
      </c>
      <c r="C767" s="476"/>
      <c r="D767" s="477">
        <f>DATE(D$25,INT(D761),1+30*(D761-INT(D761)))</f>
        <v>44531</v>
      </c>
      <c r="E767" s="477">
        <f t="shared" ref="E767:J767" si="754">DATE(E$25,INT(E761),1+30*(E761-INT(E761)))</f>
        <v>44896</v>
      </c>
      <c r="F767" s="477">
        <f t="shared" si="754"/>
        <v>45261</v>
      </c>
      <c r="G767" s="477">
        <f t="shared" si="754"/>
        <v>45627</v>
      </c>
      <c r="H767" s="477">
        <f t="shared" si="754"/>
        <v>45992</v>
      </c>
      <c r="I767" s="477">
        <f t="shared" si="754"/>
        <v>46357</v>
      </c>
      <c r="J767" s="478">
        <f t="shared" si="754"/>
        <v>46722</v>
      </c>
    </row>
    <row r="768" spans="1:19" ht="13.5" thickBot="1">
      <c r="A768" s="506">
        <f t="shared" si="713"/>
        <v>0</v>
      </c>
      <c r="B768" s="479" t="s">
        <v>243</v>
      </c>
      <c r="C768" s="480">
        <f>DATE(C$25,INT(C765),1+30*(C765-INT(C765)))</f>
        <v>44166</v>
      </c>
      <c r="D768" s="481">
        <f>DATE(D$25,INT(D765),1+30*(D765-INT(D765)))</f>
        <v>44531</v>
      </c>
      <c r="E768" s="481">
        <f t="shared" ref="E768:J768" si="755">DATE(E$25,INT(E765),1+30*(E765-INT(E765)))</f>
        <v>44896</v>
      </c>
      <c r="F768" s="481">
        <f t="shared" si="755"/>
        <v>45261</v>
      </c>
      <c r="G768" s="481">
        <f t="shared" si="755"/>
        <v>45627</v>
      </c>
      <c r="H768" s="481">
        <f t="shared" si="755"/>
        <v>45992</v>
      </c>
      <c r="I768" s="481">
        <f t="shared" si="755"/>
        <v>46357</v>
      </c>
      <c r="J768" s="482">
        <f t="shared" si="755"/>
        <v>46722</v>
      </c>
    </row>
    <row r="769" spans="1:19" ht="4.9000000000000004" customHeight="1" thickBot="1">
      <c r="A769" s="506">
        <f t="shared" si="713"/>
        <v>0</v>
      </c>
      <c r="B769" s="430"/>
      <c r="C769" s="430"/>
      <c r="D769" s="430"/>
      <c r="E769" s="430"/>
      <c r="F769" s="430"/>
      <c r="G769" s="430"/>
      <c r="H769" s="430"/>
      <c r="I769" s="430"/>
      <c r="J769" s="438"/>
    </row>
    <row r="770" spans="1:19" ht="13.5" hidden="1" thickBot="1">
      <c r="A770" s="506">
        <f t="shared" si="713"/>
        <v>0</v>
      </c>
      <c r="B770" s="430"/>
      <c r="C770" s="430"/>
      <c r="D770" s="430"/>
      <c r="E770" s="430"/>
      <c r="F770" s="430"/>
      <c r="G770" s="430"/>
      <c r="H770" s="430"/>
      <c r="I770" s="430"/>
      <c r="J770" s="438"/>
    </row>
    <row r="771" spans="1:19" ht="13.5" hidden="1" thickBot="1">
      <c r="A771" s="506">
        <f t="shared" si="713"/>
        <v>0</v>
      </c>
      <c r="B771" s="438"/>
      <c r="C771" s="438"/>
      <c r="D771" s="438"/>
      <c r="E771" s="438"/>
      <c r="F771" s="438"/>
      <c r="G771" s="438"/>
      <c r="H771" s="438"/>
      <c r="I771" s="438"/>
      <c r="J771" s="438"/>
    </row>
    <row r="772" spans="1:19" ht="13.5" hidden="1" thickBot="1">
      <c r="A772" s="506">
        <f t="shared" si="713"/>
        <v>0</v>
      </c>
      <c r="B772" s="438"/>
      <c r="C772" s="438"/>
      <c r="D772" s="438"/>
      <c r="E772" s="438"/>
      <c r="F772" s="438"/>
      <c r="G772" s="438"/>
      <c r="H772" s="438"/>
      <c r="I772" s="438"/>
      <c r="J772" s="438"/>
    </row>
    <row r="773" spans="1:19" ht="13.5" hidden="1" thickBot="1">
      <c r="A773" s="506">
        <f t="shared" si="713"/>
        <v>0</v>
      </c>
      <c r="B773" s="438"/>
      <c r="C773" s="438"/>
      <c r="D773" s="438"/>
      <c r="E773" s="438"/>
      <c r="F773" s="438"/>
      <c r="G773" s="438"/>
      <c r="H773" s="438"/>
      <c r="I773" s="438"/>
      <c r="J773" s="438"/>
    </row>
    <row r="774" spans="1:19" ht="13.5" hidden="1" thickBot="1">
      <c r="A774" s="506">
        <f t="shared" si="713"/>
        <v>0</v>
      </c>
      <c r="B774" s="438"/>
      <c r="C774" s="438"/>
      <c r="D774" s="438"/>
      <c r="E774" s="438"/>
      <c r="F774" s="438"/>
      <c r="G774" s="438"/>
      <c r="H774" s="438"/>
      <c r="I774" s="438"/>
      <c r="J774" s="438"/>
    </row>
    <row r="775" spans="1:19" ht="16.5" thickBot="1">
      <c r="A775" s="506">
        <f t="shared" si="713"/>
        <v>0</v>
      </c>
      <c r="B775" s="494" t="s">
        <v>248</v>
      </c>
      <c r="C775" s="461"/>
      <c r="D775" s="462">
        <f t="shared" ref="D775:J775" si="756">D$25</f>
        <v>2022</v>
      </c>
      <c r="E775" s="462">
        <f t="shared" si="756"/>
        <v>2023</v>
      </c>
      <c r="F775" s="462">
        <f t="shared" si="756"/>
        <v>2024</v>
      </c>
      <c r="G775" s="462">
        <f t="shared" si="756"/>
        <v>2025</v>
      </c>
      <c r="H775" s="462">
        <f t="shared" si="756"/>
        <v>2026</v>
      </c>
      <c r="I775" s="462">
        <f t="shared" si="756"/>
        <v>2027</v>
      </c>
      <c r="J775" s="463">
        <f t="shared" si="756"/>
        <v>2028</v>
      </c>
      <c r="L775" s="508" t="str">
        <f>B775</f>
        <v>Catégorie d'emploi 6 : xxx</v>
      </c>
      <c r="M775" s="491">
        <v>2022</v>
      </c>
      <c r="N775" s="492">
        <v>2023</v>
      </c>
      <c r="O775" s="492">
        <v>2024</v>
      </c>
      <c r="P775" s="492">
        <v>2025</v>
      </c>
      <c r="Q775" s="492">
        <v>2026</v>
      </c>
      <c r="R775" s="492">
        <v>2027</v>
      </c>
      <c r="S775" s="493">
        <v>2028</v>
      </c>
    </row>
    <row r="776" spans="1:19" ht="13.5" thickBot="1">
      <c r="A776" s="506">
        <f t="shared" si="713"/>
        <v>0</v>
      </c>
      <c r="B776" s="464" t="s">
        <v>234</v>
      </c>
      <c r="C776" s="464"/>
      <c r="D776" s="438"/>
      <c r="E776" s="438"/>
      <c r="F776" s="438"/>
      <c r="G776" s="438"/>
      <c r="H776" s="438"/>
      <c r="I776" s="438"/>
      <c r="J776" s="465"/>
      <c r="L776" s="435" t="s">
        <v>224</v>
      </c>
      <c r="M776" s="436">
        <f>D777-D781</f>
        <v>0</v>
      </c>
      <c r="N776" s="436">
        <f>E777-E781</f>
        <v>0</v>
      </c>
      <c r="O776" s="436">
        <f t="shared" ref="O776" si="757">F777-F781</f>
        <v>0</v>
      </c>
      <c r="P776" s="436">
        <f t="shared" ref="P776" si="758">G777-G781</f>
        <v>0</v>
      </c>
      <c r="Q776" s="436">
        <f t="shared" ref="Q776" si="759">H777-H781</f>
        <v>0</v>
      </c>
      <c r="R776" s="436">
        <f t="shared" ref="R776" si="760">I777-I781</f>
        <v>0</v>
      </c>
      <c r="S776" s="436">
        <f t="shared" ref="S776" si="761">J777-J781</f>
        <v>0</v>
      </c>
    </row>
    <row r="777" spans="1:19" ht="13.5" thickBot="1">
      <c r="A777" s="506">
        <f t="shared" si="713"/>
        <v>0</v>
      </c>
      <c r="B777" s="466" t="s">
        <v>235</v>
      </c>
      <c r="C777" s="467"/>
      <c r="D777" s="495"/>
      <c r="E777" s="495"/>
      <c r="F777" s="495"/>
      <c r="G777" s="495"/>
      <c r="H777" s="495"/>
      <c r="I777" s="495"/>
      <c r="J777" s="496"/>
      <c r="L777" s="441" t="s">
        <v>226</v>
      </c>
      <c r="M777" s="442"/>
      <c r="N777" s="436">
        <f t="shared" ref="N777:S777" si="762">N778+N779</f>
        <v>0</v>
      </c>
      <c r="O777" s="436">
        <f t="shared" si="762"/>
        <v>0</v>
      </c>
      <c r="P777" s="436">
        <f t="shared" si="762"/>
        <v>0</v>
      </c>
      <c r="Q777" s="436">
        <f t="shared" si="762"/>
        <v>0</v>
      </c>
      <c r="R777" s="436">
        <f t="shared" si="762"/>
        <v>0</v>
      </c>
      <c r="S777" s="436">
        <f t="shared" si="762"/>
        <v>0</v>
      </c>
    </row>
    <row r="778" spans="1:19" ht="13.5" thickBot="1">
      <c r="A778" s="506">
        <f t="shared" si="713"/>
        <v>0</v>
      </c>
      <c r="B778" s="466" t="s">
        <v>236</v>
      </c>
      <c r="C778" s="467"/>
      <c r="D778" s="497"/>
      <c r="E778" s="497"/>
      <c r="F778" s="497"/>
      <c r="G778" s="497"/>
      <c r="H778" s="497"/>
      <c r="I778" s="497"/>
      <c r="J778" s="498"/>
      <c r="L778" s="447" t="s">
        <v>228</v>
      </c>
      <c r="M778" s="436">
        <f>(D777*D779)-(D781*D783)</f>
        <v>0</v>
      </c>
      <c r="N778" s="436">
        <f>(E777*E779)-(E781*E783)</f>
        <v>0</v>
      </c>
      <c r="O778" s="436">
        <f t="shared" ref="O778" si="763">(F777*F779)-(F781*F783)</f>
        <v>0</v>
      </c>
      <c r="P778" s="436">
        <f t="shared" ref="P778" si="764">(G777*G779)-(G781*G783)</f>
        <v>0</v>
      </c>
      <c r="Q778" s="436">
        <f t="shared" ref="Q778" si="765">(H777*H779)-(H781*H783)</f>
        <v>0</v>
      </c>
      <c r="R778" s="436">
        <f t="shared" ref="R778" si="766">(I777*I779)-(I781*I783)</f>
        <v>0</v>
      </c>
      <c r="S778" s="436">
        <f t="shared" ref="S778" si="767">(J777*J779)-(J781*J783)</f>
        <v>0</v>
      </c>
    </row>
    <row r="779" spans="1:19" ht="13.5" thickBot="1">
      <c r="A779" s="506">
        <f t="shared" si="713"/>
        <v>0</v>
      </c>
      <c r="B779" s="468" t="s">
        <v>237</v>
      </c>
      <c r="C779" s="466"/>
      <c r="D779" s="469">
        <f t="shared" ref="D779:J779" si="768">(13-ROUND(D778,1))/12</f>
        <v>1.0833333333333333</v>
      </c>
      <c r="E779" s="469">
        <f t="shared" si="768"/>
        <v>1.0833333333333333</v>
      </c>
      <c r="F779" s="469">
        <f t="shared" si="768"/>
        <v>1.0833333333333333</v>
      </c>
      <c r="G779" s="469">
        <f t="shared" si="768"/>
        <v>1.0833333333333333</v>
      </c>
      <c r="H779" s="469">
        <f t="shared" si="768"/>
        <v>1.0833333333333333</v>
      </c>
      <c r="I779" s="469">
        <f t="shared" si="768"/>
        <v>1.0833333333333333</v>
      </c>
      <c r="J779" s="470">
        <f t="shared" si="768"/>
        <v>1.0833333333333333</v>
      </c>
      <c r="L779" s="452" t="s">
        <v>230</v>
      </c>
      <c r="M779" s="442"/>
      <c r="N779" s="436">
        <f>D777*(1-D779)-D781*(1-D783)</f>
        <v>0</v>
      </c>
      <c r="O779" s="436">
        <f t="shared" ref="O779" si="769">E777*(1-E779)-E781*(1-E783)</f>
        <v>0</v>
      </c>
      <c r="P779" s="436">
        <f t="shared" ref="P779" si="770">F777*(1-F779)-F781*(1-F783)</f>
        <v>0</v>
      </c>
      <c r="Q779" s="436">
        <f t="shared" ref="Q779" si="771">G777*(1-G779)-G781*(1-G783)</f>
        <v>0</v>
      </c>
      <c r="R779" s="436">
        <f t="shared" ref="R779" si="772">H777*(1-H779)-H781*(1-H783)</f>
        <v>0</v>
      </c>
      <c r="S779" s="436">
        <f t="shared" ref="S779" si="773">I777*(1-I779)-I781*(1-I783)</f>
        <v>0</v>
      </c>
    </row>
    <row r="780" spans="1:19">
      <c r="A780" s="506">
        <f t="shared" si="713"/>
        <v>0</v>
      </c>
      <c r="B780" s="471" t="s">
        <v>238</v>
      </c>
      <c r="C780" s="471"/>
      <c r="D780" s="472"/>
      <c r="E780" s="473"/>
      <c r="F780" s="473"/>
      <c r="G780" s="473"/>
      <c r="H780" s="473"/>
      <c r="I780" s="473"/>
      <c r="J780" s="474"/>
    </row>
    <row r="781" spans="1:19">
      <c r="A781" s="506">
        <f t="shared" si="713"/>
        <v>0</v>
      </c>
      <c r="B781" s="466" t="s">
        <v>239</v>
      </c>
      <c r="C781" s="467"/>
      <c r="D781" s="495"/>
      <c r="E781" s="495"/>
      <c r="F781" s="495"/>
      <c r="G781" s="495"/>
      <c r="H781" s="495"/>
      <c r="I781" s="495"/>
      <c r="J781" s="496"/>
    </row>
    <row r="782" spans="1:19">
      <c r="A782" s="506">
        <f t="shared" si="713"/>
        <v>0</v>
      </c>
      <c r="B782" s="466" t="s">
        <v>240</v>
      </c>
      <c r="C782" s="467"/>
      <c r="D782" s="497"/>
      <c r="E782" s="497"/>
      <c r="F782" s="497"/>
      <c r="G782" s="497"/>
      <c r="H782" s="497"/>
      <c r="I782" s="497"/>
      <c r="J782" s="498"/>
    </row>
    <row r="783" spans="1:19" ht="13.5" thickBot="1">
      <c r="A783" s="506">
        <f t="shared" si="713"/>
        <v>0</v>
      </c>
      <c r="B783" s="468" t="s">
        <v>241</v>
      </c>
      <c r="C783" s="475">
        <f>(13-C782)/12</f>
        <v>1.0833333333333333</v>
      </c>
      <c r="D783" s="469">
        <f t="shared" ref="D783:J783" si="774">(13-ROUND(D782,1))/12</f>
        <v>1.0833333333333333</v>
      </c>
      <c r="E783" s="469">
        <f t="shared" si="774"/>
        <v>1.0833333333333333</v>
      </c>
      <c r="F783" s="469">
        <f t="shared" si="774"/>
        <v>1.0833333333333333</v>
      </c>
      <c r="G783" s="469">
        <f t="shared" si="774"/>
        <v>1.0833333333333333</v>
      </c>
      <c r="H783" s="469">
        <f t="shared" si="774"/>
        <v>1.0833333333333333</v>
      </c>
      <c r="I783" s="469">
        <f t="shared" si="774"/>
        <v>1.0833333333333333</v>
      </c>
      <c r="J783" s="470">
        <f t="shared" si="774"/>
        <v>1.0833333333333333</v>
      </c>
    </row>
    <row r="784" spans="1:19">
      <c r="A784" s="506">
        <f t="shared" si="713"/>
        <v>0</v>
      </c>
      <c r="B784" s="431" t="s">
        <v>242</v>
      </c>
      <c r="C784" s="476"/>
      <c r="D784" s="477">
        <f>DATE(D$25,INT(D778),1+30*(D778-INT(D778)))</f>
        <v>44531</v>
      </c>
      <c r="E784" s="477">
        <f t="shared" ref="E784:J784" si="775">DATE(E$25,INT(E778),1+30*(E778-INT(E778)))</f>
        <v>44896</v>
      </c>
      <c r="F784" s="477">
        <f t="shared" si="775"/>
        <v>45261</v>
      </c>
      <c r="G784" s="477">
        <f t="shared" si="775"/>
        <v>45627</v>
      </c>
      <c r="H784" s="477">
        <f t="shared" si="775"/>
        <v>45992</v>
      </c>
      <c r="I784" s="477">
        <f t="shared" si="775"/>
        <v>46357</v>
      </c>
      <c r="J784" s="478">
        <f t="shared" si="775"/>
        <v>46722</v>
      </c>
    </row>
    <row r="785" spans="1:19" ht="13.5" thickBot="1">
      <c r="A785" s="506">
        <f t="shared" si="713"/>
        <v>0</v>
      </c>
      <c r="B785" s="479" t="s">
        <v>243</v>
      </c>
      <c r="C785" s="480">
        <f>DATE(C$25,INT(C782),1+30*(C782-INT(C782)))</f>
        <v>44166</v>
      </c>
      <c r="D785" s="481">
        <f>DATE(D$25,INT(D782),1+30*(D782-INT(D782)))</f>
        <v>44531</v>
      </c>
      <c r="E785" s="481">
        <f t="shared" ref="E785:J785" si="776">DATE(E$25,INT(E782),1+30*(E782-INT(E782)))</f>
        <v>44896</v>
      </c>
      <c r="F785" s="481">
        <f t="shared" si="776"/>
        <v>45261</v>
      </c>
      <c r="G785" s="481">
        <f t="shared" si="776"/>
        <v>45627</v>
      </c>
      <c r="H785" s="481">
        <f t="shared" si="776"/>
        <v>45992</v>
      </c>
      <c r="I785" s="481">
        <f t="shared" si="776"/>
        <v>46357</v>
      </c>
      <c r="J785" s="482">
        <f t="shared" si="776"/>
        <v>46722</v>
      </c>
    </row>
    <row r="786" spans="1:19" ht="6" customHeight="1" thickBot="1">
      <c r="A786" s="506">
        <f t="shared" si="713"/>
        <v>0</v>
      </c>
      <c r="B786" s="430"/>
      <c r="C786" s="430"/>
      <c r="D786" s="430"/>
      <c r="E786" s="430"/>
      <c r="F786" s="430"/>
      <c r="G786" s="430"/>
      <c r="H786" s="430"/>
      <c r="I786" s="430"/>
      <c r="J786" s="438"/>
    </row>
    <row r="787" spans="1:19" ht="13.5" hidden="1" thickBot="1">
      <c r="A787" s="506">
        <f t="shared" si="713"/>
        <v>0</v>
      </c>
      <c r="B787" s="430"/>
      <c r="C787" s="430"/>
      <c r="D787" s="430"/>
      <c r="E787" s="430"/>
      <c r="F787" s="430"/>
      <c r="G787" s="430"/>
      <c r="H787" s="430"/>
      <c r="I787" s="430"/>
      <c r="J787" s="438"/>
    </row>
    <row r="788" spans="1:19" ht="13.5" hidden="1" thickBot="1">
      <c r="A788" s="506">
        <f t="shared" si="713"/>
        <v>0</v>
      </c>
      <c r="B788" s="485"/>
      <c r="C788" s="438"/>
      <c r="D788" s="438"/>
      <c r="E788" s="486"/>
      <c r="F788" s="486"/>
      <c r="G788" s="486"/>
      <c r="H788" s="486"/>
      <c r="I788" s="486"/>
      <c r="J788" s="486"/>
    </row>
    <row r="789" spans="1:19" ht="13.5" hidden="1" thickBot="1">
      <c r="A789" s="506">
        <f t="shared" si="713"/>
        <v>0</v>
      </c>
      <c r="B789" s="485"/>
      <c r="C789" s="438"/>
      <c r="D789" s="438"/>
      <c r="E789" s="486"/>
      <c r="F789" s="486"/>
      <c r="G789" s="486"/>
      <c r="H789" s="486"/>
      <c r="I789" s="486"/>
      <c r="J789" s="486"/>
    </row>
    <row r="790" spans="1:19" ht="13.5" hidden="1" thickBot="1">
      <c r="A790" s="506">
        <f t="shared" si="713"/>
        <v>0</v>
      </c>
      <c r="B790" s="485"/>
      <c r="C790" s="438"/>
      <c r="D790" s="438"/>
      <c r="E790" s="486"/>
      <c r="F790" s="486"/>
      <c r="G790" s="486"/>
      <c r="H790" s="486"/>
      <c r="I790" s="486"/>
      <c r="J790" s="486"/>
    </row>
    <row r="791" spans="1:19" ht="13.5" hidden="1" thickBot="1">
      <c r="A791" s="506">
        <f t="shared" si="713"/>
        <v>0</v>
      </c>
      <c r="B791" s="487"/>
      <c r="C791" s="438"/>
      <c r="D791" s="438"/>
      <c r="E791" s="469"/>
      <c r="F791" s="469"/>
      <c r="G791" s="469"/>
      <c r="H791" s="469"/>
      <c r="I791" s="469"/>
      <c r="J791" s="469"/>
    </row>
    <row r="792" spans="1:19" ht="16.5" thickBot="1">
      <c r="A792" s="506">
        <f t="shared" si="713"/>
        <v>0</v>
      </c>
      <c r="B792" s="494" t="s">
        <v>249</v>
      </c>
      <c r="C792" s="461"/>
      <c r="D792" s="462">
        <f t="shared" ref="D792:J792" si="777">D$25</f>
        <v>2022</v>
      </c>
      <c r="E792" s="462">
        <f t="shared" si="777"/>
        <v>2023</v>
      </c>
      <c r="F792" s="462">
        <f t="shared" si="777"/>
        <v>2024</v>
      </c>
      <c r="G792" s="462">
        <f t="shared" si="777"/>
        <v>2025</v>
      </c>
      <c r="H792" s="462">
        <f t="shared" si="777"/>
        <v>2026</v>
      </c>
      <c r="I792" s="462">
        <f t="shared" si="777"/>
        <v>2027</v>
      </c>
      <c r="J792" s="463">
        <f t="shared" si="777"/>
        <v>2028</v>
      </c>
      <c r="L792" s="508" t="str">
        <f>B792</f>
        <v>Catégorie d'emploi 7 : xxx</v>
      </c>
      <c r="M792" s="491">
        <v>2022</v>
      </c>
      <c r="N792" s="492">
        <v>2023</v>
      </c>
      <c r="O792" s="492">
        <v>2024</v>
      </c>
      <c r="P792" s="492">
        <v>2025</v>
      </c>
      <c r="Q792" s="492">
        <v>2026</v>
      </c>
      <c r="R792" s="492">
        <v>2027</v>
      </c>
      <c r="S792" s="493">
        <v>2028</v>
      </c>
    </row>
    <row r="793" spans="1:19" ht="13.5" thickBot="1">
      <c r="A793" s="506">
        <f t="shared" si="713"/>
        <v>0</v>
      </c>
      <c r="B793" s="464" t="s">
        <v>234</v>
      </c>
      <c r="C793" s="464"/>
      <c r="D793" s="438"/>
      <c r="E793" s="438"/>
      <c r="F793" s="438"/>
      <c r="G793" s="438"/>
      <c r="H793" s="438"/>
      <c r="I793" s="438"/>
      <c r="J793" s="465"/>
      <c r="L793" s="435" t="s">
        <v>224</v>
      </c>
      <c r="M793" s="436">
        <f>D794-D798</f>
        <v>0</v>
      </c>
      <c r="N793" s="436">
        <f>E794-E798</f>
        <v>0</v>
      </c>
      <c r="O793" s="436">
        <f t="shared" ref="O793" si="778">F794-F798</f>
        <v>0</v>
      </c>
      <c r="P793" s="436">
        <f t="shared" ref="P793" si="779">G794-G798</f>
        <v>0</v>
      </c>
      <c r="Q793" s="436">
        <f t="shared" ref="Q793" si="780">H794-H798</f>
        <v>0</v>
      </c>
      <c r="R793" s="436">
        <f t="shared" ref="R793" si="781">I794-I798</f>
        <v>0</v>
      </c>
      <c r="S793" s="436">
        <f t="shared" ref="S793" si="782">J794-J798</f>
        <v>0</v>
      </c>
    </row>
    <row r="794" spans="1:19" ht="13.5" thickBot="1">
      <c r="A794" s="506">
        <f t="shared" si="713"/>
        <v>0</v>
      </c>
      <c r="B794" s="466" t="s">
        <v>235</v>
      </c>
      <c r="C794" s="467"/>
      <c r="D794" s="495"/>
      <c r="E794" s="495"/>
      <c r="F794" s="495"/>
      <c r="G794" s="495"/>
      <c r="H794" s="495"/>
      <c r="I794" s="495"/>
      <c r="J794" s="496"/>
      <c r="L794" s="441" t="s">
        <v>226</v>
      </c>
      <c r="M794" s="442"/>
      <c r="N794" s="436">
        <f t="shared" ref="N794:S794" si="783">N795+N796</f>
        <v>0</v>
      </c>
      <c r="O794" s="436">
        <f t="shared" si="783"/>
        <v>0</v>
      </c>
      <c r="P794" s="436">
        <f t="shared" si="783"/>
        <v>0</v>
      </c>
      <c r="Q794" s="436">
        <f t="shared" si="783"/>
        <v>0</v>
      </c>
      <c r="R794" s="436">
        <f t="shared" si="783"/>
        <v>0</v>
      </c>
      <c r="S794" s="436">
        <f t="shared" si="783"/>
        <v>0</v>
      </c>
    </row>
    <row r="795" spans="1:19" ht="13.5" thickBot="1">
      <c r="A795" s="506">
        <f t="shared" si="713"/>
        <v>0</v>
      </c>
      <c r="B795" s="466" t="s">
        <v>236</v>
      </c>
      <c r="C795" s="467"/>
      <c r="D795" s="497"/>
      <c r="E795" s="497"/>
      <c r="F795" s="497"/>
      <c r="G795" s="497"/>
      <c r="H795" s="497"/>
      <c r="I795" s="497"/>
      <c r="J795" s="498"/>
      <c r="L795" s="447" t="s">
        <v>228</v>
      </c>
      <c r="M795" s="436">
        <f>(D794*D796)-(D798*D800)</f>
        <v>0</v>
      </c>
      <c r="N795" s="436">
        <f>(E794*E796)-(E798*E800)</f>
        <v>0</v>
      </c>
      <c r="O795" s="436">
        <f t="shared" ref="O795" si="784">(F794*F796)-(F798*F800)</f>
        <v>0</v>
      </c>
      <c r="P795" s="436">
        <f t="shared" ref="P795" si="785">(G794*G796)-(G798*G800)</f>
        <v>0</v>
      </c>
      <c r="Q795" s="436">
        <f t="shared" ref="Q795" si="786">(H794*H796)-(H798*H800)</f>
        <v>0</v>
      </c>
      <c r="R795" s="436">
        <f t="shared" ref="R795" si="787">(I794*I796)-(I798*I800)</f>
        <v>0</v>
      </c>
      <c r="S795" s="436">
        <f t="shared" ref="S795" si="788">(J794*J796)-(J798*J800)</f>
        <v>0</v>
      </c>
    </row>
    <row r="796" spans="1:19" ht="13.5" thickBot="1">
      <c r="A796" s="506">
        <f t="shared" si="713"/>
        <v>0</v>
      </c>
      <c r="B796" s="468" t="s">
        <v>237</v>
      </c>
      <c r="C796" s="466"/>
      <c r="D796" s="469">
        <f t="shared" ref="D796:J796" si="789">(13-ROUND(D795,1))/12</f>
        <v>1.0833333333333333</v>
      </c>
      <c r="E796" s="469">
        <f t="shared" si="789"/>
        <v>1.0833333333333333</v>
      </c>
      <c r="F796" s="469">
        <f t="shared" si="789"/>
        <v>1.0833333333333333</v>
      </c>
      <c r="G796" s="469">
        <f t="shared" si="789"/>
        <v>1.0833333333333333</v>
      </c>
      <c r="H796" s="469">
        <f t="shared" si="789"/>
        <v>1.0833333333333333</v>
      </c>
      <c r="I796" s="469">
        <f t="shared" si="789"/>
        <v>1.0833333333333333</v>
      </c>
      <c r="J796" s="470">
        <f t="shared" si="789"/>
        <v>1.0833333333333333</v>
      </c>
      <c r="L796" s="452" t="s">
        <v>230</v>
      </c>
      <c r="M796" s="442"/>
      <c r="N796" s="436">
        <f>D794*(1-D796)-D798*(1-D800)</f>
        <v>0</v>
      </c>
      <c r="O796" s="436">
        <f t="shared" ref="O796" si="790">E794*(1-E796)-E798*(1-E800)</f>
        <v>0</v>
      </c>
      <c r="P796" s="436">
        <f t="shared" ref="P796" si="791">F794*(1-F796)-F798*(1-F800)</f>
        <v>0</v>
      </c>
      <c r="Q796" s="436">
        <f t="shared" ref="Q796" si="792">G794*(1-G796)-G798*(1-G800)</f>
        <v>0</v>
      </c>
      <c r="R796" s="436">
        <f t="shared" ref="R796" si="793">H794*(1-H796)-H798*(1-H800)</f>
        <v>0</v>
      </c>
      <c r="S796" s="436">
        <f t="shared" ref="S796" si="794">I794*(1-I796)-I798*(1-I800)</f>
        <v>0</v>
      </c>
    </row>
    <row r="797" spans="1:19">
      <c r="A797" s="506">
        <f t="shared" si="713"/>
        <v>0</v>
      </c>
      <c r="B797" s="471" t="s">
        <v>238</v>
      </c>
      <c r="C797" s="471"/>
      <c r="D797" s="472"/>
      <c r="E797" s="473"/>
      <c r="F797" s="473"/>
      <c r="G797" s="473"/>
      <c r="H797" s="473"/>
      <c r="I797" s="473"/>
      <c r="J797" s="474"/>
    </row>
    <row r="798" spans="1:19">
      <c r="A798" s="506">
        <f t="shared" si="713"/>
        <v>0</v>
      </c>
      <c r="B798" s="466" t="s">
        <v>239</v>
      </c>
      <c r="C798" s="467"/>
      <c r="D798" s="495"/>
      <c r="E798" s="495"/>
      <c r="F798" s="495"/>
      <c r="G798" s="495"/>
      <c r="H798" s="495"/>
      <c r="I798" s="495"/>
      <c r="J798" s="496"/>
    </row>
    <row r="799" spans="1:19">
      <c r="A799" s="506">
        <f t="shared" si="713"/>
        <v>0</v>
      </c>
      <c r="B799" s="466" t="s">
        <v>240</v>
      </c>
      <c r="C799" s="467"/>
      <c r="D799" s="497"/>
      <c r="E799" s="497"/>
      <c r="F799" s="497"/>
      <c r="G799" s="497"/>
      <c r="H799" s="497"/>
      <c r="I799" s="497"/>
      <c r="J799" s="498"/>
    </row>
    <row r="800" spans="1:19" ht="13.5" thickBot="1">
      <c r="A800" s="506">
        <f t="shared" ref="A800:A863" si="795">A799</f>
        <v>0</v>
      </c>
      <c r="B800" s="468" t="s">
        <v>241</v>
      </c>
      <c r="C800" s="475">
        <f>(13-C799)/12</f>
        <v>1.0833333333333333</v>
      </c>
      <c r="D800" s="469">
        <f t="shared" ref="D800:J800" si="796">(13-ROUND(D799,1))/12</f>
        <v>1.0833333333333333</v>
      </c>
      <c r="E800" s="469">
        <f t="shared" si="796"/>
        <v>1.0833333333333333</v>
      </c>
      <c r="F800" s="469">
        <f t="shared" si="796"/>
        <v>1.0833333333333333</v>
      </c>
      <c r="G800" s="469">
        <f t="shared" si="796"/>
        <v>1.0833333333333333</v>
      </c>
      <c r="H800" s="469">
        <f t="shared" si="796"/>
        <v>1.0833333333333333</v>
      </c>
      <c r="I800" s="469">
        <f t="shared" si="796"/>
        <v>1.0833333333333333</v>
      </c>
      <c r="J800" s="470">
        <f t="shared" si="796"/>
        <v>1.0833333333333333</v>
      </c>
    </row>
    <row r="801" spans="1:19">
      <c r="A801" s="506">
        <f t="shared" si="795"/>
        <v>0</v>
      </c>
      <c r="B801" s="431" t="s">
        <v>242</v>
      </c>
      <c r="C801" s="476"/>
      <c r="D801" s="477">
        <f>DATE(D$25,INT(D795),1+30*(D795-INT(D795)))</f>
        <v>44531</v>
      </c>
      <c r="E801" s="477">
        <f t="shared" ref="E801:J801" si="797">DATE(E$25,INT(E795),1+30*(E795-INT(E795)))</f>
        <v>44896</v>
      </c>
      <c r="F801" s="477">
        <f t="shared" si="797"/>
        <v>45261</v>
      </c>
      <c r="G801" s="477">
        <f t="shared" si="797"/>
        <v>45627</v>
      </c>
      <c r="H801" s="477">
        <f t="shared" si="797"/>
        <v>45992</v>
      </c>
      <c r="I801" s="477">
        <f t="shared" si="797"/>
        <v>46357</v>
      </c>
      <c r="J801" s="478">
        <f t="shared" si="797"/>
        <v>46722</v>
      </c>
    </row>
    <row r="802" spans="1:19" ht="13.5" thickBot="1">
      <c r="A802" s="506">
        <f t="shared" si="795"/>
        <v>0</v>
      </c>
      <c r="B802" s="479" t="s">
        <v>243</v>
      </c>
      <c r="C802" s="480">
        <f>DATE(C$25,INT(C799),1+30*(C799-INT(C799)))</f>
        <v>44166</v>
      </c>
      <c r="D802" s="481">
        <f>DATE(D$25,INT(D799),1+30*(D799-INT(D799)))</f>
        <v>44531</v>
      </c>
      <c r="E802" s="481">
        <f t="shared" ref="E802:J802" si="798">DATE(E$25,INT(E799),1+30*(E799-INT(E799)))</f>
        <v>44896</v>
      </c>
      <c r="F802" s="481">
        <f t="shared" si="798"/>
        <v>45261</v>
      </c>
      <c r="G802" s="481">
        <f t="shared" si="798"/>
        <v>45627</v>
      </c>
      <c r="H802" s="481">
        <f t="shared" si="798"/>
        <v>45992</v>
      </c>
      <c r="I802" s="481">
        <f t="shared" si="798"/>
        <v>46357</v>
      </c>
      <c r="J802" s="482">
        <f t="shared" si="798"/>
        <v>46722</v>
      </c>
    </row>
    <row r="803" spans="1:19" ht="4.9000000000000004" customHeight="1" thickBot="1">
      <c r="A803" s="506">
        <f t="shared" si="795"/>
        <v>0</v>
      </c>
      <c r="B803" s="430"/>
      <c r="C803" s="430"/>
      <c r="D803" s="430"/>
      <c r="E803" s="430"/>
      <c r="F803" s="430"/>
      <c r="G803" s="430"/>
      <c r="H803" s="430"/>
      <c r="I803" s="430"/>
      <c r="J803" s="438"/>
    </row>
    <row r="804" spans="1:19" ht="13.5" hidden="1" thickBot="1">
      <c r="A804" s="506">
        <f t="shared" si="795"/>
        <v>0</v>
      </c>
      <c r="B804" s="430"/>
      <c r="C804" s="430"/>
      <c r="D804" s="430"/>
      <c r="E804" s="430"/>
      <c r="F804" s="430"/>
      <c r="G804" s="430"/>
      <c r="H804" s="430"/>
      <c r="I804" s="430"/>
      <c r="J804" s="438"/>
    </row>
    <row r="805" spans="1:19" ht="13.5" hidden="1" thickBot="1">
      <c r="A805" s="506">
        <f t="shared" si="795"/>
        <v>0</v>
      </c>
      <c r="B805" s="485"/>
      <c r="C805" s="438"/>
      <c r="D805" s="438"/>
      <c r="E805" s="486"/>
      <c r="F805" s="486"/>
      <c r="G805" s="486"/>
      <c r="H805" s="486"/>
      <c r="I805" s="486"/>
      <c r="J805" s="486"/>
    </row>
    <row r="806" spans="1:19" ht="13.5" hidden="1" thickBot="1">
      <c r="A806" s="506">
        <f t="shared" si="795"/>
        <v>0</v>
      </c>
      <c r="B806" s="485"/>
      <c r="C806" s="438"/>
      <c r="D806" s="438"/>
      <c r="E806" s="486"/>
      <c r="F806" s="486"/>
      <c r="G806" s="486"/>
      <c r="H806" s="486"/>
      <c r="I806" s="486"/>
      <c r="J806" s="486"/>
    </row>
    <row r="807" spans="1:19" ht="13.5" hidden="1" thickBot="1">
      <c r="A807" s="506">
        <f t="shared" si="795"/>
        <v>0</v>
      </c>
      <c r="B807" s="485"/>
      <c r="C807" s="438"/>
      <c r="D807" s="438"/>
      <c r="E807" s="486"/>
      <c r="F807" s="486"/>
      <c r="G807" s="486"/>
      <c r="H807" s="486"/>
      <c r="I807" s="486"/>
      <c r="J807" s="486"/>
    </row>
    <row r="808" spans="1:19" ht="13.5" hidden="1" thickBot="1">
      <c r="A808" s="506">
        <f t="shared" si="795"/>
        <v>0</v>
      </c>
      <c r="B808" s="487"/>
      <c r="C808" s="438"/>
      <c r="D808" s="438"/>
      <c r="E808" s="469"/>
      <c r="F808" s="469"/>
      <c r="G808" s="469"/>
      <c r="H808" s="469"/>
      <c r="I808" s="469"/>
      <c r="J808" s="469"/>
    </row>
    <row r="809" spans="1:19" ht="16.5" thickBot="1">
      <c r="A809" s="506">
        <f t="shared" si="795"/>
        <v>0</v>
      </c>
      <c r="B809" s="494" t="s">
        <v>250</v>
      </c>
      <c r="C809" s="461"/>
      <c r="D809" s="462">
        <f t="shared" ref="D809:J809" si="799">D$25</f>
        <v>2022</v>
      </c>
      <c r="E809" s="462">
        <f t="shared" si="799"/>
        <v>2023</v>
      </c>
      <c r="F809" s="462">
        <f t="shared" si="799"/>
        <v>2024</v>
      </c>
      <c r="G809" s="462">
        <f t="shared" si="799"/>
        <v>2025</v>
      </c>
      <c r="H809" s="462">
        <f t="shared" si="799"/>
        <v>2026</v>
      </c>
      <c r="I809" s="462">
        <f t="shared" si="799"/>
        <v>2027</v>
      </c>
      <c r="J809" s="463">
        <f t="shared" si="799"/>
        <v>2028</v>
      </c>
      <c r="L809" s="508" t="str">
        <f>B809</f>
        <v>Catégorie d'emploi 8 : xxx</v>
      </c>
      <c r="M809" s="491">
        <v>2022</v>
      </c>
      <c r="N809" s="492">
        <v>2023</v>
      </c>
      <c r="O809" s="492">
        <v>2024</v>
      </c>
      <c r="P809" s="492">
        <v>2025</v>
      </c>
      <c r="Q809" s="492">
        <v>2026</v>
      </c>
      <c r="R809" s="492">
        <v>2027</v>
      </c>
      <c r="S809" s="493">
        <v>2028</v>
      </c>
    </row>
    <row r="810" spans="1:19" ht="13.5" thickBot="1">
      <c r="A810" s="506">
        <f t="shared" si="795"/>
        <v>0</v>
      </c>
      <c r="B810" s="464" t="s">
        <v>234</v>
      </c>
      <c r="C810" s="464"/>
      <c r="D810" s="438"/>
      <c r="E810" s="438"/>
      <c r="F810" s="438"/>
      <c r="G810" s="438"/>
      <c r="H810" s="438"/>
      <c r="I810" s="438"/>
      <c r="J810" s="465"/>
      <c r="L810" s="435" t="s">
        <v>224</v>
      </c>
      <c r="M810" s="436">
        <f>D811-D815</f>
        <v>0</v>
      </c>
      <c r="N810" s="436">
        <f>E811-E815</f>
        <v>0</v>
      </c>
      <c r="O810" s="436">
        <f t="shared" ref="O810" si="800">F811-F815</f>
        <v>0</v>
      </c>
      <c r="P810" s="436">
        <f t="shared" ref="P810" si="801">G811-G815</f>
        <v>0</v>
      </c>
      <c r="Q810" s="436">
        <f t="shared" ref="Q810" si="802">H811-H815</f>
        <v>0</v>
      </c>
      <c r="R810" s="436">
        <f t="shared" ref="R810" si="803">I811-I815</f>
        <v>0</v>
      </c>
      <c r="S810" s="436">
        <f t="shared" ref="S810" si="804">J811-J815</f>
        <v>0</v>
      </c>
    </row>
    <row r="811" spans="1:19" ht="13.5" thickBot="1">
      <c r="A811" s="506">
        <f t="shared" si="795"/>
        <v>0</v>
      </c>
      <c r="B811" s="466" t="s">
        <v>235</v>
      </c>
      <c r="C811" s="467"/>
      <c r="D811" s="495"/>
      <c r="E811" s="495"/>
      <c r="F811" s="495"/>
      <c r="G811" s="495"/>
      <c r="H811" s="495"/>
      <c r="I811" s="495"/>
      <c r="J811" s="496"/>
      <c r="L811" s="441" t="s">
        <v>226</v>
      </c>
      <c r="M811" s="442"/>
      <c r="N811" s="436">
        <f t="shared" ref="N811:S811" si="805">N812+N813</f>
        <v>0</v>
      </c>
      <c r="O811" s="436">
        <f t="shared" si="805"/>
        <v>0</v>
      </c>
      <c r="P811" s="436">
        <f t="shared" si="805"/>
        <v>0</v>
      </c>
      <c r="Q811" s="436">
        <f t="shared" si="805"/>
        <v>0</v>
      </c>
      <c r="R811" s="436">
        <f t="shared" si="805"/>
        <v>0</v>
      </c>
      <c r="S811" s="436">
        <f t="shared" si="805"/>
        <v>0</v>
      </c>
    </row>
    <row r="812" spans="1:19" ht="13.5" thickBot="1">
      <c r="A812" s="506">
        <f t="shared" si="795"/>
        <v>0</v>
      </c>
      <c r="B812" s="466" t="s">
        <v>236</v>
      </c>
      <c r="C812" s="467"/>
      <c r="D812" s="497"/>
      <c r="E812" s="497"/>
      <c r="F812" s="497"/>
      <c r="G812" s="497"/>
      <c r="H812" s="497"/>
      <c r="I812" s="497"/>
      <c r="J812" s="498"/>
      <c r="L812" s="447" t="s">
        <v>228</v>
      </c>
      <c r="M812" s="436">
        <f>(D811*D813)-(D815*D817)</f>
        <v>0</v>
      </c>
      <c r="N812" s="436">
        <f>(E811*E813)-(E815*E817)</f>
        <v>0</v>
      </c>
      <c r="O812" s="436">
        <f t="shared" ref="O812" si="806">(F811*F813)-(F815*F817)</f>
        <v>0</v>
      </c>
      <c r="P812" s="436">
        <f t="shared" ref="P812" si="807">(G811*G813)-(G815*G817)</f>
        <v>0</v>
      </c>
      <c r="Q812" s="436">
        <f t="shared" ref="Q812" si="808">(H811*H813)-(H815*H817)</f>
        <v>0</v>
      </c>
      <c r="R812" s="436">
        <f t="shared" ref="R812" si="809">(I811*I813)-(I815*I817)</f>
        <v>0</v>
      </c>
      <c r="S812" s="436">
        <f t="shared" ref="S812" si="810">(J811*J813)-(J815*J817)</f>
        <v>0</v>
      </c>
    </row>
    <row r="813" spans="1:19" ht="13.5" thickBot="1">
      <c r="A813" s="506">
        <f t="shared" si="795"/>
        <v>0</v>
      </c>
      <c r="B813" s="468" t="s">
        <v>237</v>
      </c>
      <c r="C813" s="466"/>
      <c r="D813" s="469">
        <f t="shared" ref="D813:J813" si="811">(13-ROUND(D812,1))/12</f>
        <v>1.0833333333333333</v>
      </c>
      <c r="E813" s="469">
        <f t="shared" si="811"/>
        <v>1.0833333333333333</v>
      </c>
      <c r="F813" s="469">
        <f t="shared" si="811"/>
        <v>1.0833333333333333</v>
      </c>
      <c r="G813" s="469">
        <f t="shared" si="811"/>
        <v>1.0833333333333333</v>
      </c>
      <c r="H813" s="469">
        <f t="shared" si="811"/>
        <v>1.0833333333333333</v>
      </c>
      <c r="I813" s="469">
        <f t="shared" si="811"/>
        <v>1.0833333333333333</v>
      </c>
      <c r="J813" s="470">
        <f t="shared" si="811"/>
        <v>1.0833333333333333</v>
      </c>
      <c r="L813" s="452" t="s">
        <v>230</v>
      </c>
      <c r="M813" s="442"/>
      <c r="N813" s="436">
        <f>D811*(1-D813)-D815*(1-D817)</f>
        <v>0</v>
      </c>
      <c r="O813" s="436">
        <f t="shared" ref="O813" si="812">E811*(1-E813)-E815*(1-E817)</f>
        <v>0</v>
      </c>
      <c r="P813" s="436">
        <f t="shared" ref="P813" si="813">F811*(1-F813)-F815*(1-F817)</f>
        <v>0</v>
      </c>
      <c r="Q813" s="436">
        <f t="shared" ref="Q813" si="814">G811*(1-G813)-G815*(1-G817)</f>
        <v>0</v>
      </c>
      <c r="R813" s="436">
        <f t="shared" ref="R813" si="815">H811*(1-H813)-H815*(1-H817)</f>
        <v>0</v>
      </c>
      <c r="S813" s="436">
        <f t="shared" ref="S813" si="816">I811*(1-I813)-I815*(1-I817)</f>
        <v>0</v>
      </c>
    </row>
    <row r="814" spans="1:19">
      <c r="A814" s="506">
        <f t="shared" si="795"/>
        <v>0</v>
      </c>
      <c r="B814" s="471" t="s">
        <v>238</v>
      </c>
      <c r="C814" s="471"/>
      <c r="D814" s="472"/>
      <c r="E814" s="473"/>
      <c r="F814" s="473"/>
      <c r="G814" s="473"/>
      <c r="H814" s="473"/>
      <c r="I814" s="473"/>
      <c r="J814" s="474"/>
    </row>
    <row r="815" spans="1:19">
      <c r="A815" s="506">
        <f t="shared" si="795"/>
        <v>0</v>
      </c>
      <c r="B815" s="466" t="s">
        <v>239</v>
      </c>
      <c r="C815" s="467"/>
      <c r="D815" s="495"/>
      <c r="E815" s="495"/>
      <c r="F815" s="495"/>
      <c r="G815" s="495"/>
      <c r="H815" s="495"/>
      <c r="I815" s="495"/>
      <c r="J815" s="496"/>
    </row>
    <row r="816" spans="1:19">
      <c r="A816" s="506">
        <f t="shared" si="795"/>
        <v>0</v>
      </c>
      <c r="B816" s="466" t="s">
        <v>240</v>
      </c>
      <c r="C816" s="467"/>
      <c r="D816" s="497"/>
      <c r="E816" s="497"/>
      <c r="F816" s="497"/>
      <c r="G816" s="497"/>
      <c r="H816" s="497"/>
      <c r="I816" s="497"/>
      <c r="J816" s="498"/>
    </row>
    <row r="817" spans="1:19" ht="13.5" thickBot="1">
      <c r="A817" s="506">
        <f t="shared" si="795"/>
        <v>0</v>
      </c>
      <c r="B817" s="468" t="s">
        <v>241</v>
      </c>
      <c r="C817" s="475">
        <f>(13-C816)/12</f>
        <v>1.0833333333333333</v>
      </c>
      <c r="D817" s="469">
        <f t="shared" ref="D817:J817" si="817">(13-ROUND(D816,1))/12</f>
        <v>1.0833333333333333</v>
      </c>
      <c r="E817" s="469">
        <f t="shared" si="817"/>
        <v>1.0833333333333333</v>
      </c>
      <c r="F817" s="469">
        <f t="shared" si="817"/>
        <v>1.0833333333333333</v>
      </c>
      <c r="G817" s="469">
        <f t="shared" si="817"/>
        <v>1.0833333333333333</v>
      </c>
      <c r="H817" s="469">
        <f t="shared" si="817"/>
        <v>1.0833333333333333</v>
      </c>
      <c r="I817" s="469">
        <f t="shared" si="817"/>
        <v>1.0833333333333333</v>
      </c>
      <c r="J817" s="470">
        <f t="shared" si="817"/>
        <v>1.0833333333333333</v>
      </c>
    </row>
    <row r="818" spans="1:19">
      <c r="A818" s="506">
        <f t="shared" si="795"/>
        <v>0</v>
      </c>
      <c r="B818" s="431" t="s">
        <v>242</v>
      </c>
      <c r="C818" s="476"/>
      <c r="D818" s="477">
        <f>DATE(D$25,INT(D812),1+30*(D812-INT(D812)))</f>
        <v>44531</v>
      </c>
      <c r="E818" s="477">
        <f t="shared" ref="E818:J818" si="818">DATE(E$25,INT(E812),1+30*(E812-INT(E812)))</f>
        <v>44896</v>
      </c>
      <c r="F818" s="477">
        <f t="shared" si="818"/>
        <v>45261</v>
      </c>
      <c r="G818" s="477">
        <f t="shared" si="818"/>
        <v>45627</v>
      </c>
      <c r="H818" s="477">
        <f t="shared" si="818"/>
        <v>45992</v>
      </c>
      <c r="I818" s="477">
        <f t="shared" si="818"/>
        <v>46357</v>
      </c>
      <c r="J818" s="478">
        <f t="shared" si="818"/>
        <v>46722</v>
      </c>
    </row>
    <row r="819" spans="1:19" ht="13.5" thickBot="1">
      <c r="A819" s="506">
        <f t="shared" si="795"/>
        <v>0</v>
      </c>
      <c r="B819" s="479" t="s">
        <v>243</v>
      </c>
      <c r="C819" s="480">
        <f>DATE(C$25,INT(C816),1+30*(C816-INT(C816)))</f>
        <v>44166</v>
      </c>
      <c r="D819" s="481">
        <f>DATE(D$25,INT(D816),1+30*(D816-INT(D816)))</f>
        <v>44531</v>
      </c>
      <c r="E819" s="481">
        <f t="shared" ref="E819:J819" si="819">DATE(E$25,INT(E816),1+30*(E816-INT(E816)))</f>
        <v>44896</v>
      </c>
      <c r="F819" s="481">
        <f t="shared" si="819"/>
        <v>45261</v>
      </c>
      <c r="G819" s="481">
        <f t="shared" si="819"/>
        <v>45627</v>
      </c>
      <c r="H819" s="481">
        <f t="shared" si="819"/>
        <v>45992</v>
      </c>
      <c r="I819" s="481">
        <f t="shared" si="819"/>
        <v>46357</v>
      </c>
      <c r="J819" s="482">
        <f t="shared" si="819"/>
        <v>46722</v>
      </c>
    </row>
    <row r="820" spans="1:19" ht="6" customHeight="1" thickBot="1">
      <c r="A820" s="506">
        <f t="shared" si="795"/>
        <v>0</v>
      </c>
      <c r="B820" s="430"/>
      <c r="C820" s="430"/>
      <c r="D820" s="430"/>
      <c r="E820" s="430"/>
      <c r="F820" s="430"/>
      <c r="G820" s="430"/>
      <c r="H820" s="430"/>
      <c r="I820" s="430"/>
      <c r="J820" s="438"/>
    </row>
    <row r="821" spans="1:19" ht="13.5" hidden="1" thickBot="1">
      <c r="A821" s="506">
        <f t="shared" si="795"/>
        <v>0</v>
      </c>
      <c r="B821" s="430"/>
      <c r="C821" s="430"/>
      <c r="D821" s="430"/>
      <c r="E821" s="430"/>
      <c r="F821" s="430"/>
      <c r="G821" s="430"/>
      <c r="H821" s="430"/>
      <c r="I821" s="430"/>
      <c r="J821" s="438"/>
    </row>
    <row r="822" spans="1:19" ht="13.5" hidden="1" thickBot="1">
      <c r="A822" s="506">
        <f t="shared" si="795"/>
        <v>0</v>
      </c>
      <c r="B822" s="485"/>
      <c r="C822" s="438"/>
      <c r="D822" s="438"/>
      <c r="E822" s="486"/>
      <c r="F822" s="486"/>
      <c r="G822" s="486"/>
      <c r="H822" s="486"/>
      <c r="I822" s="486"/>
      <c r="J822" s="486"/>
    </row>
    <row r="823" spans="1:19" ht="13.5" hidden="1" thickBot="1">
      <c r="A823" s="506">
        <f t="shared" si="795"/>
        <v>0</v>
      </c>
      <c r="B823" s="485"/>
      <c r="C823" s="438"/>
      <c r="D823" s="438"/>
      <c r="E823" s="486"/>
      <c r="F823" s="486"/>
      <c r="G823" s="486"/>
      <c r="H823" s="486"/>
      <c r="I823" s="486"/>
      <c r="J823" s="486"/>
    </row>
    <row r="824" spans="1:19" ht="13.5" hidden="1" thickBot="1">
      <c r="A824" s="506">
        <f t="shared" si="795"/>
        <v>0</v>
      </c>
      <c r="B824" s="485"/>
      <c r="C824" s="438"/>
      <c r="D824" s="438"/>
      <c r="E824" s="486"/>
      <c r="F824" s="486"/>
      <c r="G824" s="486"/>
      <c r="H824" s="486"/>
      <c r="I824" s="486"/>
      <c r="J824" s="486"/>
    </row>
    <row r="825" spans="1:19" ht="13.5" hidden="1" thickBot="1">
      <c r="A825" s="506">
        <f t="shared" si="795"/>
        <v>0</v>
      </c>
      <c r="B825" s="487"/>
      <c r="C825" s="438"/>
      <c r="D825" s="438"/>
      <c r="E825" s="469"/>
      <c r="F825" s="469"/>
      <c r="G825" s="469"/>
      <c r="H825" s="469"/>
      <c r="I825" s="469"/>
      <c r="J825" s="469"/>
    </row>
    <row r="826" spans="1:19" ht="16.5" thickBot="1">
      <c r="A826" s="506">
        <f t="shared" si="795"/>
        <v>0</v>
      </c>
      <c r="B826" s="494" t="s">
        <v>251</v>
      </c>
      <c r="C826" s="461"/>
      <c r="D826" s="462">
        <f t="shared" ref="D826:J826" si="820">D$25</f>
        <v>2022</v>
      </c>
      <c r="E826" s="462">
        <f t="shared" si="820"/>
        <v>2023</v>
      </c>
      <c r="F826" s="462">
        <f t="shared" si="820"/>
        <v>2024</v>
      </c>
      <c r="G826" s="462">
        <f t="shared" si="820"/>
        <v>2025</v>
      </c>
      <c r="H826" s="462">
        <f t="shared" si="820"/>
        <v>2026</v>
      </c>
      <c r="I826" s="462">
        <f t="shared" si="820"/>
        <v>2027</v>
      </c>
      <c r="J826" s="463">
        <f t="shared" si="820"/>
        <v>2028</v>
      </c>
      <c r="L826" s="508" t="str">
        <f>B826</f>
        <v>Catégorie d'emploi 9 : xxx</v>
      </c>
      <c r="M826" s="491">
        <v>2022</v>
      </c>
      <c r="N826" s="492">
        <v>2023</v>
      </c>
      <c r="O826" s="492">
        <v>2024</v>
      </c>
      <c r="P826" s="492">
        <v>2025</v>
      </c>
      <c r="Q826" s="492">
        <v>2026</v>
      </c>
      <c r="R826" s="492">
        <v>2027</v>
      </c>
      <c r="S826" s="493">
        <v>2028</v>
      </c>
    </row>
    <row r="827" spans="1:19" ht="13.5" thickBot="1">
      <c r="A827" s="506">
        <f t="shared" si="795"/>
        <v>0</v>
      </c>
      <c r="B827" s="464" t="s">
        <v>234</v>
      </c>
      <c r="C827" s="464"/>
      <c r="D827" s="438"/>
      <c r="E827" s="438"/>
      <c r="F827" s="438"/>
      <c r="G827" s="438"/>
      <c r="H827" s="438"/>
      <c r="I827" s="438"/>
      <c r="J827" s="465"/>
      <c r="L827" s="435" t="s">
        <v>224</v>
      </c>
      <c r="M827" s="436">
        <f>D828-D832</f>
        <v>0</v>
      </c>
      <c r="N827" s="436">
        <f>E828-E832</f>
        <v>0</v>
      </c>
      <c r="O827" s="436">
        <f t="shared" ref="O827" si="821">F828-F832</f>
        <v>0</v>
      </c>
      <c r="P827" s="436">
        <f t="shared" ref="P827" si="822">G828-G832</f>
        <v>0</v>
      </c>
      <c r="Q827" s="436">
        <f t="shared" ref="Q827" si="823">H828-H832</f>
        <v>0</v>
      </c>
      <c r="R827" s="436">
        <f t="shared" ref="R827" si="824">I828-I832</f>
        <v>0</v>
      </c>
      <c r="S827" s="436">
        <f t="shared" ref="S827" si="825">J828-J832</f>
        <v>0</v>
      </c>
    </row>
    <row r="828" spans="1:19" ht="13.5" thickBot="1">
      <c r="A828" s="506">
        <f t="shared" si="795"/>
        <v>0</v>
      </c>
      <c r="B828" s="466" t="s">
        <v>235</v>
      </c>
      <c r="C828" s="467"/>
      <c r="D828" s="495"/>
      <c r="E828" s="495"/>
      <c r="F828" s="495"/>
      <c r="G828" s="495"/>
      <c r="H828" s="495"/>
      <c r="I828" s="495"/>
      <c r="J828" s="496"/>
      <c r="L828" s="441" t="s">
        <v>226</v>
      </c>
      <c r="M828" s="442"/>
      <c r="N828" s="436">
        <f t="shared" ref="N828:S828" si="826">N829+N830</f>
        <v>0</v>
      </c>
      <c r="O828" s="436">
        <f t="shared" si="826"/>
        <v>0</v>
      </c>
      <c r="P828" s="436">
        <f t="shared" si="826"/>
        <v>0</v>
      </c>
      <c r="Q828" s="436">
        <f t="shared" si="826"/>
        <v>0</v>
      </c>
      <c r="R828" s="436">
        <f t="shared" si="826"/>
        <v>0</v>
      </c>
      <c r="S828" s="436">
        <f t="shared" si="826"/>
        <v>0</v>
      </c>
    </row>
    <row r="829" spans="1:19" ht="13.5" thickBot="1">
      <c r="A829" s="506">
        <f t="shared" si="795"/>
        <v>0</v>
      </c>
      <c r="B829" s="466" t="s">
        <v>236</v>
      </c>
      <c r="C829" s="467"/>
      <c r="D829" s="497"/>
      <c r="E829" s="497"/>
      <c r="F829" s="497"/>
      <c r="G829" s="497"/>
      <c r="H829" s="497"/>
      <c r="I829" s="497"/>
      <c r="J829" s="498"/>
      <c r="L829" s="447" t="s">
        <v>228</v>
      </c>
      <c r="M829" s="436">
        <f>(D828*D830)-(D832*D834)</f>
        <v>0</v>
      </c>
      <c r="N829" s="436">
        <f>(E828*E830)-(E832*E834)</f>
        <v>0</v>
      </c>
      <c r="O829" s="436">
        <f t="shared" ref="O829" si="827">(F828*F830)-(F832*F834)</f>
        <v>0</v>
      </c>
      <c r="P829" s="436">
        <f t="shared" ref="P829" si="828">(G828*G830)-(G832*G834)</f>
        <v>0</v>
      </c>
      <c r="Q829" s="436">
        <f t="shared" ref="Q829" si="829">(H828*H830)-(H832*H834)</f>
        <v>0</v>
      </c>
      <c r="R829" s="436">
        <f t="shared" ref="R829" si="830">(I828*I830)-(I832*I834)</f>
        <v>0</v>
      </c>
      <c r="S829" s="436">
        <f t="shared" ref="S829" si="831">(J828*J830)-(J832*J834)</f>
        <v>0</v>
      </c>
    </row>
    <row r="830" spans="1:19" ht="13.5" thickBot="1">
      <c r="A830" s="506">
        <f t="shared" si="795"/>
        <v>0</v>
      </c>
      <c r="B830" s="468" t="s">
        <v>237</v>
      </c>
      <c r="C830" s="466"/>
      <c r="D830" s="469">
        <f t="shared" ref="D830:J830" si="832">(13-ROUND(D829,1))/12</f>
        <v>1.0833333333333333</v>
      </c>
      <c r="E830" s="469">
        <f t="shared" si="832"/>
        <v>1.0833333333333333</v>
      </c>
      <c r="F830" s="469">
        <f t="shared" si="832"/>
        <v>1.0833333333333333</v>
      </c>
      <c r="G830" s="469">
        <f t="shared" si="832"/>
        <v>1.0833333333333333</v>
      </c>
      <c r="H830" s="469">
        <f t="shared" si="832"/>
        <v>1.0833333333333333</v>
      </c>
      <c r="I830" s="469">
        <f t="shared" si="832"/>
        <v>1.0833333333333333</v>
      </c>
      <c r="J830" s="470">
        <f t="shared" si="832"/>
        <v>1.0833333333333333</v>
      </c>
      <c r="L830" s="452" t="s">
        <v>230</v>
      </c>
      <c r="M830" s="442"/>
      <c r="N830" s="436">
        <f>D828*(1-D830)-D832*(1-D834)</f>
        <v>0</v>
      </c>
      <c r="O830" s="436">
        <f t="shared" ref="O830" si="833">E828*(1-E830)-E832*(1-E834)</f>
        <v>0</v>
      </c>
      <c r="P830" s="436">
        <f t="shared" ref="P830" si="834">F828*(1-F830)-F832*(1-F834)</f>
        <v>0</v>
      </c>
      <c r="Q830" s="436">
        <f t="shared" ref="Q830" si="835">G828*(1-G830)-G832*(1-G834)</f>
        <v>0</v>
      </c>
      <c r="R830" s="436">
        <f t="shared" ref="R830" si="836">H828*(1-H830)-H832*(1-H834)</f>
        <v>0</v>
      </c>
      <c r="S830" s="436">
        <f t="shared" ref="S830" si="837">I828*(1-I830)-I832*(1-I834)</f>
        <v>0</v>
      </c>
    </row>
    <row r="831" spans="1:19">
      <c r="A831" s="506">
        <f t="shared" si="795"/>
        <v>0</v>
      </c>
      <c r="B831" s="471" t="s">
        <v>238</v>
      </c>
      <c r="C831" s="471"/>
      <c r="D831" s="472"/>
      <c r="E831" s="473"/>
      <c r="F831" s="473"/>
      <c r="G831" s="473"/>
      <c r="H831" s="473"/>
      <c r="I831" s="473"/>
      <c r="J831" s="474"/>
    </row>
    <row r="832" spans="1:19">
      <c r="A832" s="506">
        <f t="shared" si="795"/>
        <v>0</v>
      </c>
      <c r="B832" s="466" t="s">
        <v>239</v>
      </c>
      <c r="C832" s="467"/>
      <c r="D832" s="495"/>
      <c r="E832" s="495"/>
      <c r="F832" s="495"/>
      <c r="G832" s="495"/>
      <c r="H832" s="495"/>
      <c r="I832" s="495"/>
      <c r="J832" s="496"/>
    </row>
    <row r="833" spans="1:19">
      <c r="A833" s="506">
        <f t="shared" si="795"/>
        <v>0</v>
      </c>
      <c r="B833" s="466" t="s">
        <v>240</v>
      </c>
      <c r="C833" s="467"/>
      <c r="D833" s="497"/>
      <c r="E833" s="497"/>
      <c r="F833" s="497"/>
      <c r="G833" s="497"/>
      <c r="H833" s="497"/>
      <c r="I833" s="497"/>
      <c r="J833" s="498"/>
    </row>
    <row r="834" spans="1:19" ht="13.5" thickBot="1">
      <c r="A834" s="506">
        <f t="shared" si="795"/>
        <v>0</v>
      </c>
      <c r="B834" s="468" t="s">
        <v>241</v>
      </c>
      <c r="C834" s="475">
        <f>(13-C833)/12</f>
        <v>1.0833333333333333</v>
      </c>
      <c r="D834" s="469">
        <f t="shared" ref="D834:J834" si="838">(13-ROUND(D833,1))/12</f>
        <v>1.0833333333333333</v>
      </c>
      <c r="E834" s="469">
        <f t="shared" si="838"/>
        <v>1.0833333333333333</v>
      </c>
      <c r="F834" s="469">
        <f t="shared" si="838"/>
        <v>1.0833333333333333</v>
      </c>
      <c r="G834" s="469">
        <f t="shared" si="838"/>
        <v>1.0833333333333333</v>
      </c>
      <c r="H834" s="469">
        <f t="shared" si="838"/>
        <v>1.0833333333333333</v>
      </c>
      <c r="I834" s="469">
        <f t="shared" si="838"/>
        <v>1.0833333333333333</v>
      </c>
      <c r="J834" s="470">
        <f t="shared" si="838"/>
        <v>1.0833333333333333</v>
      </c>
    </row>
    <row r="835" spans="1:19">
      <c r="A835" s="506">
        <f t="shared" si="795"/>
        <v>0</v>
      </c>
      <c r="B835" s="431" t="s">
        <v>242</v>
      </c>
      <c r="C835" s="476"/>
      <c r="D835" s="477">
        <f>DATE(D$25,INT(D829),1+30*(D829-INT(D829)))</f>
        <v>44531</v>
      </c>
      <c r="E835" s="477">
        <f t="shared" ref="E835:J835" si="839">DATE(E$25,INT(E829),1+30*(E829-INT(E829)))</f>
        <v>44896</v>
      </c>
      <c r="F835" s="477">
        <f t="shared" si="839"/>
        <v>45261</v>
      </c>
      <c r="G835" s="477">
        <f t="shared" si="839"/>
        <v>45627</v>
      </c>
      <c r="H835" s="477">
        <f t="shared" si="839"/>
        <v>45992</v>
      </c>
      <c r="I835" s="477">
        <f t="shared" si="839"/>
        <v>46357</v>
      </c>
      <c r="J835" s="478">
        <f t="shared" si="839"/>
        <v>46722</v>
      </c>
    </row>
    <row r="836" spans="1:19" ht="13.5" thickBot="1">
      <c r="A836" s="506">
        <f t="shared" si="795"/>
        <v>0</v>
      </c>
      <c r="B836" s="479" t="s">
        <v>243</v>
      </c>
      <c r="C836" s="480">
        <f>DATE(C$25,INT(C833),1+30*(C833-INT(C833)))</f>
        <v>44166</v>
      </c>
      <c r="D836" s="481">
        <f>DATE(D$25,INT(D833),1+30*(D833-INT(D833)))</f>
        <v>44531</v>
      </c>
      <c r="E836" s="481">
        <f t="shared" ref="E836:J836" si="840">DATE(E$25,INT(E833),1+30*(E833-INT(E833)))</f>
        <v>44896</v>
      </c>
      <c r="F836" s="481">
        <f t="shared" si="840"/>
        <v>45261</v>
      </c>
      <c r="G836" s="481">
        <f t="shared" si="840"/>
        <v>45627</v>
      </c>
      <c r="H836" s="481">
        <f t="shared" si="840"/>
        <v>45992</v>
      </c>
      <c r="I836" s="481">
        <f t="shared" si="840"/>
        <v>46357</v>
      </c>
      <c r="J836" s="482">
        <f t="shared" si="840"/>
        <v>46722</v>
      </c>
    </row>
    <row r="837" spans="1:19" ht="6" customHeight="1" thickBot="1">
      <c r="A837" s="506">
        <f t="shared" si="795"/>
        <v>0</v>
      </c>
      <c r="B837" s="488"/>
      <c r="C837" s="489"/>
      <c r="D837" s="489"/>
      <c r="E837" s="489"/>
      <c r="F837" s="489"/>
      <c r="G837" s="489"/>
      <c r="H837" s="489"/>
      <c r="I837" s="489"/>
      <c r="J837" s="490"/>
    </row>
    <row r="838" spans="1:19" ht="13.5" hidden="1" thickBot="1">
      <c r="A838" s="506">
        <f t="shared" si="795"/>
        <v>0</v>
      </c>
      <c r="B838" s="430"/>
      <c r="C838" s="430"/>
      <c r="D838" s="430"/>
      <c r="E838" s="430"/>
      <c r="F838" s="430"/>
      <c r="G838" s="430"/>
      <c r="H838" s="430"/>
      <c r="I838" s="430"/>
      <c r="J838" s="438"/>
    </row>
    <row r="839" spans="1:19" ht="13.5" hidden="1" thickBot="1">
      <c r="A839" s="506">
        <f t="shared" si="795"/>
        <v>0</v>
      </c>
      <c r="B839" s="485"/>
      <c r="C839" s="438"/>
      <c r="D839" s="438"/>
      <c r="E839" s="486"/>
      <c r="F839" s="486"/>
      <c r="G839" s="486"/>
      <c r="H839" s="486"/>
      <c r="I839" s="486"/>
      <c r="J839" s="486"/>
    </row>
    <row r="840" spans="1:19" ht="13.5" hidden="1" thickBot="1">
      <c r="A840" s="506">
        <f t="shared" si="795"/>
        <v>0</v>
      </c>
      <c r="B840" s="485"/>
      <c r="C840" s="438"/>
      <c r="D840" s="438"/>
      <c r="E840" s="486"/>
      <c r="F840" s="486"/>
      <c r="G840" s="486"/>
      <c r="H840" s="486"/>
      <c r="I840" s="486"/>
      <c r="J840" s="486"/>
    </row>
    <row r="841" spans="1:19" ht="13.5" hidden="1" thickBot="1">
      <c r="A841" s="506">
        <f t="shared" si="795"/>
        <v>0</v>
      </c>
      <c r="B841" s="485"/>
      <c r="C841" s="438"/>
      <c r="D841" s="438"/>
      <c r="E841" s="486"/>
      <c r="F841" s="486"/>
      <c r="G841" s="486"/>
      <c r="H841" s="486"/>
      <c r="I841" s="486"/>
      <c r="J841" s="486"/>
    </row>
    <row r="842" spans="1:19" ht="13.5" hidden="1" thickBot="1">
      <c r="A842" s="506">
        <f t="shared" si="795"/>
        <v>0</v>
      </c>
      <c r="B842" s="487"/>
      <c r="C842" s="438"/>
      <c r="D842" s="438"/>
      <c r="E842" s="469"/>
      <c r="F842" s="469"/>
      <c r="G842" s="469"/>
      <c r="H842" s="469"/>
      <c r="I842" s="469"/>
      <c r="J842" s="469"/>
    </row>
    <row r="843" spans="1:19" ht="16.5" thickBot="1">
      <c r="A843" s="506">
        <f t="shared" si="795"/>
        <v>0</v>
      </c>
      <c r="B843" s="494" t="s">
        <v>252</v>
      </c>
      <c r="C843" s="461"/>
      <c r="D843" s="462">
        <f t="shared" ref="D843:J843" si="841">D$25</f>
        <v>2022</v>
      </c>
      <c r="E843" s="462">
        <f t="shared" si="841"/>
        <v>2023</v>
      </c>
      <c r="F843" s="462">
        <f t="shared" si="841"/>
        <v>2024</v>
      </c>
      <c r="G843" s="462">
        <f t="shared" si="841"/>
        <v>2025</v>
      </c>
      <c r="H843" s="462">
        <f t="shared" si="841"/>
        <v>2026</v>
      </c>
      <c r="I843" s="462">
        <f t="shared" si="841"/>
        <v>2027</v>
      </c>
      <c r="J843" s="463">
        <f t="shared" si="841"/>
        <v>2028</v>
      </c>
      <c r="L843" s="508" t="str">
        <f>B843</f>
        <v>Catégorie d'emploi 10 : xxx</v>
      </c>
      <c r="M843" s="491">
        <v>2022</v>
      </c>
      <c r="N843" s="492">
        <v>2023</v>
      </c>
      <c r="O843" s="492">
        <v>2024</v>
      </c>
      <c r="P843" s="492">
        <v>2025</v>
      </c>
      <c r="Q843" s="492">
        <v>2026</v>
      </c>
      <c r="R843" s="492">
        <v>2027</v>
      </c>
      <c r="S843" s="493">
        <v>2028</v>
      </c>
    </row>
    <row r="844" spans="1:19" ht="13.5" thickBot="1">
      <c r="A844" s="506">
        <f t="shared" si="795"/>
        <v>0</v>
      </c>
      <c r="B844" s="464" t="s">
        <v>234</v>
      </c>
      <c r="C844" s="464"/>
      <c r="D844" s="438"/>
      <c r="E844" s="438"/>
      <c r="F844" s="438"/>
      <c r="G844" s="438"/>
      <c r="H844" s="438"/>
      <c r="I844" s="438"/>
      <c r="J844" s="465"/>
      <c r="L844" s="435" t="s">
        <v>224</v>
      </c>
      <c r="M844" s="436">
        <f>D845-D849</f>
        <v>0</v>
      </c>
      <c r="N844" s="436">
        <f>E845-E849</f>
        <v>0</v>
      </c>
      <c r="O844" s="436">
        <f t="shared" ref="O844" si="842">F845-F849</f>
        <v>0</v>
      </c>
      <c r="P844" s="436">
        <f t="shared" ref="P844" si="843">G845-G849</f>
        <v>0</v>
      </c>
      <c r="Q844" s="436">
        <f t="shared" ref="Q844" si="844">H845-H849</f>
        <v>0</v>
      </c>
      <c r="R844" s="436">
        <f t="shared" ref="R844" si="845">I845-I849</f>
        <v>0</v>
      </c>
      <c r="S844" s="436">
        <f t="shared" ref="S844" si="846">J845-J849</f>
        <v>0</v>
      </c>
    </row>
    <row r="845" spans="1:19" ht="13.5" thickBot="1">
      <c r="A845" s="506">
        <f t="shared" si="795"/>
        <v>0</v>
      </c>
      <c r="B845" s="466" t="s">
        <v>235</v>
      </c>
      <c r="C845" s="467"/>
      <c r="D845" s="495"/>
      <c r="E845" s="495"/>
      <c r="F845" s="495"/>
      <c r="G845" s="495"/>
      <c r="H845" s="495"/>
      <c r="I845" s="495"/>
      <c r="J845" s="496"/>
      <c r="L845" s="441" t="s">
        <v>226</v>
      </c>
      <c r="M845" s="442"/>
      <c r="N845" s="436">
        <f t="shared" ref="N845:S845" si="847">N846+N847</f>
        <v>0</v>
      </c>
      <c r="O845" s="436">
        <f t="shared" si="847"/>
        <v>0</v>
      </c>
      <c r="P845" s="436">
        <f t="shared" si="847"/>
        <v>0</v>
      </c>
      <c r="Q845" s="436">
        <f t="shared" si="847"/>
        <v>0</v>
      </c>
      <c r="R845" s="436">
        <f t="shared" si="847"/>
        <v>0</v>
      </c>
      <c r="S845" s="436">
        <f t="shared" si="847"/>
        <v>0</v>
      </c>
    </row>
    <row r="846" spans="1:19" ht="13.5" thickBot="1">
      <c r="A846" s="506">
        <f t="shared" si="795"/>
        <v>0</v>
      </c>
      <c r="B846" s="466" t="s">
        <v>236</v>
      </c>
      <c r="C846" s="467"/>
      <c r="D846" s="497"/>
      <c r="E846" s="497"/>
      <c r="F846" s="497"/>
      <c r="G846" s="497"/>
      <c r="H846" s="497"/>
      <c r="I846" s="497"/>
      <c r="J846" s="498"/>
      <c r="L846" s="447" t="s">
        <v>228</v>
      </c>
      <c r="M846" s="436">
        <f>(D845*D847)-(D849*D851)</f>
        <v>0</v>
      </c>
      <c r="N846" s="436">
        <f>(E845*E847)-(E849*E851)</f>
        <v>0</v>
      </c>
      <c r="O846" s="436">
        <f t="shared" ref="O846" si="848">(F845*F847)-(F849*F851)</f>
        <v>0</v>
      </c>
      <c r="P846" s="436">
        <f t="shared" ref="P846" si="849">(G845*G847)-(G849*G851)</f>
        <v>0</v>
      </c>
      <c r="Q846" s="436">
        <f t="shared" ref="Q846" si="850">(H845*H847)-(H849*H851)</f>
        <v>0</v>
      </c>
      <c r="R846" s="436">
        <f t="shared" ref="R846" si="851">(I845*I847)-(I849*I851)</f>
        <v>0</v>
      </c>
      <c r="S846" s="436">
        <f t="shared" ref="S846" si="852">(J845*J847)-(J849*J851)</f>
        <v>0</v>
      </c>
    </row>
    <row r="847" spans="1:19" ht="13.5" thickBot="1">
      <c r="A847" s="506">
        <f t="shared" si="795"/>
        <v>0</v>
      </c>
      <c r="B847" s="468" t="s">
        <v>237</v>
      </c>
      <c r="C847" s="466"/>
      <c r="D847" s="469">
        <f t="shared" ref="D847:J847" si="853">(13-ROUND(D846,1))/12</f>
        <v>1.0833333333333333</v>
      </c>
      <c r="E847" s="469">
        <f t="shared" si="853"/>
        <v>1.0833333333333333</v>
      </c>
      <c r="F847" s="469">
        <f t="shared" si="853"/>
        <v>1.0833333333333333</v>
      </c>
      <c r="G847" s="469">
        <f t="shared" si="853"/>
        <v>1.0833333333333333</v>
      </c>
      <c r="H847" s="469">
        <f t="shared" si="853"/>
        <v>1.0833333333333333</v>
      </c>
      <c r="I847" s="469">
        <f t="shared" si="853"/>
        <v>1.0833333333333333</v>
      </c>
      <c r="J847" s="470">
        <f t="shared" si="853"/>
        <v>1.0833333333333333</v>
      </c>
      <c r="L847" s="452" t="s">
        <v>230</v>
      </c>
      <c r="M847" s="442"/>
      <c r="N847" s="436">
        <f>D845*(1-D847)-D849*(1-D851)</f>
        <v>0</v>
      </c>
      <c r="O847" s="436">
        <f t="shared" ref="O847" si="854">E845*(1-E847)-E849*(1-E851)</f>
        <v>0</v>
      </c>
      <c r="P847" s="436">
        <f t="shared" ref="P847" si="855">F845*(1-F847)-F849*(1-F851)</f>
        <v>0</v>
      </c>
      <c r="Q847" s="436">
        <f t="shared" ref="Q847" si="856">G845*(1-G847)-G849*(1-G851)</f>
        <v>0</v>
      </c>
      <c r="R847" s="436">
        <f t="shared" ref="R847" si="857">H845*(1-H847)-H849*(1-H851)</f>
        <v>0</v>
      </c>
      <c r="S847" s="436">
        <f t="shared" ref="S847" si="858">I845*(1-I847)-I849*(1-I851)</f>
        <v>0</v>
      </c>
    </row>
    <row r="848" spans="1:19">
      <c r="A848" s="506">
        <f t="shared" si="795"/>
        <v>0</v>
      </c>
      <c r="B848" s="471" t="s">
        <v>238</v>
      </c>
      <c r="C848" s="471"/>
      <c r="D848" s="472"/>
      <c r="E848" s="473"/>
      <c r="F848" s="473"/>
      <c r="G848" s="473"/>
      <c r="H848" s="473"/>
      <c r="I848" s="473"/>
      <c r="J848" s="474"/>
    </row>
    <row r="849" spans="1:19">
      <c r="A849" s="506">
        <f t="shared" si="795"/>
        <v>0</v>
      </c>
      <c r="B849" s="466" t="s">
        <v>239</v>
      </c>
      <c r="C849" s="467"/>
      <c r="D849" s="495"/>
      <c r="E849" s="495"/>
      <c r="F849" s="495"/>
      <c r="G849" s="495"/>
      <c r="H849" s="495"/>
      <c r="I849" s="495"/>
      <c r="J849" s="496"/>
    </row>
    <row r="850" spans="1:19">
      <c r="A850" s="506">
        <f t="shared" si="795"/>
        <v>0</v>
      </c>
      <c r="B850" s="466" t="s">
        <v>240</v>
      </c>
      <c r="C850" s="467"/>
      <c r="D850" s="497"/>
      <c r="E850" s="497"/>
      <c r="F850" s="497"/>
      <c r="G850" s="497"/>
      <c r="H850" s="497"/>
      <c r="I850" s="497"/>
      <c r="J850" s="498"/>
    </row>
    <row r="851" spans="1:19" ht="13.5" thickBot="1">
      <c r="A851" s="506">
        <f t="shared" si="795"/>
        <v>0</v>
      </c>
      <c r="B851" s="468" t="s">
        <v>241</v>
      </c>
      <c r="C851" s="475">
        <f>(13-C850)/12</f>
        <v>1.0833333333333333</v>
      </c>
      <c r="D851" s="469">
        <f t="shared" ref="D851:J851" si="859">(13-ROUND(D850,1))/12</f>
        <v>1.0833333333333333</v>
      </c>
      <c r="E851" s="469">
        <f t="shared" si="859"/>
        <v>1.0833333333333333</v>
      </c>
      <c r="F851" s="469">
        <f t="shared" si="859"/>
        <v>1.0833333333333333</v>
      </c>
      <c r="G851" s="469">
        <f t="shared" si="859"/>
        <v>1.0833333333333333</v>
      </c>
      <c r="H851" s="469">
        <f t="shared" si="859"/>
        <v>1.0833333333333333</v>
      </c>
      <c r="I851" s="469">
        <f t="shared" si="859"/>
        <v>1.0833333333333333</v>
      </c>
      <c r="J851" s="470">
        <f t="shared" si="859"/>
        <v>1.0833333333333333</v>
      </c>
    </row>
    <row r="852" spans="1:19">
      <c r="A852" s="506">
        <f t="shared" si="795"/>
        <v>0</v>
      </c>
      <c r="B852" s="431" t="s">
        <v>242</v>
      </c>
      <c r="C852" s="476"/>
      <c r="D852" s="477">
        <f>DATE(D$25,INT(D846),1+30*(D846-INT(D846)))</f>
        <v>44531</v>
      </c>
      <c r="E852" s="477">
        <f t="shared" ref="E852:J852" si="860">DATE(E$25,INT(E846),1+30*(E846-INT(E846)))</f>
        <v>44896</v>
      </c>
      <c r="F852" s="477">
        <f t="shared" si="860"/>
        <v>45261</v>
      </c>
      <c r="G852" s="477">
        <f t="shared" si="860"/>
        <v>45627</v>
      </c>
      <c r="H852" s="477">
        <f t="shared" si="860"/>
        <v>45992</v>
      </c>
      <c r="I852" s="477">
        <f t="shared" si="860"/>
        <v>46357</v>
      </c>
      <c r="J852" s="478">
        <f t="shared" si="860"/>
        <v>46722</v>
      </c>
    </row>
    <row r="853" spans="1:19" ht="13.5" thickBot="1">
      <c r="A853" s="506">
        <f t="shared" si="795"/>
        <v>0</v>
      </c>
      <c r="B853" s="479" t="s">
        <v>243</v>
      </c>
      <c r="C853" s="480">
        <f>DATE(C$25,INT(C850),1+30*(C850-INT(C850)))</f>
        <v>44166</v>
      </c>
      <c r="D853" s="481">
        <f>DATE(D$25,INT(D850),1+30*(D850-INT(D850)))</f>
        <v>44531</v>
      </c>
      <c r="E853" s="481">
        <f t="shared" ref="E853:J853" si="861">DATE(E$25,INT(E850),1+30*(E850-INT(E850)))</f>
        <v>44896</v>
      </c>
      <c r="F853" s="481">
        <f t="shared" si="861"/>
        <v>45261</v>
      </c>
      <c r="G853" s="481">
        <f t="shared" si="861"/>
        <v>45627</v>
      </c>
      <c r="H853" s="481">
        <f t="shared" si="861"/>
        <v>45992</v>
      </c>
      <c r="I853" s="481">
        <f t="shared" si="861"/>
        <v>46357</v>
      </c>
      <c r="J853" s="482">
        <f t="shared" si="861"/>
        <v>46722</v>
      </c>
    </row>
    <row r="854" spans="1:19" ht="6" customHeight="1" thickBot="1">
      <c r="A854" s="506">
        <f t="shared" si="795"/>
        <v>0</v>
      </c>
      <c r="B854" s="430"/>
      <c r="C854" s="430"/>
      <c r="D854" s="430"/>
      <c r="E854" s="430"/>
      <c r="F854" s="430"/>
      <c r="G854" s="430"/>
      <c r="H854" s="430"/>
      <c r="I854" s="430"/>
      <c r="J854" s="438"/>
    </row>
    <row r="855" spans="1:19" ht="13.5" hidden="1" thickBot="1">
      <c r="A855" s="506">
        <f t="shared" si="795"/>
        <v>0</v>
      </c>
      <c r="B855" s="430"/>
      <c r="C855" s="430"/>
      <c r="D855" s="430"/>
      <c r="E855" s="430"/>
      <c r="F855" s="430"/>
      <c r="G855" s="430"/>
      <c r="H855" s="430"/>
      <c r="I855" s="430"/>
      <c r="J855" s="438"/>
    </row>
    <row r="856" spans="1:19" ht="13.5" hidden="1" thickBot="1">
      <c r="A856" s="506">
        <f t="shared" si="795"/>
        <v>0</v>
      </c>
      <c r="B856" s="485"/>
      <c r="C856" s="438"/>
      <c r="D856" s="438"/>
      <c r="E856" s="486"/>
      <c r="F856" s="486"/>
      <c r="G856" s="486"/>
      <c r="H856" s="486"/>
      <c r="I856" s="486"/>
      <c r="J856" s="486"/>
    </row>
    <row r="857" spans="1:19" ht="13.5" hidden="1" thickBot="1">
      <c r="A857" s="506">
        <f t="shared" si="795"/>
        <v>0</v>
      </c>
      <c r="B857" s="485"/>
      <c r="C857" s="438"/>
      <c r="D857" s="438"/>
      <c r="E857" s="486"/>
      <c r="F857" s="486"/>
      <c r="G857" s="486"/>
      <c r="H857" s="486"/>
      <c r="I857" s="486"/>
      <c r="J857" s="486"/>
    </row>
    <row r="858" spans="1:19" ht="13.5" hidden="1" thickBot="1">
      <c r="A858" s="506">
        <f t="shared" si="795"/>
        <v>0</v>
      </c>
      <c r="B858" s="485"/>
      <c r="C858" s="438"/>
      <c r="D858" s="438"/>
      <c r="E858" s="486"/>
      <c r="F858" s="486"/>
      <c r="G858" s="486"/>
      <c r="H858" s="486"/>
      <c r="I858" s="486"/>
      <c r="J858" s="486"/>
    </row>
    <row r="859" spans="1:19" ht="13.5" hidden="1" thickBot="1">
      <c r="A859" s="506">
        <f t="shared" si="795"/>
        <v>0</v>
      </c>
      <c r="B859" s="487"/>
      <c r="C859" s="438"/>
      <c r="D859" s="438"/>
      <c r="E859" s="469"/>
      <c r="F859" s="469"/>
      <c r="G859" s="469"/>
      <c r="H859" s="469"/>
      <c r="I859" s="469"/>
      <c r="J859" s="469"/>
    </row>
    <row r="860" spans="1:19" ht="16.5" thickBot="1">
      <c r="A860" s="506">
        <f t="shared" si="795"/>
        <v>0</v>
      </c>
      <c r="B860" s="494" t="s">
        <v>253</v>
      </c>
      <c r="C860" s="461"/>
      <c r="D860" s="462">
        <f t="shared" ref="D860:J860" si="862">D$25</f>
        <v>2022</v>
      </c>
      <c r="E860" s="462">
        <f t="shared" si="862"/>
        <v>2023</v>
      </c>
      <c r="F860" s="462">
        <f t="shared" si="862"/>
        <v>2024</v>
      </c>
      <c r="G860" s="462">
        <f t="shared" si="862"/>
        <v>2025</v>
      </c>
      <c r="H860" s="462">
        <f t="shared" si="862"/>
        <v>2026</v>
      </c>
      <c r="I860" s="462">
        <f t="shared" si="862"/>
        <v>2027</v>
      </c>
      <c r="J860" s="463">
        <f t="shared" si="862"/>
        <v>2028</v>
      </c>
      <c r="L860" s="508" t="str">
        <f>B860</f>
        <v>Catégorie d'emploi 11 : xxx</v>
      </c>
      <c r="M860" s="491">
        <v>2022</v>
      </c>
      <c r="N860" s="492">
        <v>2023</v>
      </c>
      <c r="O860" s="492">
        <v>2024</v>
      </c>
      <c r="P860" s="492">
        <v>2025</v>
      </c>
      <c r="Q860" s="492">
        <v>2026</v>
      </c>
      <c r="R860" s="492">
        <v>2027</v>
      </c>
      <c r="S860" s="493">
        <v>2028</v>
      </c>
    </row>
    <row r="861" spans="1:19" ht="13.5" thickBot="1">
      <c r="A861" s="506">
        <f t="shared" si="795"/>
        <v>0</v>
      </c>
      <c r="B861" s="464" t="s">
        <v>234</v>
      </c>
      <c r="C861" s="464"/>
      <c r="D861" s="438"/>
      <c r="E861" s="438"/>
      <c r="F861" s="438"/>
      <c r="G861" s="438"/>
      <c r="H861" s="438"/>
      <c r="I861" s="438"/>
      <c r="J861" s="465"/>
      <c r="L861" s="435" t="s">
        <v>224</v>
      </c>
      <c r="M861" s="436">
        <f>D862-D866</f>
        <v>0</v>
      </c>
      <c r="N861" s="436">
        <f>E862-E866</f>
        <v>0</v>
      </c>
      <c r="O861" s="436">
        <f t="shared" ref="O861" si="863">F862-F866</f>
        <v>0</v>
      </c>
      <c r="P861" s="436">
        <f t="shared" ref="P861" si="864">G862-G866</f>
        <v>0</v>
      </c>
      <c r="Q861" s="436">
        <f t="shared" ref="Q861" si="865">H862-H866</f>
        <v>0</v>
      </c>
      <c r="R861" s="436">
        <f t="shared" ref="R861" si="866">I862-I866</f>
        <v>0</v>
      </c>
      <c r="S861" s="436">
        <f t="shared" ref="S861" si="867">J862-J866</f>
        <v>0</v>
      </c>
    </row>
    <row r="862" spans="1:19" ht="13.5" thickBot="1">
      <c r="A862" s="506">
        <f t="shared" si="795"/>
        <v>0</v>
      </c>
      <c r="B862" s="466" t="s">
        <v>235</v>
      </c>
      <c r="C862" s="467"/>
      <c r="D862" s="495"/>
      <c r="E862" s="495"/>
      <c r="F862" s="495"/>
      <c r="G862" s="495"/>
      <c r="H862" s="495"/>
      <c r="I862" s="495"/>
      <c r="J862" s="496"/>
      <c r="L862" s="441" t="s">
        <v>226</v>
      </c>
      <c r="M862" s="442"/>
      <c r="N862" s="436">
        <f t="shared" ref="N862:S862" si="868">N863+N864</f>
        <v>0</v>
      </c>
      <c r="O862" s="436">
        <f t="shared" si="868"/>
        <v>0</v>
      </c>
      <c r="P862" s="436">
        <f t="shared" si="868"/>
        <v>0</v>
      </c>
      <c r="Q862" s="436">
        <f t="shared" si="868"/>
        <v>0</v>
      </c>
      <c r="R862" s="436">
        <f t="shared" si="868"/>
        <v>0</v>
      </c>
      <c r="S862" s="436">
        <f t="shared" si="868"/>
        <v>0</v>
      </c>
    </row>
    <row r="863" spans="1:19" ht="13.5" thickBot="1">
      <c r="A863" s="506">
        <f t="shared" si="795"/>
        <v>0</v>
      </c>
      <c r="B863" s="466" t="s">
        <v>236</v>
      </c>
      <c r="C863" s="467"/>
      <c r="D863" s="497"/>
      <c r="E863" s="497"/>
      <c r="F863" s="497"/>
      <c r="G863" s="497"/>
      <c r="H863" s="497"/>
      <c r="I863" s="497"/>
      <c r="J863" s="498"/>
      <c r="L863" s="447" t="s">
        <v>228</v>
      </c>
      <c r="M863" s="436">
        <f>(D862*D864)-(D866*D868)</f>
        <v>0</v>
      </c>
      <c r="N863" s="436">
        <f>(E862*E864)-(E866*E868)</f>
        <v>0</v>
      </c>
      <c r="O863" s="436">
        <f t="shared" ref="O863" si="869">(F862*F864)-(F866*F868)</f>
        <v>0</v>
      </c>
      <c r="P863" s="436">
        <f t="shared" ref="P863" si="870">(G862*G864)-(G866*G868)</f>
        <v>0</v>
      </c>
      <c r="Q863" s="436">
        <f t="shared" ref="Q863" si="871">(H862*H864)-(H866*H868)</f>
        <v>0</v>
      </c>
      <c r="R863" s="436">
        <f t="shared" ref="R863" si="872">(I862*I864)-(I866*I868)</f>
        <v>0</v>
      </c>
      <c r="S863" s="436">
        <f t="shared" ref="S863" si="873">(J862*J864)-(J866*J868)</f>
        <v>0</v>
      </c>
    </row>
    <row r="864" spans="1:19" ht="13.5" thickBot="1">
      <c r="A864" s="506">
        <f t="shared" ref="A864:A887" si="874">A863</f>
        <v>0</v>
      </c>
      <c r="B864" s="468" t="s">
        <v>237</v>
      </c>
      <c r="C864" s="466"/>
      <c r="D864" s="469">
        <f t="shared" ref="D864:J864" si="875">(13-ROUND(D863,1))/12</f>
        <v>1.0833333333333333</v>
      </c>
      <c r="E864" s="469">
        <f t="shared" si="875"/>
        <v>1.0833333333333333</v>
      </c>
      <c r="F864" s="469">
        <f t="shared" si="875"/>
        <v>1.0833333333333333</v>
      </c>
      <c r="G864" s="469">
        <f t="shared" si="875"/>
        <v>1.0833333333333333</v>
      </c>
      <c r="H864" s="469">
        <f t="shared" si="875"/>
        <v>1.0833333333333333</v>
      </c>
      <c r="I864" s="469">
        <f t="shared" si="875"/>
        <v>1.0833333333333333</v>
      </c>
      <c r="J864" s="470">
        <f t="shared" si="875"/>
        <v>1.0833333333333333</v>
      </c>
      <c r="L864" s="452" t="s">
        <v>230</v>
      </c>
      <c r="M864" s="442"/>
      <c r="N864" s="436">
        <f>D862*(1-D864)-D866*(1-D868)</f>
        <v>0</v>
      </c>
      <c r="O864" s="436">
        <f t="shared" ref="O864" si="876">E862*(1-E864)-E866*(1-E868)</f>
        <v>0</v>
      </c>
      <c r="P864" s="436">
        <f t="shared" ref="P864" si="877">F862*(1-F864)-F866*(1-F868)</f>
        <v>0</v>
      </c>
      <c r="Q864" s="436">
        <f t="shared" ref="Q864" si="878">G862*(1-G864)-G866*(1-G868)</f>
        <v>0</v>
      </c>
      <c r="R864" s="436">
        <f t="shared" ref="R864" si="879">H862*(1-H864)-H866*(1-H868)</f>
        <v>0</v>
      </c>
      <c r="S864" s="436">
        <f t="shared" ref="S864" si="880">I862*(1-I864)-I866*(1-I868)</f>
        <v>0</v>
      </c>
    </row>
    <row r="865" spans="1:19">
      <c r="A865" s="506">
        <f t="shared" si="874"/>
        <v>0</v>
      </c>
      <c r="B865" s="471" t="s">
        <v>238</v>
      </c>
      <c r="C865" s="471"/>
      <c r="D865" s="472"/>
      <c r="E865" s="473"/>
      <c r="F865" s="473"/>
      <c r="G865" s="473"/>
      <c r="H865" s="473"/>
      <c r="I865" s="473"/>
      <c r="J865" s="474"/>
    </row>
    <row r="866" spans="1:19">
      <c r="A866" s="506">
        <f t="shared" si="874"/>
        <v>0</v>
      </c>
      <c r="B866" s="466" t="s">
        <v>239</v>
      </c>
      <c r="C866" s="467"/>
      <c r="D866" s="495"/>
      <c r="E866" s="495"/>
      <c r="F866" s="495"/>
      <c r="G866" s="495"/>
      <c r="H866" s="495"/>
      <c r="I866" s="495"/>
      <c r="J866" s="496"/>
    </row>
    <row r="867" spans="1:19">
      <c r="A867" s="506">
        <f t="shared" si="874"/>
        <v>0</v>
      </c>
      <c r="B867" s="466" t="s">
        <v>240</v>
      </c>
      <c r="C867" s="467"/>
      <c r="D867" s="497"/>
      <c r="E867" s="497"/>
      <c r="F867" s="497"/>
      <c r="G867" s="497"/>
      <c r="H867" s="497"/>
      <c r="I867" s="497"/>
      <c r="J867" s="498"/>
    </row>
    <row r="868" spans="1:19" ht="13.5" thickBot="1">
      <c r="A868" s="506">
        <f t="shared" si="874"/>
        <v>0</v>
      </c>
      <c r="B868" s="468" t="s">
        <v>241</v>
      </c>
      <c r="C868" s="475">
        <f>(13-C867)/12</f>
        <v>1.0833333333333333</v>
      </c>
      <c r="D868" s="469">
        <f t="shared" ref="D868:J868" si="881">(13-ROUND(D867,1))/12</f>
        <v>1.0833333333333333</v>
      </c>
      <c r="E868" s="469">
        <f t="shared" si="881"/>
        <v>1.0833333333333333</v>
      </c>
      <c r="F868" s="469">
        <f t="shared" si="881"/>
        <v>1.0833333333333333</v>
      </c>
      <c r="G868" s="469">
        <f t="shared" si="881"/>
        <v>1.0833333333333333</v>
      </c>
      <c r="H868" s="469">
        <f t="shared" si="881"/>
        <v>1.0833333333333333</v>
      </c>
      <c r="I868" s="469">
        <f t="shared" si="881"/>
        <v>1.0833333333333333</v>
      </c>
      <c r="J868" s="470">
        <f t="shared" si="881"/>
        <v>1.0833333333333333</v>
      </c>
    </row>
    <row r="869" spans="1:19">
      <c r="A869" s="506">
        <f t="shared" si="874"/>
        <v>0</v>
      </c>
      <c r="B869" s="431" t="s">
        <v>242</v>
      </c>
      <c r="C869" s="476"/>
      <c r="D869" s="477">
        <f>DATE(D$25,INT(D863),1+30*(D863-INT(D863)))</f>
        <v>44531</v>
      </c>
      <c r="E869" s="477">
        <f t="shared" ref="E869:J869" si="882">DATE(E$25,INT(E863),1+30*(E863-INT(E863)))</f>
        <v>44896</v>
      </c>
      <c r="F869" s="477">
        <f t="shared" si="882"/>
        <v>45261</v>
      </c>
      <c r="G869" s="477">
        <f t="shared" si="882"/>
        <v>45627</v>
      </c>
      <c r="H869" s="477">
        <f t="shared" si="882"/>
        <v>45992</v>
      </c>
      <c r="I869" s="477">
        <f t="shared" si="882"/>
        <v>46357</v>
      </c>
      <c r="J869" s="478">
        <f t="shared" si="882"/>
        <v>46722</v>
      </c>
    </row>
    <row r="870" spans="1:19" ht="13.5" thickBot="1">
      <c r="A870" s="506">
        <f t="shared" si="874"/>
        <v>0</v>
      </c>
      <c r="B870" s="479" t="s">
        <v>243</v>
      </c>
      <c r="C870" s="480">
        <f>DATE(C$25,INT(C867),1+30*(C867-INT(C867)))</f>
        <v>44166</v>
      </c>
      <c r="D870" s="481">
        <f>DATE(D$25,INT(D867),1+30*(D867-INT(D867)))</f>
        <v>44531</v>
      </c>
      <c r="E870" s="481">
        <f t="shared" ref="E870:J870" si="883">DATE(E$25,INT(E867),1+30*(E867-INT(E867)))</f>
        <v>44896</v>
      </c>
      <c r="F870" s="481">
        <f t="shared" si="883"/>
        <v>45261</v>
      </c>
      <c r="G870" s="481">
        <f t="shared" si="883"/>
        <v>45627</v>
      </c>
      <c r="H870" s="481">
        <f t="shared" si="883"/>
        <v>45992</v>
      </c>
      <c r="I870" s="481">
        <f t="shared" si="883"/>
        <v>46357</v>
      </c>
      <c r="J870" s="482">
        <f t="shared" si="883"/>
        <v>46722</v>
      </c>
    </row>
    <row r="871" spans="1:19" ht="6" customHeight="1" thickBot="1">
      <c r="A871" s="506">
        <f t="shared" si="874"/>
        <v>0</v>
      </c>
      <c r="B871" s="430"/>
      <c r="C871" s="430"/>
      <c r="D871" s="430"/>
      <c r="E871" s="430"/>
      <c r="F871" s="430"/>
      <c r="G871" s="430"/>
      <c r="H871" s="430"/>
      <c r="I871" s="430"/>
      <c r="J871" s="438"/>
    </row>
    <row r="872" spans="1:19" ht="13.5" hidden="1" thickBot="1">
      <c r="A872" s="506">
        <f t="shared" si="874"/>
        <v>0</v>
      </c>
      <c r="B872" s="430"/>
      <c r="C872" s="430"/>
      <c r="D872" s="430"/>
      <c r="E872" s="430"/>
      <c r="F872" s="430"/>
      <c r="G872" s="430"/>
      <c r="H872" s="430"/>
      <c r="I872" s="430"/>
      <c r="J872" s="438"/>
    </row>
    <row r="873" spans="1:19" ht="13.5" hidden="1" thickBot="1">
      <c r="A873" s="506">
        <f t="shared" si="874"/>
        <v>0</v>
      </c>
      <c r="B873" s="485"/>
      <c r="C873" s="438"/>
      <c r="D873" s="438"/>
      <c r="E873" s="486"/>
      <c r="F873" s="486"/>
      <c r="G873" s="486"/>
      <c r="H873" s="486"/>
      <c r="I873" s="486"/>
      <c r="J873" s="486"/>
    </row>
    <row r="874" spans="1:19" ht="13.5" hidden="1" thickBot="1">
      <c r="A874" s="506">
        <f t="shared" si="874"/>
        <v>0</v>
      </c>
      <c r="B874" s="485"/>
      <c r="C874" s="438"/>
      <c r="D874" s="438"/>
      <c r="E874" s="486"/>
      <c r="F874" s="486"/>
      <c r="G874" s="486"/>
      <c r="H874" s="486"/>
      <c r="I874" s="486"/>
      <c r="J874" s="486"/>
    </row>
    <row r="875" spans="1:19" ht="13.5" hidden="1" thickBot="1">
      <c r="A875" s="506">
        <f t="shared" si="874"/>
        <v>0</v>
      </c>
      <c r="B875" s="485"/>
      <c r="C875" s="438"/>
      <c r="D875" s="438"/>
      <c r="E875" s="486"/>
      <c r="F875" s="486"/>
      <c r="G875" s="486"/>
      <c r="H875" s="486"/>
      <c r="I875" s="486"/>
      <c r="J875" s="486"/>
    </row>
    <row r="876" spans="1:19" ht="13.5" hidden="1" thickBot="1">
      <c r="A876" s="506">
        <f t="shared" si="874"/>
        <v>0</v>
      </c>
      <c r="B876" s="487"/>
      <c r="C876" s="438"/>
      <c r="D876" s="438"/>
      <c r="E876" s="469"/>
      <c r="F876" s="469"/>
      <c r="G876" s="469"/>
      <c r="H876" s="469"/>
      <c r="I876" s="469"/>
      <c r="J876" s="469"/>
    </row>
    <row r="877" spans="1:19" ht="16.5" thickBot="1">
      <c r="A877" s="506">
        <f t="shared" si="874"/>
        <v>0</v>
      </c>
      <c r="B877" s="494" t="s">
        <v>254</v>
      </c>
      <c r="C877" s="461"/>
      <c r="D877" s="462">
        <f t="shared" ref="D877:J877" si="884">D$25</f>
        <v>2022</v>
      </c>
      <c r="E877" s="462">
        <f t="shared" si="884"/>
        <v>2023</v>
      </c>
      <c r="F877" s="462">
        <f t="shared" si="884"/>
        <v>2024</v>
      </c>
      <c r="G877" s="462">
        <f t="shared" si="884"/>
        <v>2025</v>
      </c>
      <c r="H877" s="462">
        <f t="shared" si="884"/>
        <v>2026</v>
      </c>
      <c r="I877" s="462">
        <f t="shared" si="884"/>
        <v>2027</v>
      </c>
      <c r="J877" s="463">
        <f t="shared" si="884"/>
        <v>2028</v>
      </c>
      <c r="L877" s="508" t="str">
        <f>B877</f>
        <v>Catégorie d'emploi 12 : Ouvriers de l'Etat</v>
      </c>
      <c r="M877" s="491">
        <v>2022</v>
      </c>
      <c r="N877" s="492">
        <v>2023</v>
      </c>
      <c r="O877" s="492">
        <v>2024</v>
      </c>
      <c r="P877" s="492">
        <v>2025</v>
      </c>
      <c r="Q877" s="492">
        <v>2026</v>
      </c>
      <c r="R877" s="492">
        <v>2027</v>
      </c>
      <c r="S877" s="493">
        <v>2028</v>
      </c>
    </row>
    <row r="878" spans="1:19" ht="13.5" thickBot="1">
      <c r="A878" s="506">
        <f t="shared" si="874"/>
        <v>0</v>
      </c>
      <c r="B878" s="464" t="s">
        <v>234</v>
      </c>
      <c r="C878" s="464"/>
      <c r="D878" s="438"/>
      <c r="E878" s="438"/>
      <c r="F878" s="438"/>
      <c r="G878" s="438"/>
      <c r="H878" s="438"/>
      <c r="I878" s="438"/>
      <c r="J878" s="465"/>
      <c r="L878" s="435" t="s">
        <v>224</v>
      </c>
      <c r="M878" s="436">
        <f>D879-D883</f>
        <v>0</v>
      </c>
      <c r="N878" s="436">
        <f>E879-E883</f>
        <v>0</v>
      </c>
      <c r="O878" s="436">
        <f t="shared" ref="O878" si="885">F879-F883</f>
        <v>0</v>
      </c>
      <c r="P878" s="436">
        <f t="shared" ref="P878" si="886">G879-G883</f>
        <v>0</v>
      </c>
      <c r="Q878" s="436">
        <f t="shared" ref="Q878" si="887">H879-H883</f>
        <v>0</v>
      </c>
      <c r="R878" s="436">
        <f t="shared" ref="R878" si="888">I879-I883</f>
        <v>0</v>
      </c>
      <c r="S878" s="436">
        <f t="shared" ref="S878" si="889">J879-J883</f>
        <v>0</v>
      </c>
    </row>
    <row r="879" spans="1:19" ht="13.5" thickBot="1">
      <c r="A879" s="506">
        <f t="shared" si="874"/>
        <v>0</v>
      </c>
      <c r="B879" s="466" t="s">
        <v>235</v>
      </c>
      <c r="C879" s="467"/>
      <c r="D879" s="495"/>
      <c r="E879" s="495"/>
      <c r="F879" s="495"/>
      <c r="G879" s="495"/>
      <c r="H879" s="495"/>
      <c r="I879" s="495"/>
      <c r="J879" s="496"/>
      <c r="L879" s="441" t="s">
        <v>226</v>
      </c>
      <c r="M879" s="442"/>
      <c r="N879" s="436">
        <f t="shared" ref="N879:S879" si="890">N880+N881</f>
        <v>0</v>
      </c>
      <c r="O879" s="436">
        <f t="shared" si="890"/>
        <v>0</v>
      </c>
      <c r="P879" s="436">
        <f t="shared" si="890"/>
        <v>0</v>
      </c>
      <c r="Q879" s="436">
        <f t="shared" si="890"/>
        <v>0</v>
      </c>
      <c r="R879" s="436">
        <f t="shared" si="890"/>
        <v>0</v>
      </c>
      <c r="S879" s="436">
        <f t="shared" si="890"/>
        <v>0</v>
      </c>
    </row>
    <row r="880" spans="1:19" ht="13.5" thickBot="1">
      <c r="A880" s="506">
        <f t="shared" si="874"/>
        <v>0</v>
      </c>
      <c r="B880" s="466" t="s">
        <v>236</v>
      </c>
      <c r="C880" s="467"/>
      <c r="D880" s="497"/>
      <c r="E880" s="497"/>
      <c r="F880" s="497"/>
      <c r="G880" s="497"/>
      <c r="H880" s="497"/>
      <c r="I880" s="497"/>
      <c r="J880" s="498"/>
      <c r="L880" s="447" t="s">
        <v>228</v>
      </c>
      <c r="M880" s="436">
        <f>(D879*D881)-(D883*D885)</f>
        <v>0</v>
      </c>
      <c r="N880" s="436">
        <f>(E879*E881)-(E883*E885)</f>
        <v>0</v>
      </c>
      <c r="O880" s="436">
        <f t="shared" ref="O880" si="891">(F879*F881)-(F883*F885)</f>
        <v>0</v>
      </c>
      <c r="P880" s="436">
        <f t="shared" ref="P880" si="892">(G879*G881)-(G883*G885)</f>
        <v>0</v>
      </c>
      <c r="Q880" s="436">
        <f t="shared" ref="Q880" si="893">(H879*H881)-(H883*H885)</f>
        <v>0</v>
      </c>
      <c r="R880" s="436">
        <f t="shared" ref="R880" si="894">(I879*I881)-(I883*I885)</f>
        <v>0</v>
      </c>
      <c r="S880" s="436">
        <f t="shared" ref="S880" si="895">(J879*J881)-(J883*J885)</f>
        <v>0</v>
      </c>
    </row>
    <row r="881" spans="1:19" ht="13.5" thickBot="1">
      <c r="A881" s="506">
        <f t="shared" si="874"/>
        <v>0</v>
      </c>
      <c r="B881" s="468" t="s">
        <v>237</v>
      </c>
      <c r="C881" s="466"/>
      <c r="D881" s="469">
        <f t="shared" ref="D881:J881" si="896">(13-ROUND(D880,1))/12</f>
        <v>1.0833333333333333</v>
      </c>
      <c r="E881" s="469">
        <f t="shared" si="896"/>
        <v>1.0833333333333333</v>
      </c>
      <c r="F881" s="469">
        <f t="shared" si="896"/>
        <v>1.0833333333333333</v>
      </c>
      <c r="G881" s="469">
        <f t="shared" si="896"/>
        <v>1.0833333333333333</v>
      </c>
      <c r="H881" s="469">
        <f t="shared" si="896"/>
        <v>1.0833333333333333</v>
      </c>
      <c r="I881" s="469">
        <f t="shared" si="896"/>
        <v>1.0833333333333333</v>
      </c>
      <c r="J881" s="470">
        <f t="shared" si="896"/>
        <v>1.0833333333333333</v>
      </c>
      <c r="L881" s="452" t="s">
        <v>230</v>
      </c>
      <c r="M881" s="442"/>
      <c r="N881" s="436">
        <f>D879*(1-D881)-D883*(1-D885)</f>
        <v>0</v>
      </c>
      <c r="O881" s="436">
        <f t="shared" ref="O881" si="897">E879*(1-E881)-E883*(1-E885)</f>
        <v>0</v>
      </c>
      <c r="P881" s="436">
        <f t="shared" ref="P881" si="898">F879*(1-F881)-F883*(1-F885)</f>
        <v>0</v>
      </c>
      <c r="Q881" s="436">
        <f t="shared" ref="Q881" si="899">G879*(1-G881)-G883*(1-G885)</f>
        <v>0</v>
      </c>
      <c r="R881" s="436">
        <f t="shared" ref="R881" si="900">H879*(1-H881)-H883*(1-H885)</f>
        <v>0</v>
      </c>
      <c r="S881" s="436">
        <f t="shared" ref="S881" si="901">I879*(1-I881)-I883*(1-I885)</f>
        <v>0</v>
      </c>
    </row>
    <row r="882" spans="1:19">
      <c r="A882" s="506">
        <f t="shared" si="874"/>
        <v>0</v>
      </c>
      <c r="B882" s="471" t="s">
        <v>238</v>
      </c>
      <c r="C882" s="471"/>
      <c r="D882" s="472"/>
      <c r="E882" s="473"/>
      <c r="F882" s="473"/>
      <c r="G882" s="473"/>
      <c r="H882" s="473"/>
      <c r="I882" s="473"/>
      <c r="J882" s="474"/>
    </row>
    <row r="883" spans="1:19">
      <c r="A883" s="506">
        <f t="shared" si="874"/>
        <v>0</v>
      </c>
      <c r="B883" s="466" t="s">
        <v>239</v>
      </c>
      <c r="C883" s="467"/>
      <c r="D883" s="495"/>
      <c r="E883" s="495"/>
      <c r="F883" s="495"/>
      <c r="G883" s="495"/>
      <c r="H883" s="495"/>
      <c r="I883" s="495"/>
      <c r="J883" s="496"/>
    </row>
    <row r="884" spans="1:19">
      <c r="A884" s="506">
        <f t="shared" si="874"/>
        <v>0</v>
      </c>
      <c r="B884" s="466" t="s">
        <v>240</v>
      </c>
      <c r="C884" s="467"/>
      <c r="D884" s="497"/>
      <c r="E884" s="497"/>
      <c r="F884" s="497"/>
      <c r="G884" s="497"/>
      <c r="H884" s="497"/>
      <c r="I884" s="497"/>
      <c r="J884" s="498"/>
    </row>
    <row r="885" spans="1:19" ht="13.5" thickBot="1">
      <c r="A885" s="506">
        <f t="shared" si="874"/>
        <v>0</v>
      </c>
      <c r="B885" s="468" t="s">
        <v>241</v>
      </c>
      <c r="C885" s="475">
        <f>(13-C884)/12</f>
        <v>1.0833333333333333</v>
      </c>
      <c r="D885" s="469">
        <f t="shared" ref="D885:J885" si="902">(13-ROUND(D884,1))/12</f>
        <v>1.0833333333333333</v>
      </c>
      <c r="E885" s="469">
        <f t="shared" si="902"/>
        <v>1.0833333333333333</v>
      </c>
      <c r="F885" s="469">
        <f t="shared" si="902"/>
        <v>1.0833333333333333</v>
      </c>
      <c r="G885" s="469">
        <f t="shared" si="902"/>
        <v>1.0833333333333333</v>
      </c>
      <c r="H885" s="469">
        <f t="shared" si="902"/>
        <v>1.0833333333333333</v>
      </c>
      <c r="I885" s="469">
        <f t="shared" si="902"/>
        <v>1.0833333333333333</v>
      </c>
      <c r="J885" s="470">
        <f t="shared" si="902"/>
        <v>1.0833333333333333</v>
      </c>
    </row>
    <row r="886" spans="1:19">
      <c r="A886" s="506">
        <f t="shared" si="874"/>
        <v>0</v>
      </c>
      <c r="B886" s="431" t="s">
        <v>242</v>
      </c>
      <c r="C886" s="476"/>
      <c r="D886" s="477">
        <f>DATE(D$25,INT(D880),1+30*(D880-INT(D880)))</f>
        <v>44531</v>
      </c>
      <c r="E886" s="477">
        <f t="shared" ref="E886:J886" si="903">DATE(E$25,INT(E880),1+30*(E880-INT(E880)))</f>
        <v>44896</v>
      </c>
      <c r="F886" s="477">
        <f t="shared" si="903"/>
        <v>45261</v>
      </c>
      <c r="G886" s="477">
        <f t="shared" si="903"/>
        <v>45627</v>
      </c>
      <c r="H886" s="477">
        <f t="shared" si="903"/>
        <v>45992</v>
      </c>
      <c r="I886" s="477">
        <f t="shared" si="903"/>
        <v>46357</v>
      </c>
      <c r="J886" s="478">
        <f t="shared" si="903"/>
        <v>46722</v>
      </c>
    </row>
    <row r="887" spans="1:19" ht="13.5" thickBot="1">
      <c r="A887" s="506">
        <f t="shared" si="874"/>
        <v>0</v>
      </c>
      <c r="B887" s="479" t="s">
        <v>243</v>
      </c>
      <c r="C887" s="480">
        <f>DATE(C$25,INT(C884),1+30*(C884-INT(C884)))</f>
        <v>44166</v>
      </c>
      <c r="D887" s="481">
        <f>DATE(D$25,INT(D884),1+30*(D884-INT(D884)))</f>
        <v>44531</v>
      </c>
      <c r="E887" s="481">
        <f t="shared" ref="E887:J887" si="904">DATE(E$25,INT(E884),1+30*(E884-INT(E884)))</f>
        <v>44896</v>
      </c>
      <c r="F887" s="481">
        <f t="shared" si="904"/>
        <v>45261</v>
      </c>
      <c r="G887" s="481">
        <f t="shared" si="904"/>
        <v>45627</v>
      </c>
      <c r="H887" s="481">
        <f t="shared" si="904"/>
        <v>45992</v>
      </c>
      <c r="I887" s="481">
        <f t="shared" si="904"/>
        <v>46357</v>
      </c>
      <c r="J887" s="482">
        <f t="shared" si="904"/>
        <v>46722</v>
      </c>
    </row>
    <row r="888" spans="1:19">
      <c r="A888" s="504"/>
      <c r="B888" s="505"/>
      <c r="C888" s="505"/>
      <c r="D888" s="505"/>
      <c r="E888" s="505"/>
      <c r="F888" s="505"/>
      <c r="G888" s="505"/>
      <c r="H888" s="505"/>
      <c r="I888" s="505"/>
      <c r="J888" s="505"/>
      <c r="K888" s="504"/>
      <c r="L888" s="504"/>
      <c r="M888" s="504"/>
      <c r="N888" s="504"/>
      <c r="O888" s="504"/>
      <c r="P888" s="504"/>
      <c r="Q888" s="504"/>
      <c r="R888" s="504"/>
      <c r="S888" s="504"/>
    </row>
    <row r="889" spans="1:19" ht="13.5" thickBot="1"/>
    <row r="890" spans="1:19" ht="19.149999999999999" customHeight="1" thickBot="1">
      <c r="A890" s="507" t="s">
        <v>83</v>
      </c>
      <c r="B890" s="503"/>
      <c r="C890" s="430">
        <v>2015</v>
      </c>
      <c r="D890" s="491">
        <v>2022</v>
      </c>
      <c r="E890" s="492">
        <v>2023</v>
      </c>
      <c r="F890" s="492">
        <v>2024</v>
      </c>
      <c r="G890" s="492">
        <v>2025</v>
      </c>
      <c r="H890" s="492">
        <v>2026</v>
      </c>
      <c r="I890" s="492">
        <v>2027</v>
      </c>
      <c r="J890" s="493">
        <v>2028</v>
      </c>
      <c r="L890" s="508">
        <f>B890</f>
        <v>0</v>
      </c>
      <c r="M890" s="491">
        <v>2022</v>
      </c>
      <c r="N890" s="492">
        <v>2023</v>
      </c>
      <c r="O890" s="492">
        <v>2024</v>
      </c>
      <c r="P890" s="492">
        <v>2025</v>
      </c>
      <c r="Q890" s="492">
        <v>2026</v>
      </c>
      <c r="R890" s="492">
        <v>2027</v>
      </c>
      <c r="S890" s="493">
        <v>2028</v>
      </c>
    </row>
    <row r="891" spans="1:19" ht="19.149999999999999" customHeight="1" thickBot="1">
      <c r="A891" s="506">
        <f>B890</f>
        <v>0</v>
      </c>
      <c r="B891" s="431" t="s">
        <v>223</v>
      </c>
      <c r="C891" s="432"/>
      <c r="D891" s="433">
        <f ca="1">SUMIF($B909:$C1109,$B913,$D909:$D1109)</f>
        <v>0</v>
      </c>
      <c r="E891" s="434">
        <f ca="1">SUMIF($B909:$C1109,$B913,$E909:$E1109)</f>
        <v>0</v>
      </c>
      <c r="F891" s="434">
        <f ca="1">SUMIF($B909:$C1109,$B913,$F909:$F1109)</f>
        <v>0</v>
      </c>
      <c r="G891" s="434">
        <f ca="1">SUMIF($B909:$C1109,$B913,$G909:$G1109)</f>
        <v>0</v>
      </c>
      <c r="H891" s="434">
        <f ca="1">SUMIF($B909:$C1109,$B913,$H909:$H1109)</f>
        <v>0</v>
      </c>
      <c r="I891" s="434">
        <f ca="1">SUMIF($B909:$C1109,$B913,$I909:$I1109)</f>
        <v>0</v>
      </c>
      <c r="J891" s="499">
        <f ca="1">SUMIF($B909:$C1109,$B913,$J909:$J1109)</f>
        <v>0</v>
      </c>
      <c r="L891" s="435" t="s">
        <v>224</v>
      </c>
      <c r="M891" s="436">
        <f>M912+M929+M946+M963+M980+M997+M1014+M1031+M1048+M1065+M1082+M1099</f>
        <v>0</v>
      </c>
      <c r="N891" s="436">
        <f>N912+N929+N946+N963+N980+N997+N1014+N1031+N1048+N1065+N1082+N1099</f>
        <v>0</v>
      </c>
      <c r="O891" s="436">
        <f t="shared" ref="O891:S891" si="905">O912+O929+O946+O963+O980+O997+O1014+O1031+O1048+O1065+O1082+O1099</f>
        <v>0</v>
      </c>
      <c r="P891" s="436">
        <f t="shared" si="905"/>
        <v>0</v>
      </c>
      <c r="Q891" s="436">
        <f t="shared" si="905"/>
        <v>0</v>
      </c>
      <c r="R891" s="436">
        <f t="shared" si="905"/>
        <v>0</v>
      </c>
      <c r="S891" s="436">
        <f t="shared" si="905"/>
        <v>0</v>
      </c>
    </row>
    <row r="892" spans="1:19" ht="19.149999999999999" customHeight="1" thickBot="1">
      <c r="A892" s="506">
        <f>A891</f>
        <v>0</v>
      </c>
      <c r="B892" s="437" t="s">
        <v>225</v>
      </c>
      <c r="C892" s="438"/>
      <c r="D892" s="439" t="str">
        <f t="shared" ref="D892:J892" ca="1" si="906">IFERROR(ROUND((D913*D914+D930*D931+D947*D948+D964*D965+D981*D982+D998*D999+D1015*D1016+D1032*D1033+D1049*D1050+D1066*D1067+D1083*D1084+D1100*D1101)/D891,1),"")</f>
        <v/>
      </c>
      <c r="E892" s="440" t="str">
        <f t="shared" ca="1" si="906"/>
        <v/>
      </c>
      <c r="F892" s="440" t="str">
        <f t="shared" ca="1" si="906"/>
        <v/>
      </c>
      <c r="G892" s="440" t="str">
        <f t="shared" ca="1" si="906"/>
        <v/>
      </c>
      <c r="H892" s="440" t="str">
        <f t="shared" ca="1" si="906"/>
        <v/>
      </c>
      <c r="I892" s="440" t="str">
        <f t="shared" ca="1" si="906"/>
        <v/>
      </c>
      <c r="J892" s="500" t="str">
        <f t="shared" ca="1" si="906"/>
        <v/>
      </c>
      <c r="L892" s="441" t="s">
        <v>226</v>
      </c>
      <c r="M892" s="442"/>
      <c r="N892" s="436">
        <f t="shared" ref="N892:S892" si="907">N913+N930+N947+N964+N981+N998+N1015+N1032+N1049+N1066+N1083+N1100</f>
        <v>0</v>
      </c>
      <c r="O892" s="436">
        <f t="shared" si="907"/>
        <v>0</v>
      </c>
      <c r="P892" s="436">
        <f t="shared" si="907"/>
        <v>0</v>
      </c>
      <c r="Q892" s="436">
        <f t="shared" si="907"/>
        <v>0</v>
      </c>
      <c r="R892" s="436">
        <f t="shared" si="907"/>
        <v>0</v>
      </c>
      <c r="S892" s="436">
        <f t="shared" si="907"/>
        <v>0</v>
      </c>
    </row>
    <row r="893" spans="1:19" ht="19.149999999999999" customHeight="1" thickBot="1">
      <c r="A893" s="506">
        <f t="shared" ref="A893:A956" si="908">A892</f>
        <v>0</v>
      </c>
      <c r="B893" s="443" t="s">
        <v>227</v>
      </c>
      <c r="C893" s="444"/>
      <c r="D893" s="445">
        <f>SUMIF($B907:$B1109,$B917,$D907:$D1109)</f>
        <v>0</v>
      </c>
      <c r="E893" s="446">
        <f>SUMIF($B909:$B1109,$B917,$E909:$E1109)</f>
        <v>0</v>
      </c>
      <c r="F893" s="446">
        <f>SUMIF($B909:$B1109,$B917,$F909:$F1109)</f>
        <v>0</v>
      </c>
      <c r="G893" s="446">
        <f>SUMIF($B909:$B1109,$B917,$G909:$G1109)</f>
        <v>0</v>
      </c>
      <c r="H893" s="446">
        <f ca="1">SUMIF($B909:$C1109,$B917,$H909:$H1109)</f>
        <v>0</v>
      </c>
      <c r="I893" s="446">
        <f>SUMIF($B909:$B1109,$B917,$I909:$I1109)</f>
        <v>0</v>
      </c>
      <c r="J893" s="501">
        <f ca="1">SUMIF($B909:$C1109,$B917,$J909:$J1109)</f>
        <v>0</v>
      </c>
      <c r="L893" s="447" t="s">
        <v>228</v>
      </c>
      <c r="M893" s="436">
        <f t="shared" ref="M893:S893" si="909">M914+M931+M948+M965+M982+M999+M1016+M1033+M1050+M1067+M1084+M1101</f>
        <v>0</v>
      </c>
      <c r="N893" s="436">
        <f t="shared" si="909"/>
        <v>0</v>
      </c>
      <c r="O893" s="436">
        <f t="shared" si="909"/>
        <v>0</v>
      </c>
      <c r="P893" s="436">
        <f t="shared" si="909"/>
        <v>0</v>
      </c>
      <c r="Q893" s="436">
        <f t="shared" si="909"/>
        <v>0</v>
      </c>
      <c r="R893" s="436">
        <f t="shared" si="909"/>
        <v>0</v>
      </c>
      <c r="S893" s="436">
        <f t="shared" si="909"/>
        <v>0</v>
      </c>
    </row>
    <row r="894" spans="1:19" ht="19.149999999999999" customHeight="1" thickBot="1">
      <c r="A894" s="506">
        <f t="shared" si="908"/>
        <v>0</v>
      </c>
      <c r="B894" s="448" t="s">
        <v>229</v>
      </c>
      <c r="C894" s="449"/>
      <c r="D894" s="450" t="str">
        <f t="shared" ref="D894:J894" si="910">IFERROR(ROUND((D917*D918+D934*D935+D951*D952+D968*D969+D985*D986+D1002*D1003+D1019*D1020+D1036*D1037+D1053*D1054+D1070*D1071+D1087*D1088+D1104*D1105)/D893,1),"")</f>
        <v/>
      </c>
      <c r="E894" s="451" t="str">
        <f t="shared" si="910"/>
        <v/>
      </c>
      <c r="F894" s="451" t="str">
        <f t="shared" si="910"/>
        <v/>
      </c>
      <c r="G894" s="451" t="str">
        <f t="shared" si="910"/>
        <v/>
      </c>
      <c r="H894" s="451" t="str">
        <f t="shared" ca="1" si="910"/>
        <v/>
      </c>
      <c r="I894" s="451" t="str">
        <f t="shared" si="910"/>
        <v/>
      </c>
      <c r="J894" s="502" t="str">
        <f t="shared" ca="1" si="910"/>
        <v/>
      </c>
      <c r="L894" s="452" t="s">
        <v>230</v>
      </c>
      <c r="M894" s="442"/>
      <c r="N894" s="436">
        <f t="shared" ref="N894:S894" si="911">N915+N932+N949+N966+N983+N1000+N1017+N1034+N1051+N1068+N1085+N1102</f>
        <v>0</v>
      </c>
      <c r="O894" s="436">
        <f t="shared" si="911"/>
        <v>0</v>
      </c>
      <c r="P894" s="436">
        <f t="shared" si="911"/>
        <v>0</v>
      </c>
      <c r="Q894" s="436">
        <f t="shared" si="911"/>
        <v>0</v>
      </c>
      <c r="R894" s="436">
        <f t="shared" si="911"/>
        <v>0</v>
      </c>
      <c r="S894" s="436">
        <f t="shared" si="911"/>
        <v>0</v>
      </c>
    </row>
    <row r="895" spans="1:19" ht="15" customHeight="1">
      <c r="A895" s="506">
        <f t="shared" si="908"/>
        <v>0</v>
      </c>
      <c r="B895" s="430"/>
      <c r="C895" s="430"/>
      <c r="D895" s="430"/>
      <c r="E895" s="430"/>
      <c r="F895" s="430"/>
      <c r="G895" s="430"/>
      <c r="H895" s="430"/>
      <c r="I895" s="430"/>
      <c r="J895" s="438"/>
    </row>
    <row r="896" spans="1:19" hidden="1">
      <c r="A896" s="506">
        <f t="shared" si="908"/>
        <v>0</v>
      </c>
      <c r="B896" s="430"/>
      <c r="C896" s="430"/>
      <c r="D896" s="430"/>
      <c r="E896" s="430"/>
      <c r="F896" s="430"/>
      <c r="G896" s="430"/>
      <c r="H896" s="430"/>
      <c r="I896" s="430"/>
      <c r="J896" s="438"/>
    </row>
    <row r="897" spans="1:19" hidden="1">
      <c r="A897" s="506">
        <f t="shared" si="908"/>
        <v>0</v>
      </c>
      <c r="B897" s="453"/>
      <c r="C897" s="453"/>
      <c r="D897" s="453"/>
      <c r="E897" s="453"/>
      <c r="F897" s="453"/>
      <c r="G897" s="453"/>
      <c r="H897" s="453"/>
      <c r="I897" s="453"/>
      <c r="J897" s="454"/>
    </row>
    <row r="898" spans="1:19" hidden="1">
      <c r="A898" s="506">
        <f t="shared" si="908"/>
        <v>0</v>
      </c>
      <c r="B898" s="453"/>
      <c r="C898" s="453"/>
      <c r="D898" s="453"/>
      <c r="E898" s="453"/>
      <c r="F898" s="453"/>
      <c r="G898" s="453"/>
      <c r="H898" s="453"/>
      <c r="I898" s="453"/>
      <c r="J898" s="454"/>
    </row>
    <row r="899" spans="1:19" hidden="1">
      <c r="A899" s="506">
        <f t="shared" si="908"/>
        <v>0</v>
      </c>
      <c r="B899" s="453"/>
      <c r="C899" s="453"/>
      <c r="D899" s="453"/>
      <c r="E899" s="453"/>
      <c r="F899" s="453"/>
      <c r="G899" s="453"/>
      <c r="H899" s="453"/>
      <c r="I899" s="453"/>
      <c r="J899" s="454"/>
    </row>
    <row r="900" spans="1:19" hidden="1">
      <c r="A900" s="506">
        <f t="shared" si="908"/>
        <v>0</v>
      </c>
      <c r="B900" s="453"/>
      <c r="C900" s="453"/>
      <c r="D900" s="455"/>
      <c r="E900" s="453"/>
      <c r="F900" s="453"/>
      <c r="G900" s="453"/>
      <c r="H900" s="453"/>
      <c r="I900" s="453"/>
      <c r="J900" s="454"/>
    </row>
    <row r="901" spans="1:19" hidden="1">
      <c r="A901" s="506">
        <f t="shared" si="908"/>
        <v>0</v>
      </c>
      <c r="B901" s="453"/>
      <c r="C901" s="453"/>
      <c r="D901" s="453"/>
      <c r="E901" s="453"/>
      <c r="F901" s="453"/>
      <c r="G901" s="453"/>
      <c r="H901" s="453"/>
      <c r="I901" s="453"/>
      <c r="J901" s="454"/>
    </row>
    <row r="902" spans="1:19" hidden="1">
      <c r="A902" s="506">
        <f t="shared" si="908"/>
        <v>0</v>
      </c>
      <c r="B902" s="453"/>
      <c r="C902" s="453"/>
      <c r="D902" s="453"/>
      <c r="E902" s="453"/>
      <c r="F902" s="453"/>
      <c r="G902" s="453"/>
      <c r="H902" s="453"/>
      <c r="I902" s="453"/>
      <c r="J902" s="454"/>
    </row>
    <row r="903" spans="1:19" hidden="1">
      <c r="A903" s="506">
        <f t="shared" si="908"/>
        <v>0</v>
      </c>
      <c r="B903" s="453"/>
      <c r="C903" s="453"/>
      <c r="D903" s="453"/>
      <c r="E903" s="453"/>
      <c r="F903" s="453"/>
      <c r="G903" s="453"/>
      <c r="H903" s="453"/>
      <c r="I903" s="453"/>
      <c r="J903" s="454"/>
    </row>
    <row r="904" spans="1:19" hidden="1">
      <c r="A904" s="506">
        <f t="shared" si="908"/>
        <v>0</v>
      </c>
      <c r="B904" s="453"/>
      <c r="C904" s="453"/>
      <c r="D904" s="453"/>
      <c r="E904" s="453"/>
      <c r="F904" s="453"/>
      <c r="G904" s="453"/>
      <c r="H904" s="453"/>
      <c r="I904" s="453"/>
      <c r="J904" s="454"/>
    </row>
    <row r="905" spans="1:19" hidden="1">
      <c r="A905" s="506">
        <f t="shared" si="908"/>
        <v>0</v>
      </c>
      <c r="B905" s="453"/>
      <c r="C905" s="453"/>
      <c r="D905" s="453"/>
      <c r="E905" s="453"/>
      <c r="F905" s="453"/>
      <c r="G905" s="453"/>
      <c r="H905" s="453"/>
      <c r="I905" s="453"/>
      <c r="J905" s="454"/>
    </row>
    <row r="906" spans="1:19" hidden="1">
      <c r="A906" s="506">
        <f t="shared" si="908"/>
        <v>0</v>
      </c>
      <c r="B906" s="453"/>
      <c r="C906" s="453"/>
      <c r="D906" s="453"/>
      <c r="E906" s="453"/>
      <c r="F906" s="453"/>
      <c r="G906" s="453"/>
      <c r="H906" s="453"/>
      <c r="I906" s="453"/>
      <c r="J906" s="454"/>
    </row>
    <row r="907" spans="1:19" hidden="1">
      <c r="A907" s="506">
        <f t="shared" si="908"/>
        <v>0</v>
      </c>
      <c r="B907" s="456" t="s">
        <v>231</v>
      </c>
      <c r="C907" s="457"/>
      <c r="D907" s="430"/>
      <c r="E907" s="430"/>
      <c r="F907" s="430"/>
      <c r="G907" s="430"/>
      <c r="H907" s="430"/>
      <c r="I907" s="430"/>
      <c r="J907" s="438"/>
    </row>
    <row r="908" spans="1:19" ht="13.5" thickBot="1">
      <c r="A908" s="506">
        <f t="shared" si="908"/>
        <v>0</v>
      </c>
      <c r="B908" s="430"/>
      <c r="C908" s="430"/>
      <c r="D908" s="430"/>
      <c r="E908" s="430"/>
      <c r="F908" s="430"/>
      <c r="G908" s="430"/>
      <c r="H908" s="430"/>
      <c r="I908" s="430"/>
      <c r="J908" s="438"/>
    </row>
    <row r="909" spans="1:19" ht="22.15" customHeight="1" thickBot="1">
      <c r="A909" s="506">
        <f t="shared" si="908"/>
        <v>0</v>
      </c>
      <c r="B909" s="458" t="s">
        <v>232</v>
      </c>
      <c r="C909" s="459">
        <f>D909-1</f>
        <v>2021</v>
      </c>
      <c r="D909" s="491">
        <v>2022</v>
      </c>
      <c r="E909" s="492">
        <v>2023</v>
      </c>
      <c r="F909" s="492">
        <v>2024</v>
      </c>
      <c r="G909" s="492">
        <v>2025</v>
      </c>
      <c r="H909" s="492">
        <v>2026</v>
      </c>
      <c r="I909" s="492">
        <v>2027</v>
      </c>
      <c r="J909" s="493">
        <v>2028</v>
      </c>
    </row>
    <row r="910" spans="1:19" ht="4.9000000000000004" customHeight="1" thickBot="1">
      <c r="A910" s="506">
        <f t="shared" si="908"/>
        <v>0</v>
      </c>
      <c r="B910" s="460"/>
      <c r="C910" s="460"/>
      <c r="D910" s="438"/>
      <c r="E910" s="438"/>
      <c r="F910" s="438"/>
      <c r="G910" s="438"/>
      <c r="H910" s="438"/>
      <c r="I910" s="438"/>
      <c r="J910" s="438"/>
    </row>
    <row r="911" spans="1:19" ht="16.5" thickBot="1">
      <c r="A911" s="506">
        <f t="shared" si="908"/>
        <v>0</v>
      </c>
      <c r="B911" s="494" t="s">
        <v>233</v>
      </c>
      <c r="C911" s="461"/>
      <c r="D911" s="462">
        <f t="shared" ref="D911:J911" si="912">D$25</f>
        <v>2022</v>
      </c>
      <c r="E911" s="462">
        <f t="shared" si="912"/>
        <v>2023</v>
      </c>
      <c r="F911" s="462">
        <f t="shared" si="912"/>
        <v>2024</v>
      </c>
      <c r="G911" s="462">
        <f t="shared" si="912"/>
        <v>2025</v>
      </c>
      <c r="H911" s="462">
        <f t="shared" si="912"/>
        <v>2026</v>
      </c>
      <c r="I911" s="462">
        <f t="shared" si="912"/>
        <v>2027</v>
      </c>
      <c r="J911" s="463">
        <f t="shared" si="912"/>
        <v>2028</v>
      </c>
      <c r="L911" s="508" t="str">
        <f>B911</f>
        <v>Catégorie d'emploi 1 : xxx</v>
      </c>
      <c r="M911" s="491">
        <v>2022</v>
      </c>
      <c r="N911" s="492">
        <v>2023</v>
      </c>
      <c r="O911" s="492">
        <v>2024</v>
      </c>
      <c r="P911" s="492">
        <v>2025</v>
      </c>
      <c r="Q911" s="492">
        <v>2026</v>
      </c>
      <c r="R911" s="492">
        <v>2027</v>
      </c>
      <c r="S911" s="493">
        <v>2028</v>
      </c>
    </row>
    <row r="912" spans="1:19" ht="13.5" thickBot="1">
      <c r="A912" s="506">
        <f t="shared" si="908"/>
        <v>0</v>
      </c>
      <c r="B912" s="464" t="s">
        <v>234</v>
      </c>
      <c r="C912" s="464"/>
      <c r="D912" s="438"/>
      <c r="E912" s="438"/>
      <c r="F912" s="438"/>
      <c r="G912" s="438"/>
      <c r="H912" s="438"/>
      <c r="I912" s="438"/>
      <c r="J912" s="465"/>
      <c r="L912" s="435" t="s">
        <v>224</v>
      </c>
      <c r="M912" s="436">
        <f>D913-D917</f>
        <v>0</v>
      </c>
      <c r="N912" s="436">
        <f>E913-E917</f>
        <v>0</v>
      </c>
      <c r="O912" s="436">
        <f t="shared" ref="O912" si="913">F913-F917</f>
        <v>0</v>
      </c>
      <c r="P912" s="436">
        <f t="shared" ref="P912" si="914">G913-G917</f>
        <v>0</v>
      </c>
      <c r="Q912" s="436">
        <f t="shared" ref="Q912" si="915">H913-H917</f>
        <v>0</v>
      </c>
      <c r="R912" s="436">
        <f t="shared" ref="R912" si="916">I913-I917</f>
        <v>0</v>
      </c>
      <c r="S912" s="436">
        <f t="shared" ref="S912" si="917">J913-J917</f>
        <v>0</v>
      </c>
    </row>
    <row r="913" spans="1:19" ht="13.5" thickBot="1">
      <c r="A913" s="506">
        <f t="shared" si="908"/>
        <v>0</v>
      </c>
      <c r="B913" s="466" t="s">
        <v>235</v>
      </c>
      <c r="C913" s="467"/>
      <c r="D913" s="495"/>
      <c r="E913" s="495"/>
      <c r="F913" s="495"/>
      <c r="G913" s="495"/>
      <c r="H913" s="495"/>
      <c r="I913" s="495"/>
      <c r="J913" s="496"/>
      <c r="L913" s="441" t="s">
        <v>226</v>
      </c>
      <c r="M913" s="442"/>
      <c r="N913" s="436">
        <f t="shared" ref="N913:S913" si="918">N914+N915</f>
        <v>0</v>
      </c>
      <c r="O913" s="436">
        <f t="shared" si="918"/>
        <v>0</v>
      </c>
      <c r="P913" s="436">
        <f t="shared" si="918"/>
        <v>0</v>
      </c>
      <c r="Q913" s="436">
        <f t="shared" si="918"/>
        <v>0</v>
      </c>
      <c r="R913" s="436">
        <f t="shared" si="918"/>
        <v>0</v>
      </c>
      <c r="S913" s="436">
        <f t="shared" si="918"/>
        <v>0</v>
      </c>
    </row>
    <row r="914" spans="1:19" ht="13.5" thickBot="1">
      <c r="A914" s="506">
        <f t="shared" si="908"/>
        <v>0</v>
      </c>
      <c r="B914" s="466" t="s">
        <v>236</v>
      </c>
      <c r="C914" s="467"/>
      <c r="D914" s="497"/>
      <c r="E914" s="497"/>
      <c r="F914" s="497"/>
      <c r="G914" s="497"/>
      <c r="H914" s="497"/>
      <c r="I914" s="497"/>
      <c r="J914" s="498"/>
      <c r="L914" s="447" t="s">
        <v>228</v>
      </c>
      <c r="M914" s="436">
        <f>(D913*D915)-(D917*D919)</f>
        <v>0</v>
      </c>
      <c r="N914" s="436">
        <f>(E913*E915)-(E917*E919)</f>
        <v>0</v>
      </c>
      <c r="O914" s="436">
        <f t="shared" ref="O914" si="919">(F913*F915)-(F917*F919)</f>
        <v>0</v>
      </c>
      <c r="P914" s="436">
        <f t="shared" ref="P914" si="920">(G913*G915)-(G917*G919)</f>
        <v>0</v>
      </c>
      <c r="Q914" s="436">
        <f t="shared" ref="Q914" si="921">(H913*H915)-(H917*H919)</f>
        <v>0</v>
      </c>
      <c r="R914" s="436">
        <f t="shared" ref="R914" si="922">(I913*I915)-(I917*I919)</f>
        <v>0</v>
      </c>
      <c r="S914" s="436">
        <f t="shared" ref="S914" si="923">(J913*J915)-(J917*J919)</f>
        <v>0</v>
      </c>
    </row>
    <row r="915" spans="1:19" ht="13.5" thickBot="1">
      <c r="A915" s="506">
        <f t="shared" si="908"/>
        <v>0</v>
      </c>
      <c r="B915" s="468" t="s">
        <v>237</v>
      </c>
      <c r="C915" s="466"/>
      <c r="D915" s="469">
        <f t="shared" ref="D915:J915" si="924">(13-ROUND(D914,1))/12</f>
        <v>1.0833333333333333</v>
      </c>
      <c r="E915" s="469">
        <f t="shared" si="924"/>
        <v>1.0833333333333333</v>
      </c>
      <c r="F915" s="469">
        <f t="shared" si="924"/>
        <v>1.0833333333333333</v>
      </c>
      <c r="G915" s="469">
        <f t="shared" si="924"/>
        <v>1.0833333333333333</v>
      </c>
      <c r="H915" s="469">
        <f t="shared" si="924"/>
        <v>1.0833333333333333</v>
      </c>
      <c r="I915" s="469">
        <f t="shared" si="924"/>
        <v>1.0833333333333333</v>
      </c>
      <c r="J915" s="470">
        <f t="shared" si="924"/>
        <v>1.0833333333333333</v>
      </c>
      <c r="L915" s="452" t="s">
        <v>230</v>
      </c>
      <c r="M915" s="442"/>
      <c r="N915" s="436">
        <f>D913*(1-D915)-D917*(1-D919)</f>
        <v>0</v>
      </c>
      <c r="O915" s="436">
        <f t="shared" ref="O915" si="925">E913*(1-E915)-E917*(1-E919)</f>
        <v>0</v>
      </c>
      <c r="P915" s="436">
        <f t="shared" ref="P915" si="926">F913*(1-F915)-F917*(1-F919)</f>
        <v>0</v>
      </c>
      <c r="Q915" s="436">
        <f t="shared" ref="Q915" si="927">G913*(1-G915)-G917*(1-G919)</f>
        <v>0</v>
      </c>
      <c r="R915" s="436">
        <f t="shared" ref="R915" si="928">H913*(1-H915)-H917*(1-H919)</f>
        <v>0</v>
      </c>
      <c r="S915" s="436">
        <f t="shared" ref="S915" si="929">I913*(1-I915)-I917*(1-I919)</f>
        <v>0</v>
      </c>
    </row>
    <row r="916" spans="1:19">
      <c r="A916" s="506">
        <f t="shared" si="908"/>
        <v>0</v>
      </c>
      <c r="B916" s="471" t="s">
        <v>238</v>
      </c>
      <c r="C916" s="471"/>
      <c r="D916" s="472"/>
      <c r="E916" s="473"/>
      <c r="F916" s="473"/>
      <c r="G916" s="473"/>
      <c r="H916" s="473"/>
      <c r="I916" s="473"/>
      <c r="J916" s="474"/>
    </row>
    <row r="917" spans="1:19">
      <c r="A917" s="506">
        <f t="shared" si="908"/>
        <v>0</v>
      </c>
      <c r="B917" s="466" t="s">
        <v>239</v>
      </c>
      <c r="C917" s="467"/>
      <c r="D917" s="495"/>
      <c r="E917" s="495"/>
      <c r="F917" s="495"/>
      <c r="G917" s="495"/>
      <c r="H917" s="495"/>
      <c r="I917" s="495"/>
      <c r="J917" s="496"/>
    </row>
    <row r="918" spans="1:19">
      <c r="A918" s="506">
        <f t="shared" si="908"/>
        <v>0</v>
      </c>
      <c r="B918" s="466" t="s">
        <v>240</v>
      </c>
      <c r="C918" s="467"/>
      <c r="D918" s="497"/>
      <c r="E918" s="497"/>
      <c r="F918" s="497"/>
      <c r="G918" s="497"/>
      <c r="H918" s="497"/>
      <c r="I918" s="497"/>
      <c r="J918" s="498"/>
    </row>
    <row r="919" spans="1:19" ht="13.5" thickBot="1">
      <c r="A919" s="506">
        <f t="shared" si="908"/>
        <v>0</v>
      </c>
      <c r="B919" s="468" t="s">
        <v>241</v>
      </c>
      <c r="C919" s="475">
        <f>(13-C918)/12</f>
        <v>1.0833333333333333</v>
      </c>
      <c r="D919" s="469">
        <f>(13-ROUND(D918,1))/12</f>
        <v>1.0833333333333333</v>
      </c>
      <c r="E919" s="469">
        <f t="shared" ref="E919:J919" si="930">(13-ROUND(E918,1))/12</f>
        <v>1.0833333333333333</v>
      </c>
      <c r="F919" s="469">
        <f t="shared" si="930"/>
        <v>1.0833333333333333</v>
      </c>
      <c r="G919" s="469">
        <f t="shared" si="930"/>
        <v>1.0833333333333333</v>
      </c>
      <c r="H919" s="469">
        <f t="shared" si="930"/>
        <v>1.0833333333333333</v>
      </c>
      <c r="I919" s="469">
        <f t="shared" si="930"/>
        <v>1.0833333333333333</v>
      </c>
      <c r="J919" s="470">
        <f t="shared" si="930"/>
        <v>1.0833333333333333</v>
      </c>
    </row>
    <row r="920" spans="1:19">
      <c r="A920" s="506">
        <f t="shared" si="908"/>
        <v>0</v>
      </c>
      <c r="B920" s="431" t="s">
        <v>242</v>
      </c>
      <c r="C920" s="476"/>
      <c r="D920" s="477">
        <f>DATE(D$25,INT(D914),1+30*(D914-INT(D914)))</f>
        <v>44531</v>
      </c>
      <c r="E920" s="477">
        <f t="shared" ref="E920:J920" si="931">DATE(E$25,INT(E914),1+30*(E914-INT(E914)))</f>
        <v>44896</v>
      </c>
      <c r="F920" s="477">
        <f t="shared" si="931"/>
        <v>45261</v>
      </c>
      <c r="G920" s="477">
        <f t="shared" si="931"/>
        <v>45627</v>
      </c>
      <c r="H920" s="477">
        <f t="shared" si="931"/>
        <v>45992</v>
      </c>
      <c r="I920" s="477">
        <f t="shared" si="931"/>
        <v>46357</v>
      </c>
      <c r="J920" s="478">
        <f t="shared" si="931"/>
        <v>46722</v>
      </c>
    </row>
    <row r="921" spans="1:19" ht="13.5" thickBot="1">
      <c r="A921" s="506">
        <f t="shared" si="908"/>
        <v>0</v>
      </c>
      <c r="B921" s="479" t="s">
        <v>243</v>
      </c>
      <c r="C921" s="480">
        <f>DATE(C$25,INT(C918),1+30*(C918-INT(C918)))</f>
        <v>44166</v>
      </c>
      <c r="D921" s="481">
        <f>DATE(D$25,INT(D918),1+30*(D918-INT(D918)))</f>
        <v>44531</v>
      </c>
      <c r="E921" s="481">
        <f t="shared" ref="E921:J921" si="932">DATE(E$25,INT(E918),1+30*(E918-INT(E918)))</f>
        <v>44896</v>
      </c>
      <c r="F921" s="481">
        <f t="shared" si="932"/>
        <v>45261</v>
      </c>
      <c r="G921" s="481">
        <f t="shared" si="932"/>
        <v>45627</v>
      </c>
      <c r="H921" s="481">
        <f t="shared" si="932"/>
        <v>45992</v>
      </c>
      <c r="I921" s="481">
        <f t="shared" si="932"/>
        <v>46357</v>
      </c>
      <c r="J921" s="482">
        <f t="shared" si="932"/>
        <v>46722</v>
      </c>
    </row>
    <row r="922" spans="1:19" ht="4.9000000000000004" customHeight="1" thickBot="1">
      <c r="A922" s="506">
        <f t="shared" si="908"/>
        <v>0</v>
      </c>
      <c r="B922" s="430"/>
      <c r="C922" s="430"/>
      <c r="D922" s="430"/>
      <c r="E922" s="430"/>
      <c r="F922" s="430"/>
      <c r="G922" s="430"/>
      <c r="H922" s="430"/>
      <c r="I922" s="430"/>
      <c r="J922" s="438"/>
    </row>
    <row r="923" spans="1:19" ht="13.5" hidden="1" thickBot="1">
      <c r="A923" s="506">
        <f t="shared" si="908"/>
        <v>0</v>
      </c>
      <c r="B923" s="430"/>
      <c r="C923" s="430"/>
      <c r="D923" s="430"/>
      <c r="E923" s="430"/>
      <c r="F923" s="430"/>
      <c r="G923" s="430"/>
      <c r="H923" s="430"/>
      <c r="I923" s="430"/>
      <c r="J923" s="438"/>
    </row>
    <row r="924" spans="1:19" ht="13.5" hidden="1" thickBot="1">
      <c r="A924" s="506">
        <f t="shared" si="908"/>
        <v>0</v>
      </c>
      <c r="B924" s="438"/>
      <c r="C924" s="438"/>
      <c r="D924" s="438"/>
      <c r="E924" s="438"/>
      <c r="F924" s="438"/>
      <c r="G924" s="438"/>
      <c r="H924" s="438"/>
      <c r="I924" s="438"/>
      <c r="J924" s="438"/>
    </row>
    <row r="925" spans="1:19" ht="13.5" hidden="1" thickBot="1">
      <c r="A925" s="506">
        <f t="shared" si="908"/>
        <v>0</v>
      </c>
      <c r="B925" s="438"/>
      <c r="C925" s="438"/>
      <c r="D925" s="438"/>
      <c r="E925" s="438"/>
      <c r="F925" s="438"/>
      <c r="G925" s="438"/>
      <c r="H925" s="438"/>
      <c r="I925" s="438"/>
      <c r="J925" s="438"/>
    </row>
    <row r="926" spans="1:19" ht="13.5" hidden="1" thickBot="1">
      <c r="A926" s="506">
        <f t="shared" si="908"/>
        <v>0</v>
      </c>
      <c r="B926" s="438"/>
      <c r="C926" s="438"/>
      <c r="D926" s="438"/>
      <c r="E926" s="438"/>
      <c r="F926" s="438"/>
      <c r="G926" s="438"/>
      <c r="H926" s="438"/>
      <c r="I926" s="438"/>
      <c r="J926" s="438"/>
    </row>
    <row r="927" spans="1:19" ht="13.5" hidden="1" thickBot="1">
      <c r="A927" s="506">
        <f t="shared" si="908"/>
        <v>0</v>
      </c>
      <c r="B927" s="438"/>
      <c r="C927" s="438"/>
      <c r="D927" s="438"/>
      <c r="E927" s="438"/>
      <c r="F927" s="438"/>
      <c r="G927" s="438"/>
      <c r="H927" s="438"/>
      <c r="I927" s="438"/>
      <c r="J927" s="438"/>
    </row>
    <row r="928" spans="1:19" ht="16.5" thickBot="1">
      <c r="A928" s="506">
        <f t="shared" si="908"/>
        <v>0</v>
      </c>
      <c r="B928" s="494" t="s">
        <v>244</v>
      </c>
      <c r="C928" s="461"/>
      <c r="D928" s="462">
        <f t="shared" ref="D928:J928" si="933">D$25</f>
        <v>2022</v>
      </c>
      <c r="E928" s="462">
        <f t="shared" si="933"/>
        <v>2023</v>
      </c>
      <c r="F928" s="462">
        <f t="shared" si="933"/>
        <v>2024</v>
      </c>
      <c r="G928" s="462">
        <f t="shared" si="933"/>
        <v>2025</v>
      </c>
      <c r="H928" s="462">
        <f t="shared" si="933"/>
        <v>2026</v>
      </c>
      <c r="I928" s="462">
        <f t="shared" si="933"/>
        <v>2027</v>
      </c>
      <c r="J928" s="463">
        <f t="shared" si="933"/>
        <v>2028</v>
      </c>
      <c r="L928" s="508" t="str">
        <f>B928</f>
        <v>Catégorie d'emploi 2 : xxx</v>
      </c>
      <c r="M928" s="491">
        <v>2022</v>
      </c>
      <c r="N928" s="492">
        <v>2023</v>
      </c>
      <c r="O928" s="492">
        <v>2024</v>
      </c>
      <c r="P928" s="492">
        <v>2025</v>
      </c>
      <c r="Q928" s="492">
        <v>2026</v>
      </c>
      <c r="R928" s="492">
        <v>2027</v>
      </c>
      <c r="S928" s="493">
        <v>2028</v>
      </c>
    </row>
    <row r="929" spans="1:19" ht="13.5" thickBot="1">
      <c r="A929" s="506">
        <f t="shared" si="908"/>
        <v>0</v>
      </c>
      <c r="B929" s="464" t="s">
        <v>234</v>
      </c>
      <c r="C929" s="464"/>
      <c r="D929" s="438"/>
      <c r="E929" s="438"/>
      <c r="F929" s="438"/>
      <c r="G929" s="438"/>
      <c r="H929" s="438"/>
      <c r="I929" s="438"/>
      <c r="J929" s="465"/>
      <c r="L929" s="435" t="s">
        <v>224</v>
      </c>
      <c r="M929" s="436">
        <f>D930-D934</f>
        <v>0</v>
      </c>
      <c r="N929" s="436">
        <f>E930-E934</f>
        <v>0</v>
      </c>
      <c r="O929" s="436">
        <f t="shared" ref="O929" si="934">F930-F934</f>
        <v>0</v>
      </c>
      <c r="P929" s="436">
        <f t="shared" ref="P929" si="935">G930-G934</f>
        <v>0</v>
      </c>
      <c r="Q929" s="436">
        <f t="shared" ref="Q929" si="936">H930-H934</f>
        <v>0</v>
      </c>
      <c r="R929" s="436">
        <f t="shared" ref="R929" si="937">I930-I934</f>
        <v>0</v>
      </c>
      <c r="S929" s="436">
        <f t="shared" ref="S929" si="938">J930-J934</f>
        <v>0</v>
      </c>
    </row>
    <row r="930" spans="1:19" ht="13.5" thickBot="1">
      <c r="A930" s="506">
        <f t="shared" si="908"/>
        <v>0</v>
      </c>
      <c r="B930" s="466" t="s">
        <v>235</v>
      </c>
      <c r="C930" s="467"/>
      <c r="D930" s="495"/>
      <c r="E930" s="495"/>
      <c r="F930" s="495"/>
      <c r="G930" s="495"/>
      <c r="H930" s="495"/>
      <c r="I930" s="495"/>
      <c r="J930" s="496"/>
      <c r="L930" s="441" t="s">
        <v>226</v>
      </c>
      <c r="M930" s="442"/>
      <c r="N930" s="436">
        <f t="shared" ref="N930:S930" si="939">N931+N932</f>
        <v>0</v>
      </c>
      <c r="O930" s="436">
        <f t="shared" si="939"/>
        <v>0</v>
      </c>
      <c r="P930" s="436">
        <f t="shared" si="939"/>
        <v>0</v>
      </c>
      <c r="Q930" s="436">
        <f t="shared" si="939"/>
        <v>0</v>
      </c>
      <c r="R930" s="436">
        <f t="shared" si="939"/>
        <v>0</v>
      </c>
      <c r="S930" s="436">
        <f t="shared" si="939"/>
        <v>0</v>
      </c>
    </row>
    <row r="931" spans="1:19" ht="13.5" thickBot="1">
      <c r="A931" s="506">
        <f t="shared" si="908"/>
        <v>0</v>
      </c>
      <c r="B931" s="466" t="s">
        <v>236</v>
      </c>
      <c r="C931" s="467"/>
      <c r="D931" s="497"/>
      <c r="E931" s="497"/>
      <c r="F931" s="497"/>
      <c r="G931" s="497"/>
      <c r="H931" s="497"/>
      <c r="I931" s="497"/>
      <c r="J931" s="498"/>
      <c r="L931" s="447" t="s">
        <v>228</v>
      </c>
      <c r="M931" s="436">
        <f>(D930*D932)-(D934*D936)</f>
        <v>0</v>
      </c>
      <c r="N931" s="436">
        <f>(E930*E932)-(E934*E936)</f>
        <v>0</v>
      </c>
      <c r="O931" s="436">
        <f t="shared" ref="O931" si="940">(F930*F932)-(F934*F936)</f>
        <v>0</v>
      </c>
      <c r="P931" s="436">
        <f t="shared" ref="P931" si="941">(G930*G932)-(G934*G936)</f>
        <v>0</v>
      </c>
      <c r="Q931" s="436">
        <f t="shared" ref="Q931" si="942">(H930*H932)-(H934*H936)</f>
        <v>0</v>
      </c>
      <c r="R931" s="436">
        <f t="shared" ref="R931" si="943">(I930*I932)-(I934*I936)</f>
        <v>0</v>
      </c>
      <c r="S931" s="436">
        <f t="shared" ref="S931" si="944">(J930*J932)-(J934*J936)</f>
        <v>0</v>
      </c>
    </row>
    <row r="932" spans="1:19" ht="13.5" thickBot="1">
      <c r="A932" s="506">
        <f t="shared" si="908"/>
        <v>0</v>
      </c>
      <c r="B932" s="468" t="s">
        <v>237</v>
      </c>
      <c r="C932" s="466"/>
      <c r="D932" s="469">
        <f t="shared" ref="D932:J932" si="945">(13-ROUND(D931,1))/12</f>
        <v>1.0833333333333333</v>
      </c>
      <c r="E932" s="469">
        <f t="shared" si="945"/>
        <v>1.0833333333333333</v>
      </c>
      <c r="F932" s="469">
        <f t="shared" si="945"/>
        <v>1.0833333333333333</v>
      </c>
      <c r="G932" s="469">
        <f t="shared" si="945"/>
        <v>1.0833333333333333</v>
      </c>
      <c r="H932" s="469">
        <f t="shared" si="945"/>
        <v>1.0833333333333333</v>
      </c>
      <c r="I932" s="469">
        <f t="shared" si="945"/>
        <v>1.0833333333333333</v>
      </c>
      <c r="J932" s="470">
        <f t="shared" si="945"/>
        <v>1.0833333333333333</v>
      </c>
      <c r="L932" s="452" t="s">
        <v>230</v>
      </c>
      <c r="M932" s="442"/>
      <c r="N932" s="436">
        <f>D930*(1-D932)-D934*(1-D936)</f>
        <v>0</v>
      </c>
      <c r="O932" s="436">
        <f t="shared" ref="O932" si="946">E930*(1-E932)-E934*(1-E936)</f>
        <v>0</v>
      </c>
      <c r="P932" s="436">
        <f t="shared" ref="P932" si="947">F930*(1-F932)-F934*(1-F936)</f>
        <v>0</v>
      </c>
      <c r="Q932" s="436">
        <f t="shared" ref="Q932" si="948">G930*(1-G932)-G934*(1-G936)</f>
        <v>0</v>
      </c>
      <c r="R932" s="436">
        <f t="shared" ref="R932" si="949">H930*(1-H932)-H934*(1-H936)</f>
        <v>0</v>
      </c>
      <c r="S932" s="436">
        <f t="shared" ref="S932" si="950">I930*(1-I932)-I934*(1-I936)</f>
        <v>0</v>
      </c>
    </row>
    <row r="933" spans="1:19">
      <c r="A933" s="506">
        <f t="shared" si="908"/>
        <v>0</v>
      </c>
      <c r="B933" s="471" t="s">
        <v>238</v>
      </c>
      <c r="C933" s="471"/>
      <c r="D933" s="472"/>
      <c r="E933" s="473"/>
      <c r="F933" s="473"/>
      <c r="G933" s="473"/>
      <c r="H933" s="473"/>
      <c r="I933" s="473"/>
      <c r="J933" s="474"/>
    </row>
    <row r="934" spans="1:19">
      <c r="A934" s="506">
        <f t="shared" si="908"/>
        <v>0</v>
      </c>
      <c r="B934" s="466" t="s">
        <v>239</v>
      </c>
      <c r="C934" s="467"/>
      <c r="D934" s="495"/>
      <c r="E934" s="495"/>
      <c r="F934" s="495"/>
      <c r="G934" s="495"/>
      <c r="H934" s="495"/>
      <c r="I934" s="495"/>
      <c r="J934" s="496"/>
    </row>
    <row r="935" spans="1:19">
      <c r="A935" s="506">
        <f t="shared" si="908"/>
        <v>0</v>
      </c>
      <c r="B935" s="466" t="s">
        <v>240</v>
      </c>
      <c r="C935" s="467"/>
      <c r="D935" s="497"/>
      <c r="E935" s="497"/>
      <c r="F935" s="497"/>
      <c r="G935" s="497"/>
      <c r="H935" s="497"/>
      <c r="I935" s="497"/>
      <c r="J935" s="498"/>
    </row>
    <row r="936" spans="1:19" ht="13.5" thickBot="1">
      <c r="A936" s="506">
        <f t="shared" si="908"/>
        <v>0</v>
      </c>
      <c r="B936" s="468" t="s">
        <v>241</v>
      </c>
      <c r="C936" s="475">
        <f>(13-C935)/12</f>
        <v>1.0833333333333333</v>
      </c>
      <c r="D936" s="469">
        <f t="shared" ref="D936:J936" si="951">(13-ROUND(D935,1))/12</f>
        <v>1.0833333333333333</v>
      </c>
      <c r="E936" s="469">
        <f t="shared" si="951"/>
        <v>1.0833333333333333</v>
      </c>
      <c r="F936" s="469">
        <f t="shared" si="951"/>
        <v>1.0833333333333333</v>
      </c>
      <c r="G936" s="469">
        <f t="shared" si="951"/>
        <v>1.0833333333333333</v>
      </c>
      <c r="H936" s="469">
        <f t="shared" si="951"/>
        <v>1.0833333333333333</v>
      </c>
      <c r="I936" s="469">
        <f t="shared" si="951"/>
        <v>1.0833333333333333</v>
      </c>
      <c r="J936" s="470">
        <f t="shared" si="951"/>
        <v>1.0833333333333333</v>
      </c>
    </row>
    <row r="937" spans="1:19">
      <c r="A937" s="506">
        <f t="shared" si="908"/>
        <v>0</v>
      </c>
      <c r="B937" s="431" t="s">
        <v>242</v>
      </c>
      <c r="C937" s="476"/>
      <c r="D937" s="477">
        <f>DATE(D$25,INT(D931),1+30*(D931-INT(D931)))</f>
        <v>44531</v>
      </c>
      <c r="E937" s="477">
        <f t="shared" ref="E937:J937" si="952">DATE(E$25,INT(E931),1+30*(E931-INT(E931)))</f>
        <v>44896</v>
      </c>
      <c r="F937" s="477">
        <f t="shared" si="952"/>
        <v>45261</v>
      </c>
      <c r="G937" s="477">
        <f t="shared" si="952"/>
        <v>45627</v>
      </c>
      <c r="H937" s="477">
        <f t="shared" si="952"/>
        <v>45992</v>
      </c>
      <c r="I937" s="477">
        <f t="shared" si="952"/>
        <v>46357</v>
      </c>
      <c r="J937" s="478">
        <f t="shared" si="952"/>
        <v>46722</v>
      </c>
    </row>
    <row r="938" spans="1:19" ht="13.5" thickBot="1">
      <c r="A938" s="506">
        <f t="shared" si="908"/>
        <v>0</v>
      </c>
      <c r="B938" s="479" t="s">
        <v>243</v>
      </c>
      <c r="C938" s="480">
        <f>DATE(C$25,INT(C935),1+30*(C935-INT(C935)))</f>
        <v>44166</v>
      </c>
      <c r="D938" s="481">
        <f>DATE(D$25,INT(D935),1+30*(D935-INT(D935)))</f>
        <v>44531</v>
      </c>
      <c r="E938" s="481">
        <f t="shared" ref="E938:J938" si="953">DATE(E$25,INT(E935),1+30*(E935-INT(E935)))</f>
        <v>44896</v>
      </c>
      <c r="F938" s="481">
        <f t="shared" si="953"/>
        <v>45261</v>
      </c>
      <c r="G938" s="481">
        <f t="shared" si="953"/>
        <v>45627</v>
      </c>
      <c r="H938" s="481">
        <f t="shared" si="953"/>
        <v>45992</v>
      </c>
      <c r="I938" s="481">
        <f t="shared" si="953"/>
        <v>46357</v>
      </c>
      <c r="J938" s="482">
        <f t="shared" si="953"/>
        <v>46722</v>
      </c>
    </row>
    <row r="939" spans="1:19" hidden="1">
      <c r="A939" s="506">
        <f t="shared" si="908"/>
        <v>0</v>
      </c>
      <c r="B939" s="483"/>
      <c r="C939" s="483"/>
      <c r="D939" s="483"/>
      <c r="E939" s="483"/>
      <c r="F939" s="483"/>
      <c r="G939" s="483"/>
      <c r="H939" s="483"/>
      <c r="I939" s="483"/>
      <c r="J939" s="484"/>
    </row>
    <row r="940" spans="1:19" hidden="1">
      <c r="A940" s="506">
        <f t="shared" si="908"/>
        <v>0</v>
      </c>
      <c r="B940" s="483"/>
      <c r="C940" s="483"/>
      <c r="D940" s="483"/>
      <c r="E940" s="483"/>
      <c r="F940" s="483"/>
      <c r="G940" s="483"/>
      <c r="H940" s="483"/>
      <c r="I940" s="483"/>
      <c r="J940" s="484"/>
    </row>
    <row r="941" spans="1:19" hidden="1">
      <c r="A941" s="506">
        <f t="shared" si="908"/>
        <v>0</v>
      </c>
      <c r="B941" s="438"/>
      <c r="C941" s="438"/>
      <c r="D941" s="438"/>
      <c r="E941" s="438"/>
      <c r="F941" s="438"/>
      <c r="G941" s="438"/>
      <c r="H941" s="438"/>
      <c r="I941" s="438"/>
      <c r="J941" s="438"/>
    </row>
    <row r="942" spans="1:19" hidden="1">
      <c r="A942" s="506">
        <f t="shared" si="908"/>
        <v>0</v>
      </c>
      <c r="B942" s="438"/>
      <c r="C942" s="438"/>
      <c r="D942" s="438"/>
      <c r="E942" s="438"/>
      <c r="F942" s="438"/>
      <c r="G942" s="438"/>
      <c r="H942" s="438"/>
      <c r="I942" s="438"/>
      <c r="J942" s="438"/>
    </row>
    <row r="943" spans="1:19" hidden="1">
      <c r="A943" s="506">
        <f t="shared" si="908"/>
        <v>0</v>
      </c>
      <c r="B943" s="438"/>
      <c r="C943" s="438"/>
      <c r="D943" s="438"/>
      <c r="E943" s="438"/>
      <c r="F943" s="438"/>
      <c r="G943" s="438"/>
      <c r="H943" s="438"/>
      <c r="I943" s="438"/>
      <c r="J943" s="438"/>
    </row>
    <row r="944" spans="1:19" ht="6" customHeight="1" thickBot="1">
      <c r="A944" s="506">
        <f t="shared" si="908"/>
        <v>0</v>
      </c>
      <c r="B944" s="438"/>
      <c r="C944" s="438"/>
      <c r="D944" s="438"/>
      <c r="E944" s="438"/>
      <c r="F944" s="438"/>
      <c r="G944" s="438"/>
      <c r="H944" s="438"/>
      <c r="I944" s="438"/>
      <c r="J944" s="438"/>
    </row>
    <row r="945" spans="1:19" ht="16.5" thickBot="1">
      <c r="A945" s="506">
        <f t="shared" si="908"/>
        <v>0</v>
      </c>
      <c r="B945" s="494" t="s">
        <v>245</v>
      </c>
      <c r="C945" s="461"/>
      <c r="D945" s="462">
        <f t="shared" ref="D945:J945" si="954">D$25</f>
        <v>2022</v>
      </c>
      <c r="E945" s="462">
        <f t="shared" si="954"/>
        <v>2023</v>
      </c>
      <c r="F945" s="462">
        <f t="shared" si="954"/>
        <v>2024</v>
      </c>
      <c r="G945" s="462">
        <f t="shared" si="954"/>
        <v>2025</v>
      </c>
      <c r="H945" s="462">
        <f t="shared" si="954"/>
        <v>2026</v>
      </c>
      <c r="I945" s="462">
        <f t="shared" si="954"/>
        <v>2027</v>
      </c>
      <c r="J945" s="463">
        <f t="shared" si="954"/>
        <v>2028</v>
      </c>
      <c r="L945" s="508" t="str">
        <f>B945</f>
        <v>Catégorie d'emploi 3 : xxx</v>
      </c>
      <c r="M945" s="491">
        <v>2022</v>
      </c>
      <c r="N945" s="492">
        <v>2023</v>
      </c>
      <c r="O945" s="492">
        <v>2024</v>
      </c>
      <c r="P945" s="492">
        <v>2025</v>
      </c>
      <c r="Q945" s="492">
        <v>2026</v>
      </c>
      <c r="R945" s="492">
        <v>2027</v>
      </c>
      <c r="S945" s="493">
        <v>2028</v>
      </c>
    </row>
    <row r="946" spans="1:19" ht="13.5" thickBot="1">
      <c r="A946" s="506">
        <f t="shared" si="908"/>
        <v>0</v>
      </c>
      <c r="B946" s="464" t="s">
        <v>234</v>
      </c>
      <c r="C946" s="464"/>
      <c r="D946" s="438"/>
      <c r="E946" s="438"/>
      <c r="F946" s="438"/>
      <c r="G946" s="438"/>
      <c r="H946" s="438"/>
      <c r="I946" s="438"/>
      <c r="J946" s="465"/>
      <c r="L946" s="435" t="s">
        <v>224</v>
      </c>
      <c r="M946" s="436">
        <f>D947-D951</f>
        <v>0</v>
      </c>
      <c r="N946" s="436">
        <f>E947-E951</f>
        <v>0</v>
      </c>
      <c r="O946" s="436">
        <f t="shared" ref="O946" si="955">F947-F951</f>
        <v>0</v>
      </c>
      <c r="P946" s="436">
        <f t="shared" ref="P946" si="956">G947-G951</f>
        <v>0</v>
      </c>
      <c r="Q946" s="436">
        <f t="shared" ref="Q946" si="957">H947-H951</f>
        <v>0</v>
      </c>
      <c r="R946" s="436">
        <f t="shared" ref="R946" si="958">I947-I951</f>
        <v>0</v>
      </c>
      <c r="S946" s="436">
        <f t="shared" ref="S946" si="959">J947-J951</f>
        <v>0</v>
      </c>
    </row>
    <row r="947" spans="1:19" ht="13.5" thickBot="1">
      <c r="A947" s="506">
        <f t="shared" si="908"/>
        <v>0</v>
      </c>
      <c r="B947" s="466" t="s">
        <v>235</v>
      </c>
      <c r="C947" s="467"/>
      <c r="D947" s="495"/>
      <c r="E947" s="495"/>
      <c r="F947" s="495"/>
      <c r="G947" s="495"/>
      <c r="H947" s="495"/>
      <c r="I947" s="495"/>
      <c r="J947" s="496"/>
      <c r="L947" s="441" t="s">
        <v>226</v>
      </c>
      <c r="M947" s="442"/>
      <c r="N947" s="436">
        <f t="shared" ref="N947:S947" si="960">N948+N949</f>
        <v>0</v>
      </c>
      <c r="O947" s="436">
        <f t="shared" si="960"/>
        <v>0</v>
      </c>
      <c r="P947" s="436">
        <f t="shared" si="960"/>
        <v>0</v>
      </c>
      <c r="Q947" s="436">
        <f t="shared" si="960"/>
        <v>0</v>
      </c>
      <c r="R947" s="436">
        <f t="shared" si="960"/>
        <v>0</v>
      </c>
      <c r="S947" s="436">
        <f t="shared" si="960"/>
        <v>0</v>
      </c>
    </row>
    <row r="948" spans="1:19" ht="13.5" thickBot="1">
      <c r="A948" s="506">
        <f t="shared" si="908"/>
        <v>0</v>
      </c>
      <c r="B948" s="466" t="s">
        <v>236</v>
      </c>
      <c r="C948" s="467"/>
      <c r="D948" s="497"/>
      <c r="E948" s="497"/>
      <c r="F948" s="497"/>
      <c r="G948" s="497"/>
      <c r="H948" s="497"/>
      <c r="I948" s="497"/>
      <c r="J948" s="498"/>
      <c r="L948" s="447" t="s">
        <v>228</v>
      </c>
      <c r="M948" s="436">
        <f>(D947*D949)-(D951*D953)</f>
        <v>0</v>
      </c>
      <c r="N948" s="436">
        <f>(E947*E949)-(E951*E953)</f>
        <v>0</v>
      </c>
      <c r="O948" s="436">
        <f t="shared" ref="O948" si="961">(F947*F949)-(F951*F953)</f>
        <v>0</v>
      </c>
      <c r="P948" s="436">
        <f t="shared" ref="P948" si="962">(G947*G949)-(G951*G953)</f>
        <v>0</v>
      </c>
      <c r="Q948" s="436">
        <f t="shared" ref="Q948" si="963">(H947*H949)-(H951*H953)</f>
        <v>0</v>
      </c>
      <c r="R948" s="436">
        <f t="shared" ref="R948" si="964">(I947*I949)-(I951*I953)</f>
        <v>0</v>
      </c>
      <c r="S948" s="436">
        <f t="shared" ref="S948" si="965">(J947*J949)-(J951*J953)</f>
        <v>0</v>
      </c>
    </row>
    <row r="949" spans="1:19" ht="13.5" thickBot="1">
      <c r="A949" s="506">
        <f t="shared" si="908"/>
        <v>0</v>
      </c>
      <c r="B949" s="468" t="s">
        <v>237</v>
      </c>
      <c r="C949" s="466"/>
      <c r="D949" s="469">
        <f t="shared" ref="D949:J949" si="966">(13-ROUND(D948,1))/12</f>
        <v>1.0833333333333333</v>
      </c>
      <c r="E949" s="469">
        <f t="shared" si="966"/>
        <v>1.0833333333333333</v>
      </c>
      <c r="F949" s="469">
        <f t="shared" si="966"/>
        <v>1.0833333333333333</v>
      </c>
      <c r="G949" s="469">
        <f t="shared" si="966"/>
        <v>1.0833333333333333</v>
      </c>
      <c r="H949" s="469">
        <f t="shared" si="966"/>
        <v>1.0833333333333333</v>
      </c>
      <c r="I949" s="469">
        <f t="shared" si="966"/>
        <v>1.0833333333333333</v>
      </c>
      <c r="J949" s="470">
        <f t="shared" si="966"/>
        <v>1.0833333333333333</v>
      </c>
      <c r="L949" s="452" t="s">
        <v>230</v>
      </c>
      <c r="M949" s="442"/>
      <c r="N949" s="436">
        <f>D947*(1-D949)-D951*(1-D953)</f>
        <v>0</v>
      </c>
      <c r="O949" s="436">
        <f t="shared" ref="O949" si="967">E947*(1-E949)-E951*(1-E953)</f>
        <v>0</v>
      </c>
      <c r="P949" s="436">
        <f t="shared" ref="P949" si="968">F947*(1-F949)-F951*(1-F953)</f>
        <v>0</v>
      </c>
      <c r="Q949" s="436">
        <f t="shared" ref="Q949" si="969">G947*(1-G949)-G951*(1-G953)</f>
        <v>0</v>
      </c>
      <c r="R949" s="436">
        <f t="shared" ref="R949" si="970">H947*(1-H949)-H951*(1-H953)</f>
        <v>0</v>
      </c>
      <c r="S949" s="436">
        <f t="shared" ref="S949" si="971">I947*(1-I949)-I951*(1-I953)</f>
        <v>0</v>
      </c>
    </row>
    <row r="950" spans="1:19">
      <c r="A950" s="506">
        <f t="shared" si="908"/>
        <v>0</v>
      </c>
      <c r="B950" s="471" t="s">
        <v>238</v>
      </c>
      <c r="C950" s="471"/>
      <c r="D950" s="472"/>
      <c r="E950" s="473"/>
      <c r="F950" s="473"/>
      <c r="G950" s="473"/>
      <c r="H950" s="473"/>
      <c r="I950" s="473"/>
      <c r="J950" s="474"/>
    </row>
    <row r="951" spans="1:19">
      <c r="A951" s="506">
        <f t="shared" si="908"/>
        <v>0</v>
      </c>
      <c r="B951" s="466" t="s">
        <v>239</v>
      </c>
      <c r="C951" s="467"/>
      <c r="D951" s="495"/>
      <c r="E951" s="495"/>
      <c r="F951" s="495"/>
      <c r="G951" s="495"/>
      <c r="H951" s="495"/>
      <c r="I951" s="495"/>
      <c r="J951" s="496"/>
    </row>
    <row r="952" spans="1:19">
      <c r="A952" s="506">
        <f t="shared" si="908"/>
        <v>0</v>
      </c>
      <c r="B952" s="466" t="s">
        <v>240</v>
      </c>
      <c r="C952" s="467"/>
      <c r="D952" s="497"/>
      <c r="E952" s="497"/>
      <c r="F952" s="497"/>
      <c r="G952" s="497"/>
      <c r="H952" s="497"/>
      <c r="I952" s="497"/>
      <c r="J952" s="498"/>
    </row>
    <row r="953" spans="1:19" ht="13.5" thickBot="1">
      <c r="A953" s="506">
        <f t="shared" si="908"/>
        <v>0</v>
      </c>
      <c r="B953" s="468" t="s">
        <v>241</v>
      </c>
      <c r="C953" s="475">
        <f>(13-C952)/12</f>
        <v>1.0833333333333333</v>
      </c>
      <c r="D953" s="469">
        <f t="shared" ref="D953:J953" si="972">(13-ROUND(D952,1))/12</f>
        <v>1.0833333333333333</v>
      </c>
      <c r="E953" s="469">
        <f t="shared" si="972"/>
        <v>1.0833333333333333</v>
      </c>
      <c r="F953" s="469">
        <f t="shared" si="972"/>
        <v>1.0833333333333333</v>
      </c>
      <c r="G953" s="469">
        <f t="shared" si="972"/>
        <v>1.0833333333333333</v>
      </c>
      <c r="H953" s="469">
        <f t="shared" si="972"/>
        <v>1.0833333333333333</v>
      </c>
      <c r="I953" s="469">
        <f t="shared" si="972"/>
        <v>1.0833333333333333</v>
      </c>
      <c r="J953" s="470">
        <f t="shared" si="972"/>
        <v>1.0833333333333333</v>
      </c>
    </row>
    <row r="954" spans="1:19">
      <c r="A954" s="506">
        <f t="shared" si="908"/>
        <v>0</v>
      </c>
      <c r="B954" s="431" t="s">
        <v>242</v>
      </c>
      <c r="C954" s="476"/>
      <c r="D954" s="477">
        <f>DATE(D$25,INT(D948),1+30*(D948-INT(D948)))</f>
        <v>44531</v>
      </c>
      <c r="E954" s="477">
        <f t="shared" ref="E954:J954" si="973">DATE(E$25,INT(E948),1+30*(E948-INT(E948)))</f>
        <v>44896</v>
      </c>
      <c r="F954" s="477">
        <f t="shared" si="973"/>
        <v>45261</v>
      </c>
      <c r="G954" s="477">
        <f t="shared" si="973"/>
        <v>45627</v>
      </c>
      <c r="H954" s="477">
        <f t="shared" si="973"/>
        <v>45992</v>
      </c>
      <c r="I954" s="477">
        <f t="shared" si="973"/>
        <v>46357</v>
      </c>
      <c r="J954" s="478">
        <f t="shared" si="973"/>
        <v>46722</v>
      </c>
    </row>
    <row r="955" spans="1:19" ht="13.5" thickBot="1">
      <c r="A955" s="506">
        <f t="shared" si="908"/>
        <v>0</v>
      </c>
      <c r="B955" s="479" t="s">
        <v>243</v>
      </c>
      <c r="C955" s="480">
        <f>DATE(C$25,INT(C952),1+30*(C952-INT(C952)))</f>
        <v>44166</v>
      </c>
      <c r="D955" s="481">
        <f>DATE(D$25,INT(D952),1+30*(D952-INT(D952)))</f>
        <v>44531</v>
      </c>
      <c r="E955" s="481">
        <f t="shared" ref="E955:J955" si="974">DATE(E$25,INT(E952),1+30*(E952-INT(E952)))</f>
        <v>44896</v>
      </c>
      <c r="F955" s="481">
        <f t="shared" si="974"/>
        <v>45261</v>
      </c>
      <c r="G955" s="481">
        <f t="shared" si="974"/>
        <v>45627</v>
      </c>
      <c r="H955" s="481">
        <f t="shared" si="974"/>
        <v>45992</v>
      </c>
      <c r="I955" s="481">
        <f t="shared" si="974"/>
        <v>46357</v>
      </c>
      <c r="J955" s="482">
        <f t="shared" si="974"/>
        <v>46722</v>
      </c>
    </row>
    <row r="956" spans="1:19" ht="6" customHeight="1" thickBot="1">
      <c r="A956" s="506">
        <f t="shared" si="908"/>
        <v>0</v>
      </c>
      <c r="B956" s="483"/>
      <c r="C956" s="483"/>
      <c r="D956" s="483"/>
      <c r="E956" s="483"/>
      <c r="F956" s="483"/>
      <c r="G956" s="483"/>
      <c r="H956" s="483"/>
      <c r="I956" s="483"/>
      <c r="J956" s="484"/>
    </row>
    <row r="957" spans="1:19" ht="13.5" hidden="1" thickBot="1">
      <c r="A957" s="506">
        <f t="shared" ref="A957:A1020" si="975">A956</f>
        <v>0</v>
      </c>
      <c r="B957" s="483"/>
      <c r="C957" s="483"/>
      <c r="D957" s="483"/>
      <c r="E957" s="483"/>
      <c r="F957" s="483"/>
      <c r="G957" s="483"/>
      <c r="H957" s="483"/>
      <c r="I957" s="483"/>
      <c r="J957" s="484"/>
    </row>
    <row r="958" spans="1:19" ht="13.5" hidden="1" thickBot="1">
      <c r="A958" s="506">
        <f t="shared" si="975"/>
        <v>0</v>
      </c>
      <c r="B958" s="438"/>
      <c r="C958" s="438"/>
      <c r="D958" s="438"/>
      <c r="E958" s="438"/>
      <c r="F958" s="438"/>
      <c r="G958" s="438"/>
      <c r="H958" s="438"/>
      <c r="I958" s="438"/>
      <c r="J958" s="438"/>
    </row>
    <row r="959" spans="1:19" ht="13.5" hidden="1" thickBot="1">
      <c r="A959" s="506">
        <f t="shared" si="975"/>
        <v>0</v>
      </c>
      <c r="B959" s="438"/>
      <c r="C959" s="438"/>
      <c r="D959" s="438"/>
      <c r="E959" s="438"/>
      <c r="F959" s="438"/>
      <c r="G959" s="438"/>
      <c r="H959" s="438"/>
      <c r="I959" s="438"/>
      <c r="J959" s="438"/>
    </row>
    <row r="960" spans="1:19" ht="13.5" hidden="1" thickBot="1">
      <c r="A960" s="506">
        <f t="shared" si="975"/>
        <v>0</v>
      </c>
      <c r="B960" s="438"/>
      <c r="C960" s="438"/>
      <c r="D960" s="438"/>
      <c r="E960" s="438"/>
      <c r="F960" s="438"/>
      <c r="G960" s="438"/>
      <c r="H960" s="438"/>
      <c r="I960" s="438"/>
      <c r="J960" s="438"/>
    </row>
    <row r="961" spans="1:19" ht="13.5" hidden="1" thickBot="1">
      <c r="A961" s="506">
        <f t="shared" si="975"/>
        <v>0</v>
      </c>
      <c r="B961" s="438"/>
      <c r="C961" s="438"/>
      <c r="D961" s="438"/>
      <c r="E961" s="438"/>
      <c r="F961" s="438"/>
      <c r="G961" s="438"/>
      <c r="H961" s="438"/>
      <c r="I961" s="438"/>
      <c r="J961" s="438"/>
    </row>
    <row r="962" spans="1:19" ht="16.5" thickBot="1">
      <c r="A962" s="506">
        <f t="shared" si="975"/>
        <v>0</v>
      </c>
      <c r="B962" s="494" t="s">
        <v>246</v>
      </c>
      <c r="C962" s="461"/>
      <c r="D962" s="462">
        <f t="shared" ref="D962:J962" si="976">D$25</f>
        <v>2022</v>
      </c>
      <c r="E962" s="462">
        <f t="shared" si="976"/>
        <v>2023</v>
      </c>
      <c r="F962" s="462">
        <f t="shared" si="976"/>
        <v>2024</v>
      </c>
      <c r="G962" s="462">
        <f t="shared" si="976"/>
        <v>2025</v>
      </c>
      <c r="H962" s="462">
        <f t="shared" si="976"/>
        <v>2026</v>
      </c>
      <c r="I962" s="462">
        <f t="shared" si="976"/>
        <v>2027</v>
      </c>
      <c r="J962" s="463">
        <f t="shared" si="976"/>
        <v>2028</v>
      </c>
      <c r="L962" s="508" t="str">
        <f>B962</f>
        <v>Catégorie d'emploi 4 : xxx</v>
      </c>
      <c r="M962" s="491">
        <v>2022</v>
      </c>
      <c r="N962" s="492">
        <v>2023</v>
      </c>
      <c r="O962" s="492">
        <v>2024</v>
      </c>
      <c r="P962" s="492">
        <v>2025</v>
      </c>
      <c r="Q962" s="492">
        <v>2026</v>
      </c>
      <c r="R962" s="492">
        <v>2027</v>
      </c>
      <c r="S962" s="493">
        <v>2028</v>
      </c>
    </row>
    <row r="963" spans="1:19" ht="13.5" thickBot="1">
      <c r="A963" s="506">
        <f t="shared" si="975"/>
        <v>0</v>
      </c>
      <c r="B963" s="464" t="s">
        <v>234</v>
      </c>
      <c r="C963" s="464"/>
      <c r="D963" s="438"/>
      <c r="E963" s="438"/>
      <c r="F963" s="438"/>
      <c r="G963" s="438"/>
      <c r="H963" s="438"/>
      <c r="I963" s="438"/>
      <c r="J963" s="465"/>
      <c r="L963" s="435" t="s">
        <v>224</v>
      </c>
      <c r="M963" s="436">
        <f>D964-D968</f>
        <v>0</v>
      </c>
      <c r="N963" s="436">
        <f>E964-E968</f>
        <v>0</v>
      </c>
      <c r="O963" s="436">
        <f t="shared" ref="O963" si="977">F964-F968</f>
        <v>0</v>
      </c>
      <c r="P963" s="436">
        <f t="shared" ref="P963" si="978">G964-G968</f>
        <v>0</v>
      </c>
      <c r="Q963" s="436">
        <f t="shared" ref="Q963" si="979">H964-H968</f>
        <v>0</v>
      </c>
      <c r="R963" s="436">
        <f t="shared" ref="R963" si="980">I964-I968</f>
        <v>0</v>
      </c>
      <c r="S963" s="436">
        <f t="shared" ref="S963" si="981">J964-J968</f>
        <v>0</v>
      </c>
    </row>
    <row r="964" spans="1:19" ht="13.5" thickBot="1">
      <c r="A964" s="506">
        <f t="shared" si="975"/>
        <v>0</v>
      </c>
      <c r="B964" s="466" t="s">
        <v>235</v>
      </c>
      <c r="C964" s="467"/>
      <c r="D964" s="495"/>
      <c r="E964" s="495"/>
      <c r="F964" s="495"/>
      <c r="G964" s="495"/>
      <c r="H964" s="495"/>
      <c r="I964" s="495"/>
      <c r="J964" s="496"/>
      <c r="L964" s="441" t="s">
        <v>226</v>
      </c>
      <c r="M964" s="442"/>
      <c r="N964" s="436">
        <f t="shared" ref="N964:S964" si="982">N965+N966</f>
        <v>0</v>
      </c>
      <c r="O964" s="436">
        <f t="shared" si="982"/>
        <v>0</v>
      </c>
      <c r="P964" s="436">
        <f t="shared" si="982"/>
        <v>0</v>
      </c>
      <c r="Q964" s="436">
        <f t="shared" si="982"/>
        <v>0</v>
      </c>
      <c r="R964" s="436">
        <f t="shared" si="982"/>
        <v>0</v>
      </c>
      <c r="S964" s="436">
        <f t="shared" si="982"/>
        <v>0</v>
      </c>
    </row>
    <row r="965" spans="1:19" ht="13.5" thickBot="1">
      <c r="A965" s="506">
        <f t="shared" si="975"/>
        <v>0</v>
      </c>
      <c r="B965" s="466" t="s">
        <v>236</v>
      </c>
      <c r="C965" s="467"/>
      <c r="D965" s="497"/>
      <c r="E965" s="497"/>
      <c r="F965" s="497"/>
      <c r="G965" s="497"/>
      <c r="H965" s="497"/>
      <c r="I965" s="497"/>
      <c r="J965" s="498"/>
      <c r="L965" s="447" t="s">
        <v>228</v>
      </c>
      <c r="M965" s="436">
        <f>(D964*D966)-(D968*D970)</f>
        <v>0</v>
      </c>
      <c r="N965" s="436">
        <f>(E964*E966)-(E968*E970)</f>
        <v>0</v>
      </c>
      <c r="O965" s="436">
        <f t="shared" ref="O965" si="983">(F964*F966)-(F968*F970)</f>
        <v>0</v>
      </c>
      <c r="P965" s="436">
        <f t="shared" ref="P965" si="984">(G964*G966)-(G968*G970)</f>
        <v>0</v>
      </c>
      <c r="Q965" s="436">
        <f t="shared" ref="Q965" si="985">(H964*H966)-(H968*H970)</f>
        <v>0</v>
      </c>
      <c r="R965" s="436">
        <f t="shared" ref="R965" si="986">(I964*I966)-(I968*I970)</f>
        <v>0</v>
      </c>
      <c r="S965" s="436">
        <f t="shared" ref="S965" si="987">(J964*J966)-(J968*J970)</f>
        <v>0</v>
      </c>
    </row>
    <row r="966" spans="1:19" ht="13.5" thickBot="1">
      <c r="A966" s="506">
        <f t="shared" si="975"/>
        <v>0</v>
      </c>
      <c r="B966" s="468" t="s">
        <v>237</v>
      </c>
      <c r="C966" s="466"/>
      <c r="D966" s="469">
        <f t="shared" ref="D966:J966" si="988">(13-ROUND(D965,1))/12</f>
        <v>1.0833333333333333</v>
      </c>
      <c r="E966" s="469">
        <f t="shared" si="988"/>
        <v>1.0833333333333333</v>
      </c>
      <c r="F966" s="469">
        <f t="shared" si="988"/>
        <v>1.0833333333333333</v>
      </c>
      <c r="G966" s="469">
        <f t="shared" si="988"/>
        <v>1.0833333333333333</v>
      </c>
      <c r="H966" s="469">
        <f t="shared" si="988"/>
        <v>1.0833333333333333</v>
      </c>
      <c r="I966" s="469">
        <f t="shared" si="988"/>
        <v>1.0833333333333333</v>
      </c>
      <c r="J966" s="470">
        <f t="shared" si="988"/>
        <v>1.0833333333333333</v>
      </c>
      <c r="L966" s="452" t="s">
        <v>230</v>
      </c>
      <c r="M966" s="442"/>
      <c r="N966" s="436">
        <f>D964*(1-D966)-D968*(1-D970)</f>
        <v>0</v>
      </c>
      <c r="O966" s="436">
        <f t="shared" ref="O966" si="989">E964*(1-E966)-E968*(1-E970)</f>
        <v>0</v>
      </c>
      <c r="P966" s="436">
        <f t="shared" ref="P966" si="990">F964*(1-F966)-F968*(1-F970)</f>
        <v>0</v>
      </c>
      <c r="Q966" s="436">
        <f t="shared" ref="Q966" si="991">G964*(1-G966)-G968*(1-G970)</f>
        <v>0</v>
      </c>
      <c r="R966" s="436">
        <f t="shared" ref="R966" si="992">H964*(1-H966)-H968*(1-H970)</f>
        <v>0</v>
      </c>
      <c r="S966" s="436">
        <f t="shared" ref="S966" si="993">I964*(1-I966)-I968*(1-I970)</f>
        <v>0</v>
      </c>
    </row>
    <row r="967" spans="1:19">
      <c r="A967" s="506">
        <f t="shared" si="975"/>
        <v>0</v>
      </c>
      <c r="B967" s="471" t="s">
        <v>238</v>
      </c>
      <c r="C967" s="471"/>
      <c r="D967" s="472"/>
      <c r="E967" s="473"/>
      <c r="F967" s="473"/>
      <c r="G967" s="473"/>
      <c r="H967" s="473"/>
      <c r="I967" s="473"/>
      <c r="J967" s="474"/>
    </row>
    <row r="968" spans="1:19">
      <c r="A968" s="506">
        <f t="shared" si="975"/>
        <v>0</v>
      </c>
      <c r="B968" s="466" t="s">
        <v>239</v>
      </c>
      <c r="C968" s="467"/>
      <c r="D968" s="495"/>
      <c r="E968" s="495"/>
      <c r="F968" s="495"/>
      <c r="G968" s="495"/>
      <c r="H968" s="495"/>
      <c r="I968" s="495"/>
      <c r="J968" s="496"/>
    </row>
    <row r="969" spans="1:19">
      <c r="A969" s="506">
        <f t="shared" si="975"/>
        <v>0</v>
      </c>
      <c r="B969" s="466" t="s">
        <v>240</v>
      </c>
      <c r="C969" s="467"/>
      <c r="D969" s="497"/>
      <c r="E969" s="497"/>
      <c r="F969" s="497"/>
      <c r="G969" s="497"/>
      <c r="H969" s="497"/>
      <c r="I969" s="497"/>
      <c r="J969" s="498"/>
    </row>
    <row r="970" spans="1:19" ht="13.5" thickBot="1">
      <c r="A970" s="506">
        <f t="shared" si="975"/>
        <v>0</v>
      </c>
      <c r="B970" s="468" t="s">
        <v>241</v>
      </c>
      <c r="C970" s="475">
        <f>(13-C969)/12</f>
        <v>1.0833333333333333</v>
      </c>
      <c r="D970" s="469">
        <f t="shared" ref="D970:J970" si="994">(13-ROUND(D969,1))/12</f>
        <v>1.0833333333333333</v>
      </c>
      <c r="E970" s="469">
        <f t="shared" si="994"/>
        <v>1.0833333333333333</v>
      </c>
      <c r="F970" s="469">
        <f t="shared" si="994"/>
        <v>1.0833333333333333</v>
      </c>
      <c r="G970" s="469">
        <f t="shared" si="994"/>
        <v>1.0833333333333333</v>
      </c>
      <c r="H970" s="469">
        <f t="shared" si="994"/>
        <v>1.0833333333333333</v>
      </c>
      <c r="I970" s="469">
        <f t="shared" si="994"/>
        <v>1.0833333333333333</v>
      </c>
      <c r="J970" s="470">
        <f t="shared" si="994"/>
        <v>1.0833333333333333</v>
      </c>
    </row>
    <row r="971" spans="1:19">
      <c r="A971" s="506">
        <f t="shared" si="975"/>
        <v>0</v>
      </c>
      <c r="B971" s="431" t="s">
        <v>242</v>
      </c>
      <c r="C971" s="476"/>
      <c r="D971" s="477">
        <f>DATE(D$25,INT(D965),1+30*(D965-INT(D965)))</f>
        <v>44531</v>
      </c>
      <c r="E971" s="477">
        <f t="shared" ref="E971:J971" si="995">DATE(E$25,INT(E965),1+30*(E965-INT(E965)))</f>
        <v>44896</v>
      </c>
      <c r="F971" s="477">
        <f t="shared" si="995"/>
        <v>45261</v>
      </c>
      <c r="G971" s="477">
        <f t="shared" si="995"/>
        <v>45627</v>
      </c>
      <c r="H971" s="477">
        <f t="shared" si="995"/>
        <v>45992</v>
      </c>
      <c r="I971" s="477">
        <f t="shared" si="995"/>
        <v>46357</v>
      </c>
      <c r="J971" s="478">
        <f t="shared" si="995"/>
        <v>46722</v>
      </c>
    </row>
    <row r="972" spans="1:19" ht="13.5" thickBot="1">
      <c r="A972" s="506">
        <f t="shared" si="975"/>
        <v>0</v>
      </c>
      <c r="B972" s="479" t="s">
        <v>243</v>
      </c>
      <c r="C972" s="480">
        <f>DATE(C$25,INT(C969),1+30*(C969-INT(C969)))</f>
        <v>44166</v>
      </c>
      <c r="D972" s="481">
        <f>DATE(D$25,INT(D969),1+30*(D969-INT(D969)))</f>
        <v>44531</v>
      </c>
      <c r="E972" s="481">
        <f t="shared" ref="E972:J972" si="996">DATE(E$25,INT(E969),1+30*(E969-INT(E969)))</f>
        <v>44896</v>
      </c>
      <c r="F972" s="481">
        <f t="shared" si="996"/>
        <v>45261</v>
      </c>
      <c r="G972" s="481">
        <f t="shared" si="996"/>
        <v>45627</v>
      </c>
      <c r="H972" s="481">
        <f t="shared" si="996"/>
        <v>45992</v>
      </c>
      <c r="I972" s="481">
        <f t="shared" si="996"/>
        <v>46357</v>
      </c>
      <c r="J972" s="482">
        <f t="shared" si="996"/>
        <v>46722</v>
      </c>
    </row>
    <row r="973" spans="1:19" ht="6" customHeight="1" thickBot="1">
      <c r="A973" s="506">
        <f t="shared" si="975"/>
        <v>0</v>
      </c>
      <c r="B973" s="483"/>
      <c r="C973" s="483"/>
      <c r="D973" s="483"/>
      <c r="E973" s="483"/>
      <c r="F973" s="483"/>
      <c r="G973" s="483"/>
      <c r="H973" s="483"/>
      <c r="I973" s="483"/>
      <c r="J973" s="484"/>
    </row>
    <row r="974" spans="1:19" ht="13.5" hidden="1" thickBot="1">
      <c r="A974" s="506">
        <f t="shared" si="975"/>
        <v>0</v>
      </c>
      <c r="B974" s="483"/>
      <c r="C974" s="483"/>
      <c r="D974" s="483"/>
      <c r="E974" s="483"/>
      <c r="F974" s="483"/>
      <c r="G974" s="483"/>
      <c r="H974" s="483"/>
      <c r="I974" s="483"/>
      <c r="J974" s="484"/>
    </row>
    <row r="975" spans="1:19" ht="13.5" hidden="1" thickBot="1">
      <c r="A975" s="506">
        <f t="shared" si="975"/>
        <v>0</v>
      </c>
      <c r="B975" s="438"/>
      <c r="C975" s="438"/>
      <c r="D975" s="438"/>
      <c r="E975" s="438"/>
      <c r="F975" s="438"/>
      <c r="G975" s="438"/>
      <c r="H975" s="438"/>
      <c r="I975" s="438"/>
      <c r="J975" s="438"/>
    </row>
    <row r="976" spans="1:19" ht="13.5" hidden="1" thickBot="1">
      <c r="A976" s="506">
        <f t="shared" si="975"/>
        <v>0</v>
      </c>
      <c r="B976" s="438"/>
      <c r="C976" s="438"/>
      <c r="D976" s="438"/>
      <c r="E976" s="438"/>
      <c r="F976" s="438"/>
      <c r="G976" s="438"/>
      <c r="H976" s="438"/>
      <c r="I976" s="438"/>
      <c r="J976" s="438"/>
    </row>
    <row r="977" spans="1:19" ht="13.5" hidden="1" thickBot="1">
      <c r="A977" s="506">
        <f t="shared" si="975"/>
        <v>0</v>
      </c>
      <c r="B977" s="438"/>
      <c r="C977" s="438"/>
      <c r="D977" s="438"/>
      <c r="E977" s="438"/>
      <c r="F977" s="438"/>
      <c r="G977" s="438"/>
      <c r="H977" s="438"/>
      <c r="I977" s="438"/>
      <c r="J977" s="438"/>
    </row>
    <row r="978" spans="1:19" ht="13.5" hidden="1" thickBot="1">
      <c r="A978" s="506">
        <f t="shared" si="975"/>
        <v>0</v>
      </c>
      <c r="B978" s="438"/>
      <c r="C978" s="438"/>
      <c r="D978" s="438"/>
      <c r="E978" s="438"/>
      <c r="F978" s="438"/>
      <c r="G978" s="438"/>
      <c r="H978" s="438"/>
      <c r="I978" s="438"/>
      <c r="J978" s="438"/>
    </row>
    <row r="979" spans="1:19" ht="16.5" thickBot="1">
      <c r="A979" s="506">
        <f t="shared" si="975"/>
        <v>0</v>
      </c>
      <c r="B979" s="494" t="s">
        <v>247</v>
      </c>
      <c r="C979" s="461"/>
      <c r="D979" s="462">
        <f t="shared" ref="D979:J979" si="997">D$25</f>
        <v>2022</v>
      </c>
      <c r="E979" s="462">
        <f t="shared" si="997"/>
        <v>2023</v>
      </c>
      <c r="F979" s="462">
        <f t="shared" si="997"/>
        <v>2024</v>
      </c>
      <c r="G979" s="462">
        <f t="shared" si="997"/>
        <v>2025</v>
      </c>
      <c r="H979" s="462">
        <f t="shared" si="997"/>
        <v>2026</v>
      </c>
      <c r="I979" s="462">
        <f t="shared" si="997"/>
        <v>2027</v>
      </c>
      <c r="J979" s="463">
        <f t="shared" si="997"/>
        <v>2028</v>
      </c>
      <c r="L979" s="508" t="str">
        <f>B979</f>
        <v>Catégorie d'emploi 5 : xxx</v>
      </c>
      <c r="M979" s="491">
        <v>2022</v>
      </c>
      <c r="N979" s="492">
        <v>2023</v>
      </c>
      <c r="O979" s="492">
        <v>2024</v>
      </c>
      <c r="P979" s="492">
        <v>2025</v>
      </c>
      <c r="Q979" s="492">
        <v>2026</v>
      </c>
      <c r="R979" s="492">
        <v>2027</v>
      </c>
      <c r="S979" s="493">
        <v>2028</v>
      </c>
    </row>
    <row r="980" spans="1:19" ht="13.5" thickBot="1">
      <c r="A980" s="506">
        <f t="shared" si="975"/>
        <v>0</v>
      </c>
      <c r="B980" s="464" t="s">
        <v>234</v>
      </c>
      <c r="C980" s="464"/>
      <c r="D980" s="438"/>
      <c r="E980" s="438"/>
      <c r="F980" s="438"/>
      <c r="G980" s="438"/>
      <c r="H980" s="438"/>
      <c r="I980" s="438"/>
      <c r="J980" s="465"/>
      <c r="L980" s="435" t="s">
        <v>224</v>
      </c>
      <c r="M980" s="436">
        <f>D981-D985</f>
        <v>0</v>
      </c>
      <c r="N980" s="436">
        <f>E981-E985</f>
        <v>0</v>
      </c>
      <c r="O980" s="436">
        <f t="shared" ref="O980" si="998">F981-F985</f>
        <v>0</v>
      </c>
      <c r="P980" s="436">
        <f t="shared" ref="P980" si="999">G981-G985</f>
        <v>0</v>
      </c>
      <c r="Q980" s="436">
        <f t="shared" ref="Q980" si="1000">H981-H985</f>
        <v>0</v>
      </c>
      <c r="R980" s="436">
        <f t="shared" ref="R980" si="1001">I981-I985</f>
        <v>0</v>
      </c>
      <c r="S980" s="436">
        <f t="shared" ref="S980" si="1002">J981-J985</f>
        <v>0</v>
      </c>
    </row>
    <row r="981" spans="1:19" ht="13.5" thickBot="1">
      <c r="A981" s="506">
        <f t="shared" si="975"/>
        <v>0</v>
      </c>
      <c r="B981" s="466" t="s">
        <v>235</v>
      </c>
      <c r="C981" s="467"/>
      <c r="D981" s="495"/>
      <c r="E981" s="495"/>
      <c r="F981" s="495"/>
      <c r="G981" s="495"/>
      <c r="H981" s="495"/>
      <c r="I981" s="495"/>
      <c r="J981" s="496"/>
      <c r="L981" s="441" t="s">
        <v>226</v>
      </c>
      <c r="M981" s="442"/>
      <c r="N981" s="436">
        <f t="shared" ref="N981:S981" si="1003">N982+N983</f>
        <v>0</v>
      </c>
      <c r="O981" s="436">
        <f t="shared" si="1003"/>
        <v>0</v>
      </c>
      <c r="P981" s="436">
        <f t="shared" si="1003"/>
        <v>0</v>
      </c>
      <c r="Q981" s="436">
        <f t="shared" si="1003"/>
        <v>0</v>
      </c>
      <c r="R981" s="436">
        <f t="shared" si="1003"/>
        <v>0</v>
      </c>
      <c r="S981" s="436">
        <f t="shared" si="1003"/>
        <v>0</v>
      </c>
    </row>
    <row r="982" spans="1:19" ht="13.5" thickBot="1">
      <c r="A982" s="506">
        <f t="shared" si="975"/>
        <v>0</v>
      </c>
      <c r="B982" s="466" t="s">
        <v>236</v>
      </c>
      <c r="C982" s="467"/>
      <c r="D982" s="497"/>
      <c r="E982" s="497"/>
      <c r="F982" s="497"/>
      <c r="G982" s="497"/>
      <c r="H982" s="497"/>
      <c r="I982" s="497"/>
      <c r="J982" s="498"/>
      <c r="L982" s="447" t="s">
        <v>228</v>
      </c>
      <c r="M982" s="436">
        <f>(D981*D983)-(D985*D987)</f>
        <v>0</v>
      </c>
      <c r="N982" s="436">
        <f>(E981*E983)-(E985*E987)</f>
        <v>0</v>
      </c>
      <c r="O982" s="436">
        <f t="shared" ref="O982" si="1004">(F981*F983)-(F985*F987)</f>
        <v>0</v>
      </c>
      <c r="P982" s="436">
        <f t="shared" ref="P982" si="1005">(G981*G983)-(G985*G987)</f>
        <v>0</v>
      </c>
      <c r="Q982" s="436">
        <f t="shared" ref="Q982" si="1006">(H981*H983)-(H985*H987)</f>
        <v>0</v>
      </c>
      <c r="R982" s="436">
        <f t="shared" ref="R982" si="1007">(I981*I983)-(I985*I987)</f>
        <v>0</v>
      </c>
      <c r="S982" s="436">
        <f t="shared" ref="S982" si="1008">(J981*J983)-(J985*J987)</f>
        <v>0</v>
      </c>
    </row>
    <row r="983" spans="1:19" ht="13.5" thickBot="1">
      <c r="A983" s="506">
        <f t="shared" si="975"/>
        <v>0</v>
      </c>
      <c r="B983" s="468" t="s">
        <v>237</v>
      </c>
      <c r="C983" s="466"/>
      <c r="D983" s="469">
        <f t="shared" ref="D983:J983" si="1009">(13-ROUND(D982,1))/12</f>
        <v>1.0833333333333333</v>
      </c>
      <c r="E983" s="469">
        <f t="shared" si="1009"/>
        <v>1.0833333333333333</v>
      </c>
      <c r="F983" s="469">
        <f t="shared" si="1009"/>
        <v>1.0833333333333333</v>
      </c>
      <c r="G983" s="469">
        <f t="shared" si="1009"/>
        <v>1.0833333333333333</v>
      </c>
      <c r="H983" s="469">
        <f t="shared" si="1009"/>
        <v>1.0833333333333333</v>
      </c>
      <c r="I983" s="469">
        <f t="shared" si="1009"/>
        <v>1.0833333333333333</v>
      </c>
      <c r="J983" s="470">
        <f t="shared" si="1009"/>
        <v>1.0833333333333333</v>
      </c>
      <c r="L983" s="452" t="s">
        <v>230</v>
      </c>
      <c r="M983" s="442"/>
      <c r="N983" s="436">
        <f>D981*(1-D983)-D985*(1-D987)</f>
        <v>0</v>
      </c>
      <c r="O983" s="436">
        <f t="shared" ref="O983" si="1010">E981*(1-E983)-E985*(1-E987)</f>
        <v>0</v>
      </c>
      <c r="P983" s="436">
        <f t="shared" ref="P983" si="1011">F981*(1-F983)-F985*(1-F987)</f>
        <v>0</v>
      </c>
      <c r="Q983" s="436">
        <f t="shared" ref="Q983" si="1012">G981*(1-G983)-G985*(1-G987)</f>
        <v>0</v>
      </c>
      <c r="R983" s="436">
        <f t="shared" ref="R983" si="1013">H981*(1-H983)-H985*(1-H987)</f>
        <v>0</v>
      </c>
      <c r="S983" s="436">
        <f t="shared" ref="S983" si="1014">I981*(1-I983)-I985*(1-I987)</f>
        <v>0</v>
      </c>
    </row>
    <row r="984" spans="1:19">
      <c r="A984" s="506">
        <f t="shared" si="975"/>
        <v>0</v>
      </c>
      <c r="B984" s="471" t="s">
        <v>238</v>
      </c>
      <c r="C984" s="471"/>
      <c r="D984" s="472"/>
      <c r="E984" s="473"/>
      <c r="F984" s="473"/>
      <c r="G984" s="473"/>
      <c r="H984" s="473"/>
      <c r="I984" s="473"/>
      <c r="J984" s="474"/>
    </row>
    <row r="985" spans="1:19">
      <c r="A985" s="506">
        <f t="shared" si="975"/>
        <v>0</v>
      </c>
      <c r="B985" s="466" t="s">
        <v>239</v>
      </c>
      <c r="C985" s="467"/>
      <c r="D985" s="495"/>
      <c r="E985" s="495"/>
      <c r="F985" s="495"/>
      <c r="G985" s="495"/>
      <c r="H985" s="495"/>
      <c r="I985" s="495"/>
      <c r="J985" s="496"/>
    </row>
    <row r="986" spans="1:19">
      <c r="A986" s="506">
        <f t="shared" si="975"/>
        <v>0</v>
      </c>
      <c r="B986" s="466" t="s">
        <v>240</v>
      </c>
      <c r="C986" s="467"/>
      <c r="D986" s="497"/>
      <c r="E986" s="497"/>
      <c r="F986" s="497"/>
      <c r="G986" s="497"/>
      <c r="H986" s="497"/>
      <c r="I986" s="497"/>
      <c r="J986" s="498"/>
    </row>
    <row r="987" spans="1:19" ht="13.5" thickBot="1">
      <c r="A987" s="506">
        <f t="shared" si="975"/>
        <v>0</v>
      </c>
      <c r="B987" s="468" t="s">
        <v>241</v>
      </c>
      <c r="C987" s="475">
        <f>(13-C986)/12</f>
        <v>1.0833333333333333</v>
      </c>
      <c r="D987" s="469">
        <f t="shared" ref="D987:J987" si="1015">(13-ROUND(D986,1))/12</f>
        <v>1.0833333333333333</v>
      </c>
      <c r="E987" s="469">
        <f t="shared" si="1015"/>
        <v>1.0833333333333333</v>
      </c>
      <c r="F987" s="469">
        <f t="shared" si="1015"/>
        <v>1.0833333333333333</v>
      </c>
      <c r="G987" s="469">
        <f t="shared" si="1015"/>
        <v>1.0833333333333333</v>
      </c>
      <c r="H987" s="469">
        <f t="shared" si="1015"/>
        <v>1.0833333333333333</v>
      </c>
      <c r="I987" s="469">
        <f t="shared" si="1015"/>
        <v>1.0833333333333333</v>
      </c>
      <c r="J987" s="470">
        <f t="shared" si="1015"/>
        <v>1.0833333333333333</v>
      </c>
    </row>
    <row r="988" spans="1:19">
      <c r="A988" s="506">
        <f t="shared" si="975"/>
        <v>0</v>
      </c>
      <c r="B988" s="431" t="s">
        <v>242</v>
      </c>
      <c r="C988" s="476"/>
      <c r="D988" s="477">
        <f>DATE(D$25,INT(D982),1+30*(D982-INT(D982)))</f>
        <v>44531</v>
      </c>
      <c r="E988" s="477">
        <f t="shared" ref="E988:J988" si="1016">DATE(E$25,INT(E982),1+30*(E982-INT(E982)))</f>
        <v>44896</v>
      </c>
      <c r="F988" s="477">
        <f t="shared" si="1016"/>
        <v>45261</v>
      </c>
      <c r="G988" s="477">
        <f t="shared" si="1016"/>
        <v>45627</v>
      </c>
      <c r="H988" s="477">
        <f t="shared" si="1016"/>
        <v>45992</v>
      </c>
      <c r="I988" s="477">
        <f t="shared" si="1016"/>
        <v>46357</v>
      </c>
      <c r="J988" s="478">
        <f t="shared" si="1016"/>
        <v>46722</v>
      </c>
    </row>
    <row r="989" spans="1:19" ht="13.5" thickBot="1">
      <c r="A989" s="506">
        <f t="shared" si="975"/>
        <v>0</v>
      </c>
      <c r="B989" s="479" t="s">
        <v>243</v>
      </c>
      <c r="C989" s="480">
        <f>DATE(C$25,INT(C986),1+30*(C986-INT(C986)))</f>
        <v>44166</v>
      </c>
      <c r="D989" s="481">
        <f>DATE(D$25,INT(D986),1+30*(D986-INT(D986)))</f>
        <v>44531</v>
      </c>
      <c r="E989" s="481">
        <f t="shared" ref="E989:J989" si="1017">DATE(E$25,INT(E986),1+30*(E986-INT(E986)))</f>
        <v>44896</v>
      </c>
      <c r="F989" s="481">
        <f t="shared" si="1017"/>
        <v>45261</v>
      </c>
      <c r="G989" s="481">
        <f t="shared" si="1017"/>
        <v>45627</v>
      </c>
      <c r="H989" s="481">
        <f t="shared" si="1017"/>
        <v>45992</v>
      </c>
      <c r="I989" s="481">
        <f t="shared" si="1017"/>
        <v>46357</v>
      </c>
      <c r="J989" s="482">
        <f t="shared" si="1017"/>
        <v>46722</v>
      </c>
    </row>
    <row r="990" spans="1:19" ht="4.9000000000000004" customHeight="1" thickBot="1">
      <c r="A990" s="506">
        <f t="shared" si="975"/>
        <v>0</v>
      </c>
      <c r="B990" s="430"/>
      <c r="C990" s="430"/>
      <c r="D990" s="430"/>
      <c r="E990" s="430"/>
      <c r="F990" s="430"/>
      <c r="G990" s="430"/>
      <c r="H990" s="430"/>
      <c r="I990" s="430"/>
      <c r="J990" s="438"/>
    </row>
    <row r="991" spans="1:19" ht="13.5" hidden="1" thickBot="1">
      <c r="A991" s="506">
        <f t="shared" si="975"/>
        <v>0</v>
      </c>
      <c r="B991" s="430"/>
      <c r="C991" s="430"/>
      <c r="D991" s="430"/>
      <c r="E991" s="430"/>
      <c r="F991" s="430"/>
      <c r="G991" s="430"/>
      <c r="H991" s="430"/>
      <c r="I991" s="430"/>
      <c r="J991" s="438"/>
    </row>
    <row r="992" spans="1:19" ht="13.5" hidden="1" thickBot="1">
      <c r="A992" s="506">
        <f t="shared" si="975"/>
        <v>0</v>
      </c>
      <c r="B992" s="438"/>
      <c r="C992" s="438"/>
      <c r="D992" s="438"/>
      <c r="E992" s="438"/>
      <c r="F992" s="438"/>
      <c r="G992" s="438"/>
      <c r="H992" s="438"/>
      <c r="I992" s="438"/>
      <c r="J992" s="438"/>
    </row>
    <row r="993" spans="1:19" ht="13.5" hidden="1" thickBot="1">
      <c r="A993" s="506">
        <f t="shared" si="975"/>
        <v>0</v>
      </c>
      <c r="B993" s="438"/>
      <c r="C993" s="438"/>
      <c r="D993" s="438"/>
      <c r="E993" s="438"/>
      <c r="F993" s="438"/>
      <c r="G993" s="438"/>
      <c r="H993" s="438"/>
      <c r="I993" s="438"/>
      <c r="J993" s="438"/>
    </row>
    <row r="994" spans="1:19" ht="13.5" hidden="1" thickBot="1">
      <c r="A994" s="506">
        <f t="shared" si="975"/>
        <v>0</v>
      </c>
      <c r="B994" s="438"/>
      <c r="C994" s="438"/>
      <c r="D994" s="438"/>
      <c r="E994" s="438"/>
      <c r="F994" s="438"/>
      <c r="G994" s="438"/>
      <c r="H994" s="438"/>
      <c r="I994" s="438"/>
      <c r="J994" s="438"/>
    </row>
    <row r="995" spans="1:19" ht="13.5" hidden="1" thickBot="1">
      <c r="A995" s="506">
        <f t="shared" si="975"/>
        <v>0</v>
      </c>
      <c r="B995" s="438"/>
      <c r="C995" s="438"/>
      <c r="D995" s="438"/>
      <c r="E995" s="438"/>
      <c r="F995" s="438"/>
      <c r="G995" s="438"/>
      <c r="H995" s="438"/>
      <c r="I995" s="438"/>
      <c r="J995" s="438"/>
    </row>
    <row r="996" spans="1:19" ht="16.5" thickBot="1">
      <c r="A996" s="506">
        <f t="shared" si="975"/>
        <v>0</v>
      </c>
      <c r="B996" s="494" t="s">
        <v>248</v>
      </c>
      <c r="C996" s="461"/>
      <c r="D996" s="462">
        <f t="shared" ref="D996:J996" si="1018">D$25</f>
        <v>2022</v>
      </c>
      <c r="E996" s="462">
        <f t="shared" si="1018"/>
        <v>2023</v>
      </c>
      <c r="F996" s="462">
        <f t="shared" si="1018"/>
        <v>2024</v>
      </c>
      <c r="G996" s="462">
        <f t="shared" si="1018"/>
        <v>2025</v>
      </c>
      <c r="H996" s="462">
        <f t="shared" si="1018"/>
        <v>2026</v>
      </c>
      <c r="I996" s="462">
        <f t="shared" si="1018"/>
        <v>2027</v>
      </c>
      <c r="J996" s="463">
        <f t="shared" si="1018"/>
        <v>2028</v>
      </c>
      <c r="L996" s="508" t="str">
        <f>B996</f>
        <v>Catégorie d'emploi 6 : xxx</v>
      </c>
      <c r="M996" s="491">
        <v>2022</v>
      </c>
      <c r="N996" s="492">
        <v>2023</v>
      </c>
      <c r="O996" s="492">
        <v>2024</v>
      </c>
      <c r="P996" s="492">
        <v>2025</v>
      </c>
      <c r="Q996" s="492">
        <v>2026</v>
      </c>
      <c r="R996" s="492">
        <v>2027</v>
      </c>
      <c r="S996" s="493">
        <v>2028</v>
      </c>
    </row>
    <row r="997" spans="1:19" ht="13.5" thickBot="1">
      <c r="A997" s="506">
        <f t="shared" si="975"/>
        <v>0</v>
      </c>
      <c r="B997" s="464" t="s">
        <v>234</v>
      </c>
      <c r="C997" s="464"/>
      <c r="D997" s="438"/>
      <c r="E997" s="438"/>
      <c r="F997" s="438"/>
      <c r="G997" s="438"/>
      <c r="H997" s="438"/>
      <c r="I997" s="438"/>
      <c r="J997" s="465"/>
      <c r="L997" s="435" t="s">
        <v>224</v>
      </c>
      <c r="M997" s="436">
        <f>D998-D1002</f>
        <v>0</v>
      </c>
      <c r="N997" s="436">
        <f>E998-E1002</f>
        <v>0</v>
      </c>
      <c r="O997" s="436">
        <f t="shared" ref="O997" si="1019">F998-F1002</f>
        <v>0</v>
      </c>
      <c r="P997" s="436">
        <f t="shared" ref="P997" si="1020">G998-G1002</f>
        <v>0</v>
      </c>
      <c r="Q997" s="436">
        <f t="shared" ref="Q997" si="1021">H998-H1002</f>
        <v>0</v>
      </c>
      <c r="R997" s="436">
        <f t="shared" ref="R997" si="1022">I998-I1002</f>
        <v>0</v>
      </c>
      <c r="S997" s="436">
        <f t="shared" ref="S997" si="1023">J998-J1002</f>
        <v>0</v>
      </c>
    </row>
    <row r="998" spans="1:19" ht="13.5" thickBot="1">
      <c r="A998" s="506">
        <f t="shared" si="975"/>
        <v>0</v>
      </c>
      <c r="B998" s="466" t="s">
        <v>235</v>
      </c>
      <c r="C998" s="467"/>
      <c r="D998" s="495"/>
      <c r="E998" s="495"/>
      <c r="F998" s="495"/>
      <c r="G998" s="495"/>
      <c r="H998" s="495"/>
      <c r="I998" s="495"/>
      <c r="J998" s="496"/>
      <c r="L998" s="441" t="s">
        <v>226</v>
      </c>
      <c r="M998" s="442"/>
      <c r="N998" s="436">
        <f t="shared" ref="N998:S998" si="1024">N999+N1000</f>
        <v>0</v>
      </c>
      <c r="O998" s="436">
        <f t="shared" si="1024"/>
        <v>0</v>
      </c>
      <c r="P998" s="436">
        <f t="shared" si="1024"/>
        <v>0</v>
      </c>
      <c r="Q998" s="436">
        <f t="shared" si="1024"/>
        <v>0</v>
      </c>
      <c r="R998" s="436">
        <f t="shared" si="1024"/>
        <v>0</v>
      </c>
      <c r="S998" s="436">
        <f t="shared" si="1024"/>
        <v>0</v>
      </c>
    </row>
    <row r="999" spans="1:19" ht="13.5" thickBot="1">
      <c r="A999" s="506">
        <f t="shared" si="975"/>
        <v>0</v>
      </c>
      <c r="B999" s="466" t="s">
        <v>236</v>
      </c>
      <c r="C999" s="467"/>
      <c r="D999" s="497"/>
      <c r="E999" s="497"/>
      <c r="F999" s="497"/>
      <c r="G999" s="497"/>
      <c r="H999" s="497"/>
      <c r="I999" s="497"/>
      <c r="J999" s="498"/>
      <c r="L999" s="447" t="s">
        <v>228</v>
      </c>
      <c r="M999" s="436">
        <f>(D998*D1000)-(D1002*D1004)</f>
        <v>0</v>
      </c>
      <c r="N999" s="436">
        <f>(E998*E1000)-(E1002*E1004)</f>
        <v>0</v>
      </c>
      <c r="O999" s="436">
        <f t="shared" ref="O999" si="1025">(F998*F1000)-(F1002*F1004)</f>
        <v>0</v>
      </c>
      <c r="P999" s="436">
        <f t="shared" ref="P999" si="1026">(G998*G1000)-(G1002*G1004)</f>
        <v>0</v>
      </c>
      <c r="Q999" s="436">
        <f t="shared" ref="Q999" si="1027">(H998*H1000)-(H1002*H1004)</f>
        <v>0</v>
      </c>
      <c r="R999" s="436">
        <f t="shared" ref="R999" si="1028">(I998*I1000)-(I1002*I1004)</f>
        <v>0</v>
      </c>
      <c r="S999" s="436">
        <f t="shared" ref="S999" si="1029">(J998*J1000)-(J1002*J1004)</f>
        <v>0</v>
      </c>
    </row>
    <row r="1000" spans="1:19" ht="13.5" thickBot="1">
      <c r="A1000" s="506">
        <f t="shared" si="975"/>
        <v>0</v>
      </c>
      <c r="B1000" s="468" t="s">
        <v>237</v>
      </c>
      <c r="C1000" s="466"/>
      <c r="D1000" s="469">
        <f t="shared" ref="D1000:J1000" si="1030">(13-ROUND(D999,1))/12</f>
        <v>1.0833333333333333</v>
      </c>
      <c r="E1000" s="469">
        <f t="shared" si="1030"/>
        <v>1.0833333333333333</v>
      </c>
      <c r="F1000" s="469">
        <f t="shared" si="1030"/>
        <v>1.0833333333333333</v>
      </c>
      <c r="G1000" s="469">
        <f t="shared" si="1030"/>
        <v>1.0833333333333333</v>
      </c>
      <c r="H1000" s="469">
        <f t="shared" si="1030"/>
        <v>1.0833333333333333</v>
      </c>
      <c r="I1000" s="469">
        <f t="shared" si="1030"/>
        <v>1.0833333333333333</v>
      </c>
      <c r="J1000" s="470">
        <f t="shared" si="1030"/>
        <v>1.0833333333333333</v>
      </c>
      <c r="L1000" s="452" t="s">
        <v>230</v>
      </c>
      <c r="M1000" s="442"/>
      <c r="N1000" s="436">
        <f>D998*(1-D1000)-D1002*(1-D1004)</f>
        <v>0</v>
      </c>
      <c r="O1000" s="436">
        <f t="shared" ref="O1000" si="1031">E998*(1-E1000)-E1002*(1-E1004)</f>
        <v>0</v>
      </c>
      <c r="P1000" s="436">
        <f t="shared" ref="P1000" si="1032">F998*(1-F1000)-F1002*(1-F1004)</f>
        <v>0</v>
      </c>
      <c r="Q1000" s="436">
        <f t="shared" ref="Q1000" si="1033">G998*(1-G1000)-G1002*(1-G1004)</f>
        <v>0</v>
      </c>
      <c r="R1000" s="436">
        <f t="shared" ref="R1000" si="1034">H998*(1-H1000)-H1002*(1-H1004)</f>
        <v>0</v>
      </c>
      <c r="S1000" s="436">
        <f t="shared" ref="S1000" si="1035">I998*(1-I1000)-I1002*(1-I1004)</f>
        <v>0</v>
      </c>
    </row>
    <row r="1001" spans="1:19">
      <c r="A1001" s="506">
        <f t="shared" si="975"/>
        <v>0</v>
      </c>
      <c r="B1001" s="471" t="s">
        <v>238</v>
      </c>
      <c r="C1001" s="471"/>
      <c r="D1001" s="472"/>
      <c r="E1001" s="473"/>
      <c r="F1001" s="473"/>
      <c r="G1001" s="473"/>
      <c r="H1001" s="473"/>
      <c r="I1001" s="473"/>
      <c r="J1001" s="474"/>
    </row>
    <row r="1002" spans="1:19">
      <c r="A1002" s="506">
        <f t="shared" si="975"/>
        <v>0</v>
      </c>
      <c r="B1002" s="466" t="s">
        <v>239</v>
      </c>
      <c r="C1002" s="467"/>
      <c r="D1002" s="495"/>
      <c r="E1002" s="495"/>
      <c r="F1002" s="495"/>
      <c r="G1002" s="495"/>
      <c r="H1002" s="495"/>
      <c r="I1002" s="495"/>
      <c r="J1002" s="496"/>
    </row>
    <row r="1003" spans="1:19">
      <c r="A1003" s="506">
        <f t="shared" si="975"/>
        <v>0</v>
      </c>
      <c r="B1003" s="466" t="s">
        <v>240</v>
      </c>
      <c r="C1003" s="467"/>
      <c r="D1003" s="497"/>
      <c r="E1003" s="497"/>
      <c r="F1003" s="497"/>
      <c r="G1003" s="497"/>
      <c r="H1003" s="497"/>
      <c r="I1003" s="497"/>
      <c r="J1003" s="498"/>
    </row>
    <row r="1004" spans="1:19" ht="13.5" thickBot="1">
      <c r="A1004" s="506">
        <f t="shared" si="975"/>
        <v>0</v>
      </c>
      <c r="B1004" s="468" t="s">
        <v>241</v>
      </c>
      <c r="C1004" s="475">
        <f>(13-C1003)/12</f>
        <v>1.0833333333333333</v>
      </c>
      <c r="D1004" s="469">
        <f t="shared" ref="D1004:J1004" si="1036">(13-ROUND(D1003,1))/12</f>
        <v>1.0833333333333333</v>
      </c>
      <c r="E1004" s="469">
        <f t="shared" si="1036"/>
        <v>1.0833333333333333</v>
      </c>
      <c r="F1004" s="469">
        <f t="shared" si="1036"/>
        <v>1.0833333333333333</v>
      </c>
      <c r="G1004" s="469">
        <f t="shared" si="1036"/>
        <v>1.0833333333333333</v>
      </c>
      <c r="H1004" s="469">
        <f t="shared" si="1036"/>
        <v>1.0833333333333333</v>
      </c>
      <c r="I1004" s="469">
        <f t="shared" si="1036"/>
        <v>1.0833333333333333</v>
      </c>
      <c r="J1004" s="470">
        <f t="shared" si="1036"/>
        <v>1.0833333333333333</v>
      </c>
    </row>
    <row r="1005" spans="1:19">
      <c r="A1005" s="506">
        <f t="shared" si="975"/>
        <v>0</v>
      </c>
      <c r="B1005" s="431" t="s">
        <v>242</v>
      </c>
      <c r="C1005" s="476"/>
      <c r="D1005" s="477">
        <f>DATE(D$25,INT(D999),1+30*(D999-INT(D999)))</f>
        <v>44531</v>
      </c>
      <c r="E1005" s="477">
        <f t="shared" ref="E1005:J1005" si="1037">DATE(E$25,INT(E999),1+30*(E999-INT(E999)))</f>
        <v>44896</v>
      </c>
      <c r="F1005" s="477">
        <f t="shared" si="1037"/>
        <v>45261</v>
      </c>
      <c r="G1005" s="477">
        <f t="shared" si="1037"/>
        <v>45627</v>
      </c>
      <c r="H1005" s="477">
        <f t="shared" si="1037"/>
        <v>45992</v>
      </c>
      <c r="I1005" s="477">
        <f t="shared" si="1037"/>
        <v>46357</v>
      </c>
      <c r="J1005" s="478">
        <f t="shared" si="1037"/>
        <v>46722</v>
      </c>
    </row>
    <row r="1006" spans="1:19" ht="13.5" thickBot="1">
      <c r="A1006" s="506">
        <f t="shared" si="975"/>
        <v>0</v>
      </c>
      <c r="B1006" s="479" t="s">
        <v>243</v>
      </c>
      <c r="C1006" s="480">
        <f>DATE(C$25,INT(C1003),1+30*(C1003-INT(C1003)))</f>
        <v>44166</v>
      </c>
      <c r="D1006" s="481">
        <f>DATE(D$25,INT(D1003),1+30*(D1003-INT(D1003)))</f>
        <v>44531</v>
      </c>
      <c r="E1006" s="481">
        <f t="shared" ref="E1006:J1006" si="1038">DATE(E$25,INT(E1003),1+30*(E1003-INT(E1003)))</f>
        <v>44896</v>
      </c>
      <c r="F1006" s="481">
        <f t="shared" si="1038"/>
        <v>45261</v>
      </c>
      <c r="G1006" s="481">
        <f t="shared" si="1038"/>
        <v>45627</v>
      </c>
      <c r="H1006" s="481">
        <f t="shared" si="1038"/>
        <v>45992</v>
      </c>
      <c r="I1006" s="481">
        <f t="shared" si="1038"/>
        <v>46357</v>
      </c>
      <c r="J1006" s="482">
        <f t="shared" si="1038"/>
        <v>46722</v>
      </c>
    </row>
    <row r="1007" spans="1:19" ht="6" customHeight="1" thickBot="1">
      <c r="A1007" s="506">
        <f t="shared" si="975"/>
        <v>0</v>
      </c>
      <c r="B1007" s="430"/>
      <c r="C1007" s="430"/>
      <c r="D1007" s="430"/>
      <c r="E1007" s="430"/>
      <c r="F1007" s="430"/>
      <c r="G1007" s="430"/>
      <c r="H1007" s="430"/>
      <c r="I1007" s="430"/>
      <c r="J1007" s="438"/>
    </row>
    <row r="1008" spans="1:19" ht="13.5" hidden="1" thickBot="1">
      <c r="A1008" s="506">
        <f t="shared" si="975"/>
        <v>0</v>
      </c>
      <c r="B1008" s="430"/>
      <c r="C1008" s="430"/>
      <c r="D1008" s="430"/>
      <c r="E1008" s="430"/>
      <c r="F1008" s="430"/>
      <c r="G1008" s="430"/>
      <c r="H1008" s="430"/>
      <c r="I1008" s="430"/>
      <c r="J1008" s="438"/>
    </row>
    <row r="1009" spans="1:19" ht="13.5" hidden="1" thickBot="1">
      <c r="A1009" s="506">
        <f t="shared" si="975"/>
        <v>0</v>
      </c>
      <c r="B1009" s="485"/>
      <c r="C1009" s="438"/>
      <c r="D1009" s="438"/>
      <c r="E1009" s="486"/>
      <c r="F1009" s="486"/>
      <c r="G1009" s="486"/>
      <c r="H1009" s="486"/>
      <c r="I1009" s="486"/>
      <c r="J1009" s="486"/>
    </row>
    <row r="1010" spans="1:19" ht="13.5" hidden="1" thickBot="1">
      <c r="A1010" s="506">
        <f t="shared" si="975"/>
        <v>0</v>
      </c>
      <c r="B1010" s="485"/>
      <c r="C1010" s="438"/>
      <c r="D1010" s="438"/>
      <c r="E1010" s="486"/>
      <c r="F1010" s="486"/>
      <c r="G1010" s="486"/>
      <c r="H1010" s="486"/>
      <c r="I1010" s="486"/>
      <c r="J1010" s="486"/>
    </row>
    <row r="1011" spans="1:19" ht="13.5" hidden="1" thickBot="1">
      <c r="A1011" s="506">
        <f t="shared" si="975"/>
        <v>0</v>
      </c>
      <c r="B1011" s="485"/>
      <c r="C1011" s="438"/>
      <c r="D1011" s="438"/>
      <c r="E1011" s="486"/>
      <c r="F1011" s="486"/>
      <c r="G1011" s="486"/>
      <c r="H1011" s="486"/>
      <c r="I1011" s="486"/>
      <c r="J1011" s="486"/>
    </row>
    <row r="1012" spans="1:19" ht="13.5" hidden="1" thickBot="1">
      <c r="A1012" s="506">
        <f t="shared" si="975"/>
        <v>0</v>
      </c>
      <c r="B1012" s="487"/>
      <c r="C1012" s="438"/>
      <c r="D1012" s="438"/>
      <c r="E1012" s="469"/>
      <c r="F1012" s="469"/>
      <c r="G1012" s="469"/>
      <c r="H1012" s="469"/>
      <c r="I1012" s="469"/>
      <c r="J1012" s="469"/>
    </row>
    <row r="1013" spans="1:19" ht="16.5" thickBot="1">
      <c r="A1013" s="506">
        <f t="shared" si="975"/>
        <v>0</v>
      </c>
      <c r="B1013" s="494" t="s">
        <v>249</v>
      </c>
      <c r="C1013" s="461"/>
      <c r="D1013" s="462">
        <f t="shared" ref="D1013:J1013" si="1039">D$25</f>
        <v>2022</v>
      </c>
      <c r="E1013" s="462">
        <f t="shared" si="1039"/>
        <v>2023</v>
      </c>
      <c r="F1013" s="462">
        <f t="shared" si="1039"/>
        <v>2024</v>
      </c>
      <c r="G1013" s="462">
        <f t="shared" si="1039"/>
        <v>2025</v>
      </c>
      <c r="H1013" s="462">
        <f t="shared" si="1039"/>
        <v>2026</v>
      </c>
      <c r="I1013" s="462">
        <f t="shared" si="1039"/>
        <v>2027</v>
      </c>
      <c r="J1013" s="463">
        <f t="shared" si="1039"/>
        <v>2028</v>
      </c>
      <c r="L1013" s="508" t="str">
        <f>B1013</f>
        <v>Catégorie d'emploi 7 : xxx</v>
      </c>
      <c r="M1013" s="491">
        <v>2022</v>
      </c>
      <c r="N1013" s="492">
        <v>2023</v>
      </c>
      <c r="O1013" s="492">
        <v>2024</v>
      </c>
      <c r="P1013" s="492">
        <v>2025</v>
      </c>
      <c r="Q1013" s="492">
        <v>2026</v>
      </c>
      <c r="R1013" s="492">
        <v>2027</v>
      </c>
      <c r="S1013" s="493">
        <v>2028</v>
      </c>
    </row>
    <row r="1014" spans="1:19" ht="13.5" thickBot="1">
      <c r="A1014" s="506">
        <f t="shared" si="975"/>
        <v>0</v>
      </c>
      <c r="B1014" s="464" t="s">
        <v>234</v>
      </c>
      <c r="C1014" s="464"/>
      <c r="D1014" s="438"/>
      <c r="E1014" s="438"/>
      <c r="F1014" s="438"/>
      <c r="G1014" s="438"/>
      <c r="H1014" s="438"/>
      <c r="I1014" s="438"/>
      <c r="J1014" s="465"/>
      <c r="L1014" s="435" t="s">
        <v>224</v>
      </c>
      <c r="M1014" s="436">
        <f>D1015-D1019</f>
        <v>0</v>
      </c>
      <c r="N1014" s="436">
        <f>E1015-E1019</f>
        <v>0</v>
      </c>
      <c r="O1014" s="436">
        <f t="shared" ref="O1014" si="1040">F1015-F1019</f>
        <v>0</v>
      </c>
      <c r="P1014" s="436">
        <f t="shared" ref="P1014" si="1041">G1015-G1019</f>
        <v>0</v>
      </c>
      <c r="Q1014" s="436">
        <f t="shared" ref="Q1014" si="1042">H1015-H1019</f>
        <v>0</v>
      </c>
      <c r="R1014" s="436">
        <f t="shared" ref="R1014" si="1043">I1015-I1019</f>
        <v>0</v>
      </c>
      <c r="S1014" s="436">
        <f t="shared" ref="S1014" si="1044">J1015-J1019</f>
        <v>0</v>
      </c>
    </row>
    <row r="1015" spans="1:19" ht="13.5" thickBot="1">
      <c r="A1015" s="506">
        <f t="shared" si="975"/>
        <v>0</v>
      </c>
      <c r="B1015" s="466" t="s">
        <v>235</v>
      </c>
      <c r="C1015" s="467"/>
      <c r="D1015" s="495"/>
      <c r="E1015" s="495"/>
      <c r="F1015" s="495"/>
      <c r="G1015" s="495"/>
      <c r="H1015" s="495"/>
      <c r="I1015" s="495"/>
      <c r="J1015" s="496"/>
      <c r="L1015" s="441" t="s">
        <v>226</v>
      </c>
      <c r="M1015" s="442"/>
      <c r="N1015" s="436">
        <f t="shared" ref="N1015:S1015" si="1045">N1016+N1017</f>
        <v>0</v>
      </c>
      <c r="O1015" s="436">
        <f t="shared" si="1045"/>
        <v>0</v>
      </c>
      <c r="P1015" s="436">
        <f t="shared" si="1045"/>
        <v>0</v>
      </c>
      <c r="Q1015" s="436">
        <f t="shared" si="1045"/>
        <v>0</v>
      </c>
      <c r="R1015" s="436">
        <f t="shared" si="1045"/>
        <v>0</v>
      </c>
      <c r="S1015" s="436">
        <f t="shared" si="1045"/>
        <v>0</v>
      </c>
    </row>
    <row r="1016" spans="1:19" ht="13.5" thickBot="1">
      <c r="A1016" s="506">
        <f t="shared" si="975"/>
        <v>0</v>
      </c>
      <c r="B1016" s="466" t="s">
        <v>236</v>
      </c>
      <c r="C1016" s="467"/>
      <c r="D1016" s="497"/>
      <c r="E1016" s="497"/>
      <c r="F1016" s="497"/>
      <c r="G1016" s="497"/>
      <c r="H1016" s="497"/>
      <c r="I1016" s="497"/>
      <c r="J1016" s="498"/>
      <c r="L1016" s="447" t="s">
        <v>228</v>
      </c>
      <c r="M1016" s="436">
        <f>(D1015*D1017)-(D1019*D1021)</f>
        <v>0</v>
      </c>
      <c r="N1016" s="436">
        <f>(E1015*E1017)-(E1019*E1021)</f>
        <v>0</v>
      </c>
      <c r="O1016" s="436">
        <f t="shared" ref="O1016" si="1046">(F1015*F1017)-(F1019*F1021)</f>
        <v>0</v>
      </c>
      <c r="P1016" s="436">
        <f t="shared" ref="P1016" si="1047">(G1015*G1017)-(G1019*G1021)</f>
        <v>0</v>
      </c>
      <c r="Q1016" s="436">
        <f t="shared" ref="Q1016" si="1048">(H1015*H1017)-(H1019*H1021)</f>
        <v>0</v>
      </c>
      <c r="R1016" s="436">
        <f t="shared" ref="R1016" si="1049">(I1015*I1017)-(I1019*I1021)</f>
        <v>0</v>
      </c>
      <c r="S1016" s="436">
        <f t="shared" ref="S1016" si="1050">(J1015*J1017)-(J1019*J1021)</f>
        <v>0</v>
      </c>
    </row>
    <row r="1017" spans="1:19" ht="13.5" thickBot="1">
      <c r="A1017" s="506">
        <f t="shared" si="975"/>
        <v>0</v>
      </c>
      <c r="B1017" s="468" t="s">
        <v>237</v>
      </c>
      <c r="C1017" s="466"/>
      <c r="D1017" s="469">
        <f t="shared" ref="D1017:J1017" si="1051">(13-ROUND(D1016,1))/12</f>
        <v>1.0833333333333333</v>
      </c>
      <c r="E1017" s="469">
        <f t="shared" si="1051"/>
        <v>1.0833333333333333</v>
      </c>
      <c r="F1017" s="469">
        <f t="shared" si="1051"/>
        <v>1.0833333333333333</v>
      </c>
      <c r="G1017" s="469">
        <f t="shared" si="1051"/>
        <v>1.0833333333333333</v>
      </c>
      <c r="H1017" s="469">
        <f t="shared" si="1051"/>
        <v>1.0833333333333333</v>
      </c>
      <c r="I1017" s="469">
        <f t="shared" si="1051"/>
        <v>1.0833333333333333</v>
      </c>
      <c r="J1017" s="470">
        <f t="shared" si="1051"/>
        <v>1.0833333333333333</v>
      </c>
      <c r="L1017" s="452" t="s">
        <v>230</v>
      </c>
      <c r="M1017" s="442"/>
      <c r="N1017" s="436">
        <f>D1015*(1-D1017)-D1019*(1-D1021)</f>
        <v>0</v>
      </c>
      <c r="O1017" s="436">
        <f t="shared" ref="O1017" si="1052">E1015*(1-E1017)-E1019*(1-E1021)</f>
        <v>0</v>
      </c>
      <c r="P1017" s="436">
        <f t="shared" ref="P1017" si="1053">F1015*(1-F1017)-F1019*(1-F1021)</f>
        <v>0</v>
      </c>
      <c r="Q1017" s="436">
        <f t="shared" ref="Q1017" si="1054">G1015*(1-G1017)-G1019*(1-G1021)</f>
        <v>0</v>
      </c>
      <c r="R1017" s="436">
        <f t="shared" ref="R1017" si="1055">H1015*(1-H1017)-H1019*(1-H1021)</f>
        <v>0</v>
      </c>
      <c r="S1017" s="436">
        <f t="shared" ref="S1017" si="1056">I1015*(1-I1017)-I1019*(1-I1021)</f>
        <v>0</v>
      </c>
    </row>
    <row r="1018" spans="1:19">
      <c r="A1018" s="506">
        <f t="shared" si="975"/>
        <v>0</v>
      </c>
      <c r="B1018" s="471" t="s">
        <v>238</v>
      </c>
      <c r="C1018" s="471"/>
      <c r="D1018" s="472"/>
      <c r="E1018" s="473"/>
      <c r="F1018" s="473"/>
      <c r="G1018" s="473"/>
      <c r="H1018" s="473"/>
      <c r="I1018" s="473"/>
      <c r="J1018" s="474"/>
    </row>
    <row r="1019" spans="1:19">
      <c r="A1019" s="506">
        <f t="shared" si="975"/>
        <v>0</v>
      </c>
      <c r="B1019" s="466" t="s">
        <v>239</v>
      </c>
      <c r="C1019" s="467"/>
      <c r="D1019" s="495"/>
      <c r="E1019" s="495"/>
      <c r="F1019" s="495"/>
      <c r="G1019" s="495"/>
      <c r="H1019" s="495"/>
      <c r="I1019" s="495"/>
      <c r="J1019" s="496"/>
    </row>
    <row r="1020" spans="1:19">
      <c r="A1020" s="506">
        <f t="shared" si="975"/>
        <v>0</v>
      </c>
      <c r="B1020" s="466" t="s">
        <v>240</v>
      </c>
      <c r="C1020" s="467"/>
      <c r="D1020" s="497"/>
      <c r="E1020" s="497"/>
      <c r="F1020" s="497"/>
      <c r="G1020" s="497"/>
      <c r="H1020" s="497"/>
      <c r="I1020" s="497"/>
      <c r="J1020" s="498"/>
    </row>
    <row r="1021" spans="1:19" ht="13.5" thickBot="1">
      <c r="A1021" s="506">
        <f t="shared" ref="A1021:A1084" si="1057">A1020</f>
        <v>0</v>
      </c>
      <c r="B1021" s="468" t="s">
        <v>241</v>
      </c>
      <c r="C1021" s="475">
        <f>(13-C1020)/12</f>
        <v>1.0833333333333333</v>
      </c>
      <c r="D1021" s="469">
        <f t="shared" ref="D1021:J1021" si="1058">(13-ROUND(D1020,1))/12</f>
        <v>1.0833333333333333</v>
      </c>
      <c r="E1021" s="469">
        <f t="shared" si="1058"/>
        <v>1.0833333333333333</v>
      </c>
      <c r="F1021" s="469">
        <f t="shared" si="1058"/>
        <v>1.0833333333333333</v>
      </c>
      <c r="G1021" s="469">
        <f t="shared" si="1058"/>
        <v>1.0833333333333333</v>
      </c>
      <c r="H1021" s="469">
        <f t="shared" si="1058"/>
        <v>1.0833333333333333</v>
      </c>
      <c r="I1021" s="469">
        <f t="shared" si="1058"/>
        <v>1.0833333333333333</v>
      </c>
      <c r="J1021" s="470">
        <f t="shared" si="1058"/>
        <v>1.0833333333333333</v>
      </c>
    </row>
    <row r="1022" spans="1:19">
      <c r="A1022" s="506">
        <f t="shared" si="1057"/>
        <v>0</v>
      </c>
      <c r="B1022" s="431" t="s">
        <v>242</v>
      </c>
      <c r="C1022" s="476"/>
      <c r="D1022" s="477">
        <f>DATE(D$25,INT(D1016),1+30*(D1016-INT(D1016)))</f>
        <v>44531</v>
      </c>
      <c r="E1022" s="477">
        <f t="shared" ref="E1022:J1022" si="1059">DATE(E$25,INT(E1016),1+30*(E1016-INT(E1016)))</f>
        <v>44896</v>
      </c>
      <c r="F1022" s="477">
        <f t="shared" si="1059"/>
        <v>45261</v>
      </c>
      <c r="G1022" s="477">
        <f t="shared" si="1059"/>
        <v>45627</v>
      </c>
      <c r="H1022" s="477">
        <f t="shared" si="1059"/>
        <v>45992</v>
      </c>
      <c r="I1022" s="477">
        <f t="shared" si="1059"/>
        <v>46357</v>
      </c>
      <c r="J1022" s="478">
        <f t="shared" si="1059"/>
        <v>46722</v>
      </c>
    </row>
    <row r="1023" spans="1:19" ht="13.5" thickBot="1">
      <c r="A1023" s="506">
        <f t="shared" si="1057"/>
        <v>0</v>
      </c>
      <c r="B1023" s="479" t="s">
        <v>243</v>
      </c>
      <c r="C1023" s="480">
        <f>DATE(C$25,INT(C1020),1+30*(C1020-INT(C1020)))</f>
        <v>44166</v>
      </c>
      <c r="D1023" s="481">
        <f>DATE(D$25,INT(D1020),1+30*(D1020-INT(D1020)))</f>
        <v>44531</v>
      </c>
      <c r="E1023" s="481">
        <f t="shared" ref="E1023:J1023" si="1060">DATE(E$25,INT(E1020),1+30*(E1020-INT(E1020)))</f>
        <v>44896</v>
      </c>
      <c r="F1023" s="481">
        <f t="shared" si="1060"/>
        <v>45261</v>
      </c>
      <c r="G1023" s="481">
        <f t="shared" si="1060"/>
        <v>45627</v>
      </c>
      <c r="H1023" s="481">
        <f t="shared" si="1060"/>
        <v>45992</v>
      </c>
      <c r="I1023" s="481">
        <f t="shared" si="1060"/>
        <v>46357</v>
      </c>
      <c r="J1023" s="482">
        <f t="shared" si="1060"/>
        <v>46722</v>
      </c>
    </row>
    <row r="1024" spans="1:19" ht="4.9000000000000004" customHeight="1" thickBot="1">
      <c r="A1024" s="506">
        <f t="shared" si="1057"/>
        <v>0</v>
      </c>
      <c r="B1024" s="430"/>
      <c r="C1024" s="430"/>
      <c r="D1024" s="430"/>
      <c r="E1024" s="430"/>
      <c r="F1024" s="430"/>
      <c r="G1024" s="430"/>
      <c r="H1024" s="430"/>
      <c r="I1024" s="430"/>
      <c r="J1024" s="438"/>
    </row>
    <row r="1025" spans="1:19" ht="13.5" hidden="1" thickBot="1">
      <c r="A1025" s="506">
        <f t="shared" si="1057"/>
        <v>0</v>
      </c>
      <c r="B1025" s="430"/>
      <c r="C1025" s="430"/>
      <c r="D1025" s="430"/>
      <c r="E1025" s="430"/>
      <c r="F1025" s="430"/>
      <c r="G1025" s="430"/>
      <c r="H1025" s="430"/>
      <c r="I1025" s="430"/>
      <c r="J1025" s="438"/>
    </row>
    <row r="1026" spans="1:19" ht="13.5" hidden="1" thickBot="1">
      <c r="A1026" s="506">
        <f t="shared" si="1057"/>
        <v>0</v>
      </c>
      <c r="B1026" s="485"/>
      <c r="C1026" s="438"/>
      <c r="D1026" s="438"/>
      <c r="E1026" s="486"/>
      <c r="F1026" s="486"/>
      <c r="G1026" s="486"/>
      <c r="H1026" s="486"/>
      <c r="I1026" s="486"/>
      <c r="J1026" s="486"/>
    </row>
    <row r="1027" spans="1:19" ht="13.5" hidden="1" thickBot="1">
      <c r="A1027" s="506">
        <f t="shared" si="1057"/>
        <v>0</v>
      </c>
      <c r="B1027" s="485"/>
      <c r="C1027" s="438"/>
      <c r="D1027" s="438"/>
      <c r="E1027" s="486"/>
      <c r="F1027" s="486"/>
      <c r="G1027" s="486"/>
      <c r="H1027" s="486"/>
      <c r="I1027" s="486"/>
      <c r="J1027" s="486"/>
    </row>
    <row r="1028" spans="1:19" ht="13.5" hidden="1" thickBot="1">
      <c r="A1028" s="506">
        <f t="shared" si="1057"/>
        <v>0</v>
      </c>
      <c r="B1028" s="485"/>
      <c r="C1028" s="438"/>
      <c r="D1028" s="438"/>
      <c r="E1028" s="486"/>
      <c r="F1028" s="486"/>
      <c r="G1028" s="486"/>
      <c r="H1028" s="486"/>
      <c r="I1028" s="486"/>
      <c r="J1028" s="486"/>
    </row>
    <row r="1029" spans="1:19" ht="13.5" hidden="1" thickBot="1">
      <c r="A1029" s="506">
        <f t="shared" si="1057"/>
        <v>0</v>
      </c>
      <c r="B1029" s="487"/>
      <c r="C1029" s="438"/>
      <c r="D1029" s="438"/>
      <c r="E1029" s="469"/>
      <c r="F1029" s="469"/>
      <c r="G1029" s="469"/>
      <c r="H1029" s="469"/>
      <c r="I1029" s="469"/>
      <c r="J1029" s="469"/>
    </row>
    <row r="1030" spans="1:19" ht="16.5" thickBot="1">
      <c r="A1030" s="506">
        <f t="shared" si="1057"/>
        <v>0</v>
      </c>
      <c r="B1030" s="494" t="s">
        <v>250</v>
      </c>
      <c r="C1030" s="461"/>
      <c r="D1030" s="462">
        <f t="shared" ref="D1030:J1030" si="1061">D$25</f>
        <v>2022</v>
      </c>
      <c r="E1030" s="462">
        <f t="shared" si="1061"/>
        <v>2023</v>
      </c>
      <c r="F1030" s="462">
        <f t="shared" si="1061"/>
        <v>2024</v>
      </c>
      <c r="G1030" s="462">
        <f t="shared" si="1061"/>
        <v>2025</v>
      </c>
      <c r="H1030" s="462">
        <f t="shared" si="1061"/>
        <v>2026</v>
      </c>
      <c r="I1030" s="462">
        <f t="shared" si="1061"/>
        <v>2027</v>
      </c>
      <c r="J1030" s="463">
        <f t="shared" si="1061"/>
        <v>2028</v>
      </c>
      <c r="L1030" s="508" t="str">
        <f>B1030</f>
        <v>Catégorie d'emploi 8 : xxx</v>
      </c>
      <c r="M1030" s="491">
        <v>2022</v>
      </c>
      <c r="N1030" s="492">
        <v>2023</v>
      </c>
      <c r="O1030" s="492">
        <v>2024</v>
      </c>
      <c r="P1030" s="492">
        <v>2025</v>
      </c>
      <c r="Q1030" s="492">
        <v>2026</v>
      </c>
      <c r="R1030" s="492">
        <v>2027</v>
      </c>
      <c r="S1030" s="493">
        <v>2028</v>
      </c>
    </row>
    <row r="1031" spans="1:19" ht="13.5" thickBot="1">
      <c r="A1031" s="506">
        <f t="shared" si="1057"/>
        <v>0</v>
      </c>
      <c r="B1031" s="464" t="s">
        <v>234</v>
      </c>
      <c r="C1031" s="464"/>
      <c r="D1031" s="438"/>
      <c r="E1031" s="438"/>
      <c r="F1031" s="438"/>
      <c r="G1031" s="438"/>
      <c r="H1031" s="438"/>
      <c r="I1031" s="438"/>
      <c r="J1031" s="465"/>
      <c r="L1031" s="435" t="s">
        <v>224</v>
      </c>
      <c r="M1031" s="436">
        <f>D1032-D1036</f>
        <v>0</v>
      </c>
      <c r="N1031" s="436">
        <f>E1032-E1036</f>
        <v>0</v>
      </c>
      <c r="O1031" s="436">
        <f t="shared" ref="O1031" si="1062">F1032-F1036</f>
        <v>0</v>
      </c>
      <c r="P1031" s="436">
        <f t="shared" ref="P1031" si="1063">G1032-G1036</f>
        <v>0</v>
      </c>
      <c r="Q1031" s="436">
        <f t="shared" ref="Q1031" si="1064">H1032-H1036</f>
        <v>0</v>
      </c>
      <c r="R1031" s="436">
        <f t="shared" ref="R1031" si="1065">I1032-I1036</f>
        <v>0</v>
      </c>
      <c r="S1031" s="436">
        <f t="shared" ref="S1031" si="1066">J1032-J1036</f>
        <v>0</v>
      </c>
    </row>
    <row r="1032" spans="1:19" ht="13.5" thickBot="1">
      <c r="A1032" s="506">
        <f t="shared" si="1057"/>
        <v>0</v>
      </c>
      <c r="B1032" s="466" t="s">
        <v>235</v>
      </c>
      <c r="C1032" s="467"/>
      <c r="D1032" s="495"/>
      <c r="E1032" s="495"/>
      <c r="F1032" s="495"/>
      <c r="G1032" s="495"/>
      <c r="H1032" s="495"/>
      <c r="I1032" s="495"/>
      <c r="J1032" s="496"/>
      <c r="L1032" s="441" t="s">
        <v>226</v>
      </c>
      <c r="M1032" s="442"/>
      <c r="N1032" s="436">
        <f t="shared" ref="N1032:S1032" si="1067">N1033+N1034</f>
        <v>0</v>
      </c>
      <c r="O1032" s="436">
        <f t="shared" si="1067"/>
        <v>0</v>
      </c>
      <c r="P1032" s="436">
        <f t="shared" si="1067"/>
        <v>0</v>
      </c>
      <c r="Q1032" s="436">
        <f t="shared" si="1067"/>
        <v>0</v>
      </c>
      <c r="R1032" s="436">
        <f t="shared" si="1067"/>
        <v>0</v>
      </c>
      <c r="S1032" s="436">
        <f t="shared" si="1067"/>
        <v>0</v>
      </c>
    </row>
    <row r="1033" spans="1:19" ht="13.5" thickBot="1">
      <c r="A1033" s="506">
        <f t="shared" si="1057"/>
        <v>0</v>
      </c>
      <c r="B1033" s="466" t="s">
        <v>236</v>
      </c>
      <c r="C1033" s="467"/>
      <c r="D1033" s="497"/>
      <c r="E1033" s="497"/>
      <c r="F1033" s="497"/>
      <c r="G1033" s="497"/>
      <c r="H1033" s="497"/>
      <c r="I1033" s="497"/>
      <c r="J1033" s="498"/>
      <c r="L1033" s="447" t="s">
        <v>228</v>
      </c>
      <c r="M1033" s="436">
        <f>(D1032*D1034)-(D1036*D1038)</f>
        <v>0</v>
      </c>
      <c r="N1033" s="436">
        <f>(E1032*E1034)-(E1036*E1038)</f>
        <v>0</v>
      </c>
      <c r="O1033" s="436">
        <f t="shared" ref="O1033" si="1068">(F1032*F1034)-(F1036*F1038)</f>
        <v>0</v>
      </c>
      <c r="P1033" s="436">
        <f t="shared" ref="P1033" si="1069">(G1032*G1034)-(G1036*G1038)</f>
        <v>0</v>
      </c>
      <c r="Q1033" s="436">
        <f t="shared" ref="Q1033" si="1070">(H1032*H1034)-(H1036*H1038)</f>
        <v>0</v>
      </c>
      <c r="R1033" s="436">
        <f t="shared" ref="R1033" si="1071">(I1032*I1034)-(I1036*I1038)</f>
        <v>0</v>
      </c>
      <c r="S1033" s="436">
        <f t="shared" ref="S1033" si="1072">(J1032*J1034)-(J1036*J1038)</f>
        <v>0</v>
      </c>
    </row>
    <row r="1034" spans="1:19" ht="13.5" thickBot="1">
      <c r="A1034" s="506">
        <f t="shared" si="1057"/>
        <v>0</v>
      </c>
      <c r="B1034" s="468" t="s">
        <v>237</v>
      </c>
      <c r="C1034" s="466"/>
      <c r="D1034" s="469">
        <f t="shared" ref="D1034:J1034" si="1073">(13-ROUND(D1033,1))/12</f>
        <v>1.0833333333333333</v>
      </c>
      <c r="E1034" s="469">
        <f t="shared" si="1073"/>
        <v>1.0833333333333333</v>
      </c>
      <c r="F1034" s="469">
        <f t="shared" si="1073"/>
        <v>1.0833333333333333</v>
      </c>
      <c r="G1034" s="469">
        <f t="shared" si="1073"/>
        <v>1.0833333333333333</v>
      </c>
      <c r="H1034" s="469">
        <f t="shared" si="1073"/>
        <v>1.0833333333333333</v>
      </c>
      <c r="I1034" s="469">
        <f t="shared" si="1073"/>
        <v>1.0833333333333333</v>
      </c>
      <c r="J1034" s="470">
        <f t="shared" si="1073"/>
        <v>1.0833333333333333</v>
      </c>
      <c r="L1034" s="452" t="s">
        <v>230</v>
      </c>
      <c r="M1034" s="442"/>
      <c r="N1034" s="436">
        <f>D1032*(1-D1034)-D1036*(1-D1038)</f>
        <v>0</v>
      </c>
      <c r="O1034" s="436">
        <f t="shared" ref="O1034" si="1074">E1032*(1-E1034)-E1036*(1-E1038)</f>
        <v>0</v>
      </c>
      <c r="P1034" s="436">
        <f t="shared" ref="P1034" si="1075">F1032*(1-F1034)-F1036*(1-F1038)</f>
        <v>0</v>
      </c>
      <c r="Q1034" s="436">
        <f t="shared" ref="Q1034" si="1076">G1032*(1-G1034)-G1036*(1-G1038)</f>
        <v>0</v>
      </c>
      <c r="R1034" s="436">
        <f t="shared" ref="R1034" si="1077">H1032*(1-H1034)-H1036*(1-H1038)</f>
        <v>0</v>
      </c>
      <c r="S1034" s="436">
        <f t="shared" ref="S1034" si="1078">I1032*(1-I1034)-I1036*(1-I1038)</f>
        <v>0</v>
      </c>
    </row>
    <row r="1035" spans="1:19">
      <c r="A1035" s="506">
        <f t="shared" si="1057"/>
        <v>0</v>
      </c>
      <c r="B1035" s="471" t="s">
        <v>238</v>
      </c>
      <c r="C1035" s="471"/>
      <c r="D1035" s="472"/>
      <c r="E1035" s="473"/>
      <c r="F1035" s="473"/>
      <c r="G1035" s="473"/>
      <c r="H1035" s="473"/>
      <c r="I1035" s="473"/>
      <c r="J1035" s="474"/>
    </row>
    <row r="1036" spans="1:19">
      <c r="A1036" s="506">
        <f t="shared" si="1057"/>
        <v>0</v>
      </c>
      <c r="B1036" s="466" t="s">
        <v>239</v>
      </c>
      <c r="C1036" s="467"/>
      <c r="D1036" s="495"/>
      <c r="E1036" s="495"/>
      <c r="F1036" s="495"/>
      <c r="G1036" s="495"/>
      <c r="H1036" s="495"/>
      <c r="I1036" s="495"/>
      <c r="J1036" s="496"/>
    </row>
    <row r="1037" spans="1:19">
      <c r="A1037" s="506">
        <f t="shared" si="1057"/>
        <v>0</v>
      </c>
      <c r="B1037" s="466" t="s">
        <v>240</v>
      </c>
      <c r="C1037" s="467"/>
      <c r="D1037" s="497"/>
      <c r="E1037" s="497"/>
      <c r="F1037" s="497"/>
      <c r="G1037" s="497"/>
      <c r="H1037" s="497"/>
      <c r="I1037" s="497"/>
      <c r="J1037" s="498"/>
    </row>
    <row r="1038" spans="1:19" ht="13.5" thickBot="1">
      <c r="A1038" s="506">
        <f t="shared" si="1057"/>
        <v>0</v>
      </c>
      <c r="B1038" s="468" t="s">
        <v>241</v>
      </c>
      <c r="C1038" s="475">
        <f>(13-C1037)/12</f>
        <v>1.0833333333333333</v>
      </c>
      <c r="D1038" s="469">
        <f t="shared" ref="D1038:J1038" si="1079">(13-ROUND(D1037,1))/12</f>
        <v>1.0833333333333333</v>
      </c>
      <c r="E1038" s="469">
        <f t="shared" si="1079"/>
        <v>1.0833333333333333</v>
      </c>
      <c r="F1038" s="469">
        <f t="shared" si="1079"/>
        <v>1.0833333333333333</v>
      </c>
      <c r="G1038" s="469">
        <f t="shared" si="1079"/>
        <v>1.0833333333333333</v>
      </c>
      <c r="H1038" s="469">
        <f t="shared" si="1079"/>
        <v>1.0833333333333333</v>
      </c>
      <c r="I1038" s="469">
        <f t="shared" si="1079"/>
        <v>1.0833333333333333</v>
      </c>
      <c r="J1038" s="470">
        <f t="shared" si="1079"/>
        <v>1.0833333333333333</v>
      </c>
    </row>
    <row r="1039" spans="1:19">
      <c r="A1039" s="506">
        <f t="shared" si="1057"/>
        <v>0</v>
      </c>
      <c r="B1039" s="431" t="s">
        <v>242</v>
      </c>
      <c r="C1039" s="476"/>
      <c r="D1039" s="477">
        <f>DATE(D$25,INT(D1033),1+30*(D1033-INT(D1033)))</f>
        <v>44531</v>
      </c>
      <c r="E1039" s="477">
        <f t="shared" ref="E1039:J1039" si="1080">DATE(E$25,INT(E1033),1+30*(E1033-INT(E1033)))</f>
        <v>44896</v>
      </c>
      <c r="F1039" s="477">
        <f t="shared" si="1080"/>
        <v>45261</v>
      </c>
      <c r="G1039" s="477">
        <f t="shared" si="1080"/>
        <v>45627</v>
      </c>
      <c r="H1039" s="477">
        <f t="shared" si="1080"/>
        <v>45992</v>
      </c>
      <c r="I1039" s="477">
        <f t="shared" si="1080"/>
        <v>46357</v>
      </c>
      <c r="J1039" s="478">
        <f t="shared" si="1080"/>
        <v>46722</v>
      </c>
    </row>
    <row r="1040" spans="1:19" ht="13.5" thickBot="1">
      <c r="A1040" s="506">
        <f t="shared" si="1057"/>
        <v>0</v>
      </c>
      <c r="B1040" s="479" t="s">
        <v>243</v>
      </c>
      <c r="C1040" s="480">
        <f>DATE(C$25,INT(C1037),1+30*(C1037-INT(C1037)))</f>
        <v>44166</v>
      </c>
      <c r="D1040" s="481">
        <f>DATE(D$25,INT(D1037),1+30*(D1037-INT(D1037)))</f>
        <v>44531</v>
      </c>
      <c r="E1040" s="481">
        <f t="shared" ref="E1040:J1040" si="1081">DATE(E$25,INT(E1037),1+30*(E1037-INT(E1037)))</f>
        <v>44896</v>
      </c>
      <c r="F1040" s="481">
        <f t="shared" si="1081"/>
        <v>45261</v>
      </c>
      <c r="G1040" s="481">
        <f t="shared" si="1081"/>
        <v>45627</v>
      </c>
      <c r="H1040" s="481">
        <f t="shared" si="1081"/>
        <v>45992</v>
      </c>
      <c r="I1040" s="481">
        <f t="shared" si="1081"/>
        <v>46357</v>
      </c>
      <c r="J1040" s="482">
        <f t="shared" si="1081"/>
        <v>46722</v>
      </c>
    </row>
    <row r="1041" spans="1:19" ht="6" customHeight="1" thickBot="1">
      <c r="A1041" s="506">
        <f t="shared" si="1057"/>
        <v>0</v>
      </c>
      <c r="B1041" s="430"/>
      <c r="C1041" s="430"/>
      <c r="D1041" s="430"/>
      <c r="E1041" s="430"/>
      <c r="F1041" s="430"/>
      <c r="G1041" s="430"/>
      <c r="H1041" s="430"/>
      <c r="I1041" s="430"/>
      <c r="J1041" s="438"/>
    </row>
    <row r="1042" spans="1:19" ht="13.5" hidden="1" thickBot="1">
      <c r="A1042" s="506">
        <f t="shared" si="1057"/>
        <v>0</v>
      </c>
      <c r="B1042" s="430"/>
      <c r="C1042" s="430"/>
      <c r="D1042" s="430"/>
      <c r="E1042" s="430"/>
      <c r="F1042" s="430"/>
      <c r="G1042" s="430"/>
      <c r="H1042" s="430"/>
      <c r="I1042" s="430"/>
      <c r="J1042" s="438"/>
    </row>
    <row r="1043" spans="1:19" ht="13.5" hidden="1" thickBot="1">
      <c r="A1043" s="506">
        <f t="shared" si="1057"/>
        <v>0</v>
      </c>
      <c r="B1043" s="485"/>
      <c r="C1043" s="438"/>
      <c r="D1043" s="438"/>
      <c r="E1043" s="486"/>
      <c r="F1043" s="486"/>
      <c r="G1043" s="486"/>
      <c r="H1043" s="486"/>
      <c r="I1043" s="486"/>
      <c r="J1043" s="486"/>
    </row>
    <row r="1044" spans="1:19" ht="13.5" hidden="1" thickBot="1">
      <c r="A1044" s="506">
        <f t="shared" si="1057"/>
        <v>0</v>
      </c>
      <c r="B1044" s="485"/>
      <c r="C1044" s="438"/>
      <c r="D1044" s="438"/>
      <c r="E1044" s="486"/>
      <c r="F1044" s="486"/>
      <c r="G1044" s="486"/>
      <c r="H1044" s="486"/>
      <c r="I1044" s="486"/>
      <c r="J1044" s="486"/>
    </row>
    <row r="1045" spans="1:19" ht="13.5" hidden="1" thickBot="1">
      <c r="A1045" s="506">
        <f t="shared" si="1057"/>
        <v>0</v>
      </c>
      <c r="B1045" s="485"/>
      <c r="C1045" s="438"/>
      <c r="D1045" s="438"/>
      <c r="E1045" s="486"/>
      <c r="F1045" s="486"/>
      <c r="G1045" s="486"/>
      <c r="H1045" s="486"/>
      <c r="I1045" s="486"/>
      <c r="J1045" s="486"/>
    </row>
    <row r="1046" spans="1:19" ht="13.5" hidden="1" thickBot="1">
      <c r="A1046" s="506">
        <f t="shared" si="1057"/>
        <v>0</v>
      </c>
      <c r="B1046" s="487"/>
      <c r="C1046" s="438"/>
      <c r="D1046" s="438"/>
      <c r="E1046" s="469"/>
      <c r="F1046" s="469"/>
      <c r="G1046" s="469"/>
      <c r="H1046" s="469"/>
      <c r="I1046" s="469"/>
      <c r="J1046" s="469"/>
    </row>
    <row r="1047" spans="1:19" ht="16.5" thickBot="1">
      <c r="A1047" s="506">
        <f t="shared" si="1057"/>
        <v>0</v>
      </c>
      <c r="B1047" s="494" t="s">
        <v>251</v>
      </c>
      <c r="C1047" s="461"/>
      <c r="D1047" s="462">
        <f t="shared" ref="D1047:J1047" si="1082">D$25</f>
        <v>2022</v>
      </c>
      <c r="E1047" s="462">
        <f t="shared" si="1082"/>
        <v>2023</v>
      </c>
      <c r="F1047" s="462">
        <f t="shared" si="1082"/>
        <v>2024</v>
      </c>
      <c r="G1047" s="462">
        <f t="shared" si="1082"/>
        <v>2025</v>
      </c>
      <c r="H1047" s="462">
        <f t="shared" si="1082"/>
        <v>2026</v>
      </c>
      <c r="I1047" s="462">
        <f t="shared" si="1082"/>
        <v>2027</v>
      </c>
      <c r="J1047" s="463">
        <f t="shared" si="1082"/>
        <v>2028</v>
      </c>
      <c r="L1047" s="508" t="str">
        <f>B1047</f>
        <v>Catégorie d'emploi 9 : xxx</v>
      </c>
      <c r="M1047" s="491">
        <v>2022</v>
      </c>
      <c r="N1047" s="492">
        <v>2023</v>
      </c>
      <c r="O1047" s="492">
        <v>2024</v>
      </c>
      <c r="P1047" s="492">
        <v>2025</v>
      </c>
      <c r="Q1047" s="492">
        <v>2026</v>
      </c>
      <c r="R1047" s="492">
        <v>2027</v>
      </c>
      <c r="S1047" s="493">
        <v>2028</v>
      </c>
    </row>
    <row r="1048" spans="1:19" ht="13.5" thickBot="1">
      <c r="A1048" s="506">
        <f t="shared" si="1057"/>
        <v>0</v>
      </c>
      <c r="B1048" s="464" t="s">
        <v>234</v>
      </c>
      <c r="C1048" s="464"/>
      <c r="D1048" s="438"/>
      <c r="E1048" s="438"/>
      <c r="F1048" s="438"/>
      <c r="G1048" s="438"/>
      <c r="H1048" s="438"/>
      <c r="I1048" s="438"/>
      <c r="J1048" s="465"/>
      <c r="L1048" s="435" t="s">
        <v>224</v>
      </c>
      <c r="M1048" s="436">
        <f>D1049-D1053</f>
        <v>0</v>
      </c>
      <c r="N1048" s="436">
        <f>E1049-E1053</f>
        <v>0</v>
      </c>
      <c r="O1048" s="436">
        <f t="shared" ref="O1048" si="1083">F1049-F1053</f>
        <v>0</v>
      </c>
      <c r="P1048" s="436">
        <f t="shared" ref="P1048" si="1084">G1049-G1053</f>
        <v>0</v>
      </c>
      <c r="Q1048" s="436">
        <f t="shared" ref="Q1048" si="1085">H1049-H1053</f>
        <v>0</v>
      </c>
      <c r="R1048" s="436">
        <f t="shared" ref="R1048" si="1086">I1049-I1053</f>
        <v>0</v>
      </c>
      <c r="S1048" s="436">
        <f t="shared" ref="S1048" si="1087">J1049-J1053</f>
        <v>0</v>
      </c>
    </row>
    <row r="1049" spans="1:19" ht="13.5" thickBot="1">
      <c r="A1049" s="506">
        <f t="shared" si="1057"/>
        <v>0</v>
      </c>
      <c r="B1049" s="466" t="s">
        <v>235</v>
      </c>
      <c r="C1049" s="467"/>
      <c r="D1049" s="495"/>
      <c r="E1049" s="495"/>
      <c r="F1049" s="495"/>
      <c r="G1049" s="495"/>
      <c r="H1049" s="495"/>
      <c r="I1049" s="495"/>
      <c r="J1049" s="496"/>
      <c r="L1049" s="441" t="s">
        <v>226</v>
      </c>
      <c r="M1049" s="442"/>
      <c r="N1049" s="436">
        <f t="shared" ref="N1049:S1049" si="1088">N1050+N1051</f>
        <v>0</v>
      </c>
      <c r="O1049" s="436">
        <f t="shared" si="1088"/>
        <v>0</v>
      </c>
      <c r="P1049" s="436">
        <f t="shared" si="1088"/>
        <v>0</v>
      </c>
      <c r="Q1049" s="436">
        <f t="shared" si="1088"/>
        <v>0</v>
      </c>
      <c r="R1049" s="436">
        <f t="shared" si="1088"/>
        <v>0</v>
      </c>
      <c r="S1049" s="436">
        <f t="shared" si="1088"/>
        <v>0</v>
      </c>
    </row>
    <row r="1050" spans="1:19" ht="13.5" thickBot="1">
      <c r="A1050" s="506">
        <f t="shared" si="1057"/>
        <v>0</v>
      </c>
      <c r="B1050" s="466" t="s">
        <v>236</v>
      </c>
      <c r="C1050" s="467"/>
      <c r="D1050" s="497"/>
      <c r="E1050" s="497"/>
      <c r="F1050" s="497"/>
      <c r="G1050" s="497"/>
      <c r="H1050" s="497"/>
      <c r="I1050" s="497"/>
      <c r="J1050" s="498"/>
      <c r="L1050" s="447" t="s">
        <v>228</v>
      </c>
      <c r="M1050" s="436">
        <f>(D1049*D1051)-(D1053*D1055)</f>
        <v>0</v>
      </c>
      <c r="N1050" s="436">
        <f>(E1049*E1051)-(E1053*E1055)</f>
        <v>0</v>
      </c>
      <c r="O1050" s="436">
        <f t="shared" ref="O1050" si="1089">(F1049*F1051)-(F1053*F1055)</f>
        <v>0</v>
      </c>
      <c r="P1050" s="436">
        <f t="shared" ref="P1050" si="1090">(G1049*G1051)-(G1053*G1055)</f>
        <v>0</v>
      </c>
      <c r="Q1050" s="436">
        <f t="shared" ref="Q1050" si="1091">(H1049*H1051)-(H1053*H1055)</f>
        <v>0</v>
      </c>
      <c r="R1050" s="436">
        <f t="shared" ref="R1050" si="1092">(I1049*I1051)-(I1053*I1055)</f>
        <v>0</v>
      </c>
      <c r="S1050" s="436">
        <f t="shared" ref="S1050" si="1093">(J1049*J1051)-(J1053*J1055)</f>
        <v>0</v>
      </c>
    </row>
    <row r="1051" spans="1:19" ht="13.5" thickBot="1">
      <c r="A1051" s="506">
        <f t="shared" si="1057"/>
        <v>0</v>
      </c>
      <c r="B1051" s="468" t="s">
        <v>237</v>
      </c>
      <c r="C1051" s="466"/>
      <c r="D1051" s="469">
        <f t="shared" ref="D1051:J1051" si="1094">(13-ROUND(D1050,1))/12</f>
        <v>1.0833333333333333</v>
      </c>
      <c r="E1051" s="469">
        <f t="shared" si="1094"/>
        <v>1.0833333333333333</v>
      </c>
      <c r="F1051" s="469">
        <f t="shared" si="1094"/>
        <v>1.0833333333333333</v>
      </c>
      <c r="G1051" s="469">
        <f t="shared" si="1094"/>
        <v>1.0833333333333333</v>
      </c>
      <c r="H1051" s="469">
        <f t="shared" si="1094"/>
        <v>1.0833333333333333</v>
      </c>
      <c r="I1051" s="469">
        <f t="shared" si="1094"/>
        <v>1.0833333333333333</v>
      </c>
      <c r="J1051" s="470">
        <f t="shared" si="1094"/>
        <v>1.0833333333333333</v>
      </c>
      <c r="L1051" s="452" t="s">
        <v>230</v>
      </c>
      <c r="M1051" s="442"/>
      <c r="N1051" s="436">
        <f>D1049*(1-D1051)-D1053*(1-D1055)</f>
        <v>0</v>
      </c>
      <c r="O1051" s="436">
        <f t="shared" ref="O1051" si="1095">E1049*(1-E1051)-E1053*(1-E1055)</f>
        <v>0</v>
      </c>
      <c r="P1051" s="436">
        <f t="shared" ref="P1051" si="1096">F1049*(1-F1051)-F1053*(1-F1055)</f>
        <v>0</v>
      </c>
      <c r="Q1051" s="436">
        <f t="shared" ref="Q1051" si="1097">G1049*(1-G1051)-G1053*(1-G1055)</f>
        <v>0</v>
      </c>
      <c r="R1051" s="436">
        <f t="shared" ref="R1051" si="1098">H1049*(1-H1051)-H1053*(1-H1055)</f>
        <v>0</v>
      </c>
      <c r="S1051" s="436">
        <f t="shared" ref="S1051" si="1099">I1049*(1-I1051)-I1053*(1-I1055)</f>
        <v>0</v>
      </c>
    </row>
    <row r="1052" spans="1:19">
      <c r="A1052" s="506">
        <f t="shared" si="1057"/>
        <v>0</v>
      </c>
      <c r="B1052" s="471" t="s">
        <v>238</v>
      </c>
      <c r="C1052" s="471"/>
      <c r="D1052" s="472"/>
      <c r="E1052" s="473"/>
      <c r="F1052" s="473"/>
      <c r="G1052" s="473"/>
      <c r="H1052" s="473"/>
      <c r="I1052" s="473"/>
      <c r="J1052" s="474"/>
    </row>
    <row r="1053" spans="1:19">
      <c r="A1053" s="506">
        <f t="shared" si="1057"/>
        <v>0</v>
      </c>
      <c r="B1053" s="466" t="s">
        <v>239</v>
      </c>
      <c r="C1053" s="467"/>
      <c r="D1053" s="495"/>
      <c r="E1053" s="495"/>
      <c r="F1053" s="495"/>
      <c r="G1053" s="495"/>
      <c r="H1053" s="495"/>
      <c r="I1053" s="495"/>
      <c r="J1053" s="496"/>
    </row>
    <row r="1054" spans="1:19">
      <c r="A1054" s="506">
        <f t="shared" si="1057"/>
        <v>0</v>
      </c>
      <c r="B1054" s="466" t="s">
        <v>240</v>
      </c>
      <c r="C1054" s="467"/>
      <c r="D1054" s="497"/>
      <c r="E1054" s="497"/>
      <c r="F1054" s="497"/>
      <c r="G1054" s="497"/>
      <c r="H1054" s="497"/>
      <c r="I1054" s="497"/>
      <c r="J1054" s="498"/>
    </row>
    <row r="1055" spans="1:19" ht="13.5" thickBot="1">
      <c r="A1055" s="506">
        <f t="shared" si="1057"/>
        <v>0</v>
      </c>
      <c r="B1055" s="468" t="s">
        <v>241</v>
      </c>
      <c r="C1055" s="475">
        <f>(13-C1054)/12</f>
        <v>1.0833333333333333</v>
      </c>
      <c r="D1055" s="469">
        <f t="shared" ref="D1055:J1055" si="1100">(13-ROUND(D1054,1))/12</f>
        <v>1.0833333333333333</v>
      </c>
      <c r="E1055" s="469">
        <f t="shared" si="1100"/>
        <v>1.0833333333333333</v>
      </c>
      <c r="F1055" s="469">
        <f t="shared" si="1100"/>
        <v>1.0833333333333333</v>
      </c>
      <c r="G1055" s="469">
        <f t="shared" si="1100"/>
        <v>1.0833333333333333</v>
      </c>
      <c r="H1055" s="469">
        <f t="shared" si="1100"/>
        <v>1.0833333333333333</v>
      </c>
      <c r="I1055" s="469">
        <f t="shared" si="1100"/>
        <v>1.0833333333333333</v>
      </c>
      <c r="J1055" s="470">
        <f t="shared" si="1100"/>
        <v>1.0833333333333333</v>
      </c>
    </row>
    <row r="1056" spans="1:19">
      <c r="A1056" s="506">
        <f t="shared" si="1057"/>
        <v>0</v>
      </c>
      <c r="B1056" s="431" t="s">
        <v>242</v>
      </c>
      <c r="C1056" s="476"/>
      <c r="D1056" s="477">
        <f>DATE(D$25,INT(D1050),1+30*(D1050-INT(D1050)))</f>
        <v>44531</v>
      </c>
      <c r="E1056" s="477">
        <f t="shared" ref="E1056:J1056" si="1101">DATE(E$25,INT(E1050),1+30*(E1050-INT(E1050)))</f>
        <v>44896</v>
      </c>
      <c r="F1056" s="477">
        <f t="shared" si="1101"/>
        <v>45261</v>
      </c>
      <c r="G1056" s="477">
        <f t="shared" si="1101"/>
        <v>45627</v>
      </c>
      <c r="H1056" s="477">
        <f t="shared" si="1101"/>
        <v>45992</v>
      </c>
      <c r="I1056" s="477">
        <f t="shared" si="1101"/>
        <v>46357</v>
      </c>
      <c r="J1056" s="478">
        <f t="shared" si="1101"/>
        <v>46722</v>
      </c>
    </row>
    <row r="1057" spans="1:19" ht="13.5" thickBot="1">
      <c r="A1057" s="506">
        <f t="shared" si="1057"/>
        <v>0</v>
      </c>
      <c r="B1057" s="479" t="s">
        <v>243</v>
      </c>
      <c r="C1057" s="480">
        <f>DATE(C$25,INT(C1054),1+30*(C1054-INT(C1054)))</f>
        <v>44166</v>
      </c>
      <c r="D1057" s="481">
        <f>DATE(D$25,INT(D1054),1+30*(D1054-INT(D1054)))</f>
        <v>44531</v>
      </c>
      <c r="E1057" s="481">
        <f t="shared" ref="E1057:J1057" si="1102">DATE(E$25,INT(E1054),1+30*(E1054-INT(E1054)))</f>
        <v>44896</v>
      </c>
      <c r="F1057" s="481">
        <f t="shared" si="1102"/>
        <v>45261</v>
      </c>
      <c r="G1057" s="481">
        <f t="shared" si="1102"/>
        <v>45627</v>
      </c>
      <c r="H1057" s="481">
        <f t="shared" si="1102"/>
        <v>45992</v>
      </c>
      <c r="I1057" s="481">
        <f t="shared" si="1102"/>
        <v>46357</v>
      </c>
      <c r="J1057" s="482">
        <f t="shared" si="1102"/>
        <v>46722</v>
      </c>
    </row>
    <row r="1058" spans="1:19" ht="6" customHeight="1" thickBot="1">
      <c r="A1058" s="506">
        <f t="shared" si="1057"/>
        <v>0</v>
      </c>
      <c r="B1058" s="488"/>
      <c r="C1058" s="489"/>
      <c r="D1058" s="489"/>
      <c r="E1058" s="489"/>
      <c r="F1058" s="489"/>
      <c r="G1058" s="489"/>
      <c r="H1058" s="489"/>
      <c r="I1058" s="489"/>
      <c r="J1058" s="490"/>
    </row>
    <row r="1059" spans="1:19" ht="13.5" hidden="1" thickBot="1">
      <c r="A1059" s="506">
        <f t="shared" si="1057"/>
        <v>0</v>
      </c>
      <c r="B1059" s="430"/>
      <c r="C1059" s="430"/>
      <c r="D1059" s="430"/>
      <c r="E1059" s="430"/>
      <c r="F1059" s="430"/>
      <c r="G1059" s="430"/>
      <c r="H1059" s="430"/>
      <c r="I1059" s="430"/>
      <c r="J1059" s="438"/>
    </row>
    <row r="1060" spans="1:19" ht="13.5" hidden="1" thickBot="1">
      <c r="A1060" s="506">
        <f t="shared" si="1057"/>
        <v>0</v>
      </c>
      <c r="B1060" s="485"/>
      <c r="C1060" s="438"/>
      <c r="D1060" s="438"/>
      <c r="E1060" s="486"/>
      <c r="F1060" s="486"/>
      <c r="G1060" s="486"/>
      <c r="H1060" s="486"/>
      <c r="I1060" s="486"/>
      <c r="J1060" s="486"/>
    </row>
    <row r="1061" spans="1:19" ht="13.5" hidden="1" thickBot="1">
      <c r="A1061" s="506">
        <f t="shared" si="1057"/>
        <v>0</v>
      </c>
      <c r="B1061" s="485"/>
      <c r="C1061" s="438"/>
      <c r="D1061" s="438"/>
      <c r="E1061" s="486"/>
      <c r="F1061" s="486"/>
      <c r="G1061" s="486"/>
      <c r="H1061" s="486"/>
      <c r="I1061" s="486"/>
      <c r="J1061" s="486"/>
    </row>
    <row r="1062" spans="1:19" ht="13.5" hidden="1" thickBot="1">
      <c r="A1062" s="506">
        <f t="shared" si="1057"/>
        <v>0</v>
      </c>
      <c r="B1062" s="485"/>
      <c r="C1062" s="438"/>
      <c r="D1062" s="438"/>
      <c r="E1062" s="486"/>
      <c r="F1062" s="486"/>
      <c r="G1062" s="486"/>
      <c r="H1062" s="486"/>
      <c r="I1062" s="486"/>
      <c r="J1062" s="486"/>
    </row>
    <row r="1063" spans="1:19" ht="13.5" hidden="1" thickBot="1">
      <c r="A1063" s="506">
        <f t="shared" si="1057"/>
        <v>0</v>
      </c>
      <c r="B1063" s="487"/>
      <c r="C1063" s="438"/>
      <c r="D1063" s="438"/>
      <c r="E1063" s="469"/>
      <c r="F1063" s="469"/>
      <c r="G1063" s="469"/>
      <c r="H1063" s="469"/>
      <c r="I1063" s="469"/>
      <c r="J1063" s="469"/>
    </row>
    <row r="1064" spans="1:19" ht="16.5" thickBot="1">
      <c r="A1064" s="506">
        <f t="shared" si="1057"/>
        <v>0</v>
      </c>
      <c r="B1064" s="494" t="s">
        <v>252</v>
      </c>
      <c r="C1064" s="461"/>
      <c r="D1064" s="462">
        <f t="shared" ref="D1064:J1064" si="1103">D$25</f>
        <v>2022</v>
      </c>
      <c r="E1064" s="462">
        <f t="shared" si="1103"/>
        <v>2023</v>
      </c>
      <c r="F1064" s="462">
        <f t="shared" si="1103"/>
        <v>2024</v>
      </c>
      <c r="G1064" s="462">
        <f t="shared" si="1103"/>
        <v>2025</v>
      </c>
      <c r="H1064" s="462">
        <f t="shared" si="1103"/>
        <v>2026</v>
      </c>
      <c r="I1064" s="462">
        <f t="shared" si="1103"/>
        <v>2027</v>
      </c>
      <c r="J1064" s="463">
        <f t="shared" si="1103"/>
        <v>2028</v>
      </c>
      <c r="L1064" s="508" t="str">
        <f>B1064</f>
        <v>Catégorie d'emploi 10 : xxx</v>
      </c>
      <c r="M1064" s="491">
        <v>2022</v>
      </c>
      <c r="N1064" s="492">
        <v>2023</v>
      </c>
      <c r="O1064" s="492">
        <v>2024</v>
      </c>
      <c r="P1064" s="492">
        <v>2025</v>
      </c>
      <c r="Q1064" s="492">
        <v>2026</v>
      </c>
      <c r="R1064" s="492">
        <v>2027</v>
      </c>
      <c r="S1064" s="493">
        <v>2028</v>
      </c>
    </row>
    <row r="1065" spans="1:19" ht="13.5" thickBot="1">
      <c r="A1065" s="506">
        <f t="shared" si="1057"/>
        <v>0</v>
      </c>
      <c r="B1065" s="464" t="s">
        <v>234</v>
      </c>
      <c r="C1065" s="464"/>
      <c r="D1065" s="438"/>
      <c r="E1065" s="438"/>
      <c r="F1065" s="438"/>
      <c r="G1065" s="438"/>
      <c r="H1065" s="438"/>
      <c r="I1065" s="438"/>
      <c r="J1065" s="465"/>
      <c r="L1065" s="435" t="s">
        <v>224</v>
      </c>
      <c r="M1065" s="436">
        <f>D1066-D1070</f>
        <v>0</v>
      </c>
      <c r="N1065" s="436">
        <f>E1066-E1070</f>
        <v>0</v>
      </c>
      <c r="O1065" s="436">
        <f t="shared" ref="O1065" si="1104">F1066-F1070</f>
        <v>0</v>
      </c>
      <c r="P1065" s="436">
        <f t="shared" ref="P1065" si="1105">G1066-G1070</f>
        <v>0</v>
      </c>
      <c r="Q1065" s="436">
        <f t="shared" ref="Q1065" si="1106">H1066-H1070</f>
        <v>0</v>
      </c>
      <c r="R1065" s="436">
        <f t="shared" ref="R1065" si="1107">I1066-I1070</f>
        <v>0</v>
      </c>
      <c r="S1065" s="436">
        <f t="shared" ref="S1065" si="1108">J1066-J1070</f>
        <v>0</v>
      </c>
    </row>
    <row r="1066" spans="1:19" ht="13.5" thickBot="1">
      <c r="A1066" s="506">
        <f t="shared" si="1057"/>
        <v>0</v>
      </c>
      <c r="B1066" s="466" t="s">
        <v>235</v>
      </c>
      <c r="C1066" s="467"/>
      <c r="D1066" s="495"/>
      <c r="E1066" s="495"/>
      <c r="F1066" s="495"/>
      <c r="G1066" s="495"/>
      <c r="H1066" s="495"/>
      <c r="I1066" s="495"/>
      <c r="J1066" s="496"/>
      <c r="L1066" s="441" t="s">
        <v>226</v>
      </c>
      <c r="M1066" s="442"/>
      <c r="N1066" s="436">
        <f t="shared" ref="N1066:S1066" si="1109">N1067+N1068</f>
        <v>0</v>
      </c>
      <c r="O1066" s="436">
        <f t="shared" si="1109"/>
        <v>0</v>
      </c>
      <c r="P1066" s="436">
        <f t="shared" si="1109"/>
        <v>0</v>
      </c>
      <c r="Q1066" s="436">
        <f t="shared" si="1109"/>
        <v>0</v>
      </c>
      <c r="R1066" s="436">
        <f t="shared" si="1109"/>
        <v>0</v>
      </c>
      <c r="S1066" s="436">
        <f t="shared" si="1109"/>
        <v>0</v>
      </c>
    </row>
    <row r="1067" spans="1:19" ht="13.5" thickBot="1">
      <c r="A1067" s="506">
        <f t="shared" si="1057"/>
        <v>0</v>
      </c>
      <c r="B1067" s="466" t="s">
        <v>236</v>
      </c>
      <c r="C1067" s="467"/>
      <c r="D1067" s="497"/>
      <c r="E1067" s="497"/>
      <c r="F1067" s="497"/>
      <c r="G1067" s="497"/>
      <c r="H1067" s="497"/>
      <c r="I1067" s="497"/>
      <c r="J1067" s="498"/>
      <c r="L1067" s="447" t="s">
        <v>228</v>
      </c>
      <c r="M1067" s="436">
        <f>(D1066*D1068)-(D1070*D1072)</f>
        <v>0</v>
      </c>
      <c r="N1067" s="436">
        <f>(E1066*E1068)-(E1070*E1072)</f>
        <v>0</v>
      </c>
      <c r="O1067" s="436">
        <f t="shared" ref="O1067" si="1110">(F1066*F1068)-(F1070*F1072)</f>
        <v>0</v>
      </c>
      <c r="P1067" s="436">
        <f t="shared" ref="P1067" si="1111">(G1066*G1068)-(G1070*G1072)</f>
        <v>0</v>
      </c>
      <c r="Q1067" s="436">
        <f t="shared" ref="Q1067" si="1112">(H1066*H1068)-(H1070*H1072)</f>
        <v>0</v>
      </c>
      <c r="R1067" s="436">
        <f t="shared" ref="R1067" si="1113">(I1066*I1068)-(I1070*I1072)</f>
        <v>0</v>
      </c>
      <c r="S1067" s="436">
        <f t="shared" ref="S1067" si="1114">(J1066*J1068)-(J1070*J1072)</f>
        <v>0</v>
      </c>
    </row>
    <row r="1068" spans="1:19" ht="13.5" thickBot="1">
      <c r="A1068" s="506">
        <f t="shared" si="1057"/>
        <v>0</v>
      </c>
      <c r="B1068" s="468" t="s">
        <v>237</v>
      </c>
      <c r="C1068" s="466"/>
      <c r="D1068" s="469">
        <f t="shared" ref="D1068:J1068" si="1115">(13-ROUND(D1067,1))/12</f>
        <v>1.0833333333333333</v>
      </c>
      <c r="E1068" s="469">
        <f t="shared" si="1115"/>
        <v>1.0833333333333333</v>
      </c>
      <c r="F1068" s="469">
        <f t="shared" si="1115"/>
        <v>1.0833333333333333</v>
      </c>
      <c r="G1068" s="469">
        <f t="shared" si="1115"/>
        <v>1.0833333333333333</v>
      </c>
      <c r="H1068" s="469">
        <f t="shared" si="1115"/>
        <v>1.0833333333333333</v>
      </c>
      <c r="I1068" s="469">
        <f t="shared" si="1115"/>
        <v>1.0833333333333333</v>
      </c>
      <c r="J1068" s="470">
        <f t="shared" si="1115"/>
        <v>1.0833333333333333</v>
      </c>
      <c r="L1068" s="452" t="s">
        <v>230</v>
      </c>
      <c r="M1068" s="442"/>
      <c r="N1068" s="436">
        <f>D1066*(1-D1068)-D1070*(1-D1072)</f>
        <v>0</v>
      </c>
      <c r="O1068" s="436">
        <f t="shared" ref="O1068" si="1116">E1066*(1-E1068)-E1070*(1-E1072)</f>
        <v>0</v>
      </c>
      <c r="P1068" s="436">
        <f t="shared" ref="P1068" si="1117">F1066*(1-F1068)-F1070*(1-F1072)</f>
        <v>0</v>
      </c>
      <c r="Q1068" s="436">
        <f t="shared" ref="Q1068" si="1118">G1066*(1-G1068)-G1070*(1-G1072)</f>
        <v>0</v>
      </c>
      <c r="R1068" s="436">
        <f t="shared" ref="R1068" si="1119">H1066*(1-H1068)-H1070*(1-H1072)</f>
        <v>0</v>
      </c>
      <c r="S1068" s="436">
        <f t="shared" ref="S1068" si="1120">I1066*(1-I1068)-I1070*(1-I1072)</f>
        <v>0</v>
      </c>
    </row>
    <row r="1069" spans="1:19">
      <c r="A1069" s="506">
        <f t="shared" si="1057"/>
        <v>0</v>
      </c>
      <c r="B1069" s="471" t="s">
        <v>238</v>
      </c>
      <c r="C1069" s="471"/>
      <c r="D1069" s="472"/>
      <c r="E1069" s="473"/>
      <c r="F1069" s="473"/>
      <c r="G1069" s="473"/>
      <c r="H1069" s="473"/>
      <c r="I1069" s="473"/>
      <c r="J1069" s="474"/>
    </row>
    <row r="1070" spans="1:19">
      <c r="A1070" s="506">
        <f t="shared" si="1057"/>
        <v>0</v>
      </c>
      <c r="B1070" s="466" t="s">
        <v>239</v>
      </c>
      <c r="C1070" s="467"/>
      <c r="D1070" s="495"/>
      <c r="E1070" s="495"/>
      <c r="F1070" s="495"/>
      <c r="G1070" s="495"/>
      <c r="H1070" s="495"/>
      <c r="I1070" s="495"/>
      <c r="J1070" s="496"/>
    </row>
    <row r="1071" spans="1:19">
      <c r="A1071" s="506">
        <f t="shared" si="1057"/>
        <v>0</v>
      </c>
      <c r="B1071" s="466" t="s">
        <v>240</v>
      </c>
      <c r="C1071" s="467"/>
      <c r="D1071" s="497"/>
      <c r="E1071" s="497"/>
      <c r="F1071" s="497"/>
      <c r="G1071" s="497"/>
      <c r="H1071" s="497"/>
      <c r="I1071" s="497"/>
      <c r="J1071" s="498"/>
    </row>
    <row r="1072" spans="1:19" ht="13.5" thickBot="1">
      <c r="A1072" s="506">
        <f t="shared" si="1057"/>
        <v>0</v>
      </c>
      <c r="B1072" s="468" t="s">
        <v>241</v>
      </c>
      <c r="C1072" s="475">
        <f>(13-C1071)/12</f>
        <v>1.0833333333333333</v>
      </c>
      <c r="D1072" s="469">
        <f t="shared" ref="D1072:J1072" si="1121">(13-ROUND(D1071,1))/12</f>
        <v>1.0833333333333333</v>
      </c>
      <c r="E1072" s="469">
        <f t="shared" si="1121"/>
        <v>1.0833333333333333</v>
      </c>
      <c r="F1072" s="469">
        <f t="shared" si="1121"/>
        <v>1.0833333333333333</v>
      </c>
      <c r="G1072" s="469">
        <f t="shared" si="1121"/>
        <v>1.0833333333333333</v>
      </c>
      <c r="H1072" s="469">
        <f t="shared" si="1121"/>
        <v>1.0833333333333333</v>
      </c>
      <c r="I1072" s="469">
        <f t="shared" si="1121"/>
        <v>1.0833333333333333</v>
      </c>
      <c r="J1072" s="470">
        <f t="shared" si="1121"/>
        <v>1.0833333333333333</v>
      </c>
    </row>
    <row r="1073" spans="1:19">
      <c r="A1073" s="506">
        <f t="shared" si="1057"/>
        <v>0</v>
      </c>
      <c r="B1073" s="431" t="s">
        <v>242</v>
      </c>
      <c r="C1073" s="476"/>
      <c r="D1073" s="477">
        <f>DATE(D$25,INT(D1067),1+30*(D1067-INT(D1067)))</f>
        <v>44531</v>
      </c>
      <c r="E1073" s="477">
        <f t="shared" ref="E1073:J1073" si="1122">DATE(E$25,INT(E1067),1+30*(E1067-INT(E1067)))</f>
        <v>44896</v>
      </c>
      <c r="F1073" s="477">
        <f t="shared" si="1122"/>
        <v>45261</v>
      </c>
      <c r="G1073" s="477">
        <f t="shared" si="1122"/>
        <v>45627</v>
      </c>
      <c r="H1073" s="477">
        <f t="shared" si="1122"/>
        <v>45992</v>
      </c>
      <c r="I1073" s="477">
        <f t="shared" si="1122"/>
        <v>46357</v>
      </c>
      <c r="J1073" s="478">
        <f t="shared" si="1122"/>
        <v>46722</v>
      </c>
    </row>
    <row r="1074" spans="1:19" ht="13.5" thickBot="1">
      <c r="A1074" s="506">
        <f t="shared" si="1057"/>
        <v>0</v>
      </c>
      <c r="B1074" s="479" t="s">
        <v>243</v>
      </c>
      <c r="C1074" s="480">
        <f>DATE(C$25,INT(C1071),1+30*(C1071-INT(C1071)))</f>
        <v>44166</v>
      </c>
      <c r="D1074" s="481">
        <f>DATE(D$25,INT(D1071),1+30*(D1071-INT(D1071)))</f>
        <v>44531</v>
      </c>
      <c r="E1074" s="481">
        <f t="shared" ref="E1074:J1074" si="1123">DATE(E$25,INT(E1071),1+30*(E1071-INT(E1071)))</f>
        <v>44896</v>
      </c>
      <c r="F1074" s="481">
        <f t="shared" si="1123"/>
        <v>45261</v>
      </c>
      <c r="G1074" s="481">
        <f t="shared" si="1123"/>
        <v>45627</v>
      </c>
      <c r="H1074" s="481">
        <f t="shared" si="1123"/>
        <v>45992</v>
      </c>
      <c r="I1074" s="481">
        <f t="shared" si="1123"/>
        <v>46357</v>
      </c>
      <c r="J1074" s="482">
        <f t="shared" si="1123"/>
        <v>46722</v>
      </c>
    </row>
    <row r="1075" spans="1:19" ht="6" customHeight="1" thickBot="1">
      <c r="A1075" s="506">
        <f t="shared" si="1057"/>
        <v>0</v>
      </c>
      <c r="B1075" s="430"/>
      <c r="C1075" s="430"/>
      <c r="D1075" s="430"/>
      <c r="E1075" s="430"/>
      <c r="F1075" s="430"/>
      <c r="G1075" s="430"/>
      <c r="H1075" s="430"/>
      <c r="I1075" s="430"/>
      <c r="J1075" s="438"/>
    </row>
    <row r="1076" spans="1:19" ht="13.5" hidden="1" thickBot="1">
      <c r="A1076" s="506">
        <f t="shared" si="1057"/>
        <v>0</v>
      </c>
      <c r="B1076" s="430"/>
      <c r="C1076" s="430"/>
      <c r="D1076" s="430"/>
      <c r="E1076" s="430"/>
      <c r="F1076" s="430"/>
      <c r="G1076" s="430"/>
      <c r="H1076" s="430"/>
      <c r="I1076" s="430"/>
      <c r="J1076" s="438"/>
    </row>
    <row r="1077" spans="1:19" ht="13.5" hidden="1" thickBot="1">
      <c r="A1077" s="506">
        <f t="shared" si="1057"/>
        <v>0</v>
      </c>
      <c r="B1077" s="485"/>
      <c r="C1077" s="438"/>
      <c r="D1077" s="438"/>
      <c r="E1077" s="486"/>
      <c r="F1077" s="486"/>
      <c r="G1077" s="486"/>
      <c r="H1077" s="486"/>
      <c r="I1077" s="486"/>
      <c r="J1077" s="486"/>
    </row>
    <row r="1078" spans="1:19" ht="13.5" hidden="1" thickBot="1">
      <c r="A1078" s="506">
        <f t="shared" si="1057"/>
        <v>0</v>
      </c>
      <c r="B1078" s="485"/>
      <c r="C1078" s="438"/>
      <c r="D1078" s="438"/>
      <c r="E1078" s="486"/>
      <c r="F1078" s="486"/>
      <c r="G1078" s="486"/>
      <c r="H1078" s="486"/>
      <c r="I1078" s="486"/>
      <c r="J1078" s="486"/>
    </row>
    <row r="1079" spans="1:19" ht="13.5" hidden="1" thickBot="1">
      <c r="A1079" s="506">
        <f t="shared" si="1057"/>
        <v>0</v>
      </c>
      <c r="B1079" s="485"/>
      <c r="C1079" s="438"/>
      <c r="D1079" s="438"/>
      <c r="E1079" s="486"/>
      <c r="F1079" s="486"/>
      <c r="G1079" s="486"/>
      <c r="H1079" s="486"/>
      <c r="I1079" s="486"/>
      <c r="J1079" s="486"/>
    </row>
    <row r="1080" spans="1:19" ht="13.5" hidden="1" thickBot="1">
      <c r="A1080" s="506">
        <f t="shared" si="1057"/>
        <v>0</v>
      </c>
      <c r="B1080" s="487"/>
      <c r="C1080" s="438"/>
      <c r="D1080" s="438"/>
      <c r="E1080" s="469"/>
      <c r="F1080" s="469"/>
      <c r="G1080" s="469"/>
      <c r="H1080" s="469"/>
      <c r="I1080" s="469"/>
      <c r="J1080" s="469"/>
    </row>
    <row r="1081" spans="1:19" ht="16.5" thickBot="1">
      <c r="A1081" s="506">
        <f t="shared" si="1057"/>
        <v>0</v>
      </c>
      <c r="B1081" s="494" t="s">
        <v>253</v>
      </c>
      <c r="C1081" s="461"/>
      <c r="D1081" s="462">
        <f t="shared" ref="D1081:J1081" si="1124">D$25</f>
        <v>2022</v>
      </c>
      <c r="E1081" s="462">
        <f t="shared" si="1124"/>
        <v>2023</v>
      </c>
      <c r="F1081" s="462">
        <f t="shared" si="1124"/>
        <v>2024</v>
      </c>
      <c r="G1081" s="462">
        <f t="shared" si="1124"/>
        <v>2025</v>
      </c>
      <c r="H1081" s="462">
        <f t="shared" si="1124"/>
        <v>2026</v>
      </c>
      <c r="I1081" s="462">
        <f t="shared" si="1124"/>
        <v>2027</v>
      </c>
      <c r="J1081" s="463">
        <f t="shared" si="1124"/>
        <v>2028</v>
      </c>
      <c r="L1081" s="508" t="str">
        <f>B1081</f>
        <v>Catégorie d'emploi 11 : xxx</v>
      </c>
      <c r="M1081" s="491">
        <v>2022</v>
      </c>
      <c r="N1081" s="492">
        <v>2023</v>
      </c>
      <c r="O1081" s="492">
        <v>2024</v>
      </c>
      <c r="P1081" s="492">
        <v>2025</v>
      </c>
      <c r="Q1081" s="492">
        <v>2026</v>
      </c>
      <c r="R1081" s="492">
        <v>2027</v>
      </c>
      <c r="S1081" s="493">
        <v>2028</v>
      </c>
    </row>
    <row r="1082" spans="1:19" ht="13.5" thickBot="1">
      <c r="A1082" s="506">
        <f t="shared" si="1057"/>
        <v>0</v>
      </c>
      <c r="B1082" s="464" t="s">
        <v>234</v>
      </c>
      <c r="C1082" s="464"/>
      <c r="D1082" s="438"/>
      <c r="E1082" s="438"/>
      <c r="F1082" s="438"/>
      <c r="G1082" s="438"/>
      <c r="H1082" s="438"/>
      <c r="I1082" s="438"/>
      <c r="J1082" s="465"/>
      <c r="L1082" s="435" t="s">
        <v>224</v>
      </c>
      <c r="M1082" s="436">
        <f>D1083-D1087</f>
        <v>0</v>
      </c>
      <c r="N1082" s="436">
        <f>E1083-E1087</f>
        <v>0</v>
      </c>
      <c r="O1082" s="436">
        <f t="shared" ref="O1082" si="1125">F1083-F1087</f>
        <v>0</v>
      </c>
      <c r="P1082" s="436">
        <f t="shared" ref="P1082" si="1126">G1083-G1087</f>
        <v>0</v>
      </c>
      <c r="Q1082" s="436">
        <f t="shared" ref="Q1082" si="1127">H1083-H1087</f>
        <v>0</v>
      </c>
      <c r="R1082" s="436">
        <f t="shared" ref="R1082" si="1128">I1083-I1087</f>
        <v>0</v>
      </c>
      <c r="S1082" s="436">
        <f t="shared" ref="S1082" si="1129">J1083-J1087</f>
        <v>0</v>
      </c>
    </row>
    <row r="1083" spans="1:19" ht="13.5" thickBot="1">
      <c r="A1083" s="506">
        <f t="shared" si="1057"/>
        <v>0</v>
      </c>
      <c r="B1083" s="466" t="s">
        <v>235</v>
      </c>
      <c r="C1083" s="467"/>
      <c r="D1083" s="495"/>
      <c r="E1083" s="495"/>
      <c r="F1083" s="495"/>
      <c r="G1083" s="495"/>
      <c r="H1083" s="495"/>
      <c r="I1083" s="495"/>
      <c r="J1083" s="496"/>
      <c r="L1083" s="441" t="s">
        <v>226</v>
      </c>
      <c r="M1083" s="442"/>
      <c r="N1083" s="436">
        <f t="shared" ref="N1083:S1083" si="1130">N1084+N1085</f>
        <v>0</v>
      </c>
      <c r="O1083" s="436">
        <f t="shared" si="1130"/>
        <v>0</v>
      </c>
      <c r="P1083" s="436">
        <f t="shared" si="1130"/>
        <v>0</v>
      </c>
      <c r="Q1083" s="436">
        <f t="shared" si="1130"/>
        <v>0</v>
      </c>
      <c r="R1083" s="436">
        <f t="shared" si="1130"/>
        <v>0</v>
      </c>
      <c r="S1083" s="436">
        <f t="shared" si="1130"/>
        <v>0</v>
      </c>
    </row>
    <row r="1084" spans="1:19" ht="13.5" thickBot="1">
      <c r="A1084" s="506">
        <f t="shared" si="1057"/>
        <v>0</v>
      </c>
      <c r="B1084" s="466" t="s">
        <v>236</v>
      </c>
      <c r="C1084" s="467"/>
      <c r="D1084" s="497"/>
      <c r="E1084" s="497"/>
      <c r="F1084" s="497"/>
      <c r="G1084" s="497"/>
      <c r="H1084" s="497"/>
      <c r="I1084" s="497"/>
      <c r="J1084" s="498"/>
      <c r="L1084" s="447" t="s">
        <v>228</v>
      </c>
      <c r="M1084" s="436">
        <f>(D1083*D1085)-(D1087*D1089)</f>
        <v>0</v>
      </c>
      <c r="N1084" s="436">
        <f>(E1083*E1085)-(E1087*E1089)</f>
        <v>0</v>
      </c>
      <c r="O1084" s="436">
        <f t="shared" ref="O1084" si="1131">(F1083*F1085)-(F1087*F1089)</f>
        <v>0</v>
      </c>
      <c r="P1084" s="436">
        <f t="shared" ref="P1084" si="1132">(G1083*G1085)-(G1087*G1089)</f>
        <v>0</v>
      </c>
      <c r="Q1084" s="436">
        <f t="shared" ref="Q1084" si="1133">(H1083*H1085)-(H1087*H1089)</f>
        <v>0</v>
      </c>
      <c r="R1084" s="436">
        <f t="shared" ref="R1084" si="1134">(I1083*I1085)-(I1087*I1089)</f>
        <v>0</v>
      </c>
      <c r="S1084" s="436">
        <f t="shared" ref="S1084" si="1135">(J1083*J1085)-(J1087*J1089)</f>
        <v>0</v>
      </c>
    </row>
    <row r="1085" spans="1:19" ht="13.5" thickBot="1">
      <c r="A1085" s="506">
        <f t="shared" ref="A1085:A1108" si="1136">A1084</f>
        <v>0</v>
      </c>
      <c r="B1085" s="468" t="s">
        <v>237</v>
      </c>
      <c r="C1085" s="466"/>
      <c r="D1085" s="469">
        <f t="shared" ref="D1085:J1085" si="1137">(13-ROUND(D1084,1))/12</f>
        <v>1.0833333333333333</v>
      </c>
      <c r="E1085" s="469">
        <f t="shared" si="1137"/>
        <v>1.0833333333333333</v>
      </c>
      <c r="F1085" s="469">
        <f t="shared" si="1137"/>
        <v>1.0833333333333333</v>
      </c>
      <c r="G1085" s="469">
        <f t="shared" si="1137"/>
        <v>1.0833333333333333</v>
      </c>
      <c r="H1085" s="469">
        <f t="shared" si="1137"/>
        <v>1.0833333333333333</v>
      </c>
      <c r="I1085" s="469">
        <f t="shared" si="1137"/>
        <v>1.0833333333333333</v>
      </c>
      <c r="J1085" s="470">
        <f t="shared" si="1137"/>
        <v>1.0833333333333333</v>
      </c>
      <c r="L1085" s="452" t="s">
        <v>230</v>
      </c>
      <c r="M1085" s="442"/>
      <c r="N1085" s="436">
        <f>D1083*(1-D1085)-D1087*(1-D1089)</f>
        <v>0</v>
      </c>
      <c r="O1085" s="436">
        <f t="shared" ref="O1085" si="1138">E1083*(1-E1085)-E1087*(1-E1089)</f>
        <v>0</v>
      </c>
      <c r="P1085" s="436">
        <f t="shared" ref="P1085" si="1139">F1083*(1-F1085)-F1087*(1-F1089)</f>
        <v>0</v>
      </c>
      <c r="Q1085" s="436">
        <f t="shared" ref="Q1085" si="1140">G1083*(1-G1085)-G1087*(1-G1089)</f>
        <v>0</v>
      </c>
      <c r="R1085" s="436">
        <f t="shared" ref="R1085" si="1141">H1083*(1-H1085)-H1087*(1-H1089)</f>
        <v>0</v>
      </c>
      <c r="S1085" s="436">
        <f t="shared" ref="S1085" si="1142">I1083*(1-I1085)-I1087*(1-I1089)</f>
        <v>0</v>
      </c>
    </row>
    <row r="1086" spans="1:19">
      <c r="A1086" s="506">
        <f t="shared" si="1136"/>
        <v>0</v>
      </c>
      <c r="B1086" s="471" t="s">
        <v>238</v>
      </c>
      <c r="C1086" s="471"/>
      <c r="D1086" s="472"/>
      <c r="E1086" s="473"/>
      <c r="F1086" s="473"/>
      <c r="G1086" s="473"/>
      <c r="H1086" s="473"/>
      <c r="I1086" s="473"/>
      <c r="J1086" s="474"/>
    </row>
    <row r="1087" spans="1:19">
      <c r="A1087" s="506">
        <f t="shared" si="1136"/>
        <v>0</v>
      </c>
      <c r="B1087" s="466" t="s">
        <v>239</v>
      </c>
      <c r="C1087" s="467"/>
      <c r="D1087" s="495"/>
      <c r="E1087" s="495"/>
      <c r="F1087" s="495"/>
      <c r="G1087" s="495"/>
      <c r="H1087" s="495"/>
      <c r="I1087" s="495"/>
      <c r="J1087" s="496"/>
    </row>
    <row r="1088" spans="1:19">
      <c r="A1088" s="506">
        <f t="shared" si="1136"/>
        <v>0</v>
      </c>
      <c r="B1088" s="466" t="s">
        <v>240</v>
      </c>
      <c r="C1088" s="467"/>
      <c r="D1088" s="497"/>
      <c r="E1088" s="497"/>
      <c r="F1088" s="497"/>
      <c r="G1088" s="497"/>
      <c r="H1088" s="497"/>
      <c r="I1088" s="497"/>
      <c r="J1088" s="498"/>
    </row>
    <row r="1089" spans="1:19" ht="13.5" thickBot="1">
      <c r="A1089" s="506">
        <f t="shared" si="1136"/>
        <v>0</v>
      </c>
      <c r="B1089" s="468" t="s">
        <v>241</v>
      </c>
      <c r="C1089" s="475">
        <f>(13-C1088)/12</f>
        <v>1.0833333333333333</v>
      </c>
      <c r="D1089" s="469">
        <f t="shared" ref="D1089:J1089" si="1143">(13-ROUND(D1088,1))/12</f>
        <v>1.0833333333333333</v>
      </c>
      <c r="E1089" s="469">
        <f t="shared" si="1143"/>
        <v>1.0833333333333333</v>
      </c>
      <c r="F1089" s="469">
        <f t="shared" si="1143"/>
        <v>1.0833333333333333</v>
      </c>
      <c r="G1089" s="469">
        <f t="shared" si="1143"/>
        <v>1.0833333333333333</v>
      </c>
      <c r="H1089" s="469">
        <f t="shared" si="1143"/>
        <v>1.0833333333333333</v>
      </c>
      <c r="I1089" s="469">
        <f t="shared" si="1143"/>
        <v>1.0833333333333333</v>
      </c>
      <c r="J1089" s="470">
        <f t="shared" si="1143"/>
        <v>1.0833333333333333</v>
      </c>
    </row>
    <row r="1090" spans="1:19">
      <c r="A1090" s="506">
        <f t="shared" si="1136"/>
        <v>0</v>
      </c>
      <c r="B1090" s="431" t="s">
        <v>242</v>
      </c>
      <c r="C1090" s="476"/>
      <c r="D1090" s="477">
        <f>DATE(D$25,INT(D1084),1+30*(D1084-INT(D1084)))</f>
        <v>44531</v>
      </c>
      <c r="E1090" s="477">
        <f t="shared" ref="E1090:J1090" si="1144">DATE(E$25,INT(E1084),1+30*(E1084-INT(E1084)))</f>
        <v>44896</v>
      </c>
      <c r="F1090" s="477">
        <f t="shared" si="1144"/>
        <v>45261</v>
      </c>
      <c r="G1090" s="477">
        <f t="shared" si="1144"/>
        <v>45627</v>
      </c>
      <c r="H1090" s="477">
        <f t="shared" si="1144"/>
        <v>45992</v>
      </c>
      <c r="I1090" s="477">
        <f t="shared" si="1144"/>
        <v>46357</v>
      </c>
      <c r="J1090" s="478">
        <f t="shared" si="1144"/>
        <v>46722</v>
      </c>
    </row>
    <row r="1091" spans="1:19" ht="13.5" thickBot="1">
      <c r="A1091" s="506">
        <f t="shared" si="1136"/>
        <v>0</v>
      </c>
      <c r="B1091" s="479" t="s">
        <v>243</v>
      </c>
      <c r="C1091" s="480">
        <f>DATE(C$25,INT(C1088),1+30*(C1088-INT(C1088)))</f>
        <v>44166</v>
      </c>
      <c r="D1091" s="481">
        <f>DATE(D$25,INT(D1088),1+30*(D1088-INT(D1088)))</f>
        <v>44531</v>
      </c>
      <c r="E1091" s="481">
        <f t="shared" ref="E1091:J1091" si="1145">DATE(E$25,INT(E1088),1+30*(E1088-INT(E1088)))</f>
        <v>44896</v>
      </c>
      <c r="F1091" s="481">
        <f t="shared" si="1145"/>
        <v>45261</v>
      </c>
      <c r="G1091" s="481">
        <f t="shared" si="1145"/>
        <v>45627</v>
      </c>
      <c r="H1091" s="481">
        <f t="shared" si="1145"/>
        <v>45992</v>
      </c>
      <c r="I1091" s="481">
        <f t="shared" si="1145"/>
        <v>46357</v>
      </c>
      <c r="J1091" s="482">
        <f t="shared" si="1145"/>
        <v>46722</v>
      </c>
    </row>
    <row r="1092" spans="1:19" ht="6" customHeight="1" thickBot="1">
      <c r="A1092" s="506">
        <f t="shared" si="1136"/>
        <v>0</v>
      </c>
      <c r="B1092" s="430"/>
      <c r="C1092" s="430"/>
      <c r="D1092" s="430"/>
      <c r="E1092" s="430"/>
      <c r="F1092" s="430"/>
      <c r="G1092" s="430"/>
      <c r="H1092" s="430"/>
      <c r="I1092" s="430"/>
      <c r="J1092" s="438"/>
    </row>
    <row r="1093" spans="1:19" ht="13.5" hidden="1" thickBot="1">
      <c r="A1093" s="506">
        <f t="shared" si="1136"/>
        <v>0</v>
      </c>
      <c r="B1093" s="430"/>
      <c r="C1093" s="430"/>
      <c r="D1093" s="430"/>
      <c r="E1093" s="430"/>
      <c r="F1093" s="430"/>
      <c r="G1093" s="430"/>
      <c r="H1093" s="430"/>
      <c r="I1093" s="430"/>
      <c r="J1093" s="438"/>
    </row>
    <row r="1094" spans="1:19" ht="13.5" hidden="1" thickBot="1">
      <c r="A1094" s="506">
        <f t="shared" si="1136"/>
        <v>0</v>
      </c>
      <c r="B1094" s="485"/>
      <c r="C1094" s="438"/>
      <c r="D1094" s="438"/>
      <c r="E1094" s="486"/>
      <c r="F1094" s="486"/>
      <c r="G1094" s="486"/>
      <c r="H1094" s="486"/>
      <c r="I1094" s="486"/>
      <c r="J1094" s="486"/>
    </row>
    <row r="1095" spans="1:19" ht="13.5" hidden="1" thickBot="1">
      <c r="A1095" s="506">
        <f t="shared" si="1136"/>
        <v>0</v>
      </c>
      <c r="B1095" s="485"/>
      <c r="C1095" s="438"/>
      <c r="D1095" s="438"/>
      <c r="E1095" s="486"/>
      <c r="F1095" s="486"/>
      <c r="G1095" s="486"/>
      <c r="H1095" s="486"/>
      <c r="I1095" s="486"/>
      <c r="J1095" s="486"/>
    </row>
    <row r="1096" spans="1:19" ht="13.5" hidden="1" thickBot="1">
      <c r="A1096" s="506">
        <f t="shared" si="1136"/>
        <v>0</v>
      </c>
      <c r="B1096" s="485"/>
      <c r="C1096" s="438"/>
      <c r="D1096" s="438"/>
      <c r="E1096" s="486"/>
      <c r="F1096" s="486"/>
      <c r="G1096" s="486"/>
      <c r="H1096" s="486"/>
      <c r="I1096" s="486"/>
      <c r="J1096" s="486"/>
    </row>
    <row r="1097" spans="1:19" ht="13.5" hidden="1" thickBot="1">
      <c r="A1097" s="506">
        <f t="shared" si="1136"/>
        <v>0</v>
      </c>
      <c r="B1097" s="487"/>
      <c r="C1097" s="438"/>
      <c r="D1097" s="438"/>
      <c r="E1097" s="469"/>
      <c r="F1097" s="469"/>
      <c r="G1097" s="469"/>
      <c r="H1097" s="469"/>
      <c r="I1097" s="469"/>
      <c r="J1097" s="469"/>
    </row>
    <row r="1098" spans="1:19" ht="16.5" thickBot="1">
      <c r="A1098" s="506">
        <f t="shared" si="1136"/>
        <v>0</v>
      </c>
      <c r="B1098" s="494" t="s">
        <v>254</v>
      </c>
      <c r="C1098" s="461"/>
      <c r="D1098" s="462">
        <f t="shared" ref="D1098:J1098" si="1146">D$25</f>
        <v>2022</v>
      </c>
      <c r="E1098" s="462">
        <f t="shared" si="1146"/>
        <v>2023</v>
      </c>
      <c r="F1098" s="462">
        <f t="shared" si="1146"/>
        <v>2024</v>
      </c>
      <c r="G1098" s="462">
        <f t="shared" si="1146"/>
        <v>2025</v>
      </c>
      <c r="H1098" s="462">
        <f t="shared" si="1146"/>
        <v>2026</v>
      </c>
      <c r="I1098" s="462">
        <f t="shared" si="1146"/>
        <v>2027</v>
      </c>
      <c r="J1098" s="463">
        <f t="shared" si="1146"/>
        <v>2028</v>
      </c>
      <c r="L1098" s="508" t="str">
        <f>B1098</f>
        <v>Catégorie d'emploi 12 : Ouvriers de l'Etat</v>
      </c>
      <c r="M1098" s="491">
        <v>2022</v>
      </c>
      <c r="N1098" s="492">
        <v>2023</v>
      </c>
      <c r="O1098" s="492">
        <v>2024</v>
      </c>
      <c r="P1098" s="492">
        <v>2025</v>
      </c>
      <c r="Q1098" s="492">
        <v>2026</v>
      </c>
      <c r="R1098" s="492">
        <v>2027</v>
      </c>
      <c r="S1098" s="493">
        <v>2028</v>
      </c>
    </row>
    <row r="1099" spans="1:19" ht="13.5" thickBot="1">
      <c r="A1099" s="506">
        <f t="shared" si="1136"/>
        <v>0</v>
      </c>
      <c r="B1099" s="464" t="s">
        <v>234</v>
      </c>
      <c r="C1099" s="464"/>
      <c r="D1099" s="438"/>
      <c r="E1099" s="438"/>
      <c r="F1099" s="438"/>
      <c r="G1099" s="438"/>
      <c r="H1099" s="438"/>
      <c r="I1099" s="438"/>
      <c r="J1099" s="465"/>
      <c r="L1099" s="435" t="s">
        <v>224</v>
      </c>
      <c r="M1099" s="436">
        <f>D1100-D1104</f>
        <v>0</v>
      </c>
      <c r="N1099" s="436">
        <f>E1100-E1104</f>
        <v>0</v>
      </c>
      <c r="O1099" s="436">
        <f t="shared" ref="O1099" si="1147">F1100-F1104</f>
        <v>0</v>
      </c>
      <c r="P1099" s="436">
        <f t="shared" ref="P1099" si="1148">G1100-G1104</f>
        <v>0</v>
      </c>
      <c r="Q1099" s="436">
        <f t="shared" ref="Q1099" si="1149">H1100-H1104</f>
        <v>0</v>
      </c>
      <c r="R1099" s="436">
        <f t="shared" ref="R1099" si="1150">I1100-I1104</f>
        <v>0</v>
      </c>
      <c r="S1099" s="436">
        <f t="shared" ref="S1099" si="1151">J1100-J1104</f>
        <v>0</v>
      </c>
    </row>
    <row r="1100" spans="1:19" ht="13.5" thickBot="1">
      <c r="A1100" s="506">
        <f t="shared" si="1136"/>
        <v>0</v>
      </c>
      <c r="B1100" s="466" t="s">
        <v>235</v>
      </c>
      <c r="C1100" s="467"/>
      <c r="D1100" s="495"/>
      <c r="E1100" s="495"/>
      <c r="F1100" s="495"/>
      <c r="G1100" s="495"/>
      <c r="H1100" s="495"/>
      <c r="I1100" s="495"/>
      <c r="J1100" s="496"/>
      <c r="L1100" s="441" t="s">
        <v>226</v>
      </c>
      <c r="M1100" s="442"/>
      <c r="N1100" s="436">
        <f t="shared" ref="N1100:S1100" si="1152">N1101+N1102</f>
        <v>0</v>
      </c>
      <c r="O1100" s="436">
        <f t="shared" si="1152"/>
        <v>0</v>
      </c>
      <c r="P1100" s="436">
        <f t="shared" si="1152"/>
        <v>0</v>
      </c>
      <c r="Q1100" s="436">
        <f t="shared" si="1152"/>
        <v>0</v>
      </c>
      <c r="R1100" s="436">
        <f t="shared" si="1152"/>
        <v>0</v>
      </c>
      <c r="S1100" s="436">
        <f t="shared" si="1152"/>
        <v>0</v>
      </c>
    </row>
    <row r="1101" spans="1:19" ht="13.5" thickBot="1">
      <c r="A1101" s="506">
        <f t="shared" si="1136"/>
        <v>0</v>
      </c>
      <c r="B1101" s="466" t="s">
        <v>236</v>
      </c>
      <c r="C1101" s="467"/>
      <c r="D1101" s="497"/>
      <c r="E1101" s="497"/>
      <c r="F1101" s="497"/>
      <c r="G1101" s="497"/>
      <c r="H1101" s="497"/>
      <c r="I1101" s="497"/>
      <c r="J1101" s="498"/>
      <c r="L1101" s="447" t="s">
        <v>228</v>
      </c>
      <c r="M1101" s="436">
        <f>(D1100*D1102)-(D1104*D1106)</f>
        <v>0</v>
      </c>
      <c r="N1101" s="436">
        <f>(E1100*E1102)-(E1104*E1106)</f>
        <v>0</v>
      </c>
      <c r="O1101" s="436">
        <f t="shared" ref="O1101" si="1153">(F1100*F1102)-(F1104*F1106)</f>
        <v>0</v>
      </c>
      <c r="P1101" s="436">
        <f t="shared" ref="P1101" si="1154">(G1100*G1102)-(G1104*G1106)</f>
        <v>0</v>
      </c>
      <c r="Q1101" s="436">
        <f t="shared" ref="Q1101" si="1155">(H1100*H1102)-(H1104*H1106)</f>
        <v>0</v>
      </c>
      <c r="R1101" s="436">
        <f t="shared" ref="R1101" si="1156">(I1100*I1102)-(I1104*I1106)</f>
        <v>0</v>
      </c>
      <c r="S1101" s="436">
        <f t="shared" ref="S1101" si="1157">(J1100*J1102)-(J1104*J1106)</f>
        <v>0</v>
      </c>
    </row>
    <row r="1102" spans="1:19" ht="13.5" thickBot="1">
      <c r="A1102" s="506">
        <f t="shared" si="1136"/>
        <v>0</v>
      </c>
      <c r="B1102" s="468" t="s">
        <v>237</v>
      </c>
      <c r="C1102" s="466"/>
      <c r="D1102" s="469">
        <f t="shared" ref="D1102:J1102" si="1158">(13-ROUND(D1101,1))/12</f>
        <v>1.0833333333333333</v>
      </c>
      <c r="E1102" s="469">
        <f t="shared" si="1158"/>
        <v>1.0833333333333333</v>
      </c>
      <c r="F1102" s="469">
        <f t="shared" si="1158"/>
        <v>1.0833333333333333</v>
      </c>
      <c r="G1102" s="469">
        <f t="shared" si="1158"/>
        <v>1.0833333333333333</v>
      </c>
      <c r="H1102" s="469">
        <f t="shared" si="1158"/>
        <v>1.0833333333333333</v>
      </c>
      <c r="I1102" s="469">
        <f t="shared" si="1158"/>
        <v>1.0833333333333333</v>
      </c>
      <c r="J1102" s="470">
        <f t="shared" si="1158"/>
        <v>1.0833333333333333</v>
      </c>
      <c r="L1102" s="452" t="s">
        <v>230</v>
      </c>
      <c r="M1102" s="442"/>
      <c r="N1102" s="436">
        <f>D1100*(1-D1102)-D1104*(1-D1106)</f>
        <v>0</v>
      </c>
      <c r="O1102" s="436">
        <f t="shared" ref="O1102" si="1159">E1100*(1-E1102)-E1104*(1-E1106)</f>
        <v>0</v>
      </c>
      <c r="P1102" s="436">
        <f t="shared" ref="P1102" si="1160">F1100*(1-F1102)-F1104*(1-F1106)</f>
        <v>0</v>
      </c>
      <c r="Q1102" s="436">
        <f t="shared" ref="Q1102" si="1161">G1100*(1-G1102)-G1104*(1-G1106)</f>
        <v>0</v>
      </c>
      <c r="R1102" s="436">
        <f t="shared" ref="R1102" si="1162">H1100*(1-H1102)-H1104*(1-H1106)</f>
        <v>0</v>
      </c>
      <c r="S1102" s="436">
        <f t="shared" ref="S1102" si="1163">I1100*(1-I1102)-I1104*(1-I1106)</f>
        <v>0</v>
      </c>
    </row>
    <row r="1103" spans="1:19">
      <c r="A1103" s="506">
        <f t="shared" si="1136"/>
        <v>0</v>
      </c>
      <c r="B1103" s="471" t="s">
        <v>238</v>
      </c>
      <c r="C1103" s="471"/>
      <c r="D1103" s="472"/>
      <c r="E1103" s="473"/>
      <c r="F1103" s="473"/>
      <c r="G1103" s="473"/>
      <c r="H1103" s="473"/>
      <c r="I1103" s="473"/>
      <c r="J1103" s="474"/>
    </row>
    <row r="1104" spans="1:19">
      <c r="A1104" s="506">
        <f t="shared" si="1136"/>
        <v>0</v>
      </c>
      <c r="B1104" s="466" t="s">
        <v>239</v>
      </c>
      <c r="C1104" s="467"/>
      <c r="D1104" s="495"/>
      <c r="E1104" s="495"/>
      <c r="F1104" s="495"/>
      <c r="G1104" s="495"/>
      <c r="H1104" s="495"/>
      <c r="I1104" s="495"/>
      <c r="J1104" s="496"/>
    </row>
    <row r="1105" spans="1:19">
      <c r="A1105" s="506">
        <f t="shared" si="1136"/>
        <v>0</v>
      </c>
      <c r="B1105" s="466" t="s">
        <v>240</v>
      </c>
      <c r="C1105" s="467"/>
      <c r="D1105" s="497"/>
      <c r="E1105" s="497"/>
      <c r="F1105" s="497"/>
      <c r="G1105" s="497"/>
      <c r="H1105" s="497"/>
      <c r="I1105" s="497"/>
      <c r="J1105" s="498"/>
    </row>
    <row r="1106" spans="1:19" ht="13.5" thickBot="1">
      <c r="A1106" s="506">
        <f t="shared" si="1136"/>
        <v>0</v>
      </c>
      <c r="B1106" s="468" t="s">
        <v>241</v>
      </c>
      <c r="C1106" s="475">
        <f>(13-C1105)/12</f>
        <v>1.0833333333333333</v>
      </c>
      <c r="D1106" s="469">
        <f t="shared" ref="D1106:J1106" si="1164">(13-ROUND(D1105,1))/12</f>
        <v>1.0833333333333333</v>
      </c>
      <c r="E1106" s="469">
        <f t="shared" si="1164"/>
        <v>1.0833333333333333</v>
      </c>
      <c r="F1106" s="469">
        <f t="shared" si="1164"/>
        <v>1.0833333333333333</v>
      </c>
      <c r="G1106" s="469">
        <f t="shared" si="1164"/>
        <v>1.0833333333333333</v>
      </c>
      <c r="H1106" s="469">
        <f t="shared" si="1164"/>
        <v>1.0833333333333333</v>
      </c>
      <c r="I1106" s="469">
        <f t="shared" si="1164"/>
        <v>1.0833333333333333</v>
      </c>
      <c r="J1106" s="470">
        <f t="shared" si="1164"/>
        <v>1.0833333333333333</v>
      </c>
    </row>
    <row r="1107" spans="1:19">
      <c r="A1107" s="506">
        <f t="shared" si="1136"/>
        <v>0</v>
      </c>
      <c r="B1107" s="431" t="s">
        <v>242</v>
      </c>
      <c r="C1107" s="476"/>
      <c r="D1107" s="477">
        <f>DATE(D$25,INT(D1101),1+30*(D1101-INT(D1101)))</f>
        <v>44531</v>
      </c>
      <c r="E1107" s="477">
        <f t="shared" ref="E1107:J1107" si="1165">DATE(E$25,INT(E1101),1+30*(E1101-INT(E1101)))</f>
        <v>44896</v>
      </c>
      <c r="F1107" s="477">
        <f t="shared" si="1165"/>
        <v>45261</v>
      </c>
      <c r="G1107" s="477">
        <f t="shared" si="1165"/>
        <v>45627</v>
      </c>
      <c r="H1107" s="477">
        <f t="shared" si="1165"/>
        <v>45992</v>
      </c>
      <c r="I1107" s="477">
        <f t="shared" si="1165"/>
        <v>46357</v>
      </c>
      <c r="J1107" s="478">
        <f t="shared" si="1165"/>
        <v>46722</v>
      </c>
    </row>
    <row r="1108" spans="1:19" ht="13.5" thickBot="1">
      <c r="A1108" s="506">
        <f t="shared" si="1136"/>
        <v>0</v>
      </c>
      <c r="B1108" s="479" t="s">
        <v>243</v>
      </c>
      <c r="C1108" s="480">
        <f>DATE(C$25,INT(C1105),1+30*(C1105-INT(C1105)))</f>
        <v>44166</v>
      </c>
      <c r="D1108" s="481">
        <f>DATE(D$25,INT(D1105),1+30*(D1105-INT(D1105)))</f>
        <v>44531</v>
      </c>
      <c r="E1108" s="481">
        <f t="shared" ref="E1108:J1108" si="1166">DATE(E$25,INT(E1105),1+30*(E1105-INT(E1105)))</f>
        <v>44896</v>
      </c>
      <c r="F1108" s="481">
        <f t="shared" si="1166"/>
        <v>45261</v>
      </c>
      <c r="G1108" s="481">
        <f t="shared" si="1166"/>
        <v>45627</v>
      </c>
      <c r="H1108" s="481">
        <f t="shared" si="1166"/>
        <v>45992</v>
      </c>
      <c r="I1108" s="481">
        <f t="shared" si="1166"/>
        <v>46357</v>
      </c>
      <c r="J1108" s="482">
        <f t="shared" si="1166"/>
        <v>46722</v>
      </c>
    </row>
    <row r="1109" spans="1:19">
      <c r="A1109" s="504"/>
      <c r="B1109" s="505"/>
      <c r="C1109" s="505"/>
      <c r="D1109" s="505"/>
      <c r="E1109" s="505"/>
      <c r="F1109" s="505"/>
      <c r="G1109" s="505"/>
      <c r="H1109" s="505"/>
      <c r="I1109" s="505"/>
      <c r="J1109" s="505"/>
      <c r="K1109" s="504"/>
      <c r="L1109" s="504"/>
      <c r="M1109" s="504"/>
      <c r="N1109" s="504"/>
      <c r="O1109" s="504"/>
      <c r="P1109" s="504"/>
      <c r="Q1109" s="504"/>
      <c r="R1109" s="504"/>
      <c r="S1109" s="504"/>
    </row>
    <row r="1111" spans="1:19" ht="13.5" thickBot="1"/>
    <row r="1112" spans="1:19" ht="19.149999999999999" customHeight="1" thickBot="1">
      <c r="A1112" s="507" t="s">
        <v>84</v>
      </c>
      <c r="B1112" s="503"/>
      <c r="C1112" s="430">
        <v>2015</v>
      </c>
      <c r="D1112" s="491">
        <v>2022</v>
      </c>
      <c r="E1112" s="492">
        <v>2023</v>
      </c>
      <c r="F1112" s="492">
        <v>2024</v>
      </c>
      <c r="G1112" s="492">
        <v>2025</v>
      </c>
      <c r="H1112" s="492">
        <v>2026</v>
      </c>
      <c r="I1112" s="492">
        <v>2027</v>
      </c>
      <c r="J1112" s="493">
        <v>2028</v>
      </c>
      <c r="L1112" s="508">
        <f>B1112</f>
        <v>0</v>
      </c>
      <c r="M1112" s="491">
        <v>2022</v>
      </c>
      <c r="N1112" s="492">
        <v>2023</v>
      </c>
      <c r="O1112" s="492">
        <v>2024</v>
      </c>
      <c r="P1112" s="492">
        <v>2025</v>
      </c>
      <c r="Q1112" s="492">
        <v>2026</v>
      </c>
      <c r="R1112" s="492">
        <v>2027</v>
      </c>
      <c r="S1112" s="493">
        <v>2028</v>
      </c>
    </row>
    <row r="1113" spans="1:19" ht="19.149999999999999" customHeight="1" thickBot="1">
      <c r="A1113" s="506">
        <f>B1112</f>
        <v>0</v>
      </c>
      <c r="B1113" s="431" t="s">
        <v>223</v>
      </c>
      <c r="C1113" s="432"/>
      <c r="D1113" s="433">
        <f ca="1">SUMIF($B1131:$C1331,$B1135,$D1131:$D1331)</f>
        <v>0</v>
      </c>
      <c r="E1113" s="434">
        <f ca="1">SUMIF($B1131:$C1331,$B1135,$E1131:$E1331)</f>
        <v>0</v>
      </c>
      <c r="F1113" s="434">
        <f ca="1">SUMIF($B1131:$C1331,$B1135,$F1131:$F1331)</f>
        <v>0</v>
      </c>
      <c r="G1113" s="434">
        <f ca="1">SUMIF($B1131:$C1331,$B1135,$G1131:$G1331)</f>
        <v>0</v>
      </c>
      <c r="H1113" s="434">
        <f ca="1">SUMIF($B1131:$C1331,$B1135,$H1131:$H1331)</f>
        <v>0</v>
      </c>
      <c r="I1113" s="434">
        <f ca="1">SUMIF($B1131:$C1331,$B1135,$I1131:$I1331)</f>
        <v>0</v>
      </c>
      <c r="J1113" s="499">
        <f ca="1">SUMIF($B1131:$C1331,$B1135,$J1131:$J1331)</f>
        <v>0</v>
      </c>
      <c r="L1113" s="435" t="s">
        <v>224</v>
      </c>
      <c r="M1113" s="436">
        <f>M1134+M1151+M1168+M1185+M1202+M1219+M1236+M1253+M1270+M1287+M1304+M1321</f>
        <v>0</v>
      </c>
      <c r="N1113" s="436">
        <f>N1134+N1151+N1168+N1185+N1202+N1219+N1236+N1253+N1270+N1287+N1304+N1321</f>
        <v>0</v>
      </c>
      <c r="O1113" s="436">
        <f t="shared" ref="O1113:S1113" si="1167">O1134+O1151+O1168+O1185+O1202+O1219+O1236+O1253+O1270+O1287+O1304+O1321</f>
        <v>0</v>
      </c>
      <c r="P1113" s="436">
        <f t="shared" si="1167"/>
        <v>0</v>
      </c>
      <c r="Q1113" s="436">
        <f t="shared" si="1167"/>
        <v>0</v>
      </c>
      <c r="R1113" s="436">
        <f t="shared" si="1167"/>
        <v>0</v>
      </c>
      <c r="S1113" s="436">
        <f t="shared" si="1167"/>
        <v>0</v>
      </c>
    </row>
    <row r="1114" spans="1:19" ht="19.149999999999999" customHeight="1" thickBot="1">
      <c r="A1114" s="506">
        <f>A1113</f>
        <v>0</v>
      </c>
      <c r="B1114" s="437" t="s">
        <v>225</v>
      </c>
      <c r="C1114" s="438"/>
      <c r="D1114" s="439" t="str">
        <f t="shared" ref="D1114:J1114" ca="1" si="1168">IFERROR(ROUND((D1135*D1136+D1152*D1153+D1169*D1170+D1186*D1187+D1203*D1204+D1220*D1221+D1237*D1238+D1254*D1255+D1271*D1272+D1288*D1289+D1305*D1306+D1322*D1323)/D1113,1),"")</f>
        <v/>
      </c>
      <c r="E1114" s="440" t="str">
        <f t="shared" ca="1" si="1168"/>
        <v/>
      </c>
      <c r="F1114" s="440" t="str">
        <f t="shared" ca="1" si="1168"/>
        <v/>
      </c>
      <c r="G1114" s="440" t="str">
        <f t="shared" ca="1" si="1168"/>
        <v/>
      </c>
      <c r="H1114" s="440" t="str">
        <f t="shared" ca="1" si="1168"/>
        <v/>
      </c>
      <c r="I1114" s="440" t="str">
        <f t="shared" ca="1" si="1168"/>
        <v/>
      </c>
      <c r="J1114" s="500" t="str">
        <f t="shared" ca="1" si="1168"/>
        <v/>
      </c>
      <c r="L1114" s="441" t="s">
        <v>226</v>
      </c>
      <c r="M1114" s="442"/>
      <c r="N1114" s="436">
        <f t="shared" ref="N1114:S1114" si="1169">N1135+N1152+N1169+N1186+N1203+N1220+N1237+N1254+N1271+N1288+N1305+N1322</f>
        <v>0</v>
      </c>
      <c r="O1114" s="436">
        <f t="shared" si="1169"/>
        <v>0</v>
      </c>
      <c r="P1114" s="436">
        <f t="shared" si="1169"/>
        <v>0</v>
      </c>
      <c r="Q1114" s="436">
        <f t="shared" si="1169"/>
        <v>0</v>
      </c>
      <c r="R1114" s="436">
        <f t="shared" si="1169"/>
        <v>0</v>
      </c>
      <c r="S1114" s="436">
        <f t="shared" si="1169"/>
        <v>0</v>
      </c>
    </row>
    <row r="1115" spans="1:19" ht="19.149999999999999" customHeight="1" thickBot="1">
      <c r="A1115" s="506">
        <f t="shared" ref="A1115:A1178" si="1170">A1114</f>
        <v>0</v>
      </c>
      <c r="B1115" s="443" t="s">
        <v>227</v>
      </c>
      <c r="C1115" s="444"/>
      <c r="D1115" s="445">
        <f>SUMIF($B1129:$B1331,$B1139,$D1129:$D1331)</f>
        <v>0</v>
      </c>
      <c r="E1115" s="446">
        <f>SUMIF($B1131:$B1331,$B1139,$E1131:$E1331)</f>
        <v>0</v>
      </c>
      <c r="F1115" s="446">
        <f>SUMIF($B1131:$B1331,$B1139,$F1131:$F1331)</f>
        <v>0</v>
      </c>
      <c r="G1115" s="446">
        <f>SUMIF($B1131:$B1331,$B1139,$G1131:$G1331)</f>
        <v>0</v>
      </c>
      <c r="H1115" s="446">
        <f ca="1">SUMIF($B1131:$C1331,$B1139,$H1131:$H1331)</f>
        <v>0</v>
      </c>
      <c r="I1115" s="446">
        <f>SUMIF($B1131:$B1331,$B1139,$I1131:$I1331)</f>
        <v>0</v>
      </c>
      <c r="J1115" s="501">
        <f ca="1">SUMIF($B1131:$C1331,$B1139,$J1131:$J1331)</f>
        <v>0</v>
      </c>
      <c r="L1115" s="447" t="s">
        <v>228</v>
      </c>
      <c r="M1115" s="436">
        <f t="shared" ref="M1115:S1115" si="1171">M1136+M1153+M1170+M1187+M1204+M1221+M1238+M1255+M1272+M1289+M1306+M1323</f>
        <v>0</v>
      </c>
      <c r="N1115" s="436">
        <f t="shared" si="1171"/>
        <v>0</v>
      </c>
      <c r="O1115" s="436">
        <f t="shared" si="1171"/>
        <v>0</v>
      </c>
      <c r="P1115" s="436">
        <f t="shared" si="1171"/>
        <v>0</v>
      </c>
      <c r="Q1115" s="436">
        <f t="shared" si="1171"/>
        <v>0</v>
      </c>
      <c r="R1115" s="436">
        <f t="shared" si="1171"/>
        <v>0</v>
      </c>
      <c r="S1115" s="436">
        <f t="shared" si="1171"/>
        <v>0</v>
      </c>
    </row>
    <row r="1116" spans="1:19" ht="19.149999999999999" customHeight="1" thickBot="1">
      <c r="A1116" s="506">
        <f t="shared" si="1170"/>
        <v>0</v>
      </c>
      <c r="B1116" s="448" t="s">
        <v>229</v>
      </c>
      <c r="C1116" s="449"/>
      <c r="D1116" s="450" t="str">
        <f t="shared" ref="D1116:J1116" si="1172">IFERROR(ROUND((D1139*D1140+D1156*D1157+D1173*D1174+D1190*D1191+D1207*D1208+D1224*D1225+D1241*D1242+D1258*D1259+D1275*D1276+D1292*D1293+D1309*D1310+D1326*D1327)/D1115,1),"")</f>
        <v/>
      </c>
      <c r="E1116" s="451" t="str">
        <f t="shared" si="1172"/>
        <v/>
      </c>
      <c r="F1116" s="451" t="str">
        <f t="shared" si="1172"/>
        <v/>
      </c>
      <c r="G1116" s="451" t="str">
        <f t="shared" si="1172"/>
        <v/>
      </c>
      <c r="H1116" s="451" t="str">
        <f t="shared" ca="1" si="1172"/>
        <v/>
      </c>
      <c r="I1116" s="451" t="str">
        <f t="shared" si="1172"/>
        <v/>
      </c>
      <c r="J1116" s="502" t="str">
        <f t="shared" ca="1" si="1172"/>
        <v/>
      </c>
      <c r="L1116" s="452" t="s">
        <v>230</v>
      </c>
      <c r="M1116" s="442"/>
      <c r="N1116" s="436">
        <f t="shared" ref="N1116:S1116" si="1173">N1137+N1154+N1171+N1188+N1205+N1222+N1239+N1256+N1273+N1290+N1307+N1324</f>
        <v>0</v>
      </c>
      <c r="O1116" s="436">
        <f t="shared" si="1173"/>
        <v>0</v>
      </c>
      <c r="P1116" s="436">
        <f t="shared" si="1173"/>
        <v>0</v>
      </c>
      <c r="Q1116" s="436">
        <f t="shared" si="1173"/>
        <v>0</v>
      </c>
      <c r="R1116" s="436">
        <f t="shared" si="1173"/>
        <v>0</v>
      </c>
      <c r="S1116" s="436">
        <f t="shared" si="1173"/>
        <v>0</v>
      </c>
    </row>
    <row r="1117" spans="1:19" ht="15" customHeight="1">
      <c r="A1117" s="506">
        <f t="shared" si="1170"/>
        <v>0</v>
      </c>
      <c r="B1117" s="430"/>
      <c r="C1117" s="430"/>
      <c r="D1117" s="430"/>
      <c r="E1117" s="430"/>
      <c r="F1117" s="430"/>
      <c r="G1117" s="430"/>
      <c r="H1117" s="430"/>
      <c r="I1117" s="430"/>
      <c r="J1117" s="438"/>
    </row>
    <row r="1118" spans="1:19" hidden="1">
      <c r="A1118" s="506">
        <f t="shared" si="1170"/>
        <v>0</v>
      </c>
      <c r="B1118" s="430"/>
      <c r="C1118" s="430"/>
      <c r="D1118" s="430"/>
      <c r="E1118" s="430"/>
      <c r="F1118" s="430"/>
      <c r="G1118" s="430"/>
      <c r="H1118" s="430"/>
      <c r="I1118" s="430"/>
      <c r="J1118" s="438"/>
    </row>
    <row r="1119" spans="1:19" hidden="1">
      <c r="A1119" s="506">
        <f t="shared" si="1170"/>
        <v>0</v>
      </c>
      <c r="B1119" s="453"/>
      <c r="C1119" s="453"/>
      <c r="D1119" s="453"/>
      <c r="E1119" s="453"/>
      <c r="F1119" s="453"/>
      <c r="G1119" s="453"/>
      <c r="H1119" s="453"/>
      <c r="I1119" s="453"/>
      <c r="J1119" s="454"/>
    </row>
    <row r="1120" spans="1:19" hidden="1">
      <c r="A1120" s="506">
        <f t="shared" si="1170"/>
        <v>0</v>
      </c>
      <c r="B1120" s="453"/>
      <c r="C1120" s="453"/>
      <c r="D1120" s="453"/>
      <c r="E1120" s="453"/>
      <c r="F1120" s="453"/>
      <c r="G1120" s="453"/>
      <c r="H1120" s="453"/>
      <c r="I1120" s="453"/>
      <c r="J1120" s="454"/>
    </row>
    <row r="1121" spans="1:19" hidden="1">
      <c r="A1121" s="506">
        <f t="shared" si="1170"/>
        <v>0</v>
      </c>
      <c r="B1121" s="453"/>
      <c r="C1121" s="453"/>
      <c r="D1121" s="453"/>
      <c r="E1121" s="453"/>
      <c r="F1121" s="453"/>
      <c r="G1121" s="453"/>
      <c r="H1121" s="453"/>
      <c r="I1121" s="453"/>
      <c r="J1121" s="454"/>
    </row>
    <row r="1122" spans="1:19" hidden="1">
      <c r="A1122" s="506">
        <f t="shared" si="1170"/>
        <v>0</v>
      </c>
      <c r="B1122" s="453"/>
      <c r="C1122" s="453"/>
      <c r="D1122" s="455"/>
      <c r="E1122" s="453"/>
      <c r="F1122" s="453"/>
      <c r="G1122" s="453"/>
      <c r="H1122" s="453"/>
      <c r="I1122" s="453"/>
      <c r="J1122" s="454"/>
    </row>
    <row r="1123" spans="1:19" hidden="1">
      <c r="A1123" s="506">
        <f t="shared" si="1170"/>
        <v>0</v>
      </c>
      <c r="B1123" s="453"/>
      <c r="C1123" s="453"/>
      <c r="D1123" s="453"/>
      <c r="E1123" s="453"/>
      <c r="F1123" s="453"/>
      <c r="G1123" s="453"/>
      <c r="H1123" s="453"/>
      <c r="I1123" s="453"/>
      <c r="J1123" s="454"/>
    </row>
    <row r="1124" spans="1:19" hidden="1">
      <c r="A1124" s="506">
        <f t="shared" si="1170"/>
        <v>0</v>
      </c>
      <c r="B1124" s="453"/>
      <c r="C1124" s="453"/>
      <c r="D1124" s="453"/>
      <c r="E1124" s="453"/>
      <c r="F1124" s="453"/>
      <c r="G1124" s="453"/>
      <c r="H1124" s="453"/>
      <c r="I1124" s="453"/>
      <c r="J1124" s="454"/>
    </row>
    <row r="1125" spans="1:19" hidden="1">
      <c r="A1125" s="506">
        <f t="shared" si="1170"/>
        <v>0</v>
      </c>
      <c r="B1125" s="453"/>
      <c r="C1125" s="453"/>
      <c r="D1125" s="453"/>
      <c r="E1125" s="453"/>
      <c r="F1125" s="453"/>
      <c r="G1125" s="453"/>
      <c r="H1125" s="453"/>
      <c r="I1125" s="453"/>
      <c r="J1125" s="454"/>
    </row>
    <row r="1126" spans="1:19" hidden="1">
      <c r="A1126" s="506">
        <f t="shared" si="1170"/>
        <v>0</v>
      </c>
      <c r="B1126" s="453"/>
      <c r="C1126" s="453"/>
      <c r="D1126" s="453"/>
      <c r="E1126" s="453"/>
      <c r="F1126" s="453"/>
      <c r="G1126" s="453"/>
      <c r="H1126" s="453"/>
      <c r="I1126" s="453"/>
      <c r="J1126" s="454"/>
    </row>
    <row r="1127" spans="1:19" hidden="1">
      <c r="A1127" s="506">
        <f t="shared" si="1170"/>
        <v>0</v>
      </c>
      <c r="B1127" s="453"/>
      <c r="C1127" s="453"/>
      <c r="D1127" s="453"/>
      <c r="E1127" s="453"/>
      <c r="F1127" s="453"/>
      <c r="G1127" s="453"/>
      <c r="H1127" s="453"/>
      <c r="I1127" s="453"/>
      <c r="J1127" s="454"/>
    </row>
    <row r="1128" spans="1:19" hidden="1">
      <c r="A1128" s="506">
        <f t="shared" si="1170"/>
        <v>0</v>
      </c>
      <c r="B1128" s="453"/>
      <c r="C1128" s="453"/>
      <c r="D1128" s="453"/>
      <c r="E1128" s="453"/>
      <c r="F1128" s="453"/>
      <c r="G1128" s="453"/>
      <c r="H1128" s="453"/>
      <c r="I1128" s="453"/>
      <c r="J1128" s="454"/>
    </row>
    <row r="1129" spans="1:19" hidden="1">
      <c r="A1129" s="506">
        <f t="shared" si="1170"/>
        <v>0</v>
      </c>
      <c r="B1129" s="456" t="s">
        <v>231</v>
      </c>
      <c r="C1129" s="457"/>
      <c r="D1129" s="430"/>
      <c r="E1129" s="430"/>
      <c r="F1129" s="430"/>
      <c r="G1129" s="430"/>
      <c r="H1129" s="430"/>
      <c r="I1129" s="430"/>
      <c r="J1129" s="438"/>
    </row>
    <row r="1130" spans="1:19" ht="13.5" thickBot="1">
      <c r="A1130" s="506">
        <f t="shared" si="1170"/>
        <v>0</v>
      </c>
      <c r="B1130" s="430"/>
      <c r="C1130" s="430"/>
      <c r="D1130" s="430"/>
      <c r="E1130" s="430"/>
      <c r="F1130" s="430"/>
      <c r="G1130" s="430"/>
      <c r="H1130" s="430"/>
      <c r="I1130" s="430"/>
      <c r="J1130" s="438"/>
    </row>
    <row r="1131" spans="1:19" ht="22.15" customHeight="1" thickBot="1">
      <c r="A1131" s="506">
        <f t="shared" si="1170"/>
        <v>0</v>
      </c>
      <c r="B1131" s="458" t="s">
        <v>232</v>
      </c>
      <c r="C1131" s="459">
        <f>D1131-1</f>
        <v>2021</v>
      </c>
      <c r="D1131" s="491">
        <v>2022</v>
      </c>
      <c r="E1131" s="492">
        <v>2023</v>
      </c>
      <c r="F1131" s="492">
        <v>2024</v>
      </c>
      <c r="G1131" s="492">
        <v>2025</v>
      </c>
      <c r="H1131" s="492">
        <v>2026</v>
      </c>
      <c r="I1131" s="492">
        <v>2027</v>
      </c>
      <c r="J1131" s="493">
        <v>2028</v>
      </c>
    </row>
    <row r="1132" spans="1:19" ht="4.9000000000000004" customHeight="1" thickBot="1">
      <c r="A1132" s="506">
        <f t="shared" si="1170"/>
        <v>0</v>
      </c>
      <c r="B1132" s="460"/>
      <c r="C1132" s="460"/>
      <c r="D1132" s="438"/>
      <c r="E1132" s="438"/>
      <c r="F1132" s="438"/>
      <c r="G1132" s="438"/>
      <c r="H1132" s="438"/>
      <c r="I1132" s="438"/>
      <c r="J1132" s="438"/>
    </row>
    <row r="1133" spans="1:19" ht="16.5" thickBot="1">
      <c r="A1133" s="506">
        <f t="shared" si="1170"/>
        <v>0</v>
      </c>
      <c r="B1133" s="494" t="s">
        <v>233</v>
      </c>
      <c r="C1133" s="461"/>
      <c r="D1133" s="462">
        <f t="shared" ref="D1133:J1133" si="1174">D$25</f>
        <v>2022</v>
      </c>
      <c r="E1133" s="462">
        <f t="shared" si="1174"/>
        <v>2023</v>
      </c>
      <c r="F1133" s="462">
        <f t="shared" si="1174"/>
        <v>2024</v>
      </c>
      <c r="G1133" s="462">
        <f t="shared" si="1174"/>
        <v>2025</v>
      </c>
      <c r="H1133" s="462">
        <f t="shared" si="1174"/>
        <v>2026</v>
      </c>
      <c r="I1133" s="462">
        <f t="shared" si="1174"/>
        <v>2027</v>
      </c>
      <c r="J1133" s="463">
        <f t="shared" si="1174"/>
        <v>2028</v>
      </c>
      <c r="L1133" s="508" t="str">
        <f>B1133</f>
        <v>Catégorie d'emploi 1 : xxx</v>
      </c>
      <c r="M1133" s="491">
        <v>2022</v>
      </c>
      <c r="N1133" s="492">
        <v>2023</v>
      </c>
      <c r="O1133" s="492">
        <v>2024</v>
      </c>
      <c r="P1133" s="492">
        <v>2025</v>
      </c>
      <c r="Q1133" s="492">
        <v>2026</v>
      </c>
      <c r="R1133" s="492">
        <v>2027</v>
      </c>
      <c r="S1133" s="493">
        <v>2028</v>
      </c>
    </row>
    <row r="1134" spans="1:19" ht="13.5" thickBot="1">
      <c r="A1134" s="506">
        <f t="shared" si="1170"/>
        <v>0</v>
      </c>
      <c r="B1134" s="464" t="s">
        <v>234</v>
      </c>
      <c r="C1134" s="464"/>
      <c r="D1134" s="438"/>
      <c r="E1134" s="438"/>
      <c r="F1134" s="438"/>
      <c r="G1134" s="438"/>
      <c r="H1134" s="438"/>
      <c r="I1134" s="438"/>
      <c r="J1134" s="465"/>
      <c r="L1134" s="435" t="s">
        <v>224</v>
      </c>
      <c r="M1134" s="436">
        <f>D1135-D1139</f>
        <v>0</v>
      </c>
      <c r="N1134" s="436">
        <f>E1135-E1139</f>
        <v>0</v>
      </c>
      <c r="O1134" s="436">
        <f t="shared" ref="O1134" si="1175">F1135-F1139</f>
        <v>0</v>
      </c>
      <c r="P1134" s="436">
        <f t="shared" ref="P1134" si="1176">G1135-G1139</f>
        <v>0</v>
      </c>
      <c r="Q1134" s="436">
        <f t="shared" ref="Q1134" si="1177">H1135-H1139</f>
        <v>0</v>
      </c>
      <c r="R1134" s="436">
        <f t="shared" ref="R1134" si="1178">I1135-I1139</f>
        <v>0</v>
      </c>
      <c r="S1134" s="436">
        <f t="shared" ref="S1134" si="1179">J1135-J1139</f>
        <v>0</v>
      </c>
    </row>
    <row r="1135" spans="1:19" ht="13.5" thickBot="1">
      <c r="A1135" s="506">
        <f t="shared" si="1170"/>
        <v>0</v>
      </c>
      <c r="B1135" s="466" t="s">
        <v>235</v>
      </c>
      <c r="C1135" s="467"/>
      <c r="D1135" s="495"/>
      <c r="E1135" s="495"/>
      <c r="F1135" s="495"/>
      <c r="G1135" s="495"/>
      <c r="H1135" s="495"/>
      <c r="I1135" s="495"/>
      <c r="J1135" s="496"/>
      <c r="L1135" s="441" t="s">
        <v>226</v>
      </c>
      <c r="M1135" s="442"/>
      <c r="N1135" s="436">
        <f t="shared" ref="N1135:S1135" si="1180">N1136+N1137</f>
        <v>0</v>
      </c>
      <c r="O1135" s="436">
        <f t="shared" si="1180"/>
        <v>0</v>
      </c>
      <c r="P1135" s="436">
        <f t="shared" si="1180"/>
        <v>0</v>
      </c>
      <c r="Q1135" s="436">
        <f t="shared" si="1180"/>
        <v>0</v>
      </c>
      <c r="R1135" s="436">
        <f t="shared" si="1180"/>
        <v>0</v>
      </c>
      <c r="S1135" s="436">
        <f t="shared" si="1180"/>
        <v>0</v>
      </c>
    </row>
    <row r="1136" spans="1:19" ht="13.5" thickBot="1">
      <c r="A1136" s="506">
        <f t="shared" si="1170"/>
        <v>0</v>
      </c>
      <c r="B1136" s="466" t="s">
        <v>236</v>
      </c>
      <c r="C1136" s="467"/>
      <c r="D1136" s="497"/>
      <c r="E1136" s="497"/>
      <c r="F1136" s="497"/>
      <c r="G1136" s="497"/>
      <c r="H1136" s="497"/>
      <c r="I1136" s="497"/>
      <c r="J1136" s="498"/>
      <c r="L1136" s="447" t="s">
        <v>228</v>
      </c>
      <c r="M1136" s="436">
        <f>(D1135*D1137)-(D1139*D1141)</f>
        <v>0</v>
      </c>
      <c r="N1136" s="436">
        <f>(E1135*E1137)-(E1139*E1141)</f>
        <v>0</v>
      </c>
      <c r="O1136" s="436">
        <f t="shared" ref="O1136" si="1181">(F1135*F1137)-(F1139*F1141)</f>
        <v>0</v>
      </c>
      <c r="P1136" s="436">
        <f t="shared" ref="P1136" si="1182">(G1135*G1137)-(G1139*G1141)</f>
        <v>0</v>
      </c>
      <c r="Q1136" s="436">
        <f t="shared" ref="Q1136" si="1183">(H1135*H1137)-(H1139*H1141)</f>
        <v>0</v>
      </c>
      <c r="R1136" s="436">
        <f t="shared" ref="R1136" si="1184">(I1135*I1137)-(I1139*I1141)</f>
        <v>0</v>
      </c>
      <c r="S1136" s="436">
        <f t="shared" ref="S1136" si="1185">(J1135*J1137)-(J1139*J1141)</f>
        <v>0</v>
      </c>
    </row>
    <row r="1137" spans="1:19" ht="13.5" thickBot="1">
      <c r="A1137" s="506">
        <f t="shared" si="1170"/>
        <v>0</v>
      </c>
      <c r="B1137" s="468" t="s">
        <v>237</v>
      </c>
      <c r="C1137" s="466"/>
      <c r="D1137" s="469">
        <f t="shared" ref="D1137:J1137" si="1186">(13-ROUND(D1136,1))/12</f>
        <v>1.0833333333333333</v>
      </c>
      <c r="E1137" s="469">
        <f t="shared" si="1186"/>
        <v>1.0833333333333333</v>
      </c>
      <c r="F1137" s="469">
        <f t="shared" si="1186"/>
        <v>1.0833333333333333</v>
      </c>
      <c r="G1137" s="469">
        <f t="shared" si="1186"/>
        <v>1.0833333333333333</v>
      </c>
      <c r="H1137" s="469">
        <f t="shared" si="1186"/>
        <v>1.0833333333333333</v>
      </c>
      <c r="I1137" s="469">
        <f t="shared" si="1186"/>
        <v>1.0833333333333333</v>
      </c>
      <c r="J1137" s="470">
        <f t="shared" si="1186"/>
        <v>1.0833333333333333</v>
      </c>
      <c r="L1137" s="452" t="s">
        <v>230</v>
      </c>
      <c r="M1137" s="442"/>
      <c r="N1137" s="436">
        <f>D1135*(1-D1137)-D1139*(1-D1141)</f>
        <v>0</v>
      </c>
      <c r="O1137" s="436">
        <f t="shared" ref="O1137" si="1187">E1135*(1-E1137)-E1139*(1-E1141)</f>
        <v>0</v>
      </c>
      <c r="P1137" s="436">
        <f t="shared" ref="P1137" si="1188">F1135*(1-F1137)-F1139*(1-F1141)</f>
        <v>0</v>
      </c>
      <c r="Q1137" s="436">
        <f t="shared" ref="Q1137" si="1189">G1135*(1-G1137)-G1139*(1-G1141)</f>
        <v>0</v>
      </c>
      <c r="R1137" s="436">
        <f t="shared" ref="R1137" si="1190">H1135*(1-H1137)-H1139*(1-H1141)</f>
        <v>0</v>
      </c>
      <c r="S1137" s="436">
        <f t="shared" ref="S1137" si="1191">I1135*(1-I1137)-I1139*(1-I1141)</f>
        <v>0</v>
      </c>
    </row>
    <row r="1138" spans="1:19">
      <c r="A1138" s="506">
        <f t="shared" si="1170"/>
        <v>0</v>
      </c>
      <c r="B1138" s="471" t="s">
        <v>238</v>
      </c>
      <c r="C1138" s="471"/>
      <c r="D1138" s="472"/>
      <c r="E1138" s="473"/>
      <c r="F1138" s="473"/>
      <c r="G1138" s="473"/>
      <c r="H1138" s="473"/>
      <c r="I1138" s="473"/>
      <c r="J1138" s="474"/>
    </row>
    <row r="1139" spans="1:19">
      <c r="A1139" s="506">
        <f t="shared" si="1170"/>
        <v>0</v>
      </c>
      <c r="B1139" s="466" t="s">
        <v>239</v>
      </c>
      <c r="C1139" s="467"/>
      <c r="D1139" s="495"/>
      <c r="E1139" s="495"/>
      <c r="F1139" s="495"/>
      <c r="G1139" s="495"/>
      <c r="H1139" s="495"/>
      <c r="I1139" s="495"/>
      <c r="J1139" s="496"/>
    </row>
    <row r="1140" spans="1:19">
      <c r="A1140" s="506">
        <f t="shared" si="1170"/>
        <v>0</v>
      </c>
      <c r="B1140" s="466" t="s">
        <v>240</v>
      </c>
      <c r="C1140" s="467"/>
      <c r="D1140" s="497"/>
      <c r="E1140" s="497"/>
      <c r="F1140" s="497"/>
      <c r="G1140" s="497"/>
      <c r="H1140" s="497"/>
      <c r="I1140" s="497"/>
      <c r="J1140" s="498"/>
    </row>
    <row r="1141" spans="1:19" ht="13.5" thickBot="1">
      <c r="A1141" s="506">
        <f t="shared" si="1170"/>
        <v>0</v>
      </c>
      <c r="B1141" s="468" t="s">
        <v>241</v>
      </c>
      <c r="C1141" s="475">
        <f>(13-C1140)/12</f>
        <v>1.0833333333333333</v>
      </c>
      <c r="D1141" s="469">
        <f>(13-ROUND(D1140,1))/12</f>
        <v>1.0833333333333333</v>
      </c>
      <c r="E1141" s="469">
        <f t="shared" ref="E1141:J1141" si="1192">(13-ROUND(E1140,1))/12</f>
        <v>1.0833333333333333</v>
      </c>
      <c r="F1141" s="469">
        <f t="shared" si="1192"/>
        <v>1.0833333333333333</v>
      </c>
      <c r="G1141" s="469">
        <f t="shared" si="1192"/>
        <v>1.0833333333333333</v>
      </c>
      <c r="H1141" s="469">
        <f t="shared" si="1192"/>
        <v>1.0833333333333333</v>
      </c>
      <c r="I1141" s="469">
        <f t="shared" si="1192"/>
        <v>1.0833333333333333</v>
      </c>
      <c r="J1141" s="470">
        <f t="shared" si="1192"/>
        <v>1.0833333333333333</v>
      </c>
    </row>
    <row r="1142" spans="1:19">
      <c r="A1142" s="506">
        <f t="shared" si="1170"/>
        <v>0</v>
      </c>
      <c r="B1142" s="431" t="s">
        <v>242</v>
      </c>
      <c r="C1142" s="476"/>
      <c r="D1142" s="477">
        <f>DATE(D$25,INT(D1136),1+30*(D1136-INT(D1136)))</f>
        <v>44531</v>
      </c>
      <c r="E1142" s="477">
        <f t="shared" ref="E1142:J1142" si="1193">DATE(E$25,INT(E1136),1+30*(E1136-INT(E1136)))</f>
        <v>44896</v>
      </c>
      <c r="F1142" s="477">
        <f t="shared" si="1193"/>
        <v>45261</v>
      </c>
      <c r="G1142" s="477">
        <f t="shared" si="1193"/>
        <v>45627</v>
      </c>
      <c r="H1142" s="477">
        <f t="shared" si="1193"/>
        <v>45992</v>
      </c>
      <c r="I1142" s="477">
        <f t="shared" si="1193"/>
        <v>46357</v>
      </c>
      <c r="J1142" s="478">
        <f t="shared" si="1193"/>
        <v>46722</v>
      </c>
    </row>
    <row r="1143" spans="1:19" ht="13.5" thickBot="1">
      <c r="A1143" s="506">
        <f t="shared" si="1170"/>
        <v>0</v>
      </c>
      <c r="B1143" s="479" t="s">
        <v>243</v>
      </c>
      <c r="C1143" s="480">
        <f>DATE(C$25,INT(C1140),1+30*(C1140-INT(C1140)))</f>
        <v>44166</v>
      </c>
      <c r="D1143" s="481">
        <f>DATE(D$25,INT(D1140),1+30*(D1140-INT(D1140)))</f>
        <v>44531</v>
      </c>
      <c r="E1143" s="481">
        <f t="shared" ref="E1143:J1143" si="1194">DATE(E$25,INT(E1140),1+30*(E1140-INT(E1140)))</f>
        <v>44896</v>
      </c>
      <c r="F1143" s="481">
        <f t="shared" si="1194"/>
        <v>45261</v>
      </c>
      <c r="G1143" s="481">
        <f t="shared" si="1194"/>
        <v>45627</v>
      </c>
      <c r="H1143" s="481">
        <f t="shared" si="1194"/>
        <v>45992</v>
      </c>
      <c r="I1143" s="481">
        <f t="shared" si="1194"/>
        <v>46357</v>
      </c>
      <c r="J1143" s="482">
        <f t="shared" si="1194"/>
        <v>46722</v>
      </c>
    </row>
    <row r="1144" spans="1:19" ht="4.9000000000000004" customHeight="1" thickBot="1">
      <c r="A1144" s="506">
        <f t="shared" si="1170"/>
        <v>0</v>
      </c>
      <c r="B1144" s="430"/>
      <c r="C1144" s="430"/>
      <c r="D1144" s="430"/>
      <c r="E1144" s="430"/>
      <c r="F1144" s="430"/>
      <c r="G1144" s="430"/>
      <c r="H1144" s="430"/>
      <c r="I1144" s="430"/>
      <c r="J1144" s="438"/>
    </row>
    <row r="1145" spans="1:19" ht="13.5" hidden="1" thickBot="1">
      <c r="A1145" s="506">
        <f t="shared" si="1170"/>
        <v>0</v>
      </c>
      <c r="B1145" s="430"/>
      <c r="C1145" s="430"/>
      <c r="D1145" s="430"/>
      <c r="E1145" s="430"/>
      <c r="F1145" s="430"/>
      <c r="G1145" s="430"/>
      <c r="H1145" s="430"/>
      <c r="I1145" s="430"/>
      <c r="J1145" s="438"/>
    </row>
    <row r="1146" spans="1:19" ht="13.5" hidden="1" thickBot="1">
      <c r="A1146" s="506">
        <f t="shared" si="1170"/>
        <v>0</v>
      </c>
      <c r="B1146" s="438"/>
      <c r="C1146" s="438"/>
      <c r="D1146" s="438"/>
      <c r="E1146" s="438"/>
      <c r="F1146" s="438"/>
      <c r="G1146" s="438"/>
      <c r="H1146" s="438"/>
      <c r="I1146" s="438"/>
      <c r="J1146" s="438"/>
    </row>
    <row r="1147" spans="1:19" ht="13.5" hidden="1" thickBot="1">
      <c r="A1147" s="506">
        <f t="shared" si="1170"/>
        <v>0</v>
      </c>
      <c r="B1147" s="438"/>
      <c r="C1147" s="438"/>
      <c r="D1147" s="438"/>
      <c r="E1147" s="438"/>
      <c r="F1147" s="438"/>
      <c r="G1147" s="438"/>
      <c r="H1147" s="438"/>
      <c r="I1147" s="438"/>
      <c r="J1147" s="438"/>
    </row>
    <row r="1148" spans="1:19" ht="13.5" hidden="1" thickBot="1">
      <c r="A1148" s="506">
        <f t="shared" si="1170"/>
        <v>0</v>
      </c>
      <c r="B1148" s="438"/>
      <c r="C1148" s="438"/>
      <c r="D1148" s="438"/>
      <c r="E1148" s="438"/>
      <c r="F1148" s="438"/>
      <c r="G1148" s="438"/>
      <c r="H1148" s="438"/>
      <c r="I1148" s="438"/>
      <c r="J1148" s="438"/>
    </row>
    <row r="1149" spans="1:19" ht="13.5" hidden="1" thickBot="1">
      <c r="A1149" s="506">
        <f t="shared" si="1170"/>
        <v>0</v>
      </c>
      <c r="B1149" s="438"/>
      <c r="C1149" s="438"/>
      <c r="D1149" s="438"/>
      <c r="E1149" s="438"/>
      <c r="F1149" s="438"/>
      <c r="G1149" s="438"/>
      <c r="H1149" s="438"/>
      <c r="I1149" s="438"/>
      <c r="J1149" s="438"/>
    </row>
    <row r="1150" spans="1:19" ht="16.5" thickBot="1">
      <c r="A1150" s="506">
        <f t="shared" si="1170"/>
        <v>0</v>
      </c>
      <c r="B1150" s="494" t="s">
        <v>244</v>
      </c>
      <c r="C1150" s="461"/>
      <c r="D1150" s="462">
        <f t="shared" ref="D1150:J1150" si="1195">D$25</f>
        <v>2022</v>
      </c>
      <c r="E1150" s="462">
        <f t="shared" si="1195"/>
        <v>2023</v>
      </c>
      <c r="F1150" s="462">
        <f t="shared" si="1195"/>
        <v>2024</v>
      </c>
      <c r="G1150" s="462">
        <f t="shared" si="1195"/>
        <v>2025</v>
      </c>
      <c r="H1150" s="462">
        <f t="shared" si="1195"/>
        <v>2026</v>
      </c>
      <c r="I1150" s="462">
        <f t="shared" si="1195"/>
        <v>2027</v>
      </c>
      <c r="J1150" s="463">
        <f t="shared" si="1195"/>
        <v>2028</v>
      </c>
      <c r="L1150" s="508" t="str">
        <f>B1150</f>
        <v>Catégorie d'emploi 2 : xxx</v>
      </c>
      <c r="M1150" s="491">
        <v>2022</v>
      </c>
      <c r="N1150" s="492">
        <v>2023</v>
      </c>
      <c r="O1150" s="492">
        <v>2024</v>
      </c>
      <c r="P1150" s="492">
        <v>2025</v>
      </c>
      <c r="Q1150" s="492">
        <v>2026</v>
      </c>
      <c r="R1150" s="492">
        <v>2027</v>
      </c>
      <c r="S1150" s="493">
        <v>2028</v>
      </c>
    </row>
    <row r="1151" spans="1:19" ht="13.5" thickBot="1">
      <c r="A1151" s="506">
        <f t="shared" si="1170"/>
        <v>0</v>
      </c>
      <c r="B1151" s="464" t="s">
        <v>234</v>
      </c>
      <c r="C1151" s="464"/>
      <c r="D1151" s="438"/>
      <c r="E1151" s="438"/>
      <c r="F1151" s="438"/>
      <c r="G1151" s="438"/>
      <c r="H1151" s="438"/>
      <c r="I1151" s="438"/>
      <c r="J1151" s="465"/>
      <c r="L1151" s="435" t="s">
        <v>224</v>
      </c>
      <c r="M1151" s="436">
        <f>D1152-D1156</f>
        <v>0</v>
      </c>
      <c r="N1151" s="436">
        <f>E1152-E1156</f>
        <v>0</v>
      </c>
      <c r="O1151" s="436">
        <f t="shared" ref="O1151" si="1196">F1152-F1156</f>
        <v>0</v>
      </c>
      <c r="P1151" s="436">
        <f t="shared" ref="P1151" si="1197">G1152-G1156</f>
        <v>0</v>
      </c>
      <c r="Q1151" s="436">
        <f t="shared" ref="Q1151" si="1198">H1152-H1156</f>
        <v>0</v>
      </c>
      <c r="R1151" s="436">
        <f t="shared" ref="R1151" si="1199">I1152-I1156</f>
        <v>0</v>
      </c>
      <c r="S1151" s="436">
        <f t="shared" ref="S1151" si="1200">J1152-J1156</f>
        <v>0</v>
      </c>
    </row>
    <row r="1152" spans="1:19" ht="13.5" thickBot="1">
      <c r="A1152" s="506">
        <f t="shared" si="1170"/>
        <v>0</v>
      </c>
      <c r="B1152" s="466" t="s">
        <v>235</v>
      </c>
      <c r="C1152" s="467"/>
      <c r="D1152" s="495"/>
      <c r="E1152" s="495"/>
      <c r="F1152" s="495"/>
      <c r="G1152" s="495"/>
      <c r="H1152" s="495"/>
      <c r="I1152" s="495"/>
      <c r="J1152" s="496"/>
      <c r="L1152" s="441" t="s">
        <v>226</v>
      </c>
      <c r="M1152" s="442"/>
      <c r="N1152" s="436">
        <f t="shared" ref="N1152:S1152" si="1201">N1153+N1154</f>
        <v>0</v>
      </c>
      <c r="O1152" s="436">
        <f t="shared" si="1201"/>
        <v>0</v>
      </c>
      <c r="P1152" s="436">
        <f t="shared" si="1201"/>
        <v>0</v>
      </c>
      <c r="Q1152" s="436">
        <f t="shared" si="1201"/>
        <v>0</v>
      </c>
      <c r="R1152" s="436">
        <f t="shared" si="1201"/>
        <v>0</v>
      </c>
      <c r="S1152" s="436">
        <f t="shared" si="1201"/>
        <v>0</v>
      </c>
    </row>
    <row r="1153" spans="1:19" ht="13.5" thickBot="1">
      <c r="A1153" s="506">
        <f t="shared" si="1170"/>
        <v>0</v>
      </c>
      <c r="B1153" s="466" t="s">
        <v>236</v>
      </c>
      <c r="C1153" s="467"/>
      <c r="D1153" s="497"/>
      <c r="E1153" s="497"/>
      <c r="F1153" s="497"/>
      <c r="G1153" s="497"/>
      <c r="H1153" s="497"/>
      <c r="I1153" s="497"/>
      <c r="J1153" s="498"/>
      <c r="L1153" s="447" t="s">
        <v>228</v>
      </c>
      <c r="M1153" s="436">
        <f>(D1152*D1154)-(D1156*D1158)</f>
        <v>0</v>
      </c>
      <c r="N1153" s="436">
        <f>(E1152*E1154)-(E1156*E1158)</f>
        <v>0</v>
      </c>
      <c r="O1153" s="436">
        <f t="shared" ref="O1153" si="1202">(F1152*F1154)-(F1156*F1158)</f>
        <v>0</v>
      </c>
      <c r="P1153" s="436">
        <f t="shared" ref="P1153" si="1203">(G1152*G1154)-(G1156*G1158)</f>
        <v>0</v>
      </c>
      <c r="Q1153" s="436">
        <f t="shared" ref="Q1153" si="1204">(H1152*H1154)-(H1156*H1158)</f>
        <v>0</v>
      </c>
      <c r="R1153" s="436">
        <f t="shared" ref="R1153" si="1205">(I1152*I1154)-(I1156*I1158)</f>
        <v>0</v>
      </c>
      <c r="S1153" s="436">
        <f t="shared" ref="S1153" si="1206">(J1152*J1154)-(J1156*J1158)</f>
        <v>0</v>
      </c>
    </row>
    <row r="1154" spans="1:19" ht="13.5" thickBot="1">
      <c r="A1154" s="506">
        <f t="shared" si="1170"/>
        <v>0</v>
      </c>
      <c r="B1154" s="468" t="s">
        <v>237</v>
      </c>
      <c r="C1154" s="466"/>
      <c r="D1154" s="469">
        <f t="shared" ref="D1154:J1154" si="1207">(13-ROUND(D1153,1))/12</f>
        <v>1.0833333333333333</v>
      </c>
      <c r="E1154" s="469">
        <f t="shared" si="1207"/>
        <v>1.0833333333333333</v>
      </c>
      <c r="F1154" s="469">
        <f t="shared" si="1207"/>
        <v>1.0833333333333333</v>
      </c>
      <c r="G1154" s="469">
        <f t="shared" si="1207"/>
        <v>1.0833333333333333</v>
      </c>
      <c r="H1154" s="469">
        <f t="shared" si="1207"/>
        <v>1.0833333333333333</v>
      </c>
      <c r="I1154" s="469">
        <f t="shared" si="1207"/>
        <v>1.0833333333333333</v>
      </c>
      <c r="J1154" s="470">
        <f t="shared" si="1207"/>
        <v>1.0833333333333333</v>
      </c>
      <c r="L1154" s="452" t="s">
        <v>230</v>
      </c>
      <c r="M1154" s="442"/>
      <c r="N1154" s="436">
        <f>D1152*(1-D1154)-D1156*(1-D1158)</f>
        <v>0</v>
      </c>
      <c r="O1154" s="436">
        <f t="shared" ref="O1154" si="1208">E1152*(1-E1154)-E1156*(1-E1158)</f>
        <v>0</v>
      </c>
      <c r="P1154" s="436">
        <f t="shared" ref="P1154" si="1209">F1152*(1-F1154)-F1156*(1-F1158)</f>
        <v>0</v>
      </c>
      <c r="Q1154" s="436">
        <f t="shared" ref="Q1154" si="1210">G1152*(1-G1154)-G1156*(1-G1158)</f>
        <v>0</v>
      </c>
      <c r="R1154" s="436">
        <f t="shared" ref="R1154" si="1211">H1152*(1-H1154)-H1156*(1-H1158)</f>
        <v>0</v>
      </c>
      <c r="S1154" s="436">
        <f t="shared" ref="S1154" si="1212">I1152*(1-I1154)-I1156*(1-I1158)</f>
        <v>0</v>
      </c>
    </row>
    <row r="1155" spans="1:19">
      <c r="A1155" s="506">
        <f t="shared" si="1170"/>
        <v>0</v>
      </c>
      <c r="B1155" s="471" t="s">
        <v>238</v>
      </c>
      <c r="C1155" s="471"/>
      <c r="D1155" s="472"/>
      <c r="E1155" s="473"/>
      <c r="F1155" s="473"/>
      <c r="G1155" s="473"/>
      <c r="H1155" s="473"/>
      <c r="I1155" s="473"/>
      <c r="J1155" s="474"/>
    </row>
    <row r="1156" spans="1:19">
      <c r="A1156" s="506">
        <f t="shared" si="1170"/>
        <v>0</v>
      </c>
      <c r="B1156" s="466" t="s">
        <v>239</v>
      </c>
      <c r="C1156" s="467"/>
      <c r="D1156" s="495"/>
      <c r="E1156" s="495"/>
      <c r="F1156" s="495"/>
      <c r="G1156" s="495"/>
      <c r="H1156" s="495"/>
      <c r="I1156" s="495"/>
      <c r="J1156" s="496"/>
    </row>
    <row r="1157" spans="1:19">
      <c r="A1157" s="506">
        <f t="shared" si="1170"/>
        <v>0</v>
      </c>
      <c r="B1157" s="466" t="s">
        <v>240</v>
      </c>
      <c r="C1157" s="467"/>
      <c r="D1157" s="497"/>
      <c r="E1157" s="497"/>
      <c r="F1157" s="497"/>
      <c r="G1157" s="497"/>
      <c r="H1157" s="497"/>
      <c r="I1157" s="497"/>
      <c r="J1157" s="498"/>
    </row>
    <row r="1158" spans="1:19" ht="13.5" thickBot="1">
      <c r="A1158" s="506">
        <f t="shared" si="1170"/>
        <v>0</v>
      </c>
      <c r="B1158" s="468" t="s">
        <v>241</v>
      </c>
      <c r="C1158" s="475">
        <f>(13-C1157)/12</f>
        <v>1.0833333333333333</v>
      </c>
      <c r="D1158" s="469">
        <f t="shared" ref="D1158:J1158" si="1213">(13-ROUND(D1157,1))/12</f>
        <v>1.0833333333333333</v>
      </c>
      <c r="E1158" s="469">
        <f t="shared" si="1213"/>
        <v>1.0833333333333333</v>
      </c>
      <c r="F1158" s="469">
        <f t="shared" si="1213"/>
        <v>1.0833333333333333</v>
      </c>
      <c r="G1158" s="469">
        <f t="shared" si="1213"/>
        <v>1.0833333333333333</v>
      </c>
      <c r="H1158" s="469">
        <f t="shared" si="1213"/>
        <v>1.0833333333333333</v>
      </c>
      <c r="I1158" s="469">
        <f t="shared" si="1213"/>
        <v>1.0833333333333333</v>
      </c>
      <c r="J1158" s="470">
        <f t="shared" si="1213"/>
        <v>1.0833333333333333</v>
      </c>
    </row>
    <row r="1159" spans="1:19">
      <c r="A1159" s="506">
        <f t="shared" si="1170"/>
        <v>0</v>
      </c>
      <c r="B1159" s="431" t="s">
        <v>242</v>
      </c>
      <c r="C1159" s="476"/>
      <c r="D1159" s="477">
        <f>DATE(D$25,INT(D1153),1+30*(D1153-INT(D1153)))</f>
        <v>44531</v>
      </c>
      <c r="E1159" s="477">
        <f t="shared" ref="E1159:J1159" si="1214">DATE(E$25,INT(E1153),1+30*(E1153-INT(E1153)))</f>
        <v>44896</v>
      </c>
      <c r="F1159" s="477">
        <f t="shared" si="1214"/>
        <v>45261</v>
      </c>
      <c r="G1159" s="477">
        <f t="shared" si="1214"/>
        <v>45627</v>
      </c>
      <c r="H1159" s="477">
        <f t="shared" si="1214"/>
        <v>45992</v>
      </c>
      <c r="I1159" s="477">
        <f t="shared" si="1214"/>
        <v>46357</v>
      </c>
      <c r="J1159" s="478">
        <f t="shared" si="1214"/>
        <v>46722</v>
      </c>
    </row>
    <row r="1160" spans="1:19" ht="13.5" thickBot="1">
      <c r="A1160" s="506">
        <f t="shared" si="1170"/>
        <v>0</v>
      </c>
      <c r="B1160" s="479" t="s">
        <v>243</v>
      </c>
      <c r="C1160" s="480">
        <f>DATE(C$25,INT(C1157),1+30*(C1157-INT(C1157)))</f>
        <v>44166</v>
      </c>
      <c r="D1160" s="481">
        <f>DATE(D$25,INT(D1157),1+30*(D1157-INT(D1157)))</f>
        <v>44531</v>
      </c>
      <c r="E1160" s="481">
        <f t="shared" ref="E1160:J1160" si="1215">DATE(E$25,INT(E1157),1+30*(E1157-INT(E1157)))</f>
        <v>44896</v>
      </c>
      <c r="F1160" s="481">
        <f t="shared" si="1215"/>
        <v>45261</v>
      </c>
      <c r="G1160" s="481">
        <f t="shared" si="1215"/>
        <v>45627</v>
      </c>
      <c r="H1160" s="481">
        <f t="shared" si="1215"/>
        <v>45992</v>
      </c>
      <c r="I1160" s="481">
        <f t="shared" si="1215"/>
        <v>46357</v>
      </c>
      <c r="J1160" s="482">
        <f t="shared" si="1215"/>
        <v>46722</v>
      </c>
    </row>
    <row r="1161" spans="1:19" hidden="1">
      <c r="A1161" s="506">
        <f t="shared" si="1170"/>
        <v>0</v>
      </c>
      <c r="B1161" s="483"/>
      <c r="C1161" s="483"/>
      <c r="D1161" s="483"/>
      <c r="E1161" s="483"/>
      <c r="F1161" s="483"/>
      <c r="G1161" s="483"/>
      <c r="H1161" s="483"/>
      <c r="I1161" s="483"/>
      <c r="J1161" s="484"/>
    </row>
    <row r="1162" spans="1:19" hidden="1">
      <c r="A1162" s="506">
        <f t="shared" si="1170"/>
        <v>0</v>
      </c>
      <c r="B1162" s="483"/>
      <c r="C1162" s="483"/>
      <c r="D1162" s="483"/>
      <c r="E1162" s="483"/>
      <c r="F1162" s="483"/>
      <c r="G1162" s="483"/>
      <c r="H1162" s="483"/>
      <c r="I1162" s="483"/>
      <c r="J1162" s="484"/>
    </row>
    <row r="1163" spans="1:19" hidden="1">
      <c r="A1163" s="506">
        <f t="shared" si="1170"/>
        <v>0</v>
      </c>
      <c r="B1163" s="438"/>
      <c r="C1163" s="438"/>
      <c r="D1163" s="438"/>
      <c r="E1163" s="438"/>
      <c r="F1163" s="438"/>
      <c r="G1163" s="438"/>
      <c r="H1163" s="438"/>
      <c r="I1163" s="438"/>
      <c r="J1163" s="438"/>
    </row>
    <row r="1164" spans="1:19" hidden="1">
      <c r="A1164" s="506">
        <f t="shared" si="1170"/>
        <v>0</v>
      </c>
      <c r="B1164" s="438"/>
      <c r="C1164" s="438"/>
      <c r="D1164" s="438"/>
      <c r="E1164" s="438"/>
      <c r="F1164" s="438"/>
      <c r="G1164" s="438"/>
      <c r="H1164" s="438"/>
      <c r="I1164" s="438"/>
      <c r="J1164" s="438"/>
    </row>
    <row r="1165" spans="1:19" hidden="1">
      <c r="A1165" s="506">
        <f t="shared" si="1170"/>
        <v>0</v>
      </c>
      <c r="B1165" s="438"/>
      <c r="C1165" s="438"/>
      <c r="D1165" s="438"/>
      <c r="E1165" s="438"/>
      <c r="F1165" s="438"/>
      <c r="G1165" s="438"/>
      <c r="H1165" s="438"/>
      <c r="I1165" s="438"/>
      <c r="J1165" s="438"/>
    </row>
    <row r="1166" spans="1:19" ht="6" customHeight="1" thickBot="1">
      <c r="A1166" s="506">
        <f t="shared" si="1170"/>
        <v>0</v>
      </c>
      <c r="B1166" s="438"/>
      <c r="C1166" s="438"/>
      <c r="D1166" s="438"/>
      <c r="E1166" s="438"/>
      <c r="F1166" s="438"/>
      <c r="G1166" s="438"/>
      <c r="H1166" s="438"/>
      <c r="I1166" s="438"/>
      <c r="J1166" s="438"/>
    </row>
    <row r="1167" spans="1:19" ht="16.5" thickBot="1">
      <c r="A1167" s="506">
        <f t="shared" si="1170"/>
        <v>0</v>
      </c>
      <c r="B1167" s="494" t="s">
        <v>245</v>
      </c>
      <c r="C1167" s="461"/>
      <c r="D1167" s="462">
        <f t="shared" ref="D1167:J1167" si="1216">D$25</f>
        <v>2022</v>
      </c>
      <c r="E1167" s="462">
        <f t="shared" si="1216"/>
        <v>2023</v>
      </c>
      <c r="F1167" s="462">
        <f t="shared" si="1216"/>
        <v>2024</v>
      </c>
      <c r="G1167" s="462">
        <f t="shared" si="1216"/>
        <v>2025</v>
      </c>
      <c r="H1167" s="462">
        <f t="shared" si="1216"/>
        <v>2026</v>
      </c>
      <c r="I1167" s="462">
        <f t="shared" si="1216"/>
        <v>2027</v>
      </c>
      <c r="J1167" s="463">
        <f t="shared" si="1216"/>
        <v>2028</v>
      </c>
      <c r="L1167" s="508" t="str">
        <f>B1167</f>
        <v>Catégorie d'emploi 3 : xxx</v>
      </c>
      <c r="M1167" s="491">
        <v>2022</v>
      </c>
      <c r="N1167" s="492">
        <v>2023</v>
      </c>
      <c r="O1167" s="492">
        <v>2024</v>
      </c>
      <c r="P1167" s="492">
        <v>2025</v>
      </c>
      <c r="Q1167" s="492">
        <v>2026</v>
      </c>
      <c r="R1167" s="492">
        <v>2027</v>
      </c>
      <c r="S1167" s="493">
        <v>2028</v>
      </c>
    </row>
    <row r="1168" spans="1:19" ht="13.5" thickBot="1">
      <c r="A1168" s="506">
        <f t="shared" si="1170"/>
        <v>0</v>
      </c>
      <c r="B1168" s="464" t="s">
        <v>234</v>
      </c>
      <c r="C1168" s="464"/>
      <c r="D1168" s="438"/>
      <c r="E1168" s="438"/>
      <c r="F1168" s="438"/>
      <c r="G1168" s="438"/>
      <c r="H1168" s="438"/>
      <c r="I1168" s="438"/>
      <c r="J1168" s="465"/>
      <c r="L1168" s="435" t="s">
        <v>224</v>
      </c>
      <c r="M1168" s="436">
        <f>D1169-D1173</f>
        <v>0</v>
      </c>
      <c r="N1168" s="436">
        <f>E1169-E1173</f>
        <v>0</v>
      </c>
      <c r="O1168" s="436">
        <f t="shared" ref="O1168" si="1217">F1169-F1173</f>
        <v>0</v>
      </c>
      <c r="P1168" s="436">
        <f t="shared" ref="P1168" si="1218">G1169-G1173</f>
        <v>0</v>
      </c>
      <c r="Q1168" s="436">
        <f t="shared" ref="Q1168" si="1219">H1169-H1173</f>
        <v>0</v>
      </c>
      <c r="R1168" s="436">
        <f t="shared" ref="R1168" si="1220">I1169-I1173</f>
        <v>0</v>
      </c>
      <c r="S1168" s="436">
        <f t="shared" ref="S1168" si="1221">J1169-J1173</f>
        <v>0</v>
      </c>
    </row>
    <row r="1169" spans="1:19" ht="13.5" thickBot="1">
      <c r="A1169" s="506">
        <f t="shared" si="1170"/>
        <v>0</v>
      </c>
      <c r="B1169" s="466" t="s">
        <v>235</v>
      </c>
      <c r="C1169" s="467"/>
      <c r="D1169" s="495"/>
      <c r="E1169" s="495"/>
      <c r="F1169" s="495"/>
      <c r="G1169" s="495"/>
      <c r="H1169" s="495"/>
      <c r="I1169" s="495"/>
      <c r="J1169" s="496"/>
      <c r="L1169" s="441" t="s">
        <v>226</v>
      </c>
      <c r="M1169" s="442"/>
      <c r="N1169" s="436">
        <f t="shared" ref="N1169:S1169" si="1222">N1170+N1171</f>
        <v>0</v>
      </c>
      <c r="O1169" s="436">
        <f t="shared" si="1222"/>
        <v>0</v>
      </c>
      <c r="P1169" s="436">
        <f t="shared" si="1222"/>
        <v>0</v>
      </c>
      <c r="Q1169" s="436">
        <f t="shared" si="1222"/>
        <v>0</v>
      </c>
      <c r="R1169" s="436">
        <f t="shared" si="1222"/>
        <v>0</v>
      </c>
      <c r="S1169" s="436">
        <f t="shared" si="1222"/>
        <v>0</v>
      </c>
    </row>
    <row r="1170" spans="1:19" ht="13.5" thickBot="1">
      <c r="A1170" s="506">
        <f t="shared" si="1170"/>
        <v>0</v>
      </c>
      <c r="B1170" s="466" t="s">
        <v>236</v>
      </c>
      <c r="C1170" s="467"/>
      <c r="D1170" s="497"/>
      <c r="E1170" s="497"/>
      <c r="F1170" s="497"/>
      <c r="G1170" s="497"/>
      <c r="H1170" s="497"/>
      <c r="I1170" s="497"/>
      <c r="J1170" s="498"/>
      <c r="L1170" s="447" t="s">
        <v>228</v>
      </c>
      <c r="M1170" s="436">
        <f>(D1169*D1171)-(D1173*D1175)</f>
        <v>0</v>
      </c>
      <c r="N1170" s="436">
        <f>(E1169*E1171)-(E1173*E1175)</f>
        <v>0</v>
      </c>
      <c r="O1170" s="436">
        <f t="shared" ref="O1170" si="1223">(F1169*F1171)-(F1173*F1175)</f>
        <v>0</v>
      </c>
      <c r="P1170" s="436">
        <f t="shared" ref="P1170" si="1224">(G1169*G1171)-(G1173*G1175)</f>
        <v>0</v>
      </c>
      <c r="Q1170" s="436">
        <f t="shared" ref="Q1170" si="1225">(H1169*H1171)-(H1173*H1175)</f>
        <v>0</v>
      </c>
      <c r="R1170" s="436">
        <f t="shared" ref="R1170" si="1226">(I1169*I1171)-(I1173*I1175)</f>
        <v>0</v>
      </c>
      <c r="S1170" s="436">
        <f t="shared" ref="S1170" si="1227">(J1169*J1171)-(J1173*J1175)</f>
        <v>0</v>
      </c>
    </row>
    <row r="1171" spans="1:19" ht="13.5" thickBot="1">
      <c r="A1171" s="506">
        <f t="shared" si="1170"/>
        <v>0</v>
      </c>
      <c r="B1171" s="468" t="s">
        <v>237</v>
      </c>
      <c r="C1171" s="466"/>
      <c r="D1171" s="469">
        <f t="shared" ref="D1171:J1171" si="1228">(13-ROUND(D1170,1))/12</f>
        <v>1.0833333333333333</v>
      </c>
      <c r="E1171" s="469">
        <f t="shared" si="1228"/>
        <v>1.0833333333333333</v>
      </c>
      <c r="F1171" s="469">
        <f t="shared" si="1228"/>
        <v>1.0833333333333333</v>
      </c>
      <c r="G1171" s="469">
        <f t="shared" si="1228"/>
        <v>1.0833333333333333</v>
      </c>
      <c r="H1171" s="469">
        <f t="shared" si="1228"/>
        <v>1.0833333333333333</v>
      </c>
      <c r="I1171" s="469">
        <f t="shared" si="1228"/>
        <v>1.0833333333333333</v>
      </c>
      <c r="J1171" s="470">
        <f t="shared" si="1228"/>
        <v>1.0833333333333333</v>
      </c>
      <c r="L1171" s="452" t="s">
        <v>230</v>
      </c>
      <c r="M1171" s="442"/>
      <c r="N1171" s="436">
        <f>D1169*(1-D1171)-D1173*(1-D1175)</f>
        <v>0</v>
      </c>
      <c r="O1171" s="436">
        <f t="shared" ref="O1171" si="1229">E1169*(1-E1171)-E1173*(1-E1175)</f>
        <v>0</v>
      </c>
      <c r="P1171" s="436">
        <f t="shared" ref="P1171" si="1230">F1169*(1-F1171)-F1173*(1-F1175)</f>
        <v>0</v>
      </c>
      <c r="Q1171" s="436">
        <f t="shared" ref="Q1171" si="1231">G1169*(1-G1171)-G1173*(1-G1175)</f>
        <v>0</v>
      </c>
      <c r="R1171" s="436">
        <f t="shared" ref="R1171" si="1232">H1169*(1-H1171)-H1173*(1-H1175)</f>
        <v>0</v>
      </c>
      <c r="S1171" s="436">
        <f t="shared" ref="S1171" si="1233">I1169*(1-I1171)-I1173*(1-I1175)</f>
        <v>0</v>
      </c>
    </row>
    <row r="1172" spans="1:19">
      <c r="A1172" s="506">
        <f t="shared" si="1170"/>
        <v>0</v>
      </c>
      <c r="B1172" s="471" t="s">
        <v>238</v>
      </c>
      <c r="C1172" s="471"/>
      <c r="D1172" s="472"/>
      <c r="E1172" s="473"/>
      <c r="F1172" s="473"/>
      <c r="G1172" s="473"/>
      <c r="H1172" s="473"/>
      <c r="I1172" s="473"/>
      <c r="J1172" s="474"/>
    </row>
    <row r="1173" spans="1:19">
      <c r="A1173" s="506">
        <f t="shared" si="1170"/>
        <v>0</v>
      </c>
      <c r="B1173" s="466" t="s">
        <v>239</v>
      </c>
      <c r="C1173" s="467"/>
      <c r="D1173" s="495"/>
      <c r="E1173" s="495"/>
      <c r="F1173" s="495"/>
      <c r="G1173" s="495"/>
      <c r="H1173" s="495"/>
      <c r="I1173" s="495"/>
      <c r="J1173" s="496"/>
    </row>
    <row r="1174" spans="1:19">
      <c r="A1174" s="506">
        <f t="shared" si="1170"/>
        <v>0</v>
      </c>
      <c r="B1174" s="466" t="s">
        <v>240</v>
      </c>
      <c r="C1174" s="467"/>
      <c r="D1174" s="497"/>
      <c r="E1174" s="497"/>
      <c r="F1174" s="497"/>
      <c r="G1174" s="497"/>
      <c r="H1174" s="497"/>
      <c r="I1174" s="497"/>
      <c r="J1174" s="498"/>
    </row>
    <row r="1175" spans="1:19" ht="13.5" thickBot="1">
      <c r="A1175" s="506">
        <f t="shared" si="1170"/>
        <v>0</v>
      </c>
      <c r="B1175" s="468" t="s">
        <v>241</v>
      </c>
      <c r="C1175" s="475">
        <f>(13-C1174)/12</f>
        <v>1.0833333333333333</v>
      </c>
      <c r="D1175" s="469">
        <f t="shared" ref="D1175:J1175" si="1234">(13-ROUND(D1174,1))/12</f>
        <v>1.0833333333333333</v>
      </c>
      <c r="E1175" s="469">
        <f t="shared" si="1234"/>
        <v>1.0833333333333333</v>
      </c>
      <c r="F1175" s="469">
        <f t="shared" si="1234"/>
        <v>1.0833333333333333</v>
      </c>
      <c r="G1175" s="469">
        <f t="shared" si="1234"/>
        <v>1.0833333333333333</v>
      </c>
      <c r="H1175" s="469">
        <f t="shared" si="1234"/>
        <v>1.0833333333333333</v>
      </c>
      <c r="I1175" s="469">
        <f t="shared" si="1234"/>
        <v>1.0833333333333333</v>
      </c>
      <c r="J1175" s="470">
        <f t="shared" si="1234"/>
        <v>1.0833333333333333</v>
      </c>
    </row>
    <row r="1176" spans="1:19">
      <c r="A1176" s="506">
        <f t="shared" si="1170"/>
        <v>0</v>
      </c>
      <c r="B1176" s="431" t="s">
        <v>242</v>
      </c>
      <c r="C1176" s="476"/>
      <c r="D1176" s="477">
        <f>DATE(D$25,INT(D1170),1+30*(D1170-INT(D1170)))</f>
        <v>44531</v>
      </c>
      <c r="E1176" s="477">
        <f t="shared" ref="E1176:J1176" si="1235">DATE(E$25,INT(E1170),1+30*(E1170-INT(E1170)))</f>
        <v>44896</v>
      </c>
      <c r="F1176" s="477">
        <f t="shared" si="1235"/>
        <v>45261</v>
      </c>
      <c r="G1176" s="477">
        <f t="shared" si="1235"/>
        <v>45627</v>
      </c>
      <c r="H1176" s="477">
        <f t="shared" si="1235"/>
        <v>45992</v>
      </c>
      <c r="I1176" s="477">
        <f t="shared" si="1235"/>
        <v>46357</v>
      </c>
      <c r="J1176" s="478">
        <f t="shared" si="1235"/>
        <v>46722</v>
      </c>
    </row>
    <row r="1177" spans="1:19" ht="13.5" thickBot="1">
      <c r="A1177" s="506">
        <f t="shared" si="1170"/>
        <v>0</v>
      </c>
      <c r="B1177" s="479" t="s">
        <v>243</v>
      </c>
      <c r="C1177" s="480">
        <f>DATE(C$25,INT(C1174),1+30*(C1174-INT(C1174)))</f>
        <v>44166</v>
      </c>
      <c r="D1177" s="481">
        <f>DATE(D$25,INT(D1174),1+30*(D1174-INT(D1174)))</f>
        <v>44531</v>
      </c>
      <c r="E1177" s="481">
        <f t="shared" ref="E1177:J1177" si="1236">DATE(E$25,INT(E1174),1+30*(E1174-INT(E1174)))</f>
        <v>44896</v>
      </c>
      <c r="F1177" s="481">
        <f t="shared" si="1236"/>
        <v>45261</v>
      </c>
      <c r="G1177" s="481">
        <f t="shared" si="1236"/>
        <v>45627</v>
      </c>
      <c r="H1177" s="481">
        <f t="shared" si="1236"/>
        <v>45992</v>
      </c>
      <c r="I1177" s="481">
        <f t="shared" si="1236"/>
        <v>46357</v>
      </c>
      <c r="J1177" s="482">
        <f t="shared" si="1236"/>
        <v>46722</v>
      </c>
    </row>
    <row r="1178" spans="1:19" ht="6" customHeight="1" thickBot="1">
      <c r="A1178" s="506">
        <f t="shared" si="1170"/>
        <v>0</v>
      </c>
      <c r="B1178" s="483"/>
      <c r="C1178" s="483"/>
      <c r="D1178" s="483"/>
      <c r="E1178" s="483"/>
      <c r="F1178" s="483"/>
      <c r="G1178" s="483"/>
      <c r="H1178" s="483"/>
      <c r="I1178" s="483"/>
      <c r="J1178" s="484"/>
    </row>
    <row r="1179" spans="1:19" ht="13.5" hidden="1" thickBot="1">
      <c r="A1179" s="506">
        <f t="shared" ref="A1179:A1242" si="1237">A1178</f>
        <v>0</v>
      </c>
      <c r="B1179" s="483"/>
      <c r="C1179" s="483"/>
      <c r="D1179" s="483"/>
      <c r="E1179" s="483"/>
      <c r="F1179" s="483"/>
      <c r="G1179" s="483"/>
      <c r="H1179" s="483"/>
      <c r="I1179" s="483"/>
      <c r="J1179" s="484"/>
    </row>
    <row r="1180" spans="1:19" ht="13.5" hidden="1" thickBot="1">
      <c r="A1180" s="506">
        <f t="shared" si="1237"/>
        <v>0</v>
      </c>
      <c r="B1180" s="438"/>
      <c r="C1180" s="438"/>
      <c r="D1180" s="438"/>
      <c r="E1180" s="438"/>
      <c r="F1180" s="438"/>
      <c r="G1180" s="438"/>
      <c r="H1180" s="438"/>
      <c r="I1180" s="438"/>
      <c r="J1180" s="438"/>
    </row>
    <row r="1181" spans="1:19" ht="13.5" hidden="1" thickBot="1">
      <c r="A1181" s="506">
        <f t="shared" si="1237"/>
        <v>0</v>
      </c>
      <c r="B1181" s="438"/>
      <c r="C1181" s="438"/>
      <c r="D1181" s="438"/>
      <c r="E1181" s="438"/>
      <c r="F1181" s="438"/>
      <c r="G1181" s="438"/>
      <c r="H1181" s="438"/>
      <c r="I1181" s="438"/>
      <c r="J1181" s="438"/>
    </row>
    <row r="1182" spans="1:19" ht="13.5" hidden="1" thickBot="1">
      <c r="A1182" s="506">
        <f t="shared" si="1237"/>
        <v>0</v>
      </c>
      <c r="B1182" s="438"/>
      <c r="C1182" s="438"/>
      <c r="D1182" s="438"/>
      <c r="E1182" s="438"/>
      <c r="F1182" s="438"/>
      <c r="G1182" s="438"/>
      <c r="H1182" s="438"/>
      <c r="I1182" s="438"/>
      <c r="J1182" s="438"/>
    </row>
    <row r="1183" spans="1:19" ht="13.5" hidden="1" thickBot="1">
      <c r="A1183" s="506">
        <f t="shared" si="1237"/>
        <v>0</v>
      </c>
      <c r="B1183" s="438"/>
      <c r="C1183" s="438"/>
      <c r="D1183" s="438"/>
      <c r="E1183" s="438"/>
      <c r="F1183" s="438"/>
      <c r="G1183" s="438"/>
      <c r="H1183" s="438"/>
      <c r="I1183" s="438"/>
      <c r="J1183" s="438"/>
    </row>
    <row r="1184" spans="1:19" ht="16.5" thickBot="1">
      <c r="A1184" s="506">
        <f t="shared" si="1237"/>
        <v>0</v>
      </c>
      <c r="B1184" s="494" t="s">
        <v>246</v>
      </c>
      <c r="C1184" s="461"/>
      <c r="D1184" s="462">
        <f t="shared" ref="D1184:J1184" si="1238">D$25</f>
        <v>2022</v>
      </c>
      <c r="E1184" s="462">
        <f t="shared" si="1238"/>
        <v>2023</v>
      </c>
      <c r="F1184" s="462">
        <f t="shared" si="1238"/>
        <v>2024</v>
      </c>
      <c r="G1184" s="462">
        <f t="shared" si="1238"/>
        <v>2025</v>
      </c>
      <c r="H1184" s="462">
        <f t="shared" si="1238"/>
        <v>2026</v>
      </c>
      <c r="I1184" s="462">
        <f t="shared" si="1238"/>
        <v>2027</v>
      </c>
      <c r="J1184" s="463">
        <f t="shared" si="1238"/>
        <v>2028</v>
      </c>
      <c r="L1184" s="508" t="str">
        <f>B1184</f>
        <v>Catégorie d'emploi 4 : xxx</v>
      </c>
      <c r="M1184" s="491">
        <v>2022</v>
      </c>
      <c r="N1184" s="492">
        <v>2023</v>
      </c>
      <c r="O1184" s="492">
        <v>2024</v>
      </c>
      <c r="P1184" s="492">
        <v>2025</v>
      </c>
      <c r="Q1184" s="492">
        <v>2026</v>
      </c>
      <c r="R1184" s="492">
        <v>2027</v>
      </c>
      <c r="S1184" s="493">
        <v>2028</v>
      </c>
    </row>
    <row r="1185" spans="1:19" ht="13.5" thickBot="1">
      <c r="A1185" s="506">
        <f t="shared" si="1237"/>
        <v>0</v>
      </c>
      <c r="B1185" s="464" t="s">
        <v>234</v>
      </c>
      <c r="C1185" s="464"/>
      <c r="D1185" s="438"/>
      <c r="E1185" s="438"/>
      <c r="F1185" s="438"/>
      <c r="G1185" s="438"/>
      <c r="H1185" s="438"/>
      <c r="I1185" s="438"/>
      <c r="J1185" s="465"/>
      <c r="L1185" s="435" t="s">
        <v>224</v>
      </c>
      <c r="M1185" s="436">
        <f>D1186-D1190</f>
        <v>0</v>
      </c>
      <c r="N1185" s="436">
        <f>E1186-E1190</f>
        <v>0</v>
      </c>
      <c r="O1185" s="436">
        <f t="shared" ref="O1185" si="1239">F1186-F1190</f>
        <v>0</v>
      </c>
      <c r="P1185" s="436">
        <f t="shared" ref="P1185" si="1240">G1186-G1190</f>
        <v>0</v>
      </c>
      <c r="Q1185" s="436">
        <f t="shared" ref="Q1185" si="1241">H1186-H1190</f>
        <v>0</v>
      </c>
      <c r="R1185" s="436">
        <f t="shared" ref="R1185" si="1242">I1186-I1190</f>
        <v>0</v>
      </c>
      <c r="S1185" s="436">
        <f t="shared" ref="S1185" si="1243">J1186-J1190</f>
        <v>0</v>
      </c>
    </row>
    <row r="1186" spans="1:19" ht="13.5" thickBot="1">
      <c r="A1186" s="506">
        <f t="shared" si="1237"/>
        <v>0</v>
      </c>
      <c r="B1186" s="466" t="s">
        <v>235</v>
      </c>
      <c r="C1186" s="467"/>
      <c r="D1186" s="495"/>
      <c r="E1186" s="495"/>
      <c r="F1186" s="495"/>
      <c r="G1186" s="495"/>
      <c r="H1186" s="495"/>
      <c r="I1186" s="495"/>
      <c r="J1186" s="496"/>
      <c r="L1186" s="441" t="s">
        <v>226</v>
      </c>
      <c r="M1186" s="442"/>
      <c r="N1186" s="436">
        <f t="shared" ref="N1186:S1186" si="1244">N1187+N1188</f>
        <v>0</v>
      </c>
      <c r="O1186" s="436">
        <f t="shared" si="1244"/>
        <v>0</v>
      </c>
      <c r="P1186" s="436">
        <f t="shared" si="1244"/>
        <v>0</v>
      </c>
      <c r="Q1186" s="436">
        <f t="shared" si="1244"/>
        <v>0</v>
      </c>
      <c r="R1186" s="436">
        <f t="shared" si="1244"/>
        <v>0</v>
      </c>
      <c r="S1186" s="436">
        <f t="shared" si="1244"/>
        <v>0</v>
      </c>
    </row>
    <row r="1187" spans="1:19" ht="13.5" thickBot="1">
      <c r="A1187" s="506">
        <f t="shared" si="1237"/>
        <v>0</v>
      </c>
      <c r="B1187" s="466" t="s">
        <v>236</v>
      </c>
      <c r="C1187" s="467"/>
      <c r="D1187" s="497"/>
      <c r="E1187" s="497"/>
      <c r="F1187" s="497"/>
      <c r="G1187" s="497"/>
      <c r="H1187" s="497"/>
      <c r="I1187" s="497"/>
      <c r="J1187" s="498"/>
      <c r="L1187" s="447" t="s">
        <v>228</v>
      </c>
      <c r="M1187" s="436">
        <f>(D1186*D1188)-(D1190*D1192)</f>
        <v>0</v>
      </c>
      <c r="N1187" s="436">
        <f>(E1186*E1188)-(E1190*E1192)</f>
        <v>0</v>
      </c>
      <c r="O1187" s="436">
        <f t="shared" ref="O1187" si="1245">(F1186*F1188)-(F1190*F1192)</f>
        <v>0</v>
      </c>
      <c r="P1187" s="436">
        <f t="shared" ref="P1187" si="1246">(G1186*G1188)-(G1190*G1192)</f>
        <v>0</v>
      </c>
      <c r="Q1187" s="436">
        <f t="shared" ref="Q1187" si="1247">(H1186*H1188)-(H1190*H1192)</f>
        <v>0</v>
      </c>
      <c r="R1187" s="436">
        <f t="shared" ref="R1187" si="1248">(I1186*I1188)-(I1190*I1192)</f>
        <v>0</v>
      </c>
      <c r="S1187" s="436">
        <f t="shared" ref="S1187" si="1249">(J1186*J1188)-(J1190*J1192)</f>
        <v>0</v>
      </c>
    </row>
    <row r="1188" spans="1:19" ht="13.5" thickBot="1">
      <c r="A1188" s="506">
        <f t="shared" si="1237"/>
        <v>0</v>
      </c>
      <c r="B1188" s="468" t="s">
        <v>237</v>
      </c>
      <c r="C1188" s="466"/>
      <c r="D1188" s="469">
        <f t="shared" ref="D1188:J1188" si="1250">(13-ROUND(D1187,1))/12</f>
        <v>1.0833333333333333</v>
      </c>
      <c r="E1188" s="469">
        <f t="shared" si="1250"/>
        <v>1.0833333333333333</v>
      </c>
      <c r="F1188" s="469">
        <f t="shared" si="1250"/>
        <v>1.0833333333333333</v>
      </c>
      <c r="G1188" s="469">
        <f t="shared" si="1250"/>
        <v>1.0833333333333333</v>
      </c>
      <c r="H1188" s="469">
        <f t="shared" si="1250"/>
        <v>1.0833333333333333</v>
      </c>
      <c r="I1188" s="469">
        <f t="shared" si="1250"/>
        <v>1.0833333333333333</v>
      </c>
      <c r="J1188" s="470">
        <f t="shared" si="1250"/>
        <v>1.0833333333333333</v>
      </c>
      <c r="L1188" s="452" t="s">
        <v>230</v>
      </c>
      <c r="M1188" s="442"/>
      <c r="N1188" s="436">
        <f>D1186*(1-D1188)-D1190*(1-D1192)</f>
        <v>0</v>
      </c>
      <c r="O1188" s="436">
        <f t="shared" ref="O1188" si="1251">E1186*(1-E1188)-E1190*(1-E1192)</f>
        <v>0</v>
      </c>
      <c r="P1188" s="436">
        <f t="shared" ref="P1188" si="1252">F1186*(1-F1188)-F1190*(1-F1192)</f>
        <v>0</v>
      </c>
      <c r="Q1188" s="436">
        <f t="shared" ref="Q1188" si="1253">G1186*(1-G1188)-G1190*(1-G1192)</f>
        <v>0</v>
      </c>
      <c r="R1188" s="436">
        <f t="shared" ref="R1188" si="1254">H1186*(1-H1188)-H1190*(1-H1192)</f>
        <v>0</v>
      </c>
      <c r="S1188" s="436">
        <f t="shared" ref="S1188" si="1255">I1186*(1-I1188)-I1190*(1-I1192)</f>
        <v>0</v>
      </c>
    </row>
    <row r="1189" spans="1:19">
      <c r="A1189" s="506">
        <f t="shared" si="1237"/>
        <v>0</v>
      </c>
      <c r="B1189" s="471" t="s">
        <v>238</v>
      </c>
      <c r="C1189" s="471"/>
      <c r="D1189" s="472"/>
      <c r="E1189" s="473"/>
      <c r="F1189" s="473"/>
      <c r="G1189" s="473"/>
      <c r="H1189" s="473"/>
      <c r="I1189" s="473"/>
      <c r="J1189" s="474"/>
    </row>
    <row r="1190" spans="1:19">
      <c r="A1190" s="506">
        <f t="shared" si="1237"/>
        <v>0</v>
      </c>
      <c r="B1190" s="466" t="s">
        <v>239</v>
      </c>
      <c r="C1190" s="467"/>
      <c r="D1190" s="495"/>
      <c r="E1190" s="495"/>
      <c r="F1190" s="495"/>
      <c r="G1190" s="495"/>
      <c r="H1190" s="495"/>
      <c r="I1190" s="495"/>
      <c r="J1190" s="496"/>
    </row>
    <row r="1191" spans="1:19">
      <c r="A1191" s="506">
        <f t="shared" si="1237"/>
        <v>0</v>
      </c>
      <c r="B1191" s="466" t="s">
        <v>240</v>
      </c>
      <c r="C1191" s="467"/>
      <c r="D1191" s="497"/>
      <c r="E1191" s="497"/>
      <c r="F1191" s="497"/>
      <c r="G1191" s="497"/>
      <c r="H1191" s="497"/>
      <c r="I1191" s="497"/>
      <c r="J1191" s="498"/>
    </row>
    <row r="1192" spans="1:19" ht="13.5" thickBot="1">
      <c r="A1192" s="506">
        <f t="shared" si="1237"/>
        <v>0</v>
      </c>
      <c r="B1192" s="468" t="s">
        <v>241</v>
      </c>
      <c r="C1192" s="475">
        <f>(13-C1191)/12</f>
        <v>1.0833333333333333</v>
      </c>
      <c r="D1192" s="469">
        <f t="shared" ref="D1192:J1192" si="1256">(13-ROUND(D1191,1))/12</f>
        <v>1.0833333333333333</v>
      </c>
      <c r="E1192" s="469">
        <f t="shared" si="1256"/>
        <v>1.0833333333333333</v>
      </c>
      <c r="F1192" s="469">
        <f t="shared" si="1256"/>
        <v>1.0833333333333333</v>
      </c>
      <c r="G1192" s="469">
        <f t="shared" si="1256"/>
        <v>1.0833333333333333</v>
      </c>
      <c r="H1192" s="469">
        <f t="shared" si="1256"/>
        <v>1.0833333333333333</v>
      </c>
      <c r="I1192" s="469">
        <f t="shared" si="1256"/>
        <v>1.0833333333333333</v>
      </c>
      <c r="J1192" s="470">
        <f t="shared" si="1256"/>
        <v>1.0833333333333333</v>
      </c>
    </row>
    <row r="1193" spans="1:19">
      <c r="A1193" s="506">
        <f t="shared" si="1237"/>
        <v>0</v>
      </c>
      <c r="B1193" s="431" t="s">
        <v>242</v>
      </c>
      <c r="C1193" s="476"/>
      <c r="D1193" s="477">
        <f>DATE(D$25,INT(D1187),1+30*(D1187-INT(D1187)))</f>
        <v>44531</v>
      </c>
      <c r="E1193" s="477">
        <f t="shared" ref="E1193:J1193" si="1257">DATE(E$25,INT(E1187),1+30*(E1187-INT(E1187)))</f>
        <v>44896</v>
      </c>
      <c r="F1193" s="477">
        <f t="shared" si="1257"/>
        <v>45261</v>
      </c>
      <c r="G1193" s="477">
        <f t="shared" si="1257"/>
        <v>45627</v>
      </c>
      <c r="H1193" s="477">
        <f t="shared" si="1257"/>
        <v>45992</v>
      </c>
      <c r="I1193" s="477">
        <f t="shared" si="1257"/>
        <v>46357</v>
      </c>
      <c r="J1193" s="478">
        <f t="shared" si="1257"/>
        <v>46722</v>
      </c>
    </row>
    <row r="1194" spans="1:19" ht="13.5" thickBot="1">
      <c r="A1194" s="506">
        <f t="shared" si="1237"/>
        <v>0</v>
      </c>
      <c r="B1194" s="479" t="s">
        <v>243</v>
      </c>
      <c r="C1194" s="480">
        <f>DATE(C$25,INT(C1191),1+30*(C1191-INT(C1191)))</f>
        <v>44166</v>
      </c>
      <c r="D1194" s="481">
        <f>DATE(D$25,INT(D1191),1+30*(D1191-INT(D1191)))</f>
        <v>44531</v>
      </c>
      <c r="E1194" s="481">
        <f t="shared" ref="E1194:J1194" si="1258">DATE(E$25,INT(E1191),1+30*(E1191-INT(E1191)))</f>
        <v>44896</v>
      </c>
      <c r="F1194" s="481">
        <f t="shared" si="1258"/>
        <v>45261</v>
      </c>
      <c r="G1194" s="481">
        <f t="shared" si="1258"/>
        <v>45627</v>
      </c>
      <c r="H1194" s="481">
        <f t="shared" si="1258"/>
        <v>45992</v>
      </c>
      <c r="I1194" s="481">
        <f t="shared" si="1258"/>
        <v>46357</v>
      </c>
      <c r="J1194" s="482">
        <f t="shared" si="1258"/>
        <v>46722</v>
      </c>
    </row>
    <row r="1195" spans="1:19" ht="6" customHeight="1" thickBot="1">
      <c r="A1195" s="506">
        <f t="shared" si="1237"/>
        <v>0</v>
      </c>
      <c r="B1195" s="483"/>
      <c r="C1195" s="483"/>
      <c r="D1195" s="483"/>
      <c r="E1195" s="483"/>
      <c r="F1195" s="483"/>
      <c r="G1195" s="483"/>
      <c r="H1195" s="483"/>
      <c r="I1195" s="483"/>
      <c r="J1195" s="484"/>
    </row>
    <row r="1196" spans="1:19" ht="13.5" hidden="1" thickBot="1">
      <c r="A1196" s="506">
        <f t="shared" si="1237"/>
        <v>0</v>
      </c>
      <c r="B1196" s="483"/>
      <c r="C1196" s="483"/>
      <c r="D1196" s="483"/>
      <c r="E1196" s="483"/>
      <c r="F1196" s="483"/>
      <c r="G1196" s="483"/>
      <c r="H1196" s="483"/>
      <c r="I1196" s="483"/>
      <c r="J1196" s="484"/>
    </row>
    <row r="1197" spans="1:19" ht="13.5" hidden="1" thickBot="1">
      <c r="A1197" s="506">
        <f t="shared" si="1237"/>
        <v>0</v>
      </c>
      <c r="B1197" s="438"/>
      <c r="C1197" s="438"/>
      <c r="D1197" s="438"/>
      <c r="E1197" s="438"/>
      <c r="F1197" s="438"/>
      <c r="G1197" s="438"/>
      <c r="H1197" s="438"/>
      <c r="I1197" s="438"/>
      <c r="J1197" s="438"/>
    </row>
    <row r="1198" spans="1:19" ht="13.5" hidden="1" thickBot="1">
      <c r="A1198" s="506">
        <f t="shared" si="1237"/>
        <v>0</v>
      </c>
      <c r="B1198" s="438"/>
      <c r="C1198" s="438"/>
      <c r="D1198" s="438"/>
      <c r="E1198" s="438"/>
      <c r="F1198" s="438"/>
      <c r="G1198" s="438"/>
      <c r="H1198" s="438"/>
      <c r="I1198" s="438"/>
      <c r="J1198" s="438"/>
    </row>
    <row r="1199" spans="1:19" ht="13.5" hidden="1" thickBot="1">
      <c r="A1199" s="506">
        <f t="shared" si="1237"/>
        <v>0</v>
      </c>
      <c r="B1199" s="438"/>
      <c r="C1199" s="438"/>
      <c r="D1199" s="438"/>
      <c r="E1199" s="438"/>
      <c r="F1199" s="438"/>
      <c r="G1199" s="438"/>
      <c r="H1199" s="438"/>
      <c r="I1199" s="438"/>
      <c r="J1199" s="438"/>
    </row>
    <row r="1200" spans="1:19" ht="13.5" hidden="1" thickBot="1">
      <c r="A1200" s="506">
        <f t="shared" si="1237"/>
        <v>0</v>
      </c>
      <c r="B1200" s="438"/>
      <c r="C1200" s="438"/>
      <c r="D1200" s="438"/>
      <c r="E1200" s="438"/>
      <c r="F1200" s="438"/>
      <c r="G1200" s="438"/>
      <c r="H1200" s="438"/>
      <c r="I1200" s="438"/>
      <c r="J1200" s="438"/>
    </row>
    <row r="1201" spans="1:19" ht="16.5" thickBot="1">
      <c r="A1201" s="506">
        <f t="shared" si="1237"/>
        <v>0</v>
      </c>
      <c r="B1201" s="494" t="s">
        <v>247</v>
      </c>
      <c r="C1201" s="461"/>
      <c r="D1201" s="462">
        <f t="shared" ref="D1201:J1201" si="1259">D$25</f>
        <v>2022</v>
      </c>
      <c r="E1201" s="462">
        <f t="shared" si="1259"/>
        <v>2023</v>
      </c>
      <c r="F1201" s="462">
        <f t="shared" si="1259"/>
        <v>2024</v>
      </c>
      <c r="G1201" s="462">
        <f t="shared" si="1259"/>
        <v>2025</v>
      </c>
      <c r="H1201" s="462">
        <f t="shared" si="1259"/>
        <v>2026</v>
      </c>
      <c r="I1201" s="462">
        <f t="shared" si="1259"/>
        <v>2027</v>
      </c>
      <c r="J1201" s="463">
        <f t="shared" si="1259"/>
        <v>2028</v>
      </c>
      <c r="L1201" s="508" t="str">
        <f>B1201</f>
        <v>Catégorie d'emploi 5 : xxx</v>
      </c>
      <c r="M1201" s="491">
        <v>2022</v>
      </c>
      <c r="N1201" s="492">
        <v>2023</v>
      </c>
      <c r="O1201" s="492">
        <v>2024</v>
      </c>
      <c r="P1201" s="492">
        <v>2025</v>
      </c>
      <c r="Q1201" s="492">
        <v>2026</v>
      </c>
      <c r="R1201" s="492">
        <v>2027</v>
      </c>
      <c r="S1201" s="493">
        <v>2028</v>
      </c>
    </row>
    <row r="1202" spans="1:19" ht="13.5" thickBot="1">
      <c r="A1202" s="506">
        <f t="shared" si="1237"/>
        <v>0</v>
      </c>
      <c r="B1202" s="464" t="s">
        <v>234</v>
      </c>
      <c r="C1202" s="464"/>
      <c r="D1202" s="438"/>
      <c r="E1202" s="438"/>
      <c r="F1202" s="438"/>
      <c r="G1202" s="438"/>
      <c r="H1202" s="438"/>
      <c r="I1202" s="438"/>
      <c r="J1202" s="465"/>
      <c r="L1202" s="435" t="s">
        <v>224</v>
      </c>
      <c r="M1202" s="436">
        <f>D1203-D1207</f>
        <v>0</v>
      </c>
      <c r="N1202" s="436">
        <f>E1203-E1207</f>
        <v>0</v>
      </c>
      <c r="O1202" s="436">
        <f t="shared" ref="O1202" si="1260">F1203-F1207</f>
        <v>0</v>
      </c>
      <c r="P1202" s="436">
        <f t="shared" ref="P1202" si="1261">G1203-G1207</f>
        <v>0</v>
      </c>
      <c r="Q1202" s="436">
        <f t="shared" ref="Q1202" si="1262">H1203-H1207</f>
        <v>0</v>
      </c>
      <c r="R1202" s="436">
        <f t="shared" ref="R1202" si="1263">I1203-I1207</f>
        <v>0</v>
      </c>
      <c r="S1202" s="436">
        <f t="shared" ref="S1202" si="1264">J1203-J1207</f>
        <v>0</v>
      </c>
    </row>
    <row r="1203" spans="1:19" ht="13.5" thickBot="1">
      <c r="A1203" s="506">
        <f t="shared" si="1237"/>
        <v>0</v>
      </c>
      <c r="B1203" s="466" t="s">
        <v>235</v>
      </c>
      <c r="C1203" s="467"/>
      <c r="D1203" s="495"/>
      <c r="E1203" s="495"/>
      <c r="F1203" s="495"/>
      <c r="G1203" s="495"/>
      <c r="H1203" s="495"/>
      <c r="I1203" s="495"/>
      <c r="J1203" s="496"/>
      <c r="L1203" s="441" t="s">
        <v>226</v>
      </c>
      <c r="M1203" s="442"/>
      <c r="N1203" s="436">
        <f t="shared" ref="N1203:S1203" si="1265">N1204+N1205</f>
        <v>0</v>
      </c>
      <c r="O1203" s="436">
        <f t="shared" si="1265"/>
        <v>0</v>
      </c>
      <c r="P1203" s="436">
        <f t="shared" si="1265"/>
        <v>0</v>
      </c>
      <c r="Q1203" s="436">
        <f t="shared" si="1265"/>
        <v>0</v>
      </c>
      <c r="R1203" s="436">
        <f t="shared" si="1265"/>
        <v>0</v>
      </c>
      <c r="S1203" s="436">
        <f t="shared" si="1265"/>
        <v>0</v>
      </c>
    </row>
    <row r="1204" spans="1:19" ht="13.5" thickBot="1">
      <c r="A1204" s="506">
        <f t="shared" si="1237"/>
        <v>0</v>
      </c>
      <c r="B1204" s="466" t="s">
        <v>236</v>
      </c>
      <c r="C1204" s="467"/>
      <c r="D1204" s="497"/>
      <c r="E1204" s="497"/>
      <c r="F1204" s="497"/>
      <c r="G1204" s="497"/>
      <c r="H1204" s="497"/>
      <c r="I1204" s="497"/>
      <c r="J1204" s="498"/>
      <c r="L1204" s="447" t="s">
        <v>228</v>
      </c>
      <c r="M1204" s="436">
        <f>(D1203*D1205)-(D1207*D1209)</f>
        <v>0</v>
      </c>
      <c r="N1204" s="436">
        <f>(E1203*E1205)-(E1207*E1209)</f>
        <v>0</v>
      </c>
      <c r="O1204" s="436">
        <f t="shared" ref="O1204" si="1266">(F1203*F1205)-(F1207*F1209)</f>
        <v>0</v>
      </c>
      <c r="P1204" s="436">
        <f t="shared" ref="P1204" si="1267">(G1203*G1205)-(G1207*G1209)</f>
        <v>0</v>
      </c>
      <c r="Q1204" s="436">
        <f t="shared" ref="Q1204" si="1268">(H1203*H1205)-(H1207*H1209)</f>
        <v>0</v>
      </c>
      <c r="R1204" s="436">
        <f t="shared" ref="R1204" si="1269">(I1203*I1205)-(I1207*I1209)</f>
        <v>0</v>
      </c>
      <c r="S1204" s="436">
        <f t="shared" ref="S1204" si="1270">(J1203*J1205)-(J1207*J1209)</f>
        <v>0</v>
      </c>
    </row>
    <row r="1205" spans="1:19" ht="13.5" thickBot="1">
      <c r="A1205" s="506">
        <f t="shared" si="1237"/>
        <v>0</v>
      </c>
      <c r="B1205" s="468" t="s">
        <v>237</v>
      </c>
      <c r="C1205" s="466"/>
      <c r="D1205" s="469">
        <f t="shared" ref="D1205:J1205" si="1271">(13-ROUND(D1204,1))/12</f>
        <v>1.0833333333333333</v>
      </c>
      <c r="E1205" s="469">
        <f t="shared" si="1271"/>
        <v>1.0833333333333333</v>
      </c>
      <c r="F1205" s="469">
        <f t="shared" si="1271"/>
        <v>1.0833333333333333</v>
      </c>
      <c r="G1205" s="469">
        <f t="shared" si="1271"/>
        <v>1.0833333333333333</v>
      </c>
      <c r="H1205" s="469">
        <f t="shared" si="1271"/>
        <v>1.0833333333333333</v>
      </c>
      <c r="I1205" s="469">
        <f t="shared" si="1271"/>
        <v>1.0833333333333333</v>
      </c>
      <c r="J1205" s="470">
        <f t="shared" si="1271"/>
        <v>1.0833333333333333</v>
      </c>
      <c r="L1205" s="452" t="s">
        <v>230</v>
      </c>
      <c r="M1205" s="442"/>
      <c r="N1205" s="436">
        <f>D1203*(1-D1205)-D1207*(1-D1209)</f>
        <v>0</v>
      </c>
      <c r="O1205" s="436">
        <f t="shared" ref="O1205" si="1272">E1203*(1-E1205)-E1207*(1-E1209)</f>
        <v>0</v>
      </c>
      <c r="P1205" s="436">
        <f t="shared" ref="P1205" si="1273">F1203*(1-F1205)-F1207*(1-F1209)</f>
        <v>0</v>
      </c>
      <c r="Q1205" s="436">
        <f t="shared" ref="Q1205" si="1274">G1203*(1-G1205)-G1207*(1-G1209)</f>
        <v>0</v>
      </c>
      <c r="R1205" s="436">
        <f t="shared" ref="R1205" si="1275">H1203*(1-H1205)-H1207*(1-H1209)</f>
        <v>0</v>
      </c>
      <c r="S1205" s="436">
        <f t="shared" ref="S1205" si="1276">I1203*(1-I1205)-I1207*(1-I1209)</f>
        <v>0</v>
      </c>
    </row>
    <row r="1206" spans="1:19">
      <c r="A1206" s="506">
        <f t="shared" si="1237"/>
        <v>0</v>
      </c>
      <c r="B1206" s="471" t="s">
        <v>238</v>
      </c>
      <c r="C1206" s="471"/>
      <c r="D1206" s="472"/>
      <c r="E1206" s="473"/>
      <c r="F1206" s="473"/>
      <c r="G1206" s="473"/>
      <c r="H1206" s="473"/>
      <c r="I1206" s="473"/>
      <c r="J1206" s="474"/>
    </row>
    <row r="1207" spans="1:19">
      <c r="A1207" s="506">
        <f t="shared" si="1237"/>
        <v>0</v>
      </c>
      <c r="B1207" s="466" t="s">
        <v>239</v>
      </c>
      <c r="C1207" s="467"/>
      <c r="D1207" s="495"/>
      <c r="E1207" s="495"/>
      <c r="F1207" s="495"/>
      <c r="G1207" s="495"/>
      <c r="H1207" s="495"/>
      <c r="I1207" s="495"/>
      <c r="J1207" s="496"/>
    </row>
    <row r="1208" spans="1:19">
      <c r="A1208" s="506">
        <f t="shared" si="1237"/>
        <v>0</v>
      </c>
      <c r="B1208" s="466" t="s">
        <v>240</v>
      </c>
      <c r="C1208" s="467"/>
      <c r="D1208" s="497"/>
      <c r="E1208" s="497"/>
      <c r="F1208" s="497"/>
      <c r="G1208" s="497"/>
      <c r="H1208" s="497"/>
      <c r="I1208" s="497"/>
      <c r="J1208" s="498"/>
    </row>
    <row r="1209" spans="1:19" ht="13.5" thickBot="1">
      <c r="A1209" s="506">
        <f t="shared" si="1237"/>
        <v>0</v>
      </c>
      <c r="B1209" s="468" t="s">
        <v>241</v>
      </c>
      <c r="C1209" s="475">
        <f>(13-C1208)/12</f>
        <v>1.0833333333333333</v>
      </c>
      <c r="D1209" s="469">
        <f t="shared" ref="D1209:J1209" si="1277">(13-ROUND(D1208,1))/12</f>
        <v>1.0833333333333333</v>
      </c>
      <c r="E1209" s="469">
        <f t="shared" si="1277"/>
        <v>1.0833333333333333</v>
      </c>
      <c r="F1209" s="469">
        <f t="shared" si="1277"/>
        <v>1.0833333333333333</v>
      </c>
      <c r="G1209" s="469">
        <f t="shared" si="1277"/>
        <v>1.0833333333333333</v>
      </c>
      <c r="H1209" s="469">
        <f t="shared" si="1277"/>
        <v>1.0833333333333333</v>
      </c>
      <c r="I1209" s="469">
        <f t="shared" si="1277"/>
        <v>1.0833333333333333</v>
      </c>
      <c r="J1209" s="470">
        <f t="shared" si="1277"/>
        <v>1.0833333333333333</v>
      </c>
    </row>
    <row r="1210" spans="1:19">
      <c r="A1210" s="506">
        <f t="shared" si="1237"/>
        <v>0</v>
      </c>
      <c r="B1210" s="431" t="s">
        <v>242</v>
      </c>
      <c r="C1210" s="476"/>
      <c r="D1210" s="477">
        <f>DATE(D$25,INT(D1204),1+30*(D1204-INT(D1204)))</f>
        <v>44531</v>
      </c>
      <c r="E1210" s="477">
        <f t="shared" ref="E1210:J1210" si="1278">DATE(E$25,INT(E1204),1+30*(E1204-INT(E1204)))</f>
        <v>44896</v>
      </c>
      <c r="F1210" s="477">
        <f t="shared" si="1278"/>
        <v>45261</v>
      </c>
      <c r="G1210" s="477">
        <f t="shared" si="1278"/>
        <v>45627</v>
      </c>
      <c r="H1210" s="477">
        <f t="shared" si="1278"/>
        <v>45992</v>
      </c>
      <c r="I1210" s="477">
        <f t="shared" si="1278"/>
        <v>46357</v>
      </c>
      <c r="J1210" s="478">
        <f t="shared" si="1278"/>
        <v>46722</v>
      </c>
    </row>
    <row r="1211" spans="1:19" ht="13.5" thickBot="1">
      <c r="A1211" s="506">
        <f t="shared" si="1237"/>
        <v>0</v>
      </c>
      <c r="B1211" s="479" t="s">
        <v>243</v>
      </c>
      <c r="C1211" s="480">
        <f>DATE(C$25,INT(C1208),1+30*(C1208-INT(C1208)))</f>
        <v>44166</v>
      </c>
      <c r="D1211" s="481">
        <f>DATE(D$25,INT(D1208),1+30*(D1208-INT(D1208)))</f>
        <v>44531</v>
      </c>
      <c r="E1211" s="481">
        <f t="shared" ref="E1211:J1211" si="1279">DATE(E$25,INT(E1208),1+30*(E1208-INT(E1208)))</f>
        <v>44896</v>
      </c>
      <c r="F1211" s="481">
        <f t="shared" si="1279"/>
        <v>45261</v>
      </c>
      <c r="G1211" s="481">
        <f t="shared" si="1279"/>
        <v>45627</v>
      </c>
      <c r="H1211" s="481">
        <f t="shared" si="1279"/>
        <v>45992</v>
      </c>
      <c r="I1211" s="481">
        <f t="shared" si="1279"/>
        <v>46357</v>
      </c>
      <c r="J1211" s="482">
        <f t="shared" si="1279"/>
        <v>46722</v>
      </c>
    </row>
    <row r="1212" spans="1:19" ht="4.9000000000000004" customHeight="1" thickBot="1">
      <c r="A1212" s="506">
        <f t="shared" si="1237"/>
        <v>0</v>
      </c>
      <c r="B1212" s="430"/>
      <c r="C1212" s="430"/>
      <c r="D1212" s="430"/>
      <c r="E1212" s="430"/>
      <c r="F1212" s="430"/>
      <c r="G1212" s="430"/>
      <c r="H1212" s="430"/>
      <c r="I1212" s="430"/>
      <c r="J1212" s="438"/>
    </row>
    <row r="1213" spans="1:19" ht="13.5" hidden="1" thickBot="1">
      <c r="A1213" s="506">
        <f t="shared" si="1237"/>
        <v>0</v>
      </c>
      <c r="B1213" s="430"/>
      <c r="C1213" s="430"/>
      <c r="D1213" s="430"/>
      <c r="E1213" s="430"/>
      <c r="F1213" s="430"/>
      <c r="G1213" s="430"/>
      <c r="H1213" s="430"/>
      <c r="I1213" s="430"/>
      <c r="J1213" s="438"/>
    </row>
    <row r="1214" spans="1:19" ht="13.5" hidden="1" thickBot="1">
      <c r="A1214" s="506">
        <f t="shared" si="1237"/>
        <v>0</v>
      </c>
      <c r="B1214" s="438"/>
      <c r="C1214" s="438"/>
      <c r="D1214" s="438"/>
      <c r="E1214" s="438"/>
      <c r="F1214" s="438"/>
      <c r="G1214" s="438"/>
      <c r="H1214" s="438"/>
      <c r="I1214" s="438"/>
      <c r="J1214" s="438"/>
    </row>
    <row r="1215" spans="1:19" ht="13.5" hidden="1" thickBot="1">
      <c r="A1215" s="506">
        <f t="shared" si="1237"/>
        <v>0</v>
      </c>
      <c r="B1215" s="438"/>
      <c r="C1215" s="438"/>
      <c r="D1215" s="438"/>
      <c r="E1215" s="438"/>
      <c r="F1215" s="438"/>
      <c r="G1215" s="438"/>
      <c r="H1215" s="438"/>
      <c r="I1215" s="438"/>
      <c r="J1215" s="438"/>
    </row>
    <row r="1216" spans="1:19" ht="13.5" hidden="1" thickBot="1">
      <c r="A1216" s="506">
        <f t="shared" si="1237"/>
        <v>0</v>
      </c>
      <c r="B1216" s="438"/>
      <c r="C1216" s="438"/>
      <c r="D1216" s="438"/>
      <c r="E1216" s="438"/>
      <c r="F1216" s="438"/>
      <c r="G1216" s="438"/>
      <c r="H1216" s="438"/>
      <c r="I1216" s="438"/>
      <c r="J1216" s="438"/>
    </row>
    <row r="1217" spans="1:19" ht="13.5" hidden="1" thickBot="1">
      <c r="A1217" s="506">
        <f t="shared" si="1237"/>
        <v>0</v>
      </c>
      <c r="B1217" s="438"/>
      <c r="C1217" s="438"/>
      <c r="D1217" s="438"/>
      <c r="E1217" s="438"/>
      <c r="F1217" s="438"/>
      <c r="G1217" s="438"/>
      <c r="H1217" s="438"/>
      <c r="I1217" s="438"/>
      <c r="J1217" s="438"/>
    </row>
    <row r="1218" spans="1:19" ht="16.5" thickBot="1">
      <c r="A1218" s="506">
        <f t="shared" si="1237"/>
        <v>0</v>
      </c>
      <c r="B1218" s="494" t="s">
        <v>248</v>
      </c>
      <c r="C1218" s="461"/>
      <c r="D1218" s="462">
        <f t="shared" ref="D1218:J1218" si="1280">D$25</f>
        <v>2022</v>
      </c>
      <c r="E1218" s="462">
        <f t="shared" si="1280"/>
        <v>2023</v>
      </c>
      <c r="F1218" s="462">
        <f t="shared" si="1280"/>
        <v>2024</v>
      </c>
      <c r="G1218" s="462">
        <f t="shared" si="1280"/>
        <v>2025</v>
      </c>
      <c r="H1218" s="462">
        <f t="shared" si="1280"/>
        <v>2026</v>
      </c>
      <c r="I1218" s="462">
        <f t="shared" si="1280"/>
        <v>2027</v>
      </c>
      <c r="J1218" s="463">
        <f t="shared" si="1280"/>
        <v>2028</v>
      </c>
      <c r="L1218" s="508" t="str">
        <f>B1218</f>
        <v>Catégorie d'emploi 6 : xxx</v>
      </c>
      <c r="M1218" s="491">
        <v>2022</v>
      </c>
      <c r="N1218" s="492">
        <v>2023</v>
      </c>
      <c r="O1218" s="492">
        <v>2024</v>
      </c>
      <c r="P1218" s="492">
        <v>2025</v>
      </c>
      <c r="Q1218" s="492">
        <v>2026</v>
      </c>
      <c r="R1218" s="492">
        <v>2027</v>
      </c>
      <c r="S1218" s="493">
        <v>2028</v>
      </c>
    </row>
    <row r="1219" spans="1:19" ht="13.5" thickBot="1">
      <c r="A1219" s="506">
        <f t="shared" si="1237"/>
        <v>0</v>
      </c>
      <c r="B1219" s="464" t="s">
        <v>234</v>
      </c>
      <c r="C1219" s="464"/>
      <c r="D1219" s="438"/>
      <c r="E1219" s="438"/>
      <c r="F1219" s="438"/>
      <c r="G1219" s="438"/>
      <c r="H1219" s="438"/>
      <c r="I1219" s="438"/>
      <c r="J1219" s="465"/>
      <c r="L1219" s="435" t="s">
        <v>224</v>
      </c>
      <c r="M1219" s="436">
        <f>D1220-D1224</f>
        <v>0</v>
      </c>
      <c r="N1219" s="436">
        <f>E1220-E1224</f>
        <v>0</v>
      </c>
      <c r="O1219" s="436">
        <f t="shared" ref="O1219" si="1281">F1220-F1224</f>
        <v>0</v>
      </c>
      <c r="P1219" s="436">
        <f t="shared" ref="P1219" si="1282">G1220-G1224</f>
        <v>0</v>
      </c>
      <c r="Q1219" s="436">
        <f t="shared" ref="Q1219" si="1283">H1220-H1224</f>
        <v>0</v>
      </c>
      <c r="R1219" s="436">
        <f t="shared" ref="R1219" si="1284">I1220-I1224</f>
        <v>0</v>
      </c>
      <c r="S1219" s="436">
        <f t="shared" ref="S1219" si="1285">J1220-J1224</f>
        <v>0</v>
      </c>
    </row>
    <row r="1220" spans="1:19" ht="13.5" thickBot="1">
      <c r="A1220" s="506">
        <f t="shared" si="1237"/>
        <v>0</v>
      </c>
      <c r="B1220" s="466" t="s">
        <v>235</v>
      </c>
      <c r="C1220" s="467"/>
      <c r="D1220" s="495"/>
      <c r="E1220" s="495"/>
      <c r="F1220" s="495"/>
      <c r="G1220" s="495"/>
      <c r="H1220" s="495"/>
      <c r="I1220" s="495"/>
      <c r="J1220" s="496"/>
      <c r="L1220" s="441" t="s">
        <v>226</v>
      </c>
      <c r="M1220" s="442"/>
      <c r="N1220" s="436">
        <f t="shared" ref="N1220:S1220" si="1286">N1221+N1222</f>
        <v>0</v>
      </c>
      <c r="O1220" s="436">
        <f t="shared" si="1286"/>
        <v>0</v>
      </c>
      <c r="P1220" s="436">
        <f t="shared" si="1286"/>
        <v>0</v>
      </c>
      <c r="Q1220" s="436">
        <f t="shared" si="1286"/>
        <v>0</v>
      </c>
      <c r="R1220" s="436">
        <f t="shared" si="1286"/>
        <v>0</v>
      </c>
      <c r="S1220" s="436">
        <f t="shared" si="1286"/>
        <v>0</v>
      </c>
    </row>
    <row r="1221" spans="1:19" ht="13.5" thickBot="1">
      <c r="A1221" s="506">
        <f t="shared" si="1237"/>
        <v>0</v>
      </c>
      <c r="B1221" s="466" t="s">
        <v>236</v>
      </c>
      <c r="C1221" s="467"/>
      <c r="D1221" s="497"/>
      <c r="E1221" s="497"/>
      <c r="F1221" s="497"/>
      <c r="G1221" s="497"/>
      <c r="H1221" s="497"/>
      <c r="I1221" s="497"/>
      <c r="J1221" s="498"/>
      <c r="L1221" s="447" t="s">
        <v>228</v>
      </c>
      <c r="M1221" s="436">
        <f>(D1220*D1222)-(D1224*D1226)</f>
        <v>0</v>
      </c>
      <c r="N1221" s="436">
        <f>(E1220*E1222)-(E1224*E1226)</f>
        <v>0</v>
      </c>
      <c r="O1221" s="436">
        <f t="shared" ref="O1221" si="1287">(F1220*F1222)-(F1224*F1226)</f>
        <v>0</v>
      </c>
      <c r="P1221" s="436">
        <f t="shared" ref="P1221" si="1288">(G1220*G1222)-(G1224*G1226)</f>
        <v>0</v>
      </c>
      <c r="Q1221" s="436">
        <f t="shared" ref="Q1221" si="1289">(H1220*H1222)-(H1224*H1226)</f>
        <v>0</v>
      </c>
      <c r="R1221" s="436">
        <f t="shared" ref="R1221" si="1290">(I1220*I1222)-(I1224*I1226)</f>
        <v>0</v>
      </c>
      <c r="S1221" s="436">
        <f t="shared" ref="S1221" si="1291">(J1220*J1222)-(J1224*J1226)</f>
        <v>0</v>
      </c>
    </row>
    <row r="1222" spans="1:19" ht="13.5" thickBot="1">
      <c r="A1222" s="506">
        <f t="shared" si="1237"/>
        <v>0</v>
      </c>
      <c r="B1222" s="468" t="s">
        <v>237</v>
      </c>
      <c r="C1222" s="466"/>
      <c r="D1222" s="469">
        <f t="shared" ref="D1222:J1222" si="1292">(13-ROUND(D1221,1))/12</f>
        <v>1.0833333333333333</v>
      </c>
      <c r="E1222" s="469">
        <f t="shared" si="1292"/>
        <v>1.0833333333333333</v>
      </c>
      <c r="F1222" s="469">
        <f t="shared" si="1292"/>
        <v>1.0833333333333333</v>
      </c>
      <c r="G1222" s="469">
        <f t="shared" si="1292"/>
        <v>1.0833333333333333</v>
      </c>
      <c r="H1222" s="469">
        <f t="shared" si="1292"/>
        <v>1.0833333333333333</v>
      </c>
      <c r="I1222" s="469">
        <f t="shared" si="1292"/>
        <v>1.0833333333333333</v>
      </c>
      <c r="J1222" s="470">
        <f t="shared" si="1292"/>
        <v>1.0833333333333333</v>
      </c>
      <c r="L1222" s="452" t="s">
        <v>230</v>
      </c>
      <c r="M1222" s="442"/>
      <c r="N1222" s="436">
        <f>D1220*(1-D1222)-D1224*(1-D1226)</f>
        <v>0</v>
      </c>
      <c r="O1222" s="436">
        <f t="shared" ref="O1222" si="1293">E1220*(1-E1222)-E1224*(1-E1226)</f>
        <v>0</v>
      </c>
      <c r="P1222" s="436">
        <f t="shared" ref="P1222" si="1294">F1220*(1-F1222)-F1224*(1-F1226)</f>
        <v>0</v>
      </c>
      <c r="Q1222" s="436">
        <f t="shared" ref="Q1222" si="1295">G1220*(1-G1222)-G1224*(1-G1226)</f>
        <v>0</v>
      </c>
      <c r="R1222" s="436">
        <f t="shared" ref="R1222" si="1296">H1220*(1-H1222)-H1224*(1-H1226)</f>
        <v>0</v>
      </c>
      <c r="S1222" s="436">
        <f t="shared" ref="S1222" si="1297">I1220*(1-I1222)-I1224*(1-I1226)</f>
        <v>0</v>
      </c>
    </row>
    <row r="1223" spans="1:19">
      <c r="A1223" s="506">
        <f t="shared" si="1237"/>
        <v>0</v>
      </c>
      <c r="B1223" s="471" t="s">
        <v>238</v>
      </c>
      <c r="C1223" s="471"/>
      <c r="D1223" s="472"/>
      <c r="E1223" s="473"/>
      <c r="F1223" s="473"/>
      <c r="G1223" s="473"/>
      <c r="H1223" s="473"/>
      <c r="I1223" s="473"/>
      <c r="J1223" s="474"/>
    </row>
    <row r="1224" spans="1:19">
      <c r="A1224" s="506">
        <f t="shared" si="1237"/>
        <v>0</v>
      </c>
      <c r="B1224" s="466" t="s">
        <v>239</v>
      </c>
      <c r="C1224" s="467"/>
      <c r="D1224" s="495"/>
      <c r="E1224" s="495"/>
      <c r="F1224" s="495"/>
      <c r="G1224" s="495"/>
      <c r="H1224" s="495"/>
      <c r="I1224" s="495"/>
      <c r="J1224" s="496"/>
    </row>
    <row r="1225" spans="1:19">
      <c r="A1225" s="506">
        <f t="shared" si="1237"/>
        <v>0</v>
      </c>
      <c r="B1225" s="466" t="s">
        <v>240</v>
      </c>
      <c r="C1225" s="467"/>
      <c r="D1225" s="497"/>
      <c r="E1225" s="497"/>
      <c r="F1225" s="497"/>
      <c r="G1225" s="497"/>
      <c r="H1225" s="497"/>
      <c r="I1225" s="497"/>
      <c r="J1225" s="498"/>
    </row>
    <row r="1226" spans="1:19" ht="13.5" thickBot="1">
      <c r="A1226" s="506">
        <f t="shared" si="1237"/>
        <v>0</v>
      </c>
      <c r="B1226" s="468" t="s">
        <v>241</v>
      </c>
      <c r="C1226" s="475">
        <f>(13-C1225)/12</f>
        <v>1.0833333333333333</v>
      </c>
      <c r="D1226" s="469">
        <f t="shared" ref="D1226:J1226" si="1298">(13-ROUND(D1225,1))/12</f>
        <v>1.0833333333333333</v>
      </c>
      <c r="E1226" s="469">
        <f t="shared" si="1298"/>
        <v>1.0833333333333333</v>
      </c>
      <c r="F1226" s="469">
        <f t="shared" si="1298"/>
        <v>1.0833333333333333</v>
      </c>
      <c r="G1226" s="469">
        <f t="shared" si="1298"/>
        <v>1.0833333333333333</v>
      </c>
      <c r="H1226" s="469">
        <f t="shared" si="1298"/>
        <v>1.0833333333333333</v>
      </c>
      <c r="I1226" s="469">
        <f t="shared" si="1298"/>
        <v>1.0833333333333333</v>
      </c>
      <c r="J1226" s="470">
        <f t="shared" si="1298"/>
        <v>1.0833333333333333</v>
      </c>
    </row>
    <row r="1227" spans="1:19">
      <c r="A1227" s="506">
        <f t="shared" si="1237"/>
        <v>0</v>
      </c>
      <c r="B1227" s="431" t="s">
        <v>242</v>
      </c>
      <c r="C1227" s="476"/>
      <c r="D1227" s="477">
        <f>DATE(D$25,INT(D1221),1+30*(D1221-INT(D1221)))</f>
        <v>44531</v>
      </c>
      <c r="E1227" s="477">
        <f t="shared" ref="E1227:J1227" si="1299">DATE(E$25,INT(E1221),1+30*(E1221-INT(E1221)))</f>
        <v>44896</v>
      </c>
      <c r="F1227" s="477">
        <f t="shared" si="1299"/>
        <v>45261</v>
      </c>
      <c r="G1227" s="477">
        <f t="shared" si="1299"/>
        <v>45627</v>
      </c>
      <c r="H1227" s="477">
        <f t="shared" si="1299"/>
        <v>45992</v>
      </c>
      <c r="I1227" s="477">
        <f t="shared" si="1299"/>
        <v>46357</v>
      </c>
      <c r="J1227" s="478">
        <f t="shared" si="1299"/>
        <v>46722</v>
      </c>
    </row>
    <row r="1228" spans="1:19" ht="13.5" thickBot="1">
      <c r="A1228" s="506">
        <f t="shared" si="1237"/>
        <v>0</v>
      </c>
      <c r="B1228" s="479" t="s">
        <v>243</v>
      </c>
      <c r="C1228" s="480">
        <f>DATE(C$25,INT(C1225),1+30*(C1225-INT(C1225)))</f>
        <v>44166</v>
      </c>
      <c r="D1228" s="481">
        <f>DATE(D$25,INT(D1225),1+30*(D1225-INT(D1225)))</f>
        <v>44531</v>
      </c>
      <c r="E1228" s="481">
        <f t="shared" ref="E1228:J1228" si="1300">DATE(E$25,INT(E1225),1+30*(E1225-INT(E1225)))</f>
        <v>44896</v>
      </c>
      <c r="F1228" s="481">
        <f t="shared" si="1300"/>
        <v>45261</v>
      </c>
      <c r="G1228" s="481">
        <f t="shared" si="1300"/>
        <v>45627</v>
      </c>
      <c r="H1228" s="481">
        <f t="shared" si="1300"/>
        <v>45992</v>
      </c>
      <c r="I1228" s="481">
        <f t="shared" si="1300"/>
        <v>46357</v>
      </c>
      <c r="J1228" s="482">
        <f t="shared" si="1300"/>
        <v>46722</v>
      </c>
    </row>
    <row r="1229" spans="1:19" ht="6" customHeight="1" thickBot="1">
      <c r="A1229" s="506">
        <f t="shared" si="1237"/>
        <v>0</v>
      </c>
      <c r="B1229" s="430"/>
      <c r="C1229" s="430"/>
      <c r="D1229" s="430"/>
      <c r="E1229" s="430"/>
      <c r="F1229" s="430"/>
      <c r="G1229" s="430"/>
      <c r="H1229" s="430"/>
      <c r="I1229" s="430"/>
      <c r="J1229" s="438"/>
    </row>
    <row r="1230" spans="1:19" ht="13.5" hidden="1" thickBot="1">
      <c r="A1230" s="506">
        <f t="shared" si="1237"/>
        <v>0</v>
      </c>
      <c r="B1230" s="430"/>
      <c r="C1230" s="430"/>
      <c r="D1230" s="430"/>
      <c r="E1230" s="430"/>
      <c r="F1230" s="430"/>
      <c r="G1230" s="430"/>
      <c r="H1230" s="430"/>
      <c r="I1230" s="430"/>
      <c r="J1230" s="438"/>
    </row>
    <row r="1231" spans="1:19" ht="13.5" hidden="1" thickBot="1">
      <c r="A1231" s="506">
        <f t="shared" si="1237"/>
        <v>0</v>
      </c>
      <c r="B1231" s="485"/>
      <c r="C1231" s="438"/>
      <c r="D1231" s="438"/>
      <c r="E1231" s="486"/>
      <c r="F1231" s="486"/>
      <c r="G1231" s="486"/>
      <c r="H1231" s="486"/>
      <c r="I1231" s="486"/>
      <c r="J1231" s="486"/>
    </row>
    <row r="1232" spans="1:19" ht="13.5" hidden="1" thickBot="1">
      <c r="A1232" s="506">
        <f t="shared" si="1237"/>
        <v>0</v>
      </c>
      <c r="B1232" s="485"/>
      <c r="C1232" s="438"/>
      <c r="D1232" s="438"/>
      <c r="E1232" s="486"/>
      <c r="F1232" s="486"/>
      <c r="G1232" s="486"/>
      <c r="H1232" s="486"/>
      <c r="I1232" s="486"/>
      <c r="J1232" s="486"/>
    </row>
    <row r="1233" spans="1:19" ht="13.5" hidden="1" thickBot="1">
      <c r="A1233" s="506">
        <f t="shared" si="1237"/>
        <v>0</v>
      </c>
      <c r="B1233" s="485"/>
      <c r="C1233" s="438"/>
      <c r="D1233" s="438"/>
      <c r="E1233" s="486"/>
      <c r="F1233" s="486"/>
      <c r="G1233" s="486"/>
      <c r="H1233" s="486"/>
      <c r="I1233" s="486"/>
      <c r="J1233" s="486"/>
    </row>
    <row r="1234" spans="1:19" ht="13.5" hidden="1" thickBot="1">
      <c r="A1234" s="506">
        <f t="shared" si="1237"/>
        <v>0</v>
      </c>
      <c r="B1234" s="487"/>
      <c r="C1234" s="438"/>
      <c r="D1234" s="438"/>
      <c r="E1234" s="469"/>
      <c r="F1234" s="469"/>
      <c r="G1234" s="469"/>
      <c r="H1234" s="469"/>
      <c r="I1234" s="469"/>
      <c r="J1234" s="469"/>
    </row>
    <row r="1235" spans="1:19" ht="16.5" thickBot="1">
      <c r="A1235" s="506">
        <f t="shared" si="1237"/>
        <v>0</v>
      </c>
      <c r="B1235" s="494" t="s">
        <v>249</v>
      </c>
      <c r="C1235" s="461"/>
      <c r="D1235" s="462">
        <f t="shared" ref="D1235:J1235" si="1301">D$25</f>
        <v>2022</v>
      </c>
      <c r="E1235" s="462">
        <f t="shared" si="1301"/>
        <v>2023</v>
      </c>
      <c r="F1235" s="462">
        <f t="shared" si="1301"/>
        <v>2024</v>
      </c>
      <c r="G1235" s="462">
        <f t="shared" si="1301"/>
        <v>2025</v>
      </c>
      <c r="H1235" s="462">
        <f t="shared" si="1301"/>
        <v>2026</v>
      </c>
      <c r="I1235" s="462">
        <f t="shared" si="1301"/>
        <v>2027</v>
      </c>
      <c r="J1235" s="463">
        <f t="shared" si="1301"/>
        <v>2028</v>
      </c>
      <c r="L1235" s="508" t="str">
        <f>B1235</f>
        <v>Catégorie d'emploi 7 : xxx</v>
      </c>
      <c r="M1235" s="491">
        <v>2022</v>
      </c>
      <c r="N1235" s="492">
        <v>2023</v>
      </c>
      <c r="O1235" s="492">
        <v>2024</v>
      </c>
      <c r="P1235" s="492">
        <v>2025</v>
      </c>
      <c r="Q1235" s="492">
        <v>2026</v>
      </c>
      <c r="R1235" s="492">
        <v>2027</v>
      </c>
      <c r="S1235" s="493">
        <v>2028</v>
      </c>
    </row>
    <row r="1236" spans="1:19" ht="13.5" thickBot="1">
      <c r="A1236" s="506">
        <f t="shared" si="1237"/>
        <v>0</v>
      </c>
      <c r="B1236" s="464" t="s">
        <v>234</v>
      </c>
      <c r="C1236" s="464"/>
      <c r="D1236" s="438"/>
      <c r="E1236" s="438"/>
      <c r="F1236" s="438"/>
      <c r="G1236" s="438"/>
      <c r="H1236" s="438"/>
      <c r="I1236" s="438"/>
      <c r="J1236" s="465"/>
      <c r="L1236" s="435" t="s">
        <v>224</v>
      </c>
      <c r="M1236" s="436">
        <f>D1237-D1241</f>
        <v>0</v>
      </c>
      <c r="N1236" s="436">
        <f>E1237-E1241</f>
        <v>0</v>
      </c>
      <c r="O1236" s="436">
        <f t="shared" ref="O1236" si="1302">F1237-F1241</f>
        <v>0</v>
      </c>
      <c r="P1236" s="436">
        <f t="shared" ref="P1236" si="1303">G1237-G1241</f>
        <v>0</v>
      </c>
      <c r="Q1236" s="436">
        <f t="shared" ref="Q1236" si="1304">H1237-H1241</f>
        <v>0</v>
      </c>
      <c r="R1236" s="436">
        <f t="shared" ref="R1236" si="1305">I1237-I1241</f>
        <v>0</v>
      </c>
      <c r="S1236" s="436">
        <f t="shared" ref="S1236" si="1306">J1237-J1241</f>
        <v>0</v>
      </c>
    </row>
    <row r="1237" spans="1:19" ht="13.5" thickBot="1">
      <c r="A1237" s="506">
        <f t="shared" si="1237"/>
        <v>0</v>
      </c>
      <c r="B1237" s="466" t="s">
        <v>235</v>
      </c>
      <c r="C1237" s="467"/>
      <c r="D1237" s="495"/>
      <c r="E1237" s="495"/>
      <c r="F1237" s="495"/>
      <c r="G1237" s="495"/>
      <c r="H1237" s="495"/>
      <c r="I1237" s="495"/>
      <c r="J1237" s="496"/>
      <c r="L1237" s="441" t="s">
        <v>226</v>
      </c>
      <c r="M1237" s="442"/>
      <c r="N1237" s="436">
        <f t="shared" ref="N1237:S1237" si="1307">N1238+N1239</f>
        <v>0</v>
      </c>
      <c r="O1237" s="436">
        <f t="shared" si="1307"/>
        <v>0</v>
      </c>
      <c r="P1237" s="436">
        <f t="shared" si="1307"/>
        <v>0</v>
      </c>
      <c r="Q1237" s="436">
        <f t="shared" si="1307"/>
        <v>0</v>
      </c>
      <c r="R1237" s="436">
        <f t="shared" si="1307"/>
        <v>0</v>
      </c>
      <c r="S1237" s="436">
        <f t="shared" si="1307"/>
        <v>0</v>
      </c>
    </row>
    <row r="1238" spans="1:19" ht="13.5" thickBot="1">
      <c r="A1238" s="506">
        <f t="shared" si="1237"/>
        <v>0</v>
      </c>
      <c r="B1238" s="466" t="s">
        <v>236</v>
      </c>
      <c r="C1238" s="467"/>
      <c r="D1238" s="497"/>
      <c r="E1238" s="497"/>
      <c r="F1238" s="497"/>
      <c r="G1238" s="497"/>
      <c r="H1238" s="497"/>
      <c r="I1238" s="497"/>
      <c r="J1238" s="498"/>
      <c r="L1238" s="447" t="s">
        <v>228</v>
      </c>
      <c r="M1238" s="436">
        <f>(D1237*D1239)-(D1241*D1243)</f>
        <v>0</v>
      </c>
      <c r="N1238" s="436">
        <f>(E1237*E1239)-(E1241*E1243)</f>
        <v>0</v>
      </c>
      <c r="O1238" s="436">
        <f t="shared" ref="O1238" si="1308">(F1237*F1239)-(F1241*F1243)</f>
        <v>0</v>
      </c>
      <c r="P1238" s="436">
        <f t="shared" ref="P1238" si="1309">(G1237*G1239)-(G1241*G1243)</f>
        <v>0</v>
      </c>
      <c r="Q1238" s="436">
        <f t="shared" ref="Q1238" si="1310">(H1237*H1239)-(H1241*H1243)</f>
        <v>0</v>
      </c>
      <c r="R1238" s="436">
        <f t="shared" ref="R1238" si="1311">(I1237*I1239)-(I1241*I1243)</f>
        <v>0</v>
      </c>
      <c r="S1238" s="436">
        <f t="shared" ref="S1238" si="1312">(J1237*J1239)-(J1241*J1243)</f>
        <v>0</v>
      </c>
    </row>
    <row r="1239" spans="1:19" ht="13.5" thickBot="1">
      <c r="A1239" s="506">
        <f t="shared" si="1237"/>
        <v>0</v>
      </c>
      <c r="B1239" s="468" t="s">
        <v>237</v>
      </c>
      <c r="C1239" s="466"/>
      <c r="D1239" s="469">
        <f t="shared" ref="D1239:J1239" si="1313">(13-ROUND(D1238,1))/12</f>
        <v>1.0833333333333333</v>
      </c>
      <c r="E1239" s="469">
        <f t="shared" si="1313"/>
        <v>1.0833333333333333</v>
      </c>
      <c r="F1239" s="469">
        <f t="shared" si="1313"/>
        <v>1.0833333333333333</v>
      </c>
      <c r="G1239" s="469">
        <f t="shared" si="1313"/>
        <v>1.0833333333333333</v>
      </c>
      <c r="H1239" s="469">
        <f t="shared" si="1313"/>
        <v>1.0833333333333333</v>
      </c>
      <c r="I1239" s="469">
        <f t="shared" si="1313"/>
        <v>1.0833333333333333</v>
      </c>
      <c r="J1239" s="470">
        <f t="shared" si="1313"/>
        <v>1.0833333333333333</v>
      </c>
      <c r="L1239" s="452" t="s">
        <v>230</v>
      </c>
      <c r="M1239" s="442"/>
      <c r="N1239" s="436">
        <f>D1237*(1-D1239)-D1241*(1-D1243)</f>
        <v>0</v>
      </c>
      <c r="O1239" s="436">
        <f t="shared" ref="O1239" si="1314">E1237*(1-E1239)-E1241*(1-E1243)</f>
        <v>0</v>
      </c>
      <c r="P1239" s="436">
        <f t="shared" ref="P1239" si="1315">F1237*(1-F1239)-F1241*(1-F1243)</f>
        <v>0</v>
      </c>
      <c r="Q1239" s="436">
        <f t="shared" ref="Q1239" si="1316">G1237*(1-G1239)-G1241*(1-G1243)</f>
        <v>0</v>
      </c>
      <c r="R1239" s="436">
        <f t="shared" ref="R1239" si="1317">H1237*(1-H1239)-H1241*(1-H1243)</f>
        <v>0</v>
      </c>
      <c r="S1239" s="436">
        <f t="shared" ref="S1239" si="1318">I1237*(1-I1239)-I1241*(1-I1243)</f>
        <v>0</v>
      </c>
    </row>
    <row r="1240" spans="1:19">
      <c r="A1240" s="506">
        <f t="shared" si="1237"/>
        <v>0</v>
      </c>
      <c r="B1240" s="471" t="s">
        <v>238</v>
      </c>
      <c r="C1240" s="471"/>
      <c r="D1240" s="472"/>
      <c r="E1240" s="473"/>
      <c r="F1240" s="473"/>
      <c r="G1240" s="473"/>
      <c r="H1240" s="473"/>
      <c r="I1240" s="473"/>
      <c r="J1240" s="474"/>
    </row>
    <row r="1241" spans="1:19">
      <c r="A1241" s="506">
        <f t="shared" si="1237"/>
        <v>0</v>
      </c>
      <c r="B1241" s="466" t="s">
        <v>239</v>
      </c>
      <c r="C1241" s="467"/>
      <c r="D1241" s="495"/>
      <c r="E1241" s="495"/>
      <c r="F1241" s="495"/>
      <c r="G1241" s="495"/>
      <c r="H1241" s="495"/>
      <c r="I1241" s="495"/>
      <c r="J1241" s="496"/>
    </row>
    <row r="1242" spans="1:19">
      <c r="A1242" s="506">
        <f t="shared" si="1237"/>
        <v>0</v>
      </c>
      <c r="B1242" s="466" t="s">
        <v>240</v>
      </c>
      <c r="C1242" s="467"/>
      <c r="D1242" s="497"/>
      <c r="E1242" s="497"/>
      <c r="F1242" s="497"/>
      <c r="G1242" s="497"/>
      <c r="H1242" s="497"/>
      <c r="I1242" s="497"/>
      <c r="J1242" s="498"/>
    </row>
    <row r="1243" spans="1:19" ht="13.5" thickBot="1">
      <c r="A1243" s="506">
        <f t="shared" ref="A1243:A1306" si="1319">A1242</f>
        <v>0</v>
      </c>
      <c r="B1243" s="468" t="s">
        <v>241</v>
      </c>
      <c r="C1243" s="475">
        <f>(13-C1242)/12</f>
        <v>1.0833333333333333</v>
      </c>
      <c r="D1243" s="469">
        <f t="shared" ref="D1243:J1243" si="1320">(13-ROUND(D1242,1))/12</f>
        <v>1.0833333333333333</v>
      </c>
      <c r="E1243" s="469">
        <f t="shared" si="1320"/>
        <v>1.0833333333333333</v>
      </c>
      <c r="F1243" s="469">
        <f t="shared" si="1320"/>
        <v>1.0833333333333333</v>
      </c>
      <c r="G1243" s="469">
        <f t="shared" si="1320"/>
        <v>1.0833333333333333</v>
      </c>
      <c r="H1243" s="469">
        <f t="shared" si="1320"/>
        <v>1.0833333333333333</v>
      </c>
      <c r="I1243" s="469">
        <f t="shared" si="1320"/>
        <v>1.0833333333333333</v>
      </c>
      <c r="J1243" s="470">
        <f t="shared" si="1320"/>
        <v>1.0833333333333333</v>
      </c>
    </row>
    <row r="1244" spans="1:19">
      <c r="A1244" s="506">
        <f t="shared" si="1319"/>
        <v>0</v>
      </c>
      <c r="B1244" s="431" t="s">
        <v>242</v>
      </c>
      <c r="C1244" s="476"/>
      <c r="D1244" s="477">
        <f>DATE(D$25,INT(D1238),1+30*(D1238-INT(D1238)))</f>
        <v>44531</v>
      </c>
      <c r="E1244" s="477">
        <f t="shared" ref="E1244:J1244" si="1321">DATE(E$25,INT(E1238),1+30*(E1238-INT(E1238)))</f>
        <v>44896</v>
      </c>
      <c r="F1244" s="477">
        <f t="shared" si="1321"/>
        <v>45261</v>
      </c>
      <c r="G1244" s="477">
        <f t="shared" si="1321"/>
        <v>45627</v>
      </c>
      <c r="H1244" s="477">
        <f t="shared" si="1321"/>
        <v>45992</v>
      </c>
      <c r="I1244" s="477">
        <f t="shared" si="1321"/>
        <v>46357</v>
      </c>
      <c r="J1244" s="478">
        <f t="shared" si="1321"/>
        <v>46722</v>
      </c>
    </row>
    <row r="1245" spans="1:19" ht="13.5" thickBot="1">
      <c r="A1245" s="506">
        <f t="shared" si="1319"/>
        <v>0</v>
      </c>
      <c r="B1245" s="479" t="s">
        <v>243</v>
      </c>
      <c r="C1245" s="480">
        <f>DATE(C$25,INT(C1242),1+30*(C1242-INT(C1242)))</f>
        <v>44166</v>
      </c>
      <c r="D1245" s="481">
        <f>DATE(D$25,INT(D1242),1+30*(D1242-INT(D1242)))</f>
        <v>44531</v>
      </c>
      <c r="E1245" s="481">
        <f t="shared" ref="E1245:J1245" si="1322">DATE(E$25,INT(E1242),1+30*(E1242-INT(E1242)))</f>
        <v>44896</v>
      </c>
      <c r="F1245" s="481">
        <f t="shared" si="1322"/>
        <v>45261</v>
      </c>
      <c r="G1245" s="481">
        <f t="shared" si="1322"/>
        <v>45627</v>
      </c>
      <c r="H1245" s="481">
        <f t="shared" si="1322"/>
        <v>45992</v>
      </c>
      <c r="I1245" s="481">
        <f t="shared" si="1322"/>
        <v>46357</v>
      </c>
      <c r="J1245" s="482">
        <f t="shared" si="1322"/>
        <v>46722</v>
      </c>
    </row>
    <row r="1246" spans="1:19" ht="4.9000000000000004" customHeight="1" thickBot="1">
      <c r="A1246" s="506">
        <f t="shared" si="1319"/>
        <v>0</v>
      </c>
      <c r="B1246" s="430"/>
      <c r="C1246" s="430"/>
      <c r="D1246" s="430"/>
      <c r="E1246" s="430"/>
      <c r="F1246" s="430"/>
      <c r="G1246" s="430"/>
      <c r="H1246" s="430"/>
      <c r="I1246" s="430"/>
      <c r="J1246" s="438"/>
    </row>
    <row r="1247" spans="1:19" ht="13.5" hidden="1" thickBot="1">
      <c r="A1247" s="506">
        <f t="shared" si="1319"/>
        <v>0</v>
      </c>
      <c r="B1247" s="430"/>
      <c r="C1247" s="430"/>
      <c r="D1247" s="430"/>
      <c r="E1247" s="430"/>
      <c r="F1247" s="430"/>
      <c r="G1247" s="430"/>
      <c r="H1247" s="430"/>
      <c r="I1247" s="430"/>
      <c r="J1247" s="438"/>
    </row>
    <row r="1248" spans="1:19" ht="13.5" hidden="1" thickBot="1">
      <c r="A1248" s="506">
        <f t="shared" si="1319"/>
        <v>0</v>
      </c>
      <c r="B1248" s="485"/>
      <c r="C1248" s="438"/>
      <c r="D1248" s="438"/>
      <c r="E1248" s="486"/>
      <c r="F1248" s="486"/>
      <c r="G1248" s="486"/>
      <c r="H1248" s="486"/>
      <c r="I1248" s="486"/>
      <c r="J1248" s="486"/>
    </row>
    <row r="1249" spans="1:19" ht="13.5" hidden="1" thickBot="1">
      <c r="A1249" s="506">
        <f t="shared" si="1319"/>
        <v>0</v>
      </c>
      <c r="B1249" s="485"/>
      <c r="C1249" s="438"/>
      <c r="D1249" s="438"/>
      <c r="E1249" s="486"/>
      <c r="F1249" s="486"/>
      <c r="G1249" s="486"/>
      <c r="H1249" s="486"/>
      <c r="I1249" s="486"/>
      <c r="J1249" s="486"/>
    </row>
    <row r="1250" spans="1:19" ht="13.5" hidden="1" thickBot="1">
      <c r="A1250" s="506">
        <f t="shared" si="1319"/>
        <v>0</v>
      </c>
      <c r="B1250" s="485"/>
      <c r="C1250" s="438"/>
      <c r="D1250" s="438"/>
      <c r="E1250" s="486"/>
      <c r="F1250" s="486"/>
      <c r="G1250" s="486"/>
      <c r="H1250" s="486"/>
      <c r="I1250" s="486"/>
      <c r="J1250" s="486"/>
    </row>
    <row r="1251" spans="1:19" ht="13.5" hidden="1" thickBot="1">
      <c r="A1251" s="506">
        <f t="shared" si="1319"/>
        <v>0</v>
      </c>
      <c r="B1251" s="487"/>
      <c r="C1251" s="438"/>
      <c r="D1251" s="438"/>
      <c r="E1251" s="469"/>
      <c r="F1251" s="469"/>
      <c r="G1251" s="469"/>
      <c r="H1251" s="469"/>
      <c r="I1251" s="469"/>
      <c r="J1251" s="469"/>
    </row>
    <row r="1252" spans="1:19" ht="16.5" thickBot="1">
      <c r="A1252" s="506">
        <f t="shared" si="1319"/>
        <v>0</v>
      </c>
      <c r="B1252" s="494" t="s">
        <v>250</v>
      </c>
      <c r="C1252" s="461"/>
      <c r="D1252" s="462">
        <f t="shared" ref="D1252:J1252" si="1323">D$25</f>
        <v>2022</v>
      </c>
      <c r="E1252" s="462">
        <f t="shared" si="1323"/>
        <v>2023</v>
      </c>
      <c r="F1252" s="462">
        <f t="shared" si="1323"/>
        <v>2024</v>
      </c>
      <c r="G1252" s="462">
        <f t="shared" si="1323"/>
        <v>2025</v>
      </c>
      <c r="H1252" s="462">
        <f t="shared" si="1323"/>
        <v>2026</v>
      </c>
      <c r="I1252" s="462">
        <f t="shared" si="1323"/>
        <v>2027</v>
      </c>
      <c r="J1252" s="463">
        <f t="shared" si="1323"/>
        <v>2028</v>
      </c>
      <c r="L1252" s="508" t="str">
        <f>B1252</f>
        <v>Catégorie d'emploi 8 : xxx</v>
      </c>
      <c r="M1252" s="491">
        <v>2022</v>
      </c>
      <c r="N1252" s="492">
        <v>2023</v>
      </c>
      <c r="O1252" s="492">
        <v>2024</v>
      </c>
      <c r="P1252" s="492">
        <v>2025</v>
      </c>
      <c r="Q1252" s="492">
        <v>2026</v>
      </c>
      <c r="R1252" s="492">
        <v>2027</v>
      </c>
      <c r="S1252" s="493">
        <v>2028</v>
      </c>
    </row>
    <row r="1253" spans="1:19" ht="13.5" thickBot="1">
      <c r="A1253" s="506">
        <f t="shared" si="1319"/>
        <v>0</v>
      </c>
      <c r="B1253" s="464" t="s">
        <v>234</v>
      </c>
      <c r="C1253" s="464"/>
      <c r="D1253" s="438"/>
      <c r="E1253" s="438"/>
      <c r="F1253" s="438"/>
      <c r="G1253" s="438"/>
      <c r="H1253" s="438"/>
      <c r="I1253" s="438"/>
      <c r="J1253" s="465"/>
      <c r="L1253" s="435" t="s">
        <v>224</v>
      </c>
      <c r="M1253" s="436">
        <f>D1254-D1258</f>
        <v>0</v>
      </c>
      <c r="N1253" s="436">
        <f>E1254-E1258</f>
        <v>0</v>
      </c>
      <c r="O1253" s="436">
        <f t="shared" ref="O1253" si="1324">F1254-F1258</f>
        <v>0</v>
      </c>
      <c r="P1253" s="436">
        <f t="shared" ref="P1253" si="1325">G1254-G1258</f>
        <v>0</v>
      </c>
      <c r="Q1253" s="436">
        <f t="shared" ref="Q1253" si="1326">H1254-H1258</f>
        <v>0</v>
      </c>
      <c r="R1253" s="436">
        <f t="shared" ref="R1253" si="1327">I1254-I1258</f>
        <v>0</v>
      </c>
      <c r="S1253" s="436">
        <f t="shared" ref="S1253" si="1328">J1254-J1258</f>
        <v>0</v>
      </c>
    </row>
    <row r="1254" spans="1:19" ht="13.5" thickBot="1">
      <c r="A1254" s="506">
        <f t="shared" si="1319"/>
        <v>0</v>
      </c>
      <c r="B1254" s="466" t="s">
        <v>235</v>
      </c>
      <c r="C1254" s="467"/>
      <c r="D1254" s="495"/>
      <c r="E1254" s="495"/>
      <c r="F1254" s="495"/>
      <c r="G1254" s="495"/>
      <c r="H1254" s="495"/>
      <c r="I1254" s="495"/>
      <c r="J1254" s="496"/>
      <c r="L1254" s="441" t="s">
        <v>226</v>
      </c>
      <c r="M1254" s="442"/>
      <c r="N1254" s="436">
        <f t="shared" ref="N1254:S1254" si="1329">N1255+N1256</f>
        <v>0</v>
      </c>
      <c r="O1254" s="436">
        <f t="shared" si="1329"/>
        <v>0</v>
      </c>
      <c r="P1254" s="436">
        <f t="shared" si="1329"/>
        <v>0</v>
      </c>
      <c r="Q1254" s="436">
        <f t="shared" si="1329"/>
        <v>0</v>
      </c>
      <c r="R1254" s="436">
        <f t="shared" si="1329"/>
        <v>0</v>
      </c>
      <c r="S1254" s="436">
        <f t="shared" si="1329"/>
        <v>0</v>
      </c>
    </row>
    <row r="1255" spans="1:19" ht="13.5" thickBot="1">
      <c r="A1255" s="506">
        <f t="shared" si="1319"/>
        <v>0</v>
      </c>
      <c r="B1255" s="466" t="s">
        <v>236</v>
      </c>
      <c r="C1255" s="467"/>
      <c r="D1255" s="497"/>
      <c r="E1255" s="497"/>
      <c r="F1255" s="497"/>
      <c r="G1255" s="497"/>
      <c r="H1255" s="497"/>
      <c r="I1255" s="497"/>
      <c r="J1255" s="498"/>
      <c r="L1255" s="447" t="s">
        <v>228</v>
      </c>
      <c r="M1255" s="436">
        <f>(D1254*D1256)-(D1258*D1260)</f>
        <v>0</v>
      </c>
      <c r="N1255" s="436">
        <f>(E1254*E1256)-(E1258*E1260)</f>
        <v>0</v>
      </c>
      <c r="O1255" s="436">
        <f t="shared" ref="O1255" si="1330">(F1254*F1256)-(F1258*F1260)</f>
        <v>0</v>
      </c>
      <c r="P1255" s="436">
        <f t="shared" ref="P1255" si="1331">(G1254*G1256)-(G1258*G1260)</f>
        <v>0</v>
      </c>
      <c r="Q1255" s="436">
        <f t="shared" ref="Q1255" si="1332">(H1254*H1256)-(H1258*H1260)</f>
        <v>0</v>
      </c>
      <c r="R1255" s="436">
        <f t="shared" ref="R1255" si="1333">(I1254*I1256)-(I1258*I1260)</f>
        <v>0</v>
      </c>
      <c r="S1255" s="436">
        <f t="shared" ref="S1255" si="1334">(J1254*J1256)-(J1258*J1260)</f>
        <v>0</v>
      </c>
    </row>
    <row r="1256" spans="1:19" ht="13.5" thickBot="1">
      <c r="A1256" s="506">
        <f t="shared" si="1319"/>
        <v>0</v>
      </c>
      <c r="B1256" s="468" t="s">
        <v>237</v>
      </c>
      <c r="C1256" s="466"/>
      <c r="D1256" s="469">
        <f t="shared" ref="D1256:J1256" si="1335">(13-ROUND(D1255,1))/12</f>
        <v>1.0833333333333333</v>
      </c>
      <c r="E1256" s="469">
        <f t="shared" si="1335"/>
        <v>1.0833333333333333</v>
      </c>
      <c r="F1256" s="469">
        <f t="shared" si="1335"/>
        <v>1.0833333333333333</v>
      </c>
      <c r="G1256" s="469">
        <f t="shared" si="1335"/>
        <v>1.0833333333333333</v>
      </c>
      <c r="H1256" s="469">
        <f t="shared" si="1335"/>
        <v>1.0833333333333333</v>
      </c>
      <c r="I1256" s="469">
        <f t="shared" si="1335"/>
        <v>1.0833333333333333</v>
      </c>
      <c r="J1256" s="470">
        <f t="shared" si="1335"/>
        <v>1.0833333333333333</v>
      </c>
      <c r="L1256" s="452" t="s">
        <v>230</v>
      </c>
      <c r="M1256" s="442"/>
      <c r="N1256" s="436">
        <f>D1254*(1-D1256)-D1258*(1-D1260)</f>
        <v>0</v>
      </c>
      <c r="O1256" s="436">
        <f t="shared" ref="O1256" si="1336">E1254*(1-E1256)-E1258*(1-E1260)</f>
        <v>0</v>
      </c>
      <c r="P1256" s="436">
        <f t="shared" ref="P1256" si="1337">F1254*(1-F1256)-F1258*(1-F1260)</f>
        <v>0</v>
      </c>
      <c r="Q1256" s="436">
        <f t="shared" ref="Q1256" si="1338">G1254*(1-G1256)-G1258*(1-G1260)</f>
        <v>0</v>
      </c>
      <c r="R1256" s="436">
        <f t="shared" ref="R1256" si="1339">H1254*(1-H1256)-H1258*(1-H1260)</f>
        <v>0</v>
      </c>
      <c r="S1256" s="436">
        <f t="shared" ref="S1256" si="1340">I1254*(1-I1256)-I1258*(1-I1260)</f>
        <v>0</v>
      </c>
    </row>
    <row r="1257" spans="1:19">
      <c r="A1257" s="506">
        <f t="shared" si="1319"/>
        <v>0</v>
      </c>
      <c r="B1257" s="471" t="s">
        <v>238</v>
      </c>
      <c r="C1257" s="471"/>
      <c r="D1257" s="472"/>
      <c r="E1257" s="473"/>
      <c r="F1257" s="473"/>
      <c r="G1257" s="473"/>
      <c r="H1257" s="473"/>
      <c r="I1257" s="473"/>
      <c r="J1257" s="474"/>
    </row>
    <row r="1258" spans="1:19">
      <c r="A1258" s="506">
        <f t="shared" si="1319"/>
        <v>0</v>
      </c>
      <c r="B1258" s="466" t="s">
        <v>239</v>
      </c>
      <c r="C1258" s="467"/>
      <c r="D1258" s="495"/>
      <c r="E1258" s="495"/>
      <c r="F1258" s="495"/>
      <c r="G1258" s="495"/>
      <c r="H1258" s="495"/>
      <c r="I1258" s="495"/>
      <c r="J1258" s="496"/>
    </row>
    <row r="1259" spans="1:19">
      <c r="A1259" s="506">
        <f t="shared" si="1319"/>
        <v>0</v>
      </c>
      <c r="B1259" s="466" t="s">
        <v>240</v>
      </c>
      <c r="C1259" s="467"/>
      <c r="D1259" s="497"/>
      <c r="E1259" s="497"/>
      <c r="F1259" s="497"/>
      <c r="G1259" s="497"/>
      <c r="H1259" s="497"/>
      <c r="I1259" s="497"/>
      <c r="J1259" s="498"/>
    </row>
    <row r="1260" spans="1:19" ht="13.5" thickBot="1">
      <c r="A1260" s="506">
        <f t="shared" si="1319"/>
        <v>0</v>
      </c>
      <c r="B1260" s="468" t="s">
        <v>241</v>
      </c>
      <c r="C1260" s="475">
        <f>(13-C1259)/12</f>
        <v>1.0833333333333333</v>
      </c>
      <c r="D1260" s="469">
        <f t="shared" ref="D1260:J1260" si="1341">(13-ROUND(D1259,1))/12</f>
        <v>1.0833333333333333</v>
      </c>
      <c r="E1260" s="469">
        <f t="shared" si="1341"/>
        <v>1.0833333333333333</v>
      </c>
      <c r="F1260" s="469">
        <f t="shared" si="1341"/>
        <v>1.0833333333333333</v>
      </c>
      <c r="G1260" s="469">
        <f t="shared" si="1341"/>
        <v>1.0833333333333333</v>
      </c>
      <c r="H1260" s="469">
        <f t="shared" si="1341"/>
        <v>1.0833333333333333</v>
      </c>
      <c r="I1260" s="469">
        <f t="shared" si="1341"/>
        <v>1.0833333333333333</v>
      </c>
      <c r="J1260" s="470">
        <f t="shared" si="1341"/>
        <v>1.0833333333333333</v>
      </c>
    </row>
    <row r="1261" spans="1:19">
      <c r="A1261" s="506">
        <f t="shared" si="1319"/>
        <v>0</v>
      </c>
      <c r="B1261" s="431" t="s">
        <v>242</v>
      </c>
      <c r="C1261" s="476"/>
      <c r="D1261" s="477">
        <f>DATE(D$25,INT(D1255),1+30*(D1255-INT(D1255)))</f>
        <v>44531</v>
      </c>
      <c r="E1261" s="477">
        <f t="shared" ref="E1261:J1261" si="1342">DATE(E$25,INT(E1255),1+30*(E1255-INT(E1255)))</f>
        <v>44896</v>
      </c>
      <c r="F1261" s="477">
        <f t="shared" si="1342"/>
        <v>45261</v>
      </c>
      <c r="G1261" s="477">
        <f t="shared" si="1342"/>
        <v>45627</v>
      </c>
      <c r="H1261" s="477">
        <f t="shared" si="1342"/>
        <v>45992</v>
      </c>
      <c r="I1261" s="477">
        <f t="shared" si="1342"/>
        <v>46357</v>
      </c>
      <c r="J1261" s="478">
        <f t="shared" si="1342"/>
        <v>46722</v>
      </c>
    </row>
    <row r="1262" spans="1:19" ht="13.5" thickBot="1">
      <c r="A1262" s="506">
        <f t="shared" si="1319"/>
        <v>0</v>
      </c>
      <c r="B1262" s="479" t="s">
        <v>243</v>
      </c>
      <c r="C1262" s="480">
        <f>DATE(C$25,INT(C1259),1+30*(C1259-INT(C1259)))</f>
        <v>44166</v>
      </c>
      <c r="D1262" s="481">
        <f>DATE(D$25,INT(D1259),1+30*(D1259-INT(D1259)))</f>
        <v>44531</v>
      </c>
      <c r="E1262" s="481">
        <f t="shared" ref="E1262:J1262" si="1343">DATE(E$25,INT(E1259),1+30*(E1259-INT(E1259)))</f>
        <v>44896</v>
      </c>
      <c r="F1262" s="481">
        <f t="shared" si="1343"/>
        <v>45261</v>
      </c>
      <c r="G1262" s="481">
        <f t="shared" si="1343"/>
        <v>45627</v>
      </c>
      <c r="H1262" s="481">
        <f t="shared" si="1343"/>
        <v>45992</v>
      </c>
      <c r="I1262" s="481">
        <f t="shared" si="1343"/>
        <v>46357</v>
      </c>
      <c r="J1262" s="482">
        <f t="shared" si="1343"/>
        <v>46722</v>
      </c>
    </row>
    <row r="1263" spans="1:19" ht="6" customHeight="1" thickBot="1">
      <c r="A1263" s="506">
        <f t="shared" si="1319"/>
        <v>0</v>
      </c>
      <c r="B1263" s="430"/>
      <c r="C1263" s="430"/>
      <c r="D1263" s="430"/>
      <c r="E1263" s="430"/>
      <c r="F1263" s="430"/>
      <c r="G1263" s="430"/>
      <c r="H1263" s="430"/>
      <c r="I1263" s="430"/>
      <c r="J1263" s="438"/>
    </row>
    <row r="1264" spans="1:19" ht="13.5" hidden="1" thickBot="1">
      <c r="A1264" s="506">
        <f t="shared" si="1319"/>
        <v>0</v>
      </c>
      <c r="B1264" s="430"/>
      <c r="C1264" s="430"/>
      <c r="D1264" s="430"/>
      <c r="E1264" s="430"/>
      <c r="F1264" s="430"/>
      <c r="G1264" s="430"/>
      <c r="H1264" s="430"/>
      <c r="I1264" s="430"/>
      <c r="J1264" s="438"/>
    </row>
    <row r="1265" spans="1:19" ht="13.5" hidden="1" thickBot="1">
      <c r="A1265" s="506">
        <f t="shared" si="1319"/>
        <v>0</v>
      </c>
      <c r="B1265" s="485"/>
      <c r="C1265" s="438"/>
      <c r="D1265" s="438"/>
      <c r="E1265" s="486"/>
      <c r="F1265" s="486"/>
      <c r="G1265" s="486"/>
      <c r="H1265" s="486"/>
      <c r="I1265" s="486"/>
      <c r="J1265" s="486"/>
    </row>
    <row r="1266" spans="1:19" ht="13.5" hidden="1" thickBot="1">
      <c r="A1266" s="506">
        <f t="shared" si="1319"/>
        <v>0</v>
      </c>
      <c r="B1266" s="485"/>
      <c r="C1266" s="438"/>
      <c r="D1266" s="438"/>
      <c r="E1266" s="486"/>
      <c r="F1266" s="486"/>
      <c r="G1266" s="486"/>
      <c r="H1266" s="486"/>
      <c r="I1266" s="486"/>
      <c r="J1266" s="486"/>
    </row>
    <row r="1267" spans="1:19" ht="13.5" hidden="1" thickBot="1">
      <c r="A1267" s="506">
        <f t="shared" si="1319"/>
        <v>0</v>
      </c>
      <c r="B1267" s="485"/>
      <c r="C1267" s="438"/>
      <c r="D1267" s="438"/>
      <c r="E1267" s="486"/>
      <c r="F1267" s="486"/>
      <c r="G1267" s="486"/>
      <c r="H1267" s="486"/>
      <c r="I1267" s="486"/>
      <c r="J1267" s="486"/>
    </row>
    <row r="1268" spans="1:19" ht="13.5" hidden="1" thickBot="1">
      <c r="A1268" s="506">
        <f t="shared" si="1319"/>
        <v>0</v>
      </c>
      <c r="B1268" s="487"/>
      <c r="C1268" s="438"/>
      <c r="D1268" s="438"/>
      <c r="E1268" s="469"/>
      <c r="F1268" s="469"/>
      <c r="G1268" s="469"/>
      <c r="H1268" s="469"/>
      <c r="I1268" s="469"/>
      <c r="J1268" s="469"/>
    </row>
    <row r="1269" spans="1:19" ht="16.5" thickBot="1">
      <c r="A1269" s="506">
        <f t="shared" si="1319"/>
        <v>0</v>
      </c>
      <c r="B1269" s="494" t="s">
        <v>251</v>
      </c>
      <c r="C1269" s="461"/>
      <c r="D1269" s="462">
        <f t="shared" ref="D1269:J1269" si="1344">D$25</f>
        <v>2022</v>
      </c>
      <c r="E1269" s="462">
        <f t="shared" si="1344"/>
        <v>2023</v>
      </c>
      <c r="F1269" s="462">
        <f t="shared" si="1344"/>
        <v>2024</v>
      </c>
      <c r="G1269" s="462">
        <f t="shared" si="1344"/>
        <v>2025</v>
      </c>
      <c r="H1269" s="462">
        <f t="shared" si="1344"/>
        <v>2026</v>
      </c>
      <c r="I1269" s="462">
        <f t="shared" si="1344"/>
        <v>2027</v>
      </c>
      <c r="J1269" s="463">
        <f t="shared" si="1344"/>
        <v>2028</v>
      </c>
      <c r="L1269" s="508" t="str">
        <f>B1269</f>
        <v>Catégorie d'emploi 9 : xxx</v>
      </c>
      <c r="M1269" s="491">
        <v>2022</v>
      </c>
      <c r="N1269" s="492">
        <v>2023</v>
      </c>
      <c r="O1269" s="492">
        <v>2024</v>
      </c>
      <c r="P1269" s="492">
        <v>2025</v>
      </c>
      <c r="Q1269" s="492">
        <v>2026</v>
      </c>
      <c r="R1269" s="492">
        <v>2027</v>
      </c>
      <c r="S1269" s="493">
        <v>2028</v>
      </c>
    </row>
    <row r="1270" spans="1:19" ht="13.5" thickBot="1">
      <c r="A1270" s="506">
        <f t="shared" si="1319"/>
        <v>0</v>
      </c>
      <c r="B1270" s="464" t="s">
        <v>234</v>
      </c>
      <c r="C1270" s="464"/>
      <c r="D1270" s="438"/>
      <c r="E1270" s="438"/>
      <c r="F1270" s="438"/>
      <c r="G1270" s="438"/>
      <c r="H1270" s="438"/>
      <c r="I1270" s="438"/>
      <c r="J1270" s="465"/>
      <c r="L1270" s="435" t="s">
        <v>224</v>
      </c>
      <c r="M1270" s="436">
        <f>D1271-D1275</f>
        <v>0</v>
      </c>
      <c r="N1270" s="436">
        <f>E1271-E1275</f>
        <v>0</v>
      </c>
      <c r="O1270" s="436">
        <f t="shared" ref="O1270" si="1345">F1271-F1275</f>
        <v>0</v>
      </c>
      <c r="P1270" s="436">
        <f t="shared" ref="P1270" si="1346">G1271-G1275</f>
        <v>0</v>
      </c>
      <c r="Q1270" s="436">
        <f t="shared" ref="Q1270" si="1347">H1271-H1275</f>
        <v>0</v>
      </c>
      <c r="R1270" s="436">
        <f t="shared" ref="R1270" si="1348">I1271-I1275</f>
        <v>0</v>
      </c>
      <c r="S1270" s="436">
        <f t="shared" ref="S1270" si="1349">J1271-J1275</f>
        <v>0</v>
      </c>
    </row>
    <row r="1271" spans="1:19" ht="13.5" thickBot="1">
      <c r="A1271" s="506">
        <f t="shared" si="1319"/>
        <v>0</v>
      </c>
      <c r="B1271" s="466" t="s">
        <v>235</v>
      </c>
      <c r="C1271" s="467"/>
      <c r="D1271" s="495"/>
      <c r="E1271" s="495"/>
      <c r="F1271" s="495"/>
      <c r="G1271" s="495"/>
      <c r="H1271" s="495"/>
      <c r="I1271" s="495"/>
      <c r="J1271" s="496"/>
      <c r="L1271" s="441" t="s">
        <v>226</v>
      </c>
      <c r="M1271" s="442"/>
      <c r="N1271" s="436">
        <f t="shared" ref="N1271:S1271" si="1350">N1272+N1273</f>
        <v>0</v>
      </c>
      <c r="O1271" s="436">
        <f t="shared" si="1350"/>
        <v>0</v>
      </c>
      <c r="P1271" s="436">
        <f t="shared" si="1350"/>
        <v>0</v>
      </c>
      <c r="Q1271" s="436">
        <f t="shared" si="1350"/>
        <v>0</v>
      </c>
      <c r="R1271" s="436">
        <f t="shared" si="1350"/>
        <v>0</v>
      </c>
      <c r="S1271" s="436">
        <f t="shared" si="1350"/>
        <v>0</v>
      </c>
    </row>
    <row r="1272" spans="1:19" ht="13.5" thickBot="1">
      <c r="A1272" s="506">
        <f t="shared" si="1319"/>
        <v>0</v>
      </c>
      <c r="B1272" s="466" t="s">
        <v>236</v>
      </c>
      <c r="C1272" s="467"/>
      <c r="D1272" s="497"/>
      <c r="E1272" s="497"/>
      <c r="F1272" s="497"/>
      <c r="G1272" s="497"/>
      <c r="H1272" s="497"/>
      <c r="I1272" s="497"/>
      <c r="J1272" s="498"/>
      <c r="L1272" s="447" t="s">
        <v>228</v>
      </c>
      <c r="M1272" s="436">
        <f>(D1271*D1273)-(D1275*D1277)</f>
        <v>0</v>
      </c>
      <c r="N1272" s="436">
        <f>(E1271*E1273)-(E1275*E1277)</f>
        <v>0</v>
      </c>
      <c r="O1272" s="436">
        <f t="shared" ref="O1272" si="1351">(F1271*F1273)-(F1275*F1277)</f>
        <v>0</v>
      </c>
      <c r="P1272" s="436">
        <f t="shared" ref="P1272" si="1352">(G1271*G1273)-(G1275*G1277)</f>
        <v>0</v>
      </c>
      <c r="Q1272" s="436">
        <f t="shared" ref="Q1272" si="1353">(H1271*H1273)-(H1275*H1277)</f>
        <v>0</v>
      </c>
      <c r="R1272" s="436">
        <f t="shared" ref="R1272" si="1354">(I1271*I1273)-(I1275*I1277)</f>
        <v>0</v>
      </c>
      <c r="S1272" s="436">
        <f t="shared" ref="S1272" si="1355">(J1271*J1273)-(J1275*J1277)</f>
        <v>0</v>
      </c>
    </row>
    <row r="1273" spans="1:19" ht="13.5" thickBot="1">
      <c r="A1273" s="506">
        <f t="shared" si="1319"/>
        <v>0</v>
      </c>
      <c r="B1273" s="468" t="s">
        <v>237</v>
      </c>
      <c r="C1273" s="466"/>
      <c r="D1273" s="469">
        <f t="shared" ref="D1273:J1273" si="1356">(13-ROUND(D1272,1))/12</f>
        <v>1.0833333333333333</v>
      </c>
      <c r="E1273" s="469">
        <f t="shared" si="1356"/>
        <v>1.0833333333333333</v>
      </c>
      <c r="F1273" s="469">
        <f t="shared" si="1356"/>
        <v>1.0833333333333333</v>
      </c>
      <c r="G1273" s="469">
        <f t="shared" si="1356"/>
        <v>1.0833333333333333</v>
      </c>
      <c r="H1273" s="469">
        <f t="shared" si="1356"/>
        <v>1.0833333333333333</v>
      </c>
      <c r="I1273" s="469">
        <f t="shared" si="1356"/>
        <v>1.0833333333333333</v>
      </c>
      <c r="J1273" s="470">
        <f t="shared" si="1356"/>
        <v>1.0833333333333333</v>
      </c>
      <c r="L1273" s="452" t="s">
        <v>230</v>
      </c>
      <c r="M1273" s="442"/>
      <c r="N1273" s="436">
        <f>D1271*(1-D1273)-D1275*(1-D1277)</f>
        <v>0</v>
      </c>
      <c r="O1273" s="436">
        <f t="shared" ref="O1273" si="1357">E1271*(1-E1273)-E1275*(1-E1277)</f>
        <v>0</v>
      </c>
      <c r="P1273" s="436">
        <f t="shared" ref="P1273" si="1358">F1271*(1-F1273)-F1275*(1-F1277)</f>
        <v>0</v>
      </c>
      <c r="Q1273" s="436">
        <f t="shared" ref="Q1273" si="1359">G1271*(1-G1273)-G1275*(1-G1277)</f>
        <v>0</v>
      </c>
      <c r="R1273" s="436">
        <f t="shared" ref="R1273" si="1360">H1271*(1-H1273)-H1275*(1-H1277)</f>
        <v>0</v>
      </c>
      <c r="S1273" s="436">
        <f t="shared" ref="S1273" si="1361">I1271*(1-I1273)-I1275*(1-I1277)</f>
        <v>0</v>
      </c>
    </row>
    <row r="1274" spans="1:19">
      <c r="A1274" s="506">
        <f t="shared" si="1319"/>
        <v>0</v>
      </c>
      <c r="B1274" s="471" t="s">
        <v>238</v>
      </c>
      <c r="C1274" s="471"/>
      <c r="D1274" s="472"/>
      <c r="E1274" s="473"/>
      <c r="F1274" s="473"/>
      <c r="G1274" s="473"/>
      <c r="H1274" s="473"/>
      <c r="I1274" s="473"/>
      <c r="J1274" s="474"/>
    </row>
    <row r="1275" spans="1:19">
      <c r="A1275" s="506">
        <f t="shared" si="1319"/>
        <v>0</v>
      </c>
      <c r="B1275" s="466" t="s">
        <v>239</v>
      </c>
      <c r="C1275" s="467"/>
      <c r="D1275" s="495"/>
      <c r="E1275" s="495"/>
      <c r="F1275" s="495"/>
      <c r="G1275" s="495"/>
      <c r="H1275" s="495"/>
      <c r="I1275" s="495"/>
      <c r="J1275" s="496"/>
    </row>
    <row r="1276" spans="1:19">
      <c r="A1276" s="506">
        <f t="shared" si="1319"/>
        <v>0</v>
      </c>
      <c r="B1276" s="466" t="s">
        <v>240</v>
      </c>
      <c r="C1276" s="467"/>
      <c r="D1276" s="497"/>
      <c r="E1276" s="497"/>
      <c r="F1276" s="497"/>
      <c r="G1276" s="497"/>
      <c r="H1276" s="497"/>
      <c r="I1276" s="497"/>
      <c r="J1276" s="498"/>
    </row>
    <row r="1277" spans="1:19" ht="13.5" thickBot="1">
      <c r="A1277" s="506">
        <f t="shared" si="1319"/>
        <v>0</v>
      </c>
      <c r="B1277" s="468" t="s">
        <v>241</v>
      </c>
      <c r="C1277" s="475">
        <f>(13-C1276)/12</f>
        <v>1.0833333333333333</v>
      </c>
      <c r="D1277" s="469">
        <f t="shared" ref="D1277:J1277" si="1362">(13-ROUND(D1276,1))/12</f>
        <v>1.0833333333333333</v>
      </c>
      <c r="E1277" s="469">
        <f t="shared" si="1362"/>
        <v>1.0833333333333333</v>
      </c>
      <c r="F1277" s="469">
        <f t="shared" si="1362"/>
        <v>1.0833333333333333</v>
      </c>
      <c r="G1277" s="469">
        <f t="shared" si="1362"/>
        <v>1.0833333333333333</v>
      </c>
      <c r="H1277" s="469">
        <f t="shared" si="1362"/>
        <v>1.0833333333333333</v>
      </c>
      <c r="I1277" s="469">
        <f t="shared" si="1362"/>
        <v>1.0833333333333333</v>
      </c>
      <c r="J1277" s="470">
        <f t="shared" si="1362"/>
        <v>1.0833333333333333</v>
      </c>
    </row>
    <row r="1278" spans="1:19">
      <c r="A1278" s="506">
        <f t="shared" si="1319"/>
        <v>0</v>
      </c>
      <c r="B1278" s="431" t="s">
        <v>242</v>
      </c>
      <c r="C1278" s="476"/>
      <c r="D1278" s="477">
        <f>DATE(D$25,INT(D1272),1+30*(D1272-INT(D1272)))</f>
        <v>44531</v>
      </c>
      <c r="E1278" s="477">
        <f t="shared" ref="E1278:J1278" si="1363">DATE(E$25,INT(E1272),1+30*(E1272-INT(E1272)))</f>
        <v>44896</v>
      </c>
      <c r="F1278" s="477">
        <f t="shared" si="1363"/>
        <v>45261</v>
      </c>
      <c r="G1278" s="477">
        <f t="shared" si="1363"/>
        <v>45627</v>
      </c>
      <c r="H1278" s="477">
        <f t="shared" si="1363"/>
        <v>45992</v>
      </c>
      <c r="I1278" s="477">
        <f t="shared" si="1363"/>
        <v>46357</v>
      </c>
      <c r="J1278" s="478">
        <f t="shared" si="1363"/>
        <v>46722</v>
      </c>
    </row>
    <row r="1279" spans="1:19" ht="13.5" thickBot="1">
      <c r="A1279" s="506">
        <f t="shared" si="1319"/>
        <v>0</v>
      </c>
      <c r="B1279" s="479" t="s">
        <v>243</v>
      </c>
      <c r="C1279" s="480">
        <f>DATE(C$25,INT(C1276),1+30*(C1276-INT(C1276)))</f>
        <v>44166</v>
      </c>
      <c r="D1279" s="481">
        <f>DATE(D$25,INT(D1276),1+30*(D1276-INT(D1276)))</f>
        <v>44531</v>
      </c>
      <c r="E1279" s="481">
        <f t="shared" ref="E1279:J1279" si="1364">DATE(E$25,INT(E1276),1+30*(E1276-INT(E1276)))</f>
        <v>44896</v>
      </c>
      <c r="F1279" s="481">
        <f t="shared" si="1364"/>
        <v>45261</v>
      </c>
      <c r="G1279" s="481">
        <f t="shared" si="1364"/>
        <v>45627</v>
      </c>
      <c r="H1279" s="481">
        <f t="shared" si="1364"/>
        <v>45992</v>
      </c>
      <c r="I1279" s="481">
        <f t="shared" si="1364"/>
        <v>46357</v>
      </c>
      <c r="J1279" s="482">
        <f t="shared" si="1364"/>
        <v>46722</v>
      </c>
    </row>
    <row r="1280" spans="1:19" ht="6" customHeight="1" thickBot="1">
      <c r="A1280" s="506">
        <f t="shared" si="1319"/>
        <v>0</v>
      </c>
      <c r="B1280" s="488"/>
      <c r="C1280" s="489"/>
      <c r="D1280" s="489"/>
      <c r="E1280" s="489"/>
      <c r="F1280" s="489"/>
      <c r="G1280" s="489"/>
      <c r="H1280" s="489"/>
      <c r="I1280" s="489"/>
      <c r="J1280" s="490"/>
    </row>
    <row r="1281" spans="1:19" ht="13.5" hidden="1" thickBot="1">
      <c r="A1281" s="506">
        <f t="shared" si="1319"/>
        <v>0</v>
      </c>
      <c r="B1281" s="430"/>
      <c r="C1281" s="430"/>
      <c r="D1281" s="430"/>
      <c r="E1281" s="430"/>
      <c r="F1281" s="430"/>
      <c r="G1281" s="430"/>
      <c r="H1281" s="430"/>
      <c r="I1281" s="430"/>
      <c r="J1281" s="438"/>
    </row>
    <row r="1282" spans="1:19" ht="13.5" hidden="1" thickBot="1">
      <c r="A1282" s="506">
        <f t="shared" si="1319"/>
        <v>0</v>
      </c>
      <c r="B1282" s="485"/>
      <c r="C1282" s="438"/>
      <c r="D1282" s="438"/>
      <c r="E1282" s="486"/>
      <c r="F1282" s="486"/>
      <c r="G1282" s="486"/>
      <c r="H1282" s="486"/>
      <c r="I1282" s="486"/>
      <c r="J1282" s="486"/>
    </row>
    <row r="1283" spans="1:19" ht="13.5" hidden="1" thickBot="1">
      <c r="A1283" s="506">
        <f t="shared" si="1319"/>
        <v>0</v>
      </c>
      <c r="B1283" s="485"/>
      <c r="C1283" s="438"/>
      <c r="D1283" s="438"/>
      <c r="E1283" s="486"/>
      <c r="F1283" s="486"/>
      <c r="G1283" s="486"/>
      <c r="H1283" s="486"/>
      <c r="I1283" s="486"/>
      <c r="J1283" s="486"/>
    </row>
    <row r="1284" spans="1:19" ht="13.5" hidden="1" thickBot="1">
      <c r="A1284" s="506">
        <f t="shared" si="1319"/>
        <v>0</v>
      </c>
      <c r="B1284" s="485"/>
      <c r="C1284" s="438"/>
      <c r="D1284" s="438"/>
      <c r="E1284" s="486"/>
      <c r="F1284" s="486"/>
      <c r="G1284" s="486"/>
      <c r="H1284" s="486"/>
      <c r="I1284" s="486"/>
      <c r="J1284" s="486"/>
    </row>
    <row r="1285" spans="1:19" ht="13.5" hidden="1" thickBot="1">
      <c r="A1285" s="506">
        <f t="shared" si="1319"/>
        <v>0</v>
      </c>
      <c r="B1285" s="487"/>
      <c r="C1285" s="438"/>
      <c r="D1285" s="438"/>
      <c r="E1285" s="469"/>
      <c r="F1285" s="469"/>
      <c r="G1285" s="469"/>
      <c r="H1285" s="469"/>
      <c r="I1285" s="469"/>
      <c r="J1285" s="469"/>
    </row>
    <row r="1286" spans="1:19" ht="16.5" thickBot="1">
      <c r="A1286" s="506">
        <f t="shared" si="1319"/>
        <v>0</v>
      </c>
      <c r="B1286" s="494" t="s">
        <v>252</v>
      </c>
      <c r="C1286" s="461"/>
      <c r="D1286" s="462">
        <f t="shared" ref="D1286:J1286" si="1365">D$25</f>
        <v>2022</v>
      </c>
      <c r="E1286" s="462">
        <f t="shared" si="1365"/>
        <v>2023</v>
      </c>
      <c r="F1286" s="462">
        <f t="shared" si="1365"/>
        <v>2024</v>
      </c>
      <c r="G1286" s="462">
        <f t="shared" si="1365"/>
        <v>2025</v>
      </c>
      <c r="H1286" s="462">
        <f t="shared" si="1365"/>
        <v>2026</v>
      </c>
      <c r="I1286" s="462">
        <f t="shared" si="1365"/>
        <v>2027</v>
      </c>
      <c r="J1286" s="463">
        <f t="shared" si="1365"/>
        <v>2028</v>
      </c>
      <c r="L1286" s="508" t="str">
        <f>B1286</f>
        <v>Catégorie d'emploi 10 : xxx</v>
      </c>
      <c r="M1286" s="491">
        <v>2022</v>
      </c>
      <c r="N1286" s="492">
        <v>2023</v>
      </c>
      <c r="O1286" s="492">
        <v>2024</v>
      </c>
      <c r="P1286" s="492">
        <v>2025</v>
      </c>
      <c r="Q1286" s="492">
        <v>2026</v>
      </c>
      <c r="R1286" s="492">
        <v>2027</v>
      </c>
      <c r="S1286" s="493">
        <v>2028</v>
      </c>
    </row>
    <row r="1287" spans="1:19" ht="13.5" thickBot="1">
      <c r="A1287" s="506">
        <f t="shared" si="1319"/>
        <v>0</v>
      </c>
      <c r="B1287" s="464" t="s">
        <v>234</v>
      </c>
      <c r="C1287" s="464"/>
      <c r="D1287" s="438"/>
      <c r="E1287" s="438"/>
      <c r="F1287" s="438"/>
      <c r="G1287" s="438"/>
      <c r="H1287" s="438"/>
      <c r="I1287" s="438"/>
      <c r="J1287" s="465"/>
      <c r="L1287" s="435" t="s">
        <v>224</v>
      </c>
      <c r="M1287" s="436">
        <f>D1288-D1292</f>
        <v>0</v>
      </c>
      <c r="N1287" s="436">
        <f>E1288-E1292</f>
        <v>0</v>
      </c>
      <c r="O1287" s="436">
        <f t="shared" ref="O1287" si="1366">F1288-F1292</f>
        <v>0</v>
      </c>
      <c r="P1287" s="436">
        <f t="shared" ref="P1287" si="1367">G1288-G1292</f>
        <v>0</v>
      </c>
      <c r="Q1287" s="436">
        <f t="shared" ref="Q1287" si="1368">H1288-H1292</f>
        <v>0</v>
      </c>
      <c r="R1287" s="436">
        <f t="shared" ref="R1287" si="1369">I1288-I1292</f>
        <v>0</v>
      </c>
      <c r="S1287" s="436">
        <f t="shared" ref="S1287" si="1370">J1288-J1292</f>
        <v>0</v>
      </c>
    </row>
    <row r="1288" spans="1:19" ht="13.5" thickBot="1">
      <c r="A1288" s="506">
        <f t="shared" si="1319"/>
        <v>0</v>
      </c>
      <c r="B1288" s="466" t="s">
        <v>235</v>
      </c>
      <c r="C1288" s="467"/>
      <c r="D1288" s="495"/>
      <c r="E1288" s="495"/>
      <c r="F1288" s="495"/>
      <c r="G1288" s="495"/>
      <c r="H1288" s="495"/>
      <c r="I1288" s="495"/>
      <c r="J1288" s="496"/>
      <c r="L1288" s="441" t="s">
        <v>226</v>
      </c>
      <c r="M1288" s="442"/>
      <c r="N1288" s="436">
        <f t="shared" ref="N1288:S1288" si="1371">N1289+N1290</f>
        <v>0</v>
      </c>
      <c r="O1288" s="436">
        <f t="shared" si="1371"/>
        <v>0</v>
      </c>
      <c r="P1288" s="436">
        <f t="shared" si="1371"/>
        <v>0</v>
      </c>
      <c r="Q1288" s="436">
        <f t="shared" si="1371"/>
        <v>0</v>
      </c>
      <c r="R1288" s="436">
        <f t="shared" si="1371"/>
        <v>0</v>
      </c>
      <c r="S1288" s="436">
        <f t="shared" si="1371"/>
        <v>0</v>
      </c>
    </row>
    <row r="1289" spans="1:19" ht="13.5" thickBot="1">
      <c r="A1289" s="506">
        <f t="shared" si="1319"/>
        <v>0</v>
      </c>
      <c r="B1289" s="466" t="s">
        <v>236</v>
      </c>
      <c r="C1289" s="467"/>
      <c r="D1289" s="497"/>
      <c r="E1289" s="497"/>
      <c r="F1289" s="497"/>
      <c r="G1289" s="497"/>
      <c r="H1289" s="497"/>
      <c r="I1289" s="497"/>
      <c r="J1289" s="498"/>
      <c r="L1289" s="447" t="s">
        <v>228</v>
      </c>
      <c r="M1289" s="436">
        <f>(D1288*D1290)-(D1292*D1294)</f>
        <v>0</v>
      </c>
      <c r="N1289" s="436">
        <f>(E1288*E1290)-(E1292*E1294)</f>
        <v>0</v>
      </c>
      <c r="O1289" s="436">
        <f t="shared" ref="O1289" si="1372">(F1288*F1290)-(F1292*F1294)</f>
        <v>0</v>
      </c>
      <c r="P1289" s="436">
        <f t="shared" ref="P1289" si="1373">(G1288*G1290)-(G1292*G1294)</f>
        <v>0</v>
      </c>
      <c r="Q1289" s="436">
        <f t="shared" ref="Q1289" si="1374">(H1288*H1290)-(H1292*H1294)</f>
        <v>0</v>
      </c>
      <c r="R1289" s="436">
        <f t="shared" ref="R1289" si="1375">(I1288*I1290)-(I1292*I1294)</f>
        <v>0</v>
      </c>
      <c r="S1289" s="436">
        <f t="shared" ref="S1289" si="1376">(J1288*J1290)-(J1292*J1294)</f>
        <v>0</v>
      </c>
    </row>
    <row r="1290" spans="1:19" ht="13.5" thickBot="1">
      <c r="A1290" s="506">
        <f t="shared" si="1319"/>
        <v>0</v>
      </c>
      <c r="B1290" s="468" t="s">
        <v>237</v>
      </c>
      <c r="C1290" s="466"/>
      <c r="D1290" s="469">
        <f t="shared" ref="D1290:J1290" si="1377">(13-ROUND(D1289,1))/12</f>
        <v>1.0833333333333333</v>
      </c>
      <c r="E1290" s="469">
        <f t="shared" si="1377"/>
        <v>1.0833333333333333</v>
      </c>
      <c r="F1290" s="469">
        <f t="shared" si="1377"/>
        <v>1.0833333333333333</v>
      </c>
      <c r="G1290" s="469">
        <f t="shared" si="1377"/>
        <v>1.0833333333333333</v>
      </c>
      <c r="H1290" s="469">
        <f t="shared" si="1377"/>
        <v>1.0833333333333333</v>
      </c>
      <c r="I1290" s="469">
        <f t="shared" si="1377"/>
        <v>1.0833333333333333</v>
      </c>
      <c r="J1290" s="470">
        <f t="shared" si="1377"/>
        <v>1.0833333333333333</v>
      </c>
      <c r="L1290" s="452" t="s">
        <v>230</v>
      </c>
      <c r="M1290" s="442"/>
      <c r="N1290" s="436">
        <f>D1288*(1-D1290)-D1292*(1-D1294)</f>
        <v>0</v>
      </c>
      <c r="O1290" s="436">
        <f t="shared" ref="O1290" si="1378">E1288*(1-E1290)-E1292*(1-E1294)</f>
        <v>0</v>
      </c>
      <c r="P1290" s="436">
        <f t="shared" ref="P1290" si="1379">F1288*(1-F1290)-F1292*(1-F1294)</f>
        <v>0</v>
      </c>
      <c r="Q1290" s="436">
        <f t="shared" ref="Q1290" si="1380">G1288*(1-G1290)-G1292*(1-G1294)</f>
        <v>0</v>
      </c>
      <c r="R1290" s="436">
        <f t="shared" ref="R1290" si="1381">H1288*(1-H1290)-H1292*(1-H1294)</f>
        <v>0</v>
      </c>
      <c r="S1290" s="436">
        <f t="shared" ref="S1290" si="1382">I1288*(1-I1290)-I1292*(1-I1294)</f>
        <v>0</v>
      </c>
    </row>
    <row r="1291" spans="1:19">
      <c r="A1291" s="506">
        <f t="shared" si="1319"/>
        <v>0</v>
      </c>
      <c r="B1291" s="471" t="s">
        <v>238</v>
      </c>
      <c r="C1291" s="471"/>
      <c r="D1291" s="472"/>
      <c r="E1291" s="473"/>
      <c r="F1291" s="473"/>
      <c r="G1291" s="473"/>
      <c r="H1291" s="473"/>
      <c r="I1291" s="473"/>
      <c r="J1291" s="474"/>
    </row>
    <row r="1292" spans="1:19">
      <c r="A1292" s="506">
        <f t="shared" si="1319"/>
        <v>0</v>
      </c>
      <c r="B1292" s="466" t="s">
        <v>239</v>
      </c>
      <c r="C1292" s="467"/>
      <c r="D1292" s="495"/>
      <c r="E1292" s="495"/>
      <c r="F1292" s="495"/>
      <c r="G1292" s="495"/>
      <c r="H1292" s="495"/>
      <c r="I1292" s="495"/>
      <c r="J1292" s="496"/>
    </row>
    <row r="1293" spans="1:19">
      <c r="A1293" s="506">
        <f t="shared" si="1319"/>
        <v>0</v>
      </c>
      <c r="B1293" s="466" t="s">
        <v>240</v>
      </c>
      <c r="C1293" s="467"/>
      <c r="D1293" s="497"/>
      <c r="E1293" s="497"/>
      <c r="F1293" s="497"/>
      <c r="G1293" s="497"/>
      <c r="H1293" s="497"/>
      <c r="I1293" s="497"/>
      <c r="J1293" s="498"/>
    </row>
    <row r="1294" spans="1:19" ht="13.5" thickBot="1">
      <c r="A1294" s="506">
        <f t="shared" si="1319"/>
        <v>0</v>
      </c>
      <c r="B1294" s="468" t="s">
        <v>241</v>
      </c>
      <c r="C1294" s="475">
        <f>(13-C1293)/12</f>
        <v>1.0833333333333333</v>
      </c>
      <c r="D1294" s="469">
        <f t="shared" ref="D1294:J1294" si="1383">(13-ROUND(D1293,1))/12</f>
        <v>1.0833333333333333</v>
      </c>
      <c r="E1294" s="469">
        <f t="shared" si="1383"/>
        <v>1.0833333333333333</v>
      </c>
      <c r="F1294" s="469">
        <f t="shared" si="1383"/>
        <v>1.0833333333333333</v>
      </c>
      <c r="G1294" s="469">
        <f t="shared" si="1383"/>
        <v>1.0833333333333333</v>
      </c>
      <c r="H1294" s="469">
        <f t="shared" si="1383"/>
        <v>1.0833333333333333</v>
      </c>
      <c r="I1294" s="469">
        <f t="shared" si="1383"/>
        <v>1.0833333333333333</v>
      </c>
      <c r="J1294" s="470">
        <f t="shared" si="1383"/>
        <v>1.0833333333333333</v>
      </c>
    </row>
    <row r="1295" spans="1:19">
      <c r="A1295" s="506">
        <f t="shared" si="1319"/>
        <v>0</v>
      </c>
      <c r="B1295" s="431" t="s">
        <v>242</v>
      </c>
      <c r="C1295" s="476"/>
      <c r="D1295" s="477">
        <f>DATE(D$25,INT(D1289),1+30*(D1289-INT(D1289)))</f>
        <v>44531</v>
      </c>
      <c r="E1295" s="477">
        <f t="shared" ref="E1295:J1295" si="1384">DATE(E$25,INT(E1289),1+30*(E1289-INT(E1289)))</f>
        <v>44896</v>
      </c>
      <c r="F1295" s="477">
        <f t="shared" si="1384"/>
        <v>45261</v>
      </c>
      <c r="G1295" s="477">
        <f t="shared" si="1384"/>
        <v>45627</v>
      </c>
      <c r="H1295" s="477">
        <f t="shared" si="1384"/>
        <v>45992</v>
      </c>
      <c r="I1295" s="477">
        <f t="shared" si="1384"/>
        <v>46357</v>
      </c>
      <c r="J1295" s="478">
        <f t="shared" si="1384"/>
        <v>46722</v>
      </c>
    </row>
    <row r="1296" spans="1:19" ht="13.5" thickBot="1">
      <c r="A1296" s="506">
        <f t="shared" si="1319"/>
        <v>0</v>
      </c>
      <c r="B1296" s="479" t="s">
        <v>243</v>
      </c>
      <c r="C1296" s="480">
        <f>DATE(C$25,INT(C1293),1+30*(C1293-INT(C1293)))</f>
        <v>44166</v>
      </c>
      <c r="D1296" s="481">
        <f>DATE(D$25,INT(D1293),1+30*(D1293-INT(D1293)))</f>
        <v>44531</v>
      </c>
      <c r="E1296" s="481">
        <f t="shared" ref="E1296:J1296" si="1385">DATE(E$25,INT(E1293),1+30*(E1293-INT(E1293)))</f>
        <v>44896</v>
      </c>
      <c r="F1296" s="481">
        <f t="shared" si="1385"/>
        <v>45261</v>
      </c>
      <c r="G1296" s="481">
        <f t="shared" si="1385"/>
        <v>45627</v>
      </c>
      <c r="H1296" s="481">
        <f t="shared" si="1385"/>
        <v>45992</v>
      </c>
      <c r="I1296" s="481">
        <f t="shared" si="1385"/>
        <v>46357</v>
      </c>
      <c r="J1296" s="482">
        <f t="shared" si="1385"/>
        <v>46722</v>
      </c>
    </row>
    <row r="1297" spans="1:19" ht="6" customHeight="1" thickBot="1">
      <c r="A1297" s="506">
        <f t="shared" si="1319"/>
        <v>0</v>
      </c>
      <c r="B1297" s="430"/>
      <c r="C1297" s="430"/>
      <c r="D1297" s="430"/>
      <c r="E1297" s="430"/>
      <c r="F1297" s="430"/>
      <c r="G1297" s="430"/>
      <c r="H1297" s="430"/>
      <c r="I1297" s="430"/>
      <c r="J1297" s="438"/>
    </row>
    <row r="1298" spans="1:19" ht="13.5" hidden="1" thickBot="1">
      <c r="A1298" s="506">
        <f t="shared" si="1319"/>
        <v>0</v>
      </c>
      <c r="B1298" s="430"/>
      <c r="C1298" s="430"/>
      <c r="D1298" s="430"/>
      <c r="E1298" s="430"/>
      <c r="F1298" s="430"/>
      <c r="G1298" s="430"/>
      <c r="H1298" s="430"/>
      <c r="I1298" s="430"/>
      <c r="J1298" s="438"/>
    </row>
    <row r="1299" spans="1:19" ht="13.5" hidden="1" thickBot="1">
      <c r="A1299" s="506">
        <f t="shared" si="1319"/>
        <v>0</v>
      </c>
      <c r="B1299" s="485"/>
      <c r="C1299" s="438"/>
      <c r="D1299" s="438"/>
      <c r="E1299" s="486"/>
      <c r="F1299" s="486"/>
      <c r="G1299" s="486"/>
      <c r="H1299" s="486"/>
      <c r="I1299" s="486"/>
      <c r="J1299" s="486"/>
    </row>
    <row r="1300" spans="1:19" ht="13.5" hidden="1" thickBot="1">
      <c r="A1300" s="506">
        <f t="shared" si="1319"/>
        <v>0</v>
      </c>
      <c r="B1300" s="485"/>
      <c r="C1300" s="438"/>
      <c r="D1300" s="438"/>
      <c r="E1300" s="486"/>
      <c r="F1300" s="486"/>
      <c r="G1300" s="486"/>
      <c r="H1300" s="486"/>
      <c r="I1300" s="486"/>
      <c r="J1300" s="486"/>
    </row>
    <row r="1301" spans="1:19" ht="13.5" hidden="1" thickBot="1">
      <c r="A1301" s="506">
        <f t="shared" si="1319"/>
        <v>0</v>
      </c>
      <c r="B1301" s="485"/>
      <c r="C1301" s="438"/>
      <c r="D1301" s="438"/>
      <c r="E1301" s="486"/>
      <c r="F1301" s="486"/>
      <c r="G1301" s="486"/>
      <c r="H1301" s="486"/>
      <c r="I1301" s="486"/>
      <c r="J1301" s="486"/>
    </row>
    <row r="1302" spans="1:19" ht="13.5" hidden="1" thickBot="1">
      <c r="A1302" s="506">
        <f t="shared" si="1319"/>
        <v>0</v>
      </c>
      <c r="B1302" s="487"/>
      <c r="C1302" s="438"/>
      <c r="D1302" s="438"/>
      <c r="E1302" s="469"/>
      <c r="F1302" s="469"/>
      <c r="G1302" s="469"/>
      <c r="H1302" s="469"/>
      <c r="I1302" s="469"/>
      <c r="J1302" s="469"/>
    </row>
    <row r="1303" spans="1:19" ht="16.5" thickBot="1">
      <c r="A1303" s="506">
        <f t="shared" si="1319"/>
        <v>0</v>
      </c>
      <c r="B1303" s="494" t="s">
        <v>253</v>
      </c>
      <c r="C1303" s="461"/>
      <c r="D1303" s="462">
        <f t="shared" ref="D1303:J1303" si="1386">D$25</f>
        <v>2022</v>
      </c>
      <c r="E1303" s="462">
        <f t="shared" si="1386"/>
        <v>2023</v>
      </c>
      <c r="F1303" s="462">
        <f t="shared" si="1386"/>
        <v>2024</v>
      </c>
      <c r="G1303" s="462">
        <f t="shared" si="1386"/>
        <v>2025</v>
      </c>
      <c r="H1303" s="462">
        <f t="shared" si="1386"/>
        <v>2026</v>
      </c>
      <c r="I1303" s="462">
        <f t="shared" si="1386"/>
        <v>2027</v>
      </c>
      <c r="J1303" s="463">
        <f t="shared" si="1386"/>
        <v>2028</v>
      </c>
      <c r="L1303" s="508" t="str">
        <f>B1303</f>
        <v>Catégorie d'emploi 11 : xxx</v>
      </c>
      <c r="M1303" s="491">
        <v>2022</v>
      </c>
      <c r="N1303" s="492">
        <v>2023</v>
      </c>
      <c r="O1303" s="492">
        <v>2024</v>
      </c>
      <c r="P1303" s="492">
        <v>2025</v>
      </c>
      <c r="Q1303" s="492">
        <v>2026</v>
      </c>
      <c r="R1303" s="492">
        <v>2027</v>
      </c>
      <c r="S1303" s="493">
        <v>2028</v>
      </c>
    </row>
    <row r="1304" spans="1:19" ht="13.5" thickBot="1">
      <c r="A1304" s="506">
        <f t="shared" si="1319"/>
        <v>0</v>
      </c>
      <c r="B1304" s="464" t="s">
        <v>234</v>
      </c>
      <c r="C1304" s="464"/>
      <c r="D1304" s="438"/>
      <c r="E1304" s="438"/>
      <c r="F1304" s="438"/>
      <c r="G1304" s="438"/>
      <c r="H1304" s="438"/>
      <c r="I1304" s="438"/>
      <c r="J1304" s="465"/>
      <c r="L1304" s="435" t="s">
        <v>224</v>
      </c>
      <c r="M1304" s="436">
        <f>D1305-D1309</f>
        <v>0</v>
      </c>
      <c r="N1304" s="436">
        <f>E1305-E1309</f>
        <v>0</v>
      </c>
      <c r="O1304" s="436">
        <f t="shared" ref="O1304" si="1387">F1305-F1309</f>
        <v>0</v>
      </c>
      <c r="P1304" s="436">
        <f t="shared" ref="P1304" si="1388">G1305-G1309</f>
        <v>0</v>
      </c>
      <c r="Q1304" s="436">
        <f t="shared" ref="Q1304" si="1389">H1305-H1309</f>
        <v>0</v>
      </c>
      <c r="R1304" s="436">
        <f t="shared" ref="R1304" si="1390">I1305-I1309</f>
        <v>0</v>
      </c>
      <c r="S1304" s="436">
        <f t="shared" ref="S1304" si="1391">J1305-J1309</f>
        <v>0</v>
      </c>
    </row>
    <row r="1305" spans="1:19" ht="13.5" thickBot="1">
      <c r="A1305" s="506">
        <f t="shared" si="1319"/>
        <v>0</v>
      </c>
      <c r="B1305" s="466" t="s">
        <v>235</v>
      </c>
      <c r="C1305" s="467"/>
      <c r="D1305" s="495"/>
      <c r="E1305" s="495"/>
      <c r="F1305" s="495"/>
      <c r="G1305" s="495"/>
      <c r="H1305" s="495"/>
      <c r="I1305" s="495"/>
      <c r="J1305" s="496"/>
      <c r="L1305" s="441" t="s">
        <v>226</v>
      </c>
      <c r="M1305" s="442"/>
      <c r="N1305" s="436">
        <f t="shared" ref="N1305:S1305" si="1392">N1306+N1307</f>
        <v>0</v>
      </c>
      <c r="O1305" s="436">
        <f t="shared" si="1392"/>
        <v>0</v>
      </c>
      <c r="P1305" s="436">
        <f t="shared" si="1392"/>
        <v>0</v>
      </c>
      <c r="Q1305" s="436">
        <f t="shared" si="1392"/>
        <v>0</v>
      </c>
      <c r="R1305" s="436">
        <f t="shared" si="1392"/>
        <v>0</v>
      </c>
      <c r="S1305" s="436">
        <f t="shared" si="1392"/>
        <v>0</v>
      </c>
    </row>
    <row r="1306" spans="1:19" ht="13.5" thickBot="1">
      <c r="A1306" s="506">
        <f t="shared" si="1319"/>
        <v>0</v>
      </c>
      <c r="B1306" s="466" t="s">
        <v>236</v>
      </c>
      <c r="C1306" s="467"/>
      <c r="D1306" s="497"/>
      <c r="E1306" s="497"/>
      <c r="F1306" s="497"/>
      <c r="G1306" s="497"/>
      <c r="H1306" s="497"/>
      <c r="I1306" s="497"/>
      <c r="J1306" s="498"/>
      <c r="L1306" s="447" t="s">
        <v>228</v>
      </c>
      <c r="M1306" s="436">
        <f>(D1305*D1307)-(D1309*D1311)</f>
        <v>0</v>
      </c>
      <c r="N1306" s="436">
        <f>(E1305*E1307)-(E1309*E1311)</f>
        <v>0</v>
      </c>
      <c r="O1306" s="436">
        <f t="shared" ref="O1306" si="1393">(F1305*F1307)-(F1309*F1311)</f>
        <v>0</v>
      </c>
      <c r="P1306" s="436">
        <f t="shared" ref="P1306" si="1394">(G1305*G1307)-(G1309*G1311)</f>
        <v>0</v>
      </c>
      <c r="Q1306" s="436">
        <f t="shared" ref="Q1306" si="1395">(H1305*H1307)-(H1309*H1311)</f>
        <v>0</v>
      </c>
      <c r="R1306" s="436">
        <f t="shared" ref="R1306" si="1396">(I1305*I1307)-(I1309*I1311)</f>
        <v>0</v>
      </c>
      <c r="S1306" s="436">
        <f t="shared" ref="S1306" si="1397">(J1305*J1307)-(J1309*J1311)</f>
        <v>0</v>
      </c>
    </row>
    <row r="1307" spans="1:19" ht="13.5" thickBot="1">
      <c r="A1307" s="506">
        <f t="shared" ref="A1307:A1330" si="1398">A1306</f>
        <v>0</v>
      </c>
      <c r="B1307" s="468" t="s">
        <v>237</v>
      </c>
      <c r="C1307" s="466"/>
      <c r="D1307" s="469">
        <f t="shared" ref="D1307:J1307" si="1399">(13-ROUND(D1306,1))/12</f>
        <v>1.0833333333333333</v>
      </c>
      <c r="E1307" s="469">
        <f t="shared" si="1399"/>
        <v>1.0833333333333333</v>
      </c>
      <c r="F1307" s="469">
        <f t="shared" si="1399"/>
        <v>1.0833333333333333</v>
      </c>
      <c r="G1307" s="469">
        <f t="shared" si="1399"/>
        <v>1.0833333333333333</v>
      </c>
      <c r="H1307" s="469">
        <f t="shared" si="1399"/>
        <v>1.0833333333333333</v>
      </c>
      <c r="I1307" s="469">
        <f t="shared" si="1399"/>
        <v>1.0833333333333333</v>
      </c>
      <c r="J1307" s="470">
        <f t="shared" si="1399"/>
        <v>1.0833333333333333</v>
      </c>
      <c r="L1307" s="452" t="s">
        <v>230</v>
      </c>
      <c r="M1307" s="442"/>
      <c r="N1307" s="436">
        <f>D1305*(1-D1307)-D1309*(1-D1311)</f>
        <v>0</v>
      </c>
      <c r="O1307" s="436">
        <f t="shared" ref="O1307" si="1400">E1305*(1-E1307)-E1309*(1-E1311)</f>
        <v>0</v>
      </c>
      <c r="P1307" s="436">
        <f t="shared" ref="P1307" si="1401">F1305*(1-F1307)-F1309*(1-F1311)</f>
        <v>0</v>
      </c>
      <c r="Q1307" s="436">
        <f t="shared" ref="Q1307" si="1402">G1305*(1-G1307)-G1309*(1-G1311)</f>
        <v>0</v>
      </c>
      <c r="R1307" s="436">
        <f t="shared" ref="R1307" si="1403">H1305*(1-H1307)-H1309*(1-H1311)</f>
        <v>0</v>
      </c>
      <c r="S1307" s="436">
        <f t="shared" ref="S1307" si="1404">I1305*(1-I1307)-I1309*(1-I1311)</f>
        <v>0</v>
      </c>
    </row>
    <row r="1308" spans="1:19">
      <c r="A1308" s="506">
        <f t="shared" si="1398"/>
        <v>0</v>
      </c>
      <c r="B1308" s="471" t="s">
        <v>238</v>
      </c>
      <c r="C1308" s="471"/>
      <c r="D1308" s="472"/>
      <c r="E1308" s="473"/>
      <c r="F1308" s="473"/>
      <c r="G1308" s="473"/>
      <c r="H1308" s="473"/>
      <c r="I1308" s="473"/>
      <c r="J1308" s="474"/>
    </row>
    <row r="1309" spans="1:19">
      <c r="A1309" s="506">
        <f t="shared" si="1398"/>
        <v>0</v>
      </c>
      <c r="B1309" s="466" t="s">
        <v>239</v>
      </c>
      <c r="C1309" s="467"/>
      <c r="D1309" s="495"/>
      <c r="E1309" s="495"/>
      <c r="F1309" s="495"/>
      <c r="G1309" s="495"/>
      <c r="H1309" s="495"/>
      <c r="I1309" s="495"/>
      <c r="J1309" s="496"/>
    </row>
    <row r="1310" spans="1:19">
      <c r="A1310" s="506">
        <f t="shared" si="1398"/>
        <v>0</v>
      </c>
      <c r="B1310" s="466" t="s">
        <v>240</v>
      </c>
      <c r="C1310" s="467"/>
      <c r="D1310" s="497"/>
      <c r="E1310" s="497"/>
      <c r="F1310" s="497"/>
      <c r="G1310" s="497"/>
      <c r="H1310" s="497"/>
      <c r="I1310" s="497"/>
      <c r="J1310" s="498"/>
    </row>
    <row r="1311" spans="1:19" ht="13.5" thickBot="1">
      <c r="A1311" s="506">
        <f t="shared" si="1398"/>
        <v>0</v>
      </c>
      <c r="B1311" s="468" t="s">
        <v>241</v>
      </c>
      <c r="C1311" s="475">
        <f>(13-C1310)/12</f>
        <v>1.0833333333333333</v>
      </c>
      <c r="D1311" s="469">
        <f t="shared" ref="D1311:J1311" si="1405">(13-ROUND(D1310,1))/12</f>
        <v>1.0833333333333333</v>
      </c>
      <c r="E1311" s="469">
        <f t="shared" si="1405"/>
        <v>1.0833333333333333</v>
      </c>
      <c r="F1311" s="469">
        <f t="shared" si="1405"/>
        <v>1.0833333333333333</v>
      </c>
      <c r="G1311" s="469">
        <f t="shared" si="1405"/>
        <v>1.0833333333333333</v>
      </c>
      <c r="H1311" s="469">
        <f t="shared" si="1405"/>
        <v>1.0833333333333333</v>
      </c>
      <c r="I1311" s="469">
        <f t="shared" si="1405"/>
        <v>1.0833333333333333</v>
      </c>
      <c r="J1311" s="470">
        <f t="shared" si="1405"/>
        <v>1.0833333333333333</v>
      </c>
    </row>
    <row r="1312" spans="1:19">
      <c r="A1312" s="506">
        <f t="shared" si="1398"/>
        <v>0</v>
      </c>
      <c r="B1312" s="431" t="s">
        <v>242</v>
      </c>
      <c r="C1312" s="476"/>
      <c r="D1312" s="477">
        <f>DATE(D$25,INT(D1306),1+30*(D1306-INT(D1306)))</f>
        <v>44531</v>
      </c>
      <c r="E1312" s="477">
        <f t="shared" ref="E1312:J1312" si="1406">DATE(E$25,INT(E1306),1+30*(E1306-INT(E1306)))</f>
        <v>44896</v>
      </c>
      <c r="F1312" s="477">
        <f t="shared" si="1406"/>
        <v>45261</v>
      </c>
      <c r="G1312" s="477">
        <f t="shared" si="1406"/>
        <v>45627</v>
      </c>
      <c r="H1312" s="477">
        <f t="shared" si="1406"/>
        <v>45992</v>
      </c>
      <c r="I1312" s="477">
        <f t="shared" si="1406"/>
        <v>46357</v>
      </c>
      <c r="J1312" s="478">
        <f t="shared" si="1406"/>
        <v>46722</v>
      </c>
    </row>
    <row r="1313" spans="1:19" ht="13.5" thickBot="1">
      <c r="A1313" s="506">
        <f t="shared" si="1398"/>
        <v>0</v>
      </c>
      <c r="B1313" s="479" t="s">
        <v>243</v>
      </c>
      <c r="C1313" s="480">
        <f>DATE(C$25,INT(C1310),1+30*(C1310-INT(C1310)))</f>
        <v>44166</v>
      </c>
      <c r="D1313" s="481">
        <f>DATE(D$25,INT(D1310),1+30*(D1310-INT(D1310)))</f>
        <v>44531</v>
      </c>
      <c r="E1313" s="481">
        <f t="shared" ref="E1313:J1313" si="1407">DATE(E$25,INT(E1310),1+30*(E1310-INT(E1310)))</f>
        <v>44896</v>
      </c>
      <c r="F1313" s="481">
        <f t="shared" si="1407"/>
        <v>45261</v>
      </c>
      <c r="G1313" s="481">
        <f t="shared" si="1407"/>
        <v>45627</v>
      </c>
      <c r="H1313" s="481">
        <f t="shared" si="1407"/>
        <v>45992</v>
      </c>
      <c r="I1313" s="481">
        <f t="shared" si="1407"/>
        <v>46357</v>
      </c>
      <c r="J1313" s="482">
        <f t="shared" si="1407"/>
        <v>46722</v>
      </c>
    </row>
    <row r="1314" spans="1:19" ht="6" customHeight="1" thickBot="1">
      <c r="A1314" s="506">
        <f t="shared" si="1398"/>
        <v>0</v>
      </c>
      <c r="B1314" s="430"/>
      <c r="C1314" s="430"/>
      <c r="D1314" s="430"/>
      <c r="E1314" s="430"/>
      <c r="F1314" s="430"/>
      <c r="G1314" s="430"/>
      <c r="H1314" s="430"/>
      <c r="I1314" s="430"/>
      <c r="J1314" s="438"/>
    </row>
    <row r="1315" spans="1:19" ht="13.5" hidden="1" thickBot="1">
      <c r="A1315" s="506">
        <f t="shared" si="1398"/>
        <v>0</v>
      </c>
      <c r="B1315" s="430"/>
      <c r="C1315" s="430"/>
      <c r="D1315" s="430"/>
      <c r="E1315" s="430"/>
      <c r="F1315" s="430"/>
      <c r="G1315" s="430"/>
      <c r="H1315" s="430"/>
      <c r="I1315" s="430"/>
      <c r="J1315" s="438"/>
    </row>
    <row r="1316" spans="1:19" ht="13.5" hidden="1" thickBot="1">
      <c r="A1316" s="506">
        <f t="shared" si="1398"/>
        <v>0</v>
      </c>
      <c r="B1316" s="485"/>
      <c r="C1316" s="438"/>
      <c r="D1316" s="438"/>
      <c r="E1316" s="486"/>
      <c r="F1316" s="486"/>
      <c r="G1316" s="486"/>
      <c r="H1316" s="486"/>
      <c r="I1316" s="486"/>
      <c r="J1316" s="486"/>
    </row>
    <row r="1317" spans="1:19" ht="13.5" hidden="1" thickBot="1">
      <c r="A1317" s="506">
        <f t="shared" si="1398"/>
        <v>0</v>
      </c>
      <c r="B1317" s="485"/>
      <c r="C1317" s="438"/>
      <c r="D1317" s="438"/>
      <c r="E1317" s="486"/>
      <c r="F1317" s="486"/>
      <c r="G1317" s="486"/>
      <c r="H1317" s="486"/>
      <c r="I1317" s="486"/>
      <c r="J1317" s="486"/>
    </row>
    <row r="1318" spans="1:19" ht="13.5" hidden="1" thickBot="1">
      <c r="A1318" s="506">
        <f t="shared" si="1398"/>
        <v>0</v>
      </c>
      <c r="B1318" s="485"/>
      <c r="C1318" s="438"/>
      <c r="D1318" s="438"/>
      <c r="E1318" s="486"/>
      <c r="F1318" s="486"/>
      <c r="G1318" s="486"/>
      <c r="H1318" s="486"/>
      <c r="I1318" s="486"/>
      <c r="J1318" s="486"/>
    </row>
    <row r="1319" spans="1:19" ht="13.5" hidden="1" thickBot="1">
      <c r="A1319" s="506">
        <f t="shared" si="1398"/>
        <v>0</v>
      </c>
      <c r="B1319" s="487"/>
      <c r="C1319" s="438"/>
      <c r="D1319" s="438"/>
      <c r="E1319" s="469"/>
      <c r="F1319" s="469"/>
      <c r="G1319" s="469"/>
      <c r="H1319" s="469"/>
      <c r="I1319" s="469"/>
      <c r="J1319" s="469"/>
    </row>
    <row r="1320" spans="1:19" ht="16.5" thickBot="1">
      <c r="A1320" s="506">
        <f t="shared" si="1398"/>
        <v>0</v>
      </c>
      <c r="B1320" s="494" t="s">
        <v>254</v>
      </c>
      <c r="C1320" s="461"/>
      <c r="D1320" s="462">
        <f t="shared" ref="D1320:J1320" si="1408">D$25</f>
        <v>2022</v>
      </c>
      <c r="E1320" s="462">
        <f t="shared" si="1408"/>
        <v>2023</v>
      </c>
      <c r="F1320" s="462">
        <f t="shared" si="1408"/>
        <v>2024</v>
      </c>
      <c r="G1320" s="462">
        <f t="shared" si="1408"/>
        <v>2025</v>
      </c>
      <c r="H1320" s="462">
        <f t="shared" si="1408"/>
        <v>2026</v>
      </c>
      <c r="I1320" s="462">
        <f t="shared" si="1408"/>
        <v>2027</v>
      </c>
      <c r="J1320" s="463">
        <f t="shared" si="1408"/>
        <v>2028</v>
      </c>
      <c r="L1320" s="508" t="str">
        <f>B1320</f>
        <v>Catégorie d'emploi 12 : Ouvriers de l'Etat</v>
      </c>
      <c r="M1320" s="491">
        <v>2022</v>
      </c>
      <c r="N1320" s="492">
        <v>2023</v>
      </c>
      <c r="O1320" s="492">
        <v>2024</v>
      </c>
      <c r="P1320" s="492">
        <v>2025</v>
      </c>
      <c r="Q1320" s="492">
        <v>2026</v>
      </c>
      <c r="R1320" s="492">
        <v>2027</v>
      </c>
      <c r="S1320" s="493">
        <v>2028</v>
      </c>
    </row>
    <row r="1321" spans="1:19" ht="13.5" thickBot="1">
      <c r="A1321" s="506">
        <f t="shared" si="1398"/>
        <v>0</v>
      </c>
      <c r="B1321" s="464" t="s">
        <v>234</v>
      </c>
      <c r="C1321" s="464"/>
      <c r="D1321" s="438"/>
      <c r="E1321" s="438"/>
      <c r="F1321" s="438"/>
      <c r="G1321" s="438"/>
      <c r="H1321" s="438"/>
      <c r="I1321" s="438"/>
      <c r="J1321" s="465"/>
      <c r="L1321" s="435" t="s">
        <v>224</v>
      </c>
      <c r="M1321" s="436">
        <f>D1322-D1326</f>
        <v>0</v>
      </c>
      <c r="N1321" s="436">
        <f>E1322-E1326</f>
        <v>0</v>
      </c>
      <c r="O1321" s="436">
        <f t="shared" ref="O1321" si="1409">F1322-F1326</f>
        <v>0</v>
      </c>
      <c r="P1321" s="436">
        <f t="shared" ref="P1321" si="1410">G1322-G1326</f>
        <v>0</v>
      </c>
      <c r="Q1321" s="436">
        <f t="shared" ref="Q1321" si="1411">H1322-H1326</f>
        <v>0</v>
      </c>
      <c r="R1321" s="436">
        <f t="shared" ref="R1321" si="1412">I1322-I1326</f>
        <v>0</v>
      </c>
      <c r="S1321" s="436">
        <f t="shared" ref="S1321" si="1413">J1322-J1326</f>
        <v>0</v>
      </c>
    </row>
    <row r="1322" spans="1:19" ht="13.5" thickBot="1">
      <c r="A1322" s="506">
        <f t="shared" si="1398"/>
        <v>0</v>
      </c>
      <c r="B1322" s="466" t="s">
        <v>235</v>
      </c>
      <c r="C1322" s="467"/>
      <c r="D1322" s="495"/>
      <c r="E1322" s="495"/>
      <c r="F1322" s="495"/>
      <c r="G1322" s="495"/>
      <c r="H1322" s="495"/>
      <c r="I1322" s="495"/>
      <c r="J1322" s="496"/>
      <c r="L1322" s="441" t="s">
        <v>226</v>
      </c>
      <c r="M1322" s="442"/>
      <c r="N1322" s="436">
        <f t="shared" ref="N1322:S1322" si="1414">N1323+N1324</f>
        <v>0</v>
      </c>
      <c r="O1322" s="436">
        <f t="shared" si="1414"/>
        <v>0</v>
      </c>
      <c r="P1322" s="436">
        <f t="shared" si="1414"/>
        <v>0</v>
      </c>
      <c r="Q1322" s="436">
        <f t="shared" si="1414"/>
        <v>0</v>
      </c>
      <c r="R1322" s="436">
        <f t="shared" si="1414"/>
        <v>0</v>
      </c>
      <c r="S1322" s="436">
        <f t="shared" si="1414"/>
        <v>0</v>
      </c>
    </row>
    <row r="1323" spans="1:19" ht="13.5" thickBot="1">
      <c r="A1323" s="506">
        <f t="shared" si="1398"/>
        <v>0</v>
      </c>
      <c r="B1323" s="466" t="s">
        <v>236</v>
      </c>
      <c r="C1323" s="467"/>
      <c r="D1323" s="497"/>
      <c r="E1323" s="497"/>
      <c r="F1323" s="497"/>
      <c r="G1323" s="497"/>
      <c r="H1323" s="497"/>
      <c r="I1323" s="497"/>
      <c r="J1323" s="498"/>
      <c r="L1323" s="447" t="s">
        <v>228</v>
      </c>
      <c r="M1323" s="436">
        <f>(D1322*D1324)-(D1326*D1328)</f>
        <v>0</v>
      </c>
      <c r="N1323" s="436">
        <f>(E1322*E1324)-(E1326*E1328)</f>
        <v>0</v>
      </c>
      <c r="O1323" s="436">
        <f t="shared" ref="O1323" si="1415">(F1322*F1324)-(F1326*F1328)</f>
        <v>0</v>
      </c>
      <c r="P1323" s="436">
        <f t="shared" ref="P1323" si="1416">(G1322*G1324)-(G1326*G1328)</f>
        <v>0</v>
      </c>
      <c r="Q1323" s="436">
        <f t="shared" ref="Q1323" si="1417">(H1322*H1324)-(H1326*H1328)</f>
        <v>0</v>
      </c>
      <c r="R1323" s="436">
        <f t="shared" ref="R1323" si="1418">(I1322*I1324)-(I1326*I1328)</f>
        <v>0</v>
      </c>
      <c r="S1323" s="436">
        <f t="shared" ref="S1323" si="1419">(J1322*J1324)-(J1326*J1328)</f>
        <v>0</v>
      </c>
    </row>
    <row r="1324" spans="1:19" ht="13.5" thickBot="1">
      <c r="A1324" s="506">
        <f t="shared" si="1398"/>
        <v>0</v>
      </c>
      <c r="B1324" s="468" t="s">
        <v>237</v>
      </c>
      <c r="C1324" s="466"/>
      <c r="D1324" s="469">
        <f t="shared" ref="D1324:J1324" si="1420">(13-ROUND(D1323,1))/12</f>
        <v>1.0833333333333333</v>
      </c>
      <c r="E1324" s="469">
        <f t="shared" si="1420"/>
        <v>1.0833333333333333</v>
      </c>
      <c r="F1324" s="469">
        <f t="shared" si="1420"/>
        <v>1.0833333333333333</v>
      </c>
      <c r="G1324" s="469">
        <f t="shared" si="1420"/>
        <v>1.0833333333333333</v>
      </c>
      <c r="H1324" s="469">
        <f t="shared" si="1420"/>
        <v>1.0833333333333333</v>
      </c>
      <c r="I1324" s="469">
        <f t="shared" si="1420"/>
        <v>1.0833333333333333</v>
      </c>
      <c r="J1324" s="470">
        <f t="shared" si="1420"/>
        <v>1.0833333333333333</v>
      </c>
      <c r="L1324" s="452" t="s">
        <v>230</v>
      </c>
      <c r="M1324" s="442"/>
      <c r="N1324" s="436">
        <f>D1322*(1-D1324)-D1326*(1-D1328)</f>
        <v>0</v>
      </c>
      <c r="O1324" s="436">
        <f t="shared" ref="O1324" si="1421">E1322*(1-E1324)-E1326*(1-E1328)</f>
        <v>0</v>
      </c>
      <c r="P1324" s="436">
        <f t="shared" ref="P1324" si="1422">F1322*(1-F1324)-F1326*(1-F1328)</f>
        <v>0</v>
      </c>
      <c r="Q1324" s="436">
        <f t="shared" ref="Q1324" si="1423">G1322*(1-G1324)-G1326*(1-G1328)</f>
        <v>0</v>
      </c>
      <c r="R1324" s="436">
        <f t="shared" ref="R1324" si="1424">H1322*(1-H1324)-H1326*(1-H1328)</f>
        <v>0</v>
      </c>
      <c r="S1324" s="436">
        <f t="shared" ref="S1324" si="1425">I1322*(1-I1324)-I1326*(1-I1328)</f>
        <v>0</v>
      </c>
    </row>
    <row r="1325" spans="1:19">
      <c r="A1325" s="506">
        <f t="shared" si="1398"/>
        <v>0</v>
      </c>
      <c r="B1325" s="471" t="s">
        <v>238</v>
      </c>
      <c r="C1325" s="471"/>
      <c r="D1325" s="472"/>
      <c r="E1325" s="473"/>
      <c r="F1325" s="473"/>
      <c r="G1325" s="473"/>
      <c r="H1325" s="473"/>
      <c r="I1325" s="473"/>
      <c r="J1325" s="474"/>
    </row>
    <row r="1326" spans="1:19">
      <c r="A1326" s="506">
        <f t="shared" si="1398"/>
        <v>0</v>
      </c>
      <c r="B1326" s="466" t="s">
        <v>239</v>
      </c>
      <c r="C1326" s="467"/>
      <c r="D1326" s="495"/>
      <c r="E1326" s="495"/>
      <c r="F1326" s="495"/>
      <c r="G1326" s="495"/>
      <c r="H1326" s="495"/>
      <c r="I1326" s="495"/>
      <c r="J1326" s="496"/>
    </row>
    <row r="1327" spans="1:19">
      <c r="A1327" s="506">
        <f t="shared" si="1398"/>
        <v>0</v>
      </c>
      <c r="B1327" s="466" t="s">
        <v>240</v>
      </c>
      <c r="C1327" s="467"/>
      <c r="D1327" s="497"/>
      <c r="E1327" s="497"/>
      <c r="F1327" s="497"/>
      <c r="G1327" s="497"/>
      <c r="H1327" s="497"/>
      <c r="I1327" s="497"/>
      <c r="J1327" s="498"/>
    </row>
    <row r="1328" spans="1:19" ht="13.5" thickBot="1">
      <c r="A1328" s="506">
        <f t="shared" si="1398"/>
        <v>0</v>
      </c>
      <c r="B1328" s="468" t="s">
        <v>241</v>
      </c>
      <c r="C1328" s="475">
        <f>(13-C1327)/12</f>
        <v>1.0833333333333333</v>
      </c>
      <c r="D1328" s="469">
        <f t="shared" ref="D1328:J1328" si="1426">(13-ROUND(D1327,1))/12</f>
        <v>1.0833333333333333</v>
      </c>
      <c r="E1328" s="469">
        <f t="shared" si="1426"/>
        <v>1.0833333333333333</v>
      </c>
      <c r="F1328" s="469">
        <f t="shared" si="1426"/>
        <v>1.0833333333333333</v>
      </c>
      <c r="G1328" s="469">
        <f t="shared" si="1426"/>
        <v>1.0833333333333333</v>
      </c>
      <c r="H1328" s="469">
        <f t="shared" si="1426"/>
        <v>1.0833333333333333</v>
      </c>
      <c r="I1328" s="469">
        <f t="shared" si="1426"/>
        <v>1.0833333333333333</v>
      </c>
      <c r="J1328" s="470">
        <f t="shared" si="1426"/>
        <v>1.0833333333333333</v>
      </c>
    </row>
    <row r="1329" spans="1:19">
      <c r="A1329" s="506">
        <f t="shared" si="1398"/>
        <v>0</v>
      </c>
      <c r="B1329" s="431" t="s">
        <v>242</v>
      </c>
      <c r="C1329" s="476"/>
      <c r="D1329" s="477">
        <f>DATE(D$25,INT(D1323),1+30*(D1323-INT(D1323)))</f>
        <v>44531</v>
      </c>
      <c r="E1329" s="477">
        <f t="shared" ref="E1329:J1329" si="1427">DATE(E$25,INT(E1323),1+30*(E1323-INT(E1323)))</f>
        <v>44896</v>
      </c>
      <c r="F1329" s="477">
        <f t="shared" si="1427"/>
        <v>45261</v>
      </c>
      <c r="G1329" s="477">
        <f t="shared" si="1427"/>
        <v>45627</v>
      </c>
      <c r="H1329" s="477">
        <f t="shared" si="1427"/>
        <v>45992</v>
      </c>
      <c r="I1329" s="477">
        <f t="shared" si="1427"/>
        <v>46357</v>
      </c>
      <c r="J1329" s="478">
        <f t="shared" si="1427"/>
        <v>46722</v>
      </c>
    </row>
    <row r="1330" spans="1:19" ht="13.5" thickBot="1">
      <c r="A1330" s="506">
        <f t="shared" si="1398"/>
        <v>0</v>
      </c>
      <c r="B1330" s="479" t="s">
        <v>243</v>
      </c>
      <c r="C1330" s="480">
        <f>DATE(C$25,INT(C1327),1+30*(C1327-INT(C1327)))</f>
        <v>44166</v>
      </c>
      <c r="D1330" s="481">
        <f>DATE(D$25,INT(D1327),1+30*(D1327-INT(D1327)))</f>
        <v>44531</v>
      </c>
      <c r="E1330" s="481">
        <f t="shared" ref="E1330:J1330" si="1428">DATE(E$25,INT(E1327),1+30*(E1327-INT(E1327)))</f>
        <v>44896</v>
      </c>
      <c r="F1330" s="481">
        <f t="shared" si="1428"/>
        <v>45261</v>
      </c>
      <c r="G1330" s="481">
        <f t="shared" si="1428"/>
        <v>45627</v>
      </c>
      <c r="H1330" s="481">
        <f t="shared" si="1428"/>
        <v>45992</v>
      </c>
      <c r="I1330" s="481">
        <f t="shared" si="1428"/>
        <v>46357</v>
      </c>
      <c r="J1330" s="482">
        <f t="shared" si="1428"/>
        <v>46722</v>
      </c>
    </row>
    <row r="1331" spans="1:19">
      <c r="A1331" s="504"/>
      <c r="B1331" s="505"/>
      <c r="C1331" s="505"/>
      <c r="D1331" s="505"/>
      <c r="E1331" s="505"/>
      <c r="F1331" s="505"/>
      <c r="G1331" s="505"/>
      <c r="H1331" s="505"/>
      <c r="I1331" s="505"/>
      <c r="J1331" s="505"/>
      <c r="K1331" s="504"/>
      <c r="L1331" s="504"/>
      <c r="M1331" s="504"/>
      <c r="N1331" s="504"/>
      <c r="O1331" s="504"/>
      <c r="P1331" s="504"/>
      <c r="Q1331" s="504"/>
      <c r="R1331" s="504"/>
      <c r="S1331" s="504"/>
    </row>
    <row r="1333" spans="1:19" ht="13.5" thickBot="1"/>
    <row r="1334" spans="1:19" ht="19.149999999999999" customHeight="1" thickBot="1">
      <c r="A1334" s="507" t="s">
        <v>78</v>
      </c>
      <c r="B1334" s="503"/>
      <c r="C1334" s="430">
        <v>2015</v>
      </c>
      <c r="D1334" s="491">
        <v>2022</v>
      </c>
      <c r="E1334" s="492">
        <v>2023</v>
      </c>
      <c r="F1334" s="492">
        <v>2024</v>
      </c>
      <c r="G1334" s="492">
        <v>2025</v>
      </c>
      <c r="H1334" s="492">
        <v>2026</v>
      </c>
      <c r="I1334" s="492">
        <v>2027</v>
      </c>
      <c r="J1334" s="493">
        <v>2028</v>
      </c>
      <c r="L1334" s="508">
        <f>B1334</f>
        <v>0</v>
      </c>
      <c r="M1334" s="491">
        <v>2022</v>
      </c>
      <c r="N1334" s="492">
        <v>2023</v>
      </c>
      <c r="O1334" s="492">
        <v>2024</v>
      </c>
      <c r="P1334" s="492">
        <v>2025</v>
      </c>
      <c r="Q1334" s="492">
        <v>2026</v>
      </c>
      <c r="R1334" s="492">
        <v>2027</v>
      </c>
      <c r="S1334" s="493">
        <v>2028</v>
      </c>
    </row>
    <row r="1335" spans="1:19" ht="19.149999999999999" customHeight="1" thickBot="1">
      <c r="A1335" s="506">
        <f>B1334</f>
        <v>0</v>
      </c>
      <c r="B1335" s="431" t="s">
        <v>223</v>
      </c>
      <c r="C1335" s="432"/>
      <c r="D1335" s="433">
        <f ca="1">SUMIF($B1353:$C1553,$B1357,$D1353:$D1553)</f>
        <v>0</v>
      </c>
      <c r="E1335" s="434">
        <f ca="1">SUMIF($B1353:$C1553,$B1357,$E1353:$E1553)</f>
        <v>0</v>
      </c>
      <c r="F1335" s="434">
        <f ca="1">SUMIF($B1353:$C1553,$B1357,$F1353:$F1553)</f>
        <v>0</v>
      </c>
      <c r="G1335" s="434">
        <f ca="1">SUMIF($B1353:$C1553,$B1357,$G1353:$G1553)</f>
        <v>0</v>
      </c>
      <c r="H1335" s="434">
        <f ca="1">SUMIF($B1353:$C1553,$B1357,$H1353:$H1553)</f>
        <v>0</v>
      </c>
      <c r="I1335" s="434">
        <f ca="1">SUMIF($B1353:$C1553,$B1357,$I1353:$I1553)</f>
        <v>0</v>
      </c>
      <c r="J1335" s="499">
        <f ca="1">SUMIF($B1353:$C1553,$B1357,$J1353:$J1553)</f>
        <v>0</v>
      </c>
      <c r="L1335" s="435" t="s">
        <v>224</v>
      </c>
      <c r="M1335" s="436">
        <f>M1356+M1373+M1390+M1407+M1424+M1441+M1458+M1475+M1492+M1509+M1526+M1543</f>
        <v>0</v>
      </c>
      <c r="N1335" s="436">
        <f>N1356+N1373+N1390+N1407+N1424+N1441+N1458+N1475+N1492+N1509+N1526+N1543</f>
        <v>0</v>
      </c>
      <c r="O1335" s="436">
        <f t="shared" ref="O1335:S1335" si="1429">O1356+O1373+O1390+O1407+O1424+O1441+O1458+O1475+O1492+O1509+O1526+O1543</f>
        <v>0</v>
      </c>
      <c r="P1335" s="436">
        <f t="shared" si="1429"/>
        <v>0</v>
      </c>
      <c r="Q1335" s="436">
        <f t="shared" si="1429"/>
        <v>0</v>
      </c>
      <c r="R1335" s="436">
        <f t="shared" si="1429"/>
        <v>0</v>
      </c>
      <c r="S1335" s="436">
        <f t="shared" si="1429"/>
        <v>0</v>
      </c>
    </row>
    <row r="1336" spans="1:19" ht="19.149999999999999" customHeight="1" thickBot="1">
      <c r="A1336" s="506">
        <f>A1335</f>
        <v>0</v>
      </c>
      <c r="B1336" s="437" t="s">
        <v>225</v>
      </c>
      <c r="C1336" s="438"/>
      <c r="D1336" s="439" t="str">
        <f t="shared" ref="D1336:J1336" ca="1" si="1430">IFERROR(ROUND((D1357*D1358+D1374*D1375+D1391*D1392+D1408*D1409+D1425*D1426+D1442*D1443+D1459*D1460+D1476*D1477+D1493*D1494+D1510*D1511+D1527*D1528+D1544*D1545)/D1335,1),"")</f>
        <v/>
      </c>
      <c r="E1336" s="440" t="str">
        <f t="shared" ca="1" si="1430"/>
        <v/>
      </c>
      <c r="F1336" s="440" t="str">
        <f t="shared" ca="1" si="1430"/>
        <v/>
      </c>
      <c r="G1336" s="440" t="str">
        <f t="shared" ca="1" si="1430"/>
        <v/>
      </c>
      <c r="H1336" s="440" t="str">
        <f t="shared" ca="1" si="1430"/>
        <v/>
      </c>
      <c r="I1336" s="440" t="str">
        <f t="shared" ca="1" si="1430"/>
        <v/>
      </c>
      <c r="J1336" s="500" t="str">
        <f t="shared" ca="1" si="1430"/>
        <v/>
      </c>
      <c r="L1336" s="441" t="s">
        <v>226</v>
      </c>
      <c r="M1336" s="442"/>
      <c r="N1336" s="436">
        <f t="shared" ref="N1336:S1336" si="1431">N1357+N1374+N1391+N1408+N1425+N1442+N1459+N1476+N1493+N1510+N1527+N1544</f>
        <v>0</v>
      </c>
      <c r="O1336" s="436">
        <f t="shared" si="1431"/>
        <v>0</v>
      </c>
      <c r="P1336" s="436">
        <f t="shared" si="1431"/>
        <v>0</v>
      </c>
      <c r="Q1336" s="436">
        <f t="shared" si="1431"/>
        <v>0</v>
      </c>
      <c r="R1336" s="436">
        <f t="shared" si="1431"/>
        <v>0</v>
      </c>
      <c r="S1336" s="436">
        <f t="shared" si="1431"/>
        <v>0</v>
      </c>
    </row>
    <row r="1337" spans="1:19" ht="19.149999999999999" customHeight="1" thickBot="1">
      <c r="A1337" s="506">
        <f t="shared" ref="A1337:A1400" si="1432">A1336</f>
        <v>0</v>
      </c>
      <c r="B1337" s="443" t="s">
        <v>227</v>
      </c>
      <c r="C1337" s="444"/>
      <c r="D1337" s="445">
        <f>SUMIF($B1351:$B1553,$B1361,$D1351:$D1553)</f>
        <v>0</v>
      </c>
      <c r="E1337" s="446">
        <f>SUMIF($B1353:$B1553,$B1361,$E1353:$E1553)</f>
        <v>0</v>
      </c>
      <c r="F1337" s="446">
        <f>SUMIF($B1353:$B1553,$B1361,$F1353:$F1553)</f>
        <v>0</v>
      </c>
      <c r="G1337" s="446">
        <f>SUMIF($B1353:$B1553,$B1361,$G1353:$G1553)</f>
        <v>0</v>
      </c>
      <c r="H1337" s="446">
        <f ca="1">SUMIF($B1353:$C1553,$B1361,$H1353:$H1553)</f>
        <v>0</v>
      </c>
      <c r="I1337" s="446">
        <f>SUMIF($B1353:$B1553,$B1361,$I1353:$I1553)</f>
        <v>0</v>
      </c>
      <c r="J1337" s="501">
        <f ca="1">SUMIF($B1353:$C1553,$B1361,$J1353:$J1553)</f>
        <v>0</v>
      </c>
      <c r="L1337" s="447" t="s">
        <v>228</v>
      </c>
      <c r="M1337" s="436">
        <f t="shared" ref="M1337:S1337" si="1433">M1358+M1375+M1392+M1409+M1426+M1443+M1460+M1477+M1494+M1511+M1528+M1545</f>
        <v>0</v>
      </c>
      <c r="N1337" s="436">
        <f t="shared" si="1433"/>
        <v>0</v>
      </c>
      <c r="O1337" s="436">
        <f t="shared" si="1433"/>
        <v>0</v>
      </c>
      <c r="P1337" s="436">
        <f t="shared" si="1433"/>
        <v>0</v>
      </c>
      <c r="Q1337" s="436">
        <f t="shared" si="1433"/>
        <v>0</v>
      </c>
      <c r="R1337" s="436">
        <f t="shared" si="1433"/>
        <v>0</v>
      </c>
      <c r="S1337" s="436">
        <f t="shared" si="1433"/>
        <v>0</v>
      </c>
    </row>
    <row r="1338" spans="1:19" ht="19.149999999999999" customHeight="1" thickBot="1">
      <c r="A1338" s="506">
        <f t="shared" si="1432"/>
        <v>0</v>
      </c>
      <c r="B1338" s="448" t="s">
        <v>229</v>
      </c>
      <c r="C1338" s="449"/>
      <c r="D1338" s="450" t="str">
        <f t="shared" ref="D1338:J1338" si="1434">IFERROR(ROUND((D1361*D1362+D1378*D1379+D1395*D1396+D1412*D1413+D1429*D1430+D1446*D1447+D1463*D1464+D1480*D1481+D1497*D1498+D1514*D1515+D1531*D1532+D1548*D1549)/D1337,1),"")</f>
        <v/>
      </c>
      <c r="E1338" s="451" t="str">
        <f t="shared" si="1434"/>
        <v/>
      </c>
      <c r="F1338" s="451" t="str">
        <f t="shared" si="1434"/>
        <v/>
      </c>
      <c r="G1338" s="451" t="str">
        <f t="shared" si="1434"/>
        <v/>
      </c>
      <c r="H1338" s="451" t="str">
        <f t="shared" ca="1" si="1434"/>
        <v/>
      </c>
      <c r="I1338" s="451" t="str">
        <f t="shared" si="1434"/>
        <v/>
      </c>
      <c r="J1338" s="502" t="str">
        <f t="shared" ca="1" si="1434"/>
        <v/>
      </c>
      <c r="L1338" s="452" t="s">
        <v>230</v>
      </c>
      <c r="M1338" s="442"/>
      <c r="N1338" s="436">
        <f t="shared" ref="N1338:S1338" si="1435">N1359+N1376+N1393+N1410+N1427+N1444+N1461+N1478+N1495+N1512+N1529+N1546</f>
        <v>0</v>
      </c>
      <c r="O1338" s="436">
        <f t="shared" si="1435"/>
        <v>0</v>
      </c>
      <c r="P1338" s="436">
        <f t="shared" si="1435"/>
        <v>0</v>
      </c>
      <c r="Q1338" s="436">
        <f t="shared" si="1435"/>
        <v>0</v>
      </c>
      <c r="R1338" s="436">
        <f t="shared" si="1435"/>
        <v>0</v>
      </c>
      <c r="S1338" s="436">
        <f t="shared" si="1435"/>
        <v>0</v>
      </c>
    </row>
    <row r="1339" spans="1:19" ht="15" customHeight="1">
      <c r="A1339" s="506">
        <f t="shared" si="1432"/>
        <v>0</v>
      </c>
      <c r="B1339" s="430"/>
      <c r="C1339" s="430"/>
      <c r="D1339" s="430"/>
      <c r="E1339" s="430"/>
      <c r="F1339" s="430"/>
      <c r="G1339" s="430"/>
      <c r="H1339" s="430"/>
      <c r="I1339" s="430"/>
      <c r="J1339" s="438"/>
    </row>
    <row r="1340" spans="1:19" hidden="1">
      <c r="A1340" s="506">
        <f t="shared" si="1432"/>
        <v>0</v>
      </c>
      <c r="B1340" s="430"/>
      <c r="C1340" s="430"/>
      <c r="D1340" s="430"/>
      <c r="E1340" s="430"/>
      <c r="F1340" s="430"/>
      <c r="G1340" s="430"/>
      <c r="H1340" s="430"/>
      <c r="I1340" s="430"/>
      <c r="J1340" s="438"/>
    </row>
    <row r="1341" spans="1:19" hidden="1">
      <c r="A1341" s="506">
        <f t="shared" si="1432"/>
        <v>0</v>
      </c>
      <c r="B1341" s="453"/>
      <c r="C1341" s="453"/>
      <c r="D1341" s="453"/>
      <c r="E1341" s="453"/>
      <c r="F1341" s="453"/>
      <c r="G1341" s="453"/>
      <c r="H1341" s="453"/>
      <c r="I1341" s="453"/>
      <c r="J1341" s="454"/>
    </row>
    <row r="1342" spans="1:19" hidden="1">
      <c r="A1342" s="506">
        <f t="shared" si="1432"/>
        <v>0</v>
      </c>
      <c r="B1342" s="453"/>
      <c r="C1342" s="453"/>
      <c r="D1342" s="453"/>
      <c r="E1342" s="453"/>
      <c r="F1342" s="453"/>
      <c r="G1342" s="453"/>
      <c r="H1342" s="453"/>
      <c r="I1342" s="453"/>
      <c r="J1342" s="454"/>
    </row>
    <row r="1343" spans="1:19" hidden="1">
      <c r="A1343" s="506">
        <f t="shared" si="1432"/>
        <v>0</v>
      </c>
      <c r="B1343" s="453"/>
      <c r="C1343" s="453"/>
      <c r="D1343" s="453"/>
      <c r="E1343" s="453"/>
      <c r="F1343" s="453"/>
      <c r="G1343" s="453"/>
      <c r="H1343" s="453"/>
      <c r="I1343" s="453"/>
      <c r="J1343" s="454"/>
    </row>
    <row r="1344" spans="1:19" hidden="1">
      <c r="A1344" s="506">
        <f t="shared" si="1432"/>
        <v>0</v>
      </c>
      <c r="B1344" s="453"/>
      <c r="C1344" s="453"/>
      <c r="D1344" s="455"/>
      <c r="E1344" s="453"/>
      <c r="F1344" s="453"/>
      <c r="G1344" s="453"/>
      <c r="H1344" s="453"/>
      <c r="I1344" s="453"/>
      <c r="J1344" s="454"/>
    </row>
    <row r="1345" spans="1:19" hidden="1">
      <c r="A1345" s="506">
        <f t="shared" si="1432"/>
        <v>0</v>
      </c>
      <c r="B1345" s="453"/>
      <c r="C1345" s="453"/>
      <c r="D1345" s="453"/>
      <c r="E1345" s="453"/>
      <c r="F1345" s="453"/>
      <c r="G1345" s="453"/>
      <c r="H1345" s="453"/>
      <c r="I1345" s="453"/>
      <c r="J1345" s="454"/>
    </row>
    <row r="1346" spans="1:19" hidden="1">
      <c r="A1346" s="506">
        <f t="shared" si="1432"/>
        <v>0</v>
      </c>
      <c r="B1346" s="453"/>
      <c r="C1346" s="453"/>
      <c r="D1346" s="453"/>
      <c r="E1346" s="453"/>
      <c r="F1346" s="453"/>
      <c r="G1346" s="453"/>
      <c r="H1346" s="453"/>
      <c r="I1346" s="453"/>
      <c r="J1346" s="454"/>
    </row>
    <row r="1347" spans="1:19" hidden="1">
      <c r="A1347" s="506">
        <f t="shared" si="1432"/>
        <v>0</v>
      </c>
      <c r="B1347" s="453"/>
      <c r="C1347" s="453"/>
      <c r="D1347" s="453"/>
      <c r="E1347" s="453"/>
      <c r="F1347" s="453"/>
      <c r="G1347" s="453"/>
      <c r="H1347" s="453"/>
      <c r="I1347" s="453"/>
      <c r="J1347" s="454"/>
    </row>
    <row r="1348" spans="1:19" hidden="1">
      <c r="A1348" s="506">
        <f t="shared" si="1432"/>
        <v>0</v>
      </c>
      <c r="B1348" s="453"/>
      <c r="C1348" s="453"/>
      <c r="D1348" s="453"/>
      <c r="E1348" s="453"/>
      <c r="F1348" s="453"/>
      <c r="G1348" s="453"/>
      <c r="H1348" s="453"/>
      <c r="I1348" s="453"/>
      <c r="J1348" s="454"/>
    </row>
    <row r="1349" spans="1:19" hidden="1">
      <c r="A1349" s="506">
        <f t="shared" si="1432"/>
        <v>0</v>
      </c>
      <c r="B1349" s="453"/>
      <c r="C1349" s="453"/>
      <c r="D1349" s="453"/>
      <c r="E1349" s="453"/>
      <c r="F1349" s="453"/>
      <c r="G1349" s="453"/>
      <c r="H1349" s="453"/>
      <c r="I1349" s="453"/>
      <c r="J1349" s="454"/>
    </row>
    <row r="1350" spans="1:19" hidden="1">
      <c r="A1350" s="506">
        <f t="shared" si="1432"/>
        <v>0</v>
      </c>
      <c r="B1350" s="453"/>
      <c r="C1350" s="453"/>
      <c r="D1350" s="453"/>
      <c r="E1350" s="453"/>
      <c r="F1350" s="453"/>
      <c r="G1350" s="453"/>
      <c r="H1350" s="453"/>
      <c r="I1350" s="453"/>
      <c r="J1350" s="454"/>
    </row>
    <row r="1351" spans="1:19" hidden="1">
      <c r="A1351" s="506">
        <f t="shared" si="1432"/>
        <v>0</v>
      </c>
      <c r="B1351" s="456" t="s">
        <v>231</v>
      </c>
      <c r="C1351" s="457"/>
      <c r="D1351" s="430"/>
      <c r="E1351" s="430"/>
      <c r="F1351" s="430"/>
      <c r="G1351" s="430"/>
      <c r="H1351" s="430"/>
      <c r="I1351" s="430"/>
      <c r="J1351" s="438"/>
    </row>
    <row r="1352" spans="1:19" ht="13.5" thickBot="1">
      <c r="A1352" s="506">
        <f t="shared" si="1432"/>
        <v>0</v>
      </c>
      <c r="B1352" s="430"/>
      <c r="C1352" s="430"/>
      <c r="D1352" s="430"/>
      <c r="E1352" s="430"/>
      <c r="F1352" s="430"/>
      <c r="G1352" s="430"/>
      <c r="H1352" s="430"/>
      <c r="I1352" s="430"/>
      <c r="J1352" s="438"/>
    </row>
    <row r="1353" spans="1:19" ht="22.15" customHeight="1" thickBot="1">
      <c r="A1353" s="506">
        <f t="shared" si="1432"/>
        <v>0</v>
      </c>
      <c r="B1353" s="458" t="s">
        <v>232</v>
      </c>
      <c r="C1353" s="459">
        <f>D1353-1</f>
        <v>2021</v>
      </c>
      <c r="D1353" s="491">
        <v>2022</v>
      </c>
      <c r="E1353" s="492">
        <v>2023</v>
      </c>
      <c r="F1353" s="492">
        <v>2024</v>
      </c>
      <c r="G1353" s="492">
        <v>2025</v>
      </c>
      <c r="H1353" s="492">
        <v>2026</v>
      </c>
      <c r="I1353" s="492">
        <v>2027</v>
      </c>
      <c r="J1353" s="493">
        <v>2028</v>
      </c>
    </row>
    <row r="1354" spans="1:19" ht="4.9000000000000004" customHeight="1" thickBot="1">
      <c r="A1354" s="506">
        <f t="shared" si="1432"/>
        <v>0</v>
      </c>
      <c r="B1354" s="460"/>
      <c r="C1354" s="460"/>
      <c r="D1354" s="438"/>
      <c r="E1354" s="438"/>
      <c r="F1354" s="438"/>
      <c r="G1354" s="438"/>
      <c r="H1354" s="438"/>
      <c r="I1354" s="438"/>
      <c r="J1354" s="438"/>
    </row>
    <row r="1355" spans="1:19" ht="16.5" thickBot="1">
      <c r="A1355" s="506">
        <f t="shared" si="1432"/>
        <v>0</v>
      </c>
      <c r="B1355" s="494" t="s">
        <v>233</v>
      </c>
      <c r="C1355" s="461"/>
      <c r="D1355" s="462">
        <f t="shared" ref="D1355:J1355" si="1436">D$25</f>
        <v>2022</v>
      </c>
      <c r="E1355" s="462">
        <f t="shared" si="1436"/>
        <v>2023</v>
      </c>
      <c r="F1355" s="462">
        <f t="shared" si="1436"/>
        <v>2024</v>
      </c>
      <c r="G1355" s="462">
        <f t="shared" si="1436"/>
        <v>2025</v>
      </c>
      <c r="H1355" s="462">
        <f t="shared" si="1436"/>
        <v>2026</v>
      </c>
      <c r="I1355" s="462">
        <f t="shared" si="1436"/>
        <v>2027</v>
      </c>
      <c r="J1355" s="463">
        <f t="shared" si="1436"/>
        <v>2028</v>
      </c>
      <c r="L1355" s="508" t="str">
        <f>B1355</f>
        <v>Catégorie d'emploi 1 : xxx</v>
      </c>
      <c r="M1355" s="491">
        <v>2022</v>
      </c>
      <c r="N1355" s="492">
        <v>2023</v>
      </c>
      <c r="O1355" s="492">
        <v>2024</v>
      </c>
      <c r="P1355" s="492">
        <v>2025</v>
      </c>
      <c r="Q1355" s="492">
        <v>2026</v>
      </c>
      <c r="R1355" s="492">
        <v>2027</v>
      </c>
      <c r="S1355" s="493">
        <v>2028</v>
      </c>
    </row>
    <row r="1356" spans="1:19" ht="13.5" thickBot="1">
      <c r="A1356" s="506">
        <f t="shared" si="1432"/>
        <v>0</v>
      </c>
      <c r="B1356" s="464" t="s">
        <v>234</v>
      </c>
      <c r="C1356" s="464"/>
      <c r="D1356" s="438"/>
      <c r="E1356" s="438"/>
      <c r="F1356" s="438"/>
      <c r="G1356" s="438"/>
      <c r="H1356" s="438"/>
      <c r="I1356" s="438"/>
      <c r="J1356" s="465"/>
      <c r="L1356" s="435" t="s">
        <v>224</v>
      </c>
      <c r="M1356" s="436">
        <f>D1357-D1361</f>
        <v>0</v>
      </c>
      <c r="N1356" s="436">
        <f>E1357-E1361</f>
        <v>0</v>
      </c>
      <c r="O1356" s="436">
        <f t="shared" ref="O1356" si="1437">F1357-F1361</f>
        <v>0</v>
      </c>
      <c r="P1356" s="436">
        <f t="shared" ref="P1356" si="1438">G1357-G1361</f>
        <v>0</v>
      </c>
      <c r="Q1356" s="436">
        <f t="shared" ref="Q1356" si="1439">H1357-H1361</f>
        <v>0</v>
      </c>
      <c r="R1356" s="436">
        <f t="shared" ref="R1356" si="1440">I1357-I1361</f>
        <v>0</v>
      </c>
      <c r="S1356" s="436">
        <f t="shared" ref="S1356" si="1441">J1357-J1361</f>
        <v>0</v>
      </c>
    </row>
    <row r="1357" spans="1:19" ht="13.5" thickBot="1">
      <c r="A1357" s="506">
        <f t="shared" si="1432"/>
        <v>0</v>
      </c>
      <c r="B1357" s="466" t="s">
        <v>235</v>
      </c>
      <c r="C1357" s="467"/>
      <c r="D1357" s="495"/>
      <c r="E1357" s="495"/>
      <c r="F1357" s="495"/>
      <c r="G1357" s="495"/>
      <c r="H1357" s="495"/>
      <c r="I1357" s="495"/>
      <c r="J1357" s="496"/>
      <c r="L1357" s="441" t="s">
        <v>226</v>
      </c>
      <c r="M1357" s="442"/>
      <c r="N1357" s="436">
        <f t="shared" ref="N1357:S1357" si="1442">N1358+N1359</f>
        <v>0</v>
      </c>
      <c r="O1357" s="436">
        <f t="shared" si="1442"/>
        <v>0</v>
      </c>
      <c r="P1357" s="436">
        <f t="shared" si="1442"/>
        <v>0</v>
      </c>
      <c r="Q1357" s="436">
        <f t="shared" si="1442"/>
        <v>0</v>
      </c>
      <c r="R1357" s="436">
        <f t="shared" si="1442"/>
        <v>0</v>
      </c>
      <c r="S1357" s="436">
        <f t="shared" si="1442"/>
        <v>0</v>
      </c>
    </row>
    <row r="1358" spans="1:19" ht="13.5" thickBot="1">
      <c r="A1358" s="506">
        <f t="shared" si="1432"/>
        <v>0</v>
      </c>
      <c r="B1358" s="466" t="s">
        <v>236</v>
      </c>
      <c r="C1358" s="467"/>
      <c r="D1358" s="497"/>
      <c r="E1358" s="497"/>
      <c r="F1358" s="497"/>
      <c r="G1358" s="497"/>
      <c r="H1358" s="497"/>
      <c r="I1358" s="497"/>
      <c r="J1358" s="498"/>
      <c r="L1358" s="447" t="s">
        <v>228</v>
      </c>
      <c r="M1358" s="436">
        <f>(D1357*D1359)-(D1361*D1363)</f>
        <v>0</v>
      </c>
      <c r="N1358" s="436">
        <f>(E1357*E1359)-(E1361*E1363)</f>
        <v>0</v>
      </c>
      <c r="O1358" s="436">
        <f t="shared" ref="O1358" si="1443">(F1357*F1359)-(F1361*F1363)</f>
        <v>0</v>
      </c>
      <c r="P1358" s="436">
        <f t="shared" ref="P1358" si="1444">(G1357*G1359)-(G1361*G1363)</f>
        <v>0</v>
      </c>
      <c r="Q1358" s="436">
        <f t="shared" ref="Q1358" si="1445">(H1357*H1359)-(H1361*H1363)</f>
        <v>0</v>
      </c>
      <c r="R1358" s="436">
        <f t="shared" ref="R1358" si="1446">(I1357*I1359)-(I1361*I1363)</f>
        <v>0</v>
      </c>
      <c r="S1358" s="436">
        <f t="shared" ref="S1358" si="1447">(J1357*J1359)-(J1361*J1363)</f>
        <v>0</v>
      </c>
    </row>
    <row r="1359" spans="1:19" ht="13.5" thickBot="1">
      <c r="A1359" s="506">
        <f t="shared" si="1432"/>
        <v>0</v>
      </c>
      <c r="B1359" s="468" t="s">
        <v>237</v>
      </c>
      <c r="C1359" s="466"/>
      <c r="D1359" s="469">
        <f t="shared" ref="D1359:J1359" si="1448">(13-ROUND(D1358,1))/12</f>
        <v>1.0833333333333333</v>
      </c>
      <c r="E1359" s="469">
        <f t="shared" si="1448"/>
        <v>1.0833333333333333</v>
      </c>
      <c r="F1359" s="469">
        <f t="shared" si="1448"/>
        <v>1.0833333333333333</v>
      </c>
      <c r="G1359" s="469">
        <f t="shared" si="1448"/>
        <v>1.0833333333333333</v>
      </c>
      <c r="H1359" s="469">
        <f t="shared" si="1448"/>
        <v>1.0833333333333333</v>
      </c>
      <c r="I1359" s="469">
        <f t="shared" si="1448"/>
        <v>1.0833333333333333</v>
      </c>
      <c r="J1359" s="470">
        <f t="shared" si="1448"/>
        <v>1.0833333333333333</v>
      </c>
      <c r="L1359" s="452" t="s">
        <v>230</v>
      </c>
      <c r="M1359" s="442"/>
      <c r="N1359" s="436">
        <f>D1357*(1-D1359)-D1361*(1-D1363)</f>
        <v>0</v>
      </c>
      <c r="O1359" s="436">
        <f t="shared" ref="O1359" si="1449">E1357*(1-E1359)-E1361*(1-E1363)</f>
        <v>0</v>
      </c>
      <c r="P1359" s="436">
        <f t="shared" ref="P1359" si="1450">F1357*(1-F1359)-F1361*(1-F1363)</f>
        <v>0</v>
      </c>
      <c r="Q1359" s="436">
        <f t="shared" ref="Q1359" si="1451">G1357*(1-G1359)-G1361*(1-G1363)</f>
        <v>0</v>
      </c>
      <c r="R1359" s="436">
        <f t="shared" ref="R1359" si="1452">H1357*(1-H1359)-H1361*(1-H1363)</f>
        <v>0</v>
      </c>
      <c r="S1359" s="436">
        <f t="shared" ref="S1359" si="1453">I1357*(1-I1359)-I1361*(1-I1363)</f>
        <v>0</v>
      </c>
    </row>
    <row r="1360" spans="1:19">
      <c r="A1360" s="506">
        <f t="shared" si="1432"/>
        <v>0</v>
      </c>
      <c r="B1360" s="471" t="s">
        <v>238</v>
      </c>
      <c r="C1360" s="471"/>
      <c r="D1360" s="472"/>
      <c r="E1360" s="473"/>
      <c r="F1360" s="473"/>
      <c r="G1360" s="473"/>
      <c r="H1360" s="473"/>
      <c r="I1360" s="473"/>
      <c r="J1360" s="474"/>
    </row>
    <row r="1361" spans="1:19">
      <c r="A1361" s="506">
        <f t="shared" si="1432"/>
        <v>0</v>
      </c>
      <c r="B1361" s="466" t="s">
        <v>239</v>
      </c>
      <c r="C1361" s="467"/>
      <c r="D1361" s="495"/>
      <c r="E1361" s="495"/>
      <c r="F1361" s="495"/>
      <c r="G1361" s="495"/>
      <c r="H1361" s="495"/>
      <c r="I1361" s="495"/>
      <c r="J1361" s="496"/>
    </row>
    <row r="1362" spans="1:19">
      <c r="A1362" s="506">
        <f t="shared" si="1432"/>
        <v>0</v>
      </c>
      <c r="B1362" s="466" t="s">
        <v>240</v>
      </c>
      <c r="C1362" s="467"/>
      <c r="D1362" s="497"/>
      <c r="E1362" s="497"/>
      <c r="F1362" s="497"/>
      <c r="G1362" s="497"/>
      <c r="H1362" s="497"/>
      <c r="I1362" s="497"/>
      <c r="J1362" s="498"/>
    </row>
    <row r="1363" spans="1:19" ht="13.5" thickBot="1">
      <c r="A1363" s="506">
        <f t="shared" si="1432"/>
        <v>0</v>
      </c>
      <c r="B1363" s="468" t="s">
        <v>241</v>
      </c>
      <c r="C1363" s="475">
        <f>(13-C1362)/12</f>
        <v>1.0833333333333333</v>
      </c>
      <c r="D1363" s="469">
        <f>(13-ROUND(D1362,1))/12</f>
        <v>1.0833333333333333</v>
      </c>
      <c r="E1363" s="469">
        <f t="shared" ref="E1363:J1363" si="1454">(13-ROUND(E1362,1))/12</f>
        <v>1.0833333333333333</v>
      </c>
      <c r="F1363" s="469">
        <f t="shared" si="1454"/>
        <v>1.0833333333333333</v>
      </c>
      <c r="G1363" s="469">
        <f t="shared" si="1454"/>
        <v>1.0833333333333333</v>
      </c>
      <c r="H1363" s="469">
        <f t="shared" si="1454"/>
        <v>1.0833333333333333</v>
      </c>
      <c r="I1363" s="469">
        <f t="shared" si="1454"/>
        <v>1.0833333333333333</v>
      </c>
      <c r="J1363" s="470">
        <f t="shared" si="1454"/>
        <v>1.0833333333333333</v>
      </c>
    </row>
    <row r="1364" spans="1:19">
      <c r="A1364" s="506">
        <f t="shared" si="1432"/>
        <v>0</v>
      </c>
      <c r="B1364" s="431" t="s">
        <v>242</v>
      </c>
      <c r="C1364" s="476"/>
      <c r="D1364" s="477">
        <f>DATE(D$25,INT(D1358),1+30*(D1358-INT(D1358)))</f>
        <v>44531</v>
      </c>
      <c r="E1364" s="477">
        <f t="shared" ref="E1364:J1364" si="1455">DATE(E$25,INT(E1358),1+30*(E1358-INT(E1358)))</f>
        <v>44896</v>
      </c>
      <c r="F1364" s="477">
        <f t="shared" si="1455"/>
        <v>45261</v>
      </c>
      <c r="G1364" s="477">
        <f t="shared" si="1455"/>
        <v>45627</v>
      </c>
      <c r="H1364" s="477">
        <f t="shared" si="1455"/>
        <v>45992</v>
      </c>
      <c r="I1364" s="477">
        <f t="shared" si="1455"/>
        <v>46357</v>
      </c>
      <c r="J1364" s="478">
        <f t="shared" si="1455"/>
        <v>46722</v>
      </c>
    </row>
    <row r="1365" spans="1:19" ht="13.5" thickBot="1">
      <c r="A1365" s="506">
        <f t="shared" si="1432"/>
        <v>0</v>
      </c>
      <c r="B1365" s="479" t="s">
        <v>243</v>
      </c>
      <c r="C1365" s="480">
        <f>DATE(C$25,INT(C1362),1+30*(C1362-INT(C1362)))</f>
        <v>44166</v>
      </c>
      <c r="D1365" s="481">
        <f>DATE(D$25,INT(D1362),1+30*(D1362-INT(D1362)))</f>
        <v>44531</v>
      </c>
      <c r="E1365" s="481">
        <f t="shared" ref="E1365:J1365" si="1456">DATE(E$25,INT(E1362),1+30*(E1362-INT(E1362)))</f>
        <v>44896</v>
      </c>
      <c r="F1365" s="481">
        <f t="shared" si="1456"/>
        <v>45261</v>
      </c>
      <c r="G1365" s="481">
        <f t="shared" si="1456"/>
        <v>45627</v>
      </c>
      <c r="H1365" s="481">
        <f t="shared" si="1456"/>
        <v>45992</v>
      </c>
      <c r="I1365" s="481">
        <f t="shared" si="1456"/>
        <v>46357</v>
      </c>
      <c r="J1365" s="482">
        <f t="shared" si="1456"/>
        <v>46722</v>
      </c>
    </row>
    <row r="1366" spans="1:19" ht="4.9000000000000004" customHeight="1" thickBot="1">
      <c r="A1366" s="506">
        <f t="shared" si="1432"/>
        <v>0</v>
      </c>
      <c r="B1366" s="430"/>
      <c r="C1366" s="430"/>
      <c r="D1366" s="430"/>
      <c r="E1366" s="430"/>
      <c r="F1366" s="430"/>
      <c r="G1366" s="430"/>
      <c r="H1366" s="430"/>
      <c r="I1366" s="430"/>
      <c r="J1366" s="438"/>
    </row>
    <row r="1367" spans="1:19" ht="13.5" hidden="1" thickBot="1">
      <c r="A1367" s="506">
        <f t="shared" si="1432"/>
        <v>0</v>
      </c>
      <c r="B1367" s="430"/>
      <c r="C1367" s="430"/>
      <c r="D1367" s="430"/>
      <c r="E1367" s="430"/>
      <c r="F1367" s="430"/>
      <c r="G1367" s="430"/>
      <c r="H1367" s="430"/>
      <c r="I1367" s="430"/>
      <c r="J1367" s="438"/>
    </row>
    <row r="1368" spans="1:19" ht="13.5" hidden="1" thickBot="1">
      <c r="A1368" s="506">
        <f t="shared" si="1432"/>
        <v>0</v>
      </c>
      <c r="B1368" s="438"/>
      <c r="C1368" s="438"/>
      <c r="D1368" s="438"/>
      <c r="E1368" s="438"/>
      <c r="F1368" s="438"/>
      <c r="G1368" s="438"/>
      <c r="H1368" s="438"/>
      <c r="I1368" s="438"/>
      <c r="J1368" s="438"/>
    </row>
    <row r="1369" spans="1:19" ht="13.5" hidden="1" thickBot="1">
      <c r="A1369" s="506">
        <f t="shared" si="1432"/>
        <v>0</v>
      </c>
      <c r="B1369" s="438"/>
      <c r="C1369" s="438"/>
      <c r="D1369" s="438"/>
      <c r="E1369" s="438"/>
      <c r="F1369" s="438"/>
      <c r="G1369" s="438"/>
      <c r="H1369" s="438"/>
      <c r="I1369" s="438"/>
      <c r="J1369" s="438"/>
    </row>
    <row r="1370" spans="1:19" ht="13.5" hidden="1" thickBot="1">
      <c r="A1370" s="506">
        <f t="shared" si="1432"/>
        <v>0</v>
      </c>
      <c r="B1370" s="438"/>
      <c r="C1370" s="438"/>
      <c r="D1370" s="438"/>
      <c r="E1370" s="438"/>
      <c r="F1370" s="438"/>
      <c r="G1370" s="438"/>
      <c r="H1370" s="438"/>
      <c r="I1370" s="438"/>
      <c r="J1370" s="438"/>
    </row>
    <row r="1371" spans="1:19" ht="13.5" hidden="1" thickBot="1">
      <c r="A1371" s="506">
        <f t="shared" si="1432"/>
        <v>0</v>
      </c>
      <c r="B1371" s="438"/>
      <c r="C1371" s="438"/>
      <c r="D1371" s="438"/>
      <c r="E1371" s="438"/>
      <c r="F1371" s="438"/>
      <c r="G1371" s="438"/>
      <c r="H1371" s="438"/>
      <c r="I1371" s="438"/>
      <c r="J1371" s="438"/>
    </row>
    <row r="1372" spans="1:19" ht="16.5" thickBot="1">
      <c r="A1372" s="506">
        <f t="shared" si="1432"/>
        <v>0</v>
      </c>
      <c r="B1372" s="494" t="s">
        <v>244</v>
      </c>
      <c r="C1372" s="461"/>
      <c r="D1372" s="462">
        <f t="shared" ref="D1372:J1372" si="1457">D$25</f>
        <v>2022</v>
      </c>
      <c r="E1372" s="462">
        <f t="shared" si="1457"/>
        <v>2023</v>
      </c>
      <c r="F1372" s="462">
        <f t="shared" si="1457"/>
        <v>2024</v>
      </c>
      <c r="G1372" s="462">
        <f t="shared" si="1457"/>
        <v>2025</v>
      </c>
      <c r="H1372" s="462">
        <f t="shared" si="1457"/>
        <v>2026</v>
      </c>
      <c r="I1372" s="462">
        <f t="shared" si="1457"/>
        <v>2027</v>
      </c>
      <c r="J1372" s="463">
        <f t="shared" si="1457"/>
        <v>2028</v>
      </c>
      <c r="L1372" s="508" t="str">
        <f>B1372</f>
        <v>Catégorie d'emploi 2 : xxx</v>
      </c>
      <c r="M1372" s="491">
        <v>2022</v>
      </c>
      <c r="N1372" s="492">
        <v>2023</v>
      </c>
      <c r="O1372" s="492">
        <v>2024</v>
      </c>
      <c r="P1372" s="492">
        <v>2025</v>
      </c>
      <c r="Q1372" s="492">
        <v>2026</v>
      </c>
      <c r="R1372" s="492">
        <v>2027</v>
      </c>
      <c r="S1372" s="493">
        <v>2028</v>
      </c>
    </row>
    <row r="1373" spans="1:19" ht="13.5" thickBot="1">
      <c r="A1373" s="506">
        <f t="shared" si="1432"/>
        <v>0</v>
      </c>
      <c r="B1373" s="464" t="s">
        <v>234</v>
      </c>
      <c r="C1373" s="464"/>
      <c r="D1373" s="438"/>
      <c r="E1373" s="438"/>
      <c r="F1373" s="438"/>
      <c r="G1373" s="438"/>
      <c r="H1373" s="438"/>
      <c r="I1373" s="438"/>
      <c r="J1373" s="465"/>
      <c r="L1373" s="435" t="s">
        <v>224</v>
      </c>
      <c r="M1373" s="436">
        <f>D1374-D1378</f>
        <v>0</v>
      </c>
      <c r="N1373" s="436">
        <f>E1374-E1378</f>
        <v>0</v>
      </c>
      <c r="O1373" s="436">
        <f t="shared" ref="O1373" si="1458">F1374-F1378</f>
        <v>0</v>
      </c>
      <c r="P1373" s="436">
        <f t="shared" ref="P1373" si="1459">G1374-G1378</f>
        <v>0</v>
      </c>
      <c r="Q1373" s="436">
        <f t="shared" ref="Q1373" si="1460">H1374-H1378</f>
        <v>0</v>
      </c>
      <c r="R1373" s="436">
        <f t="shared" ref="R1373" si="1461">I1374-I1378</f>
        <v>0</v>
      </c>
      <c r="S1373" s="436">
        <f t="shared" ref="S1373" si="1462">J1374-J1378</f>
        <v>0</v>
      </c>
    </row>
    <row r="1374" spans="1:19" ht="13.5" thickBot="1">
      <c r="A1374" s="506">
        <f t="shared" si="1432"/>
        <v>0</v>
      </c>
      <c r="B1374" s="466" t="s">
        <v>235</v>
      </c>
      <c r="C1374" s="467"/>
      <c r="D1374" s="495"/>
      <c r="E1374" s="495"/>
      <c r="F1374" s="495"/>
      <c r="G1374" s="495"/>
      <c r="H1374" s="495"/>
      <c r="I1374" s="495"/>
      <c r="J1374" s="496"/>
      <c r="L1374" s="441" t="s">
        <v>226</v>
      </c>
      <c r="M1374" s="442"/>
      <c r="N1374" s="436">
        <f t="shared" ref="N1374:S1374" si="1463">N1375+N1376</f>
        <v>0</v>
      </c>
      <c r="O1374" s="436">
        <f t="shared" si="1463"/>
        <v>0</v>
      </c>
      <c r="P1374" s="436">
        <f t="shared" si="1463"/>
        <v>0</v>
      </c>
      <c r="Q1374" s="436">
        <f t="shared" si="1463"/>
        <v>0</v>
      </c>
      <c r="R1374" s="436">
        <f t="shared" si="1463"/>
        <v>0</v>
      </c>
      <c r="S1374" s="436">
        <f t="shared" si="1463"/>
        <v>0</v>
      </c>
    </row>
    <row r="1375" spans="1:19" ht="13.5" thickBot="1">
      <c r="A1375" s="506">
        <f t="shared" si="1432"/>
        <v>0</v>
      </c>
      <c r="B1375" s="466" t="s">
        <v>236</v>
      </c>
      <c r="C1375" s="467"/>
      <c r="D1375" s="497"/>
      <c r="E1375" s="497"/>
      <c r="F1375" s="497"/>
      <c r="G1375" s="497"/>
      <c r="H1375" s="497"/>
      <c r="I1375" s="497"/>
      <c r="J1375" s="498"/>
      <c r="L1375" s="447" t="s">
        <v>228</v>
      </c>
      <c r="M1375" s="436">
        <f>(D1374*D1376)-(D1378*D1380)</f>
        <v>0</v>
      </c>
      <c r="N1375" s="436">
        <f>(E1374*E1376)-(E1378*E1380)</f>
        <v>0</v>
      </c>
      <c r="O1375" s="436">
        <f t="shared" ref="O1375" si="1464">(F1374*F1376)-(F1378*F1380)</f>
        <v>0</v>
      </c>
      <c r="P1375" s="436">
        <f t="shared" ref="P1375" si="1465">(G1374*G1376)-(G1378*G1380)</f>
        <v>0</v>
      </c>
      <c r="Q1375" s="436">
        <f t="shared" ref="Q1375" si="1466">(H1374*H1376)-(H1378*H1380)</f>
        <v>0</v>
      </c>
      <c r="R1375" s="436">
        <f t="shared" ref="R1375" si="1467">(I1374*I1376)-(I1378*I1380)</f>
        <v>0</v>
      </c>
      <c r="S1375" s="436">
        <f t="shared" ref="S1375" si="1468">(J1374*J1376)-(J1378*J1380)</f>
        <v>0</v>
      </c>
    </row>
    <row r="1376" spans="1:19" ht="13.5" thickBot="1">
      <c r="A1376" s="506">
        <f t="shared" si="1432"/>
        <v>0</v>
      </c>
      <c r="B1376" s="468" t="s">
        <v>237</v>
      </c>
      <c r="C1376" s="466"/>
      <c r="D1376" s="469">
        <f t="shared" ref="D1376:J1376" si="1469">(13-ROUND(D1375,1))/12</f>
        <v>1.0833333333333333</v>
      </c>
      <c r="E1376" s="469">
        <f t="shared" si="1469"/>
        <v>1.0833333333333333</v>
      </c>
      <c r="F1376" s="469">
        <f t="shared" si="1469"/>
        <v>1.0833333333333333</v>
      </c>
      <c r="G1376" s="469">
        <f t="shared" si="1469"/>
        <v>1.0833333333333333</v>
      </c>
      <c r="H1376" s="469">
        <f t="shared" si="1469"/>
        <v>1.0833333333333333</v>
      </c>
      <c r="I1376" s="469">
        <f t="shared" si="1469"/>
        <v>1.0833333333333333</v>
      </c>
      <c r="J1376" s="470">
        <f t="shared" si="1469"/>
        <v>1.0833333333333333</v>
      </c>
      <c r="L1376" s="452" t="s">
        <v>230</v>
      </c>
      <c r="M1376" s="442"/>
      <c r="N1376" s="436">
        <f>D1374*(1-D1376)-D1378*(1-D1380)</f>
        <v>0</v>
      </c>
      <c r="O1376" s="436">
        <f t="shared" ref="O1376" si="1470">E1374*(1-E1376)-E1378*(1-E1380)</f>
        <v>0</v>
      </c>
      <c r="P1376" s="436">
        <f t="shared" ref="P1376" si="1471">F1374*(1-F1376)-F1378*(1-F1380)</f>
        <v>0</v>
      </c>
      <c r="Q1376" s="436">
        <f t="shared" ref="Q1376" si="1472">G1374*(1-G1376)-G1378*(1-G1380)</f>
        <v>0</v>
      </c>
      <c r="R1376" s="436">
        <f t="shared" ref="R1376" si="1473">H1374*(1-H1376)-H1378*(1-H1380)</f>
        <v>0</v>
      </c>
      <c r="S1376" s="436">
        <f t="shared" ref="S1376" si="1474">I1374*(1-I1376)-I1378*(1-I1380)</f>
        <v>0</v>
      </c>
    </row>
    <row r="1377" spans="1:19">
      <c r="A1377" s="506">
        <f t="shared" si="1432"/>
        <v>0</v>
      </c>
      <c r="B1377" s="471" t="s">
        <v>238</v>
      </c>
      <c r="C1377" s="471"/>
      <c r="D1377" s="472"/>
      <c r="E1377" s="473"/>
      <c r="F1377" s="473"/>
      <c r="G1377" s="473"/>
      <c r="H1377" s="473"/>
      <c r="I1377" s="473"/>
      <c r="J1377" s="474"/>
    </row>
    <row r="1378" spans="1:19">
      <c r="A1378" s="506">
        <f t="shared" si="1432"/>
        <v>0</v>
      </c>
      <c r="B1378" s="466" t="s">
        <v>239</v>
      </c>
      <c r="C1378" s="467"/>
      <c r="D1378" s="495"/>
      <c r="E1378" s="495"/>
      <c r="F1378" s="495"/>
      <c r="G1378" s="495"/>
      <c r="H1378" s="495"/>
      <c r="I1378" s="495"/>
      <c r="J1378" s="496"/>
    </row>
    <row r="1379" spans="1:19">
      <c r="A1379" s="506">
        <f t="shared" si="1432"/>
        <v>0</v>
      </c>
      <c r="B1379" s="466" t="s">
        <v>240</v>
      </c>
      <c r="C1379" s="467"/>
      <c r="D1379" s="497"/>
      <c r="E1379" s="497"/>
      <c r="F1379" s="497"/>
      <c r="G1379" s="497"/>
      <c r="H1379" s="497"/>
      <c r="I1379" s="497"/>
      <c r="J1379" s="498"/>
    </row>
    <row r="1380" spans="1:19" ht="13.5" thickBot="1">
      <c r="A1380" s="506">
        <f t="shared" si="1432"/>
        <v>0</v>
      </c>
      <c r="B1380" s="468" t="s">
        <v>241</v>
      </c>
      <c r="C1380" s="475">
        <f>(13-C1379)/12</f>
        <v>1.0833333333333333</v>
      </c>
      <c r="D1380" s="469">
        <f t="shared" ref="D1380:J1380" si="1475">(13-ROUND(D1379,1))/12</f>
        <v>1.0833333333333333</v>
      </c>
      <c r="E1380" s="469">
        <f t="shared" si="1475"/>
        <v>1.0833333333333333</v>
      </c>
      <c r="F1380" s="469">
        <f t="shared" si="1475"/>
        <v>1.0833333333333333</v>
      </c>
      <c r="G1380" s="469">
        <f t="shared" si="1475"/>
        <v>1.0833333333333333</v>
      </c>
      <c r="H1380" s="469">
        <f t="shared" si="1475"/>
        <v>1.0833333333333333</v>
      </c>
      <c r="I1380" s="469">
        <f t="shared" si="1475"/>
        <v>1.0833333333333333</v>
      </c>
      <c r="J1380" s="470">
        <f t="shared" si="1475"/>
        <v>1.0833333333333333</v>
      </c>
    </row>
    <row r="1381" spans="1:19">
      <c r="A1381" s="506">
        <f t="shared" si="1432"/>
        <v>0</v>
      </c>
      <c r="B1381" s="431" t="s">
        <v>242</v>
      </c>
      <c r="C1381" s="476"/>
      <c r="D1381" s="477">
        <f>DATE(D$25,INT(D1375),1+30*(D1375-INT(D1375)))</f>
        <v>44531</v>
      </c>
      <c r="E1381" s="477">
        <f t="shared" ref="E1381:J1381" si="1476">DATE(E$25,INT(E1375),1+30*(E1375-INT(E1375)))</f>
        <v>44896</v>
      </c>
      <c r="F1381" s="477">
        <f t="shared" si="1476"/>
        <v>45261</v>
      </c>
      <c r="G1381" s="477">
        <f t="shared" si="1476"/>
        <v>45627</v>
      </c>
      <c r="H1381" s="477">
        <f t="shared" si="1476"/>
        <v>45992</v>
      </c>
      <c r="I1381" s="477">
        <f t="shared" si="1476"/>
        <v>46357</v>
      </c>
      <c r="J1381" s="478">
        <f t="shared" si="1476"/>
        <v>46722</v>
      </c>
    </row>
    <row r="1382" spans="1:19" ht="13.5" thickBot="1">
      <c r="A1382" s="506">
        <f t="shared" si="1432"/>
        <v>0</v>
      </c>
      <c r="B1382" s="479" t="s">
        <v>243</v>
      </c>
      <c r="C1382" s="480">
        <f>DATE(C$25,INT(C1379),1+30*(C1379-INT(C1379)))</f>
        <v>44166</v>
      </c>
      <c r="D1382" s="481">
        <f>DATE(D$25,INT(D1379),1+30*(D1379-INT(D1379)))</f>
        <v>44531</v>
      </c>
      <c r="E1382" s="481">
        <f t="shared" ref="E1382:J1382" si="1477">DATE(E$25,INT(E1379),1+30*(E1379-INT(E1379)))</f>
        <v>44896</v>
      </c>
      <c r="F1382" s="481">
        <f t="shared" si="1477"/>
        <v>45261</v>
      </c>
      <c r="G1382" s="481">
        <f t="shared" si="1477"/>
        <v>45627</v>
      </c>
      <c r="H1382" s="481">
        <f t="shared" si="1477"/>
        <v>45992</v>
      </c>
      <c r="I1382" s="481">
        <f t="shared" si="1477"/>
        <v>46357</v>
      </c>
      <c r="J1382" s="482">
        <f t="shared" si="1477"/>
        <v>46722</v>
      </c>
    </row>
    <row r="1383" spans="1:19" hidden="1">
      <c r="A1383" s="506">
        <f t="shared" si="1432"/>
        <v>0</v>
      </c>
      <c r="B1383" s="483"/>
      <c r="C1383" s="483"/>
      <c r="D1383" s="483"/>
      <c r="E1383" s="483"/>
      <c r="F1383" s="483"/>
      <c r="G1383" s="483"/>
      <c r="H1383" s="483"/>
      <c r="I1383" s="483"/>
      <c r="J1383" s="484"/>
    </row>
    <row r="1384" spans="1:19" hidden="1">
      <c r="A1384" s="506">
        <f t="shared" si="1432"/>
        <v>0</v>
      </c>
      <c r="B1384" s="483"/>
      <c r="C1384" s="483"/>
      <c r="D1384" s="483"/>
      <c r="E1384" s="483"/>
      <c r="F1384" s="483"/>
      <c r="G1384" s="483"/>
      <c r="H1384" s="483"/>
      <c r="I1384" s="483"/>
      <c r="J1384" s="484"/>
    </row>
    <row r="1385" spans="1:19" hidden="1">
      <c r="A1385" s="506">
        <f t="shared" si="1432"/>
        <v>0</v>
      </c>
      <c r="B1385" s="438"/>
      <c r="C1385" s="438"/>
      <c r="D1385" s="438"/>
      <c r="E1385" s="438"/>
      <c r="F1385" s="438"/>
      <c r="G1385" s="438"/>
      <c r="H1385" s="438"/>
      <c r="I1385" s="438"/>
      <c r="J1385" s="438"/>
    </row>
    <row r="1386" spans="1:19" hidden="1">
      <c r="A1386" s="506">
        <f t="shared" si="1432"/>
        <v>0</v>
      </c>
      <c r="B1386" s="438"/>
      <c r="C1386" s="438"/>
      <c r="D1386" s="438"/>
      <c r="E1386" s="438"/>
      <c r="F1386" s="438"/>
      <c r="G1386" s="438"/>
      <c r="H1386" s="438"/>
      <c r="I1386" s="438"/>
      <c r="J1386" s="438"/>
    </row>
    <row r="1387" spans="1:19" hidden="1">
      <c r="A1387" s="506">
        <f t="shared" si="1432"/>
        <v>0</v>
      </c>
      <c r="B1387" s="438"/>
      <c r="C1387" s="438"/>
      <c r="D1387" s="438"/>
      <c r="E1387" s="438"/>
      <c r="F1387" s="438"/>
      <c r="G1387" s="438"/>
      <c r="H1387" s="438"/>
      <c r="I1387" s="438"/>
      <c r="J1387" s="438"/>
    </row>
    <row r="1388" spans="1:19" ht="6" customHeight="1" thickBot="1">
      <c r="A1388" s="506">
        <f t="shared" si="1432"/>
        <v>0</v>
      </c>
      <c r="B1388" s="438"/>
      <c r="C1388" s="438"/>
      <c r="D1388" s="438"/>
      <c r="E1388" s="438"/>
      <c r="F1388" s="438"/>
      <c r="G1388" s="438"/>
      <c r="H1388" s="438"/>
      <c r="I1388" s="438"/>
      <c r="J1388" s="438"/>
    </row>
    <row r="1389" spans="1:19" ht="16.5" thickBot="1">
      <c r="A1389" s="506">
        <f t="shared" si="1432"/>
        <v>0</v>
      </c>
      <c r="B1389" s="494" t="s">
        <v>245</v>
      </c>
      <c r="C1389" s="461"/>
      <c r="D1389" s="462">
        <f t="shared" ref="D1389:J1389" si="1478">D$25</f>
        <v>2022</v>
      </c>
      <c r="E1389" s="462">
        <f t="shared" si="1478"/>
        <v>2023</v>
      </c>
      <c r="F1389" s="462">
        <f t="shared" si="1478"/>
        <v>2024</v>
      </c>
      <c r="G1389" s="462">
        <f t="shared" si="1478"/>
        <v>2025</v>
      </c>
      <c r="H1389" s="462">
        <f t="shared" si="1478"/>
        <v>2026</v>
      </c>
      <c r="I1389" s="462">
        <f t="shared" si="1478"/>
        <v>2027</v>
      </c>
      <c r="J1389" s="463">
        <f t="shared" si="1478"/>
        <v>2028</v>
      </c>
      <c r="L1389" s="508" t="str">
        <f>B1389</f>
        <v>Catégorie d'emploi 3 : xxx</v>
      </c>
      <c r="M1389" s="491">
        <v>2022</v>
      </c>
      <c r="N1389" s="492">
        <v>2023</v>
      </c>
      <c r="O1389" s="492">
        <v>2024</v>
      </c>
      <c r="P1389" s="492">
        <v>2025</v>
      </c>
      <c r="Q1389" s="492">
        <v>2026</v>
      </c>
      <c r="R1389" s="492">
        <v>2027</v>
      </c>
      <c r="S1389" s="493">
        <v>2028</v>
      </c>
    </row>
    <row r="1390" spans="1:19" ht="13.5" thickBot="1">
      <c r="A1390" s="506">
        <f t="shared" si="1432"/>
        <v>0</v>
      </c>
      <c r="B1390" s="464" t="s">
        <v>234</v>
      </c>
      <c r="C1390" s="464"/>
      <c r="D1390" s="438"/>
      <c r="E1390" s="438"/>
      <c r="F1390" s="438"/>
      <c r="G1390" s="438"/>
      <c r="H1390" s="438"/>
      <c r="I1390" s="438"/>
      <c r="J1390" s="465"/>
      <c r="L1390" s="435" t="s">
        <v>224</v>
      </c>
      <c r="M1390" s="436">
        <f>D1391-D1395</f>
        <v>0</v>
      </c>
      <c r="N1390" s="436">
        <f>E1391-E1395</f>
        <v>0</v>
      </c>
      <c r="O1390" s="436">
        <f t="shared" ref="O1390" si="1479">F1391-F1395</f>
        <v>0</v>
      </c>
      <c r="P1390" s="436">
        <f t="shared" ref="P1390" si="1480">G1391-G1395</f>
        <v>0</v>
      </c>
      <c r="Q1390" s="436">
        <f t="shared" ref="Q1390" si="1481">H1391-H1395</f>
        <v>0</v>
      </c>
      <c r="R1390" s="436">
        <f t="shared" ref="R1390" si="1482">I1391-I1395</f>
        <v>0</v>
      </c>
      <c r="S1390" s="436">
        <f t="shared" ref="S1390" si="1483">J1391-J1395</f>
        <v>0</v>
      </c>
    </row>
    <row r="1391" spans="1:19" ht="13.5" thickBot="1">
      <c r="A1391" s="506">
        <f t="shared" si="1432"/>
        <v>0</v>
      </c>
      <c r="B1391" s="466" t="s">
        <v>235</v>
      </c>
      <c r="C1391" s="467"/>
      <c r="D1391" s="495"/>
      <c r="E1391" s="495"/>
      <c r="F1391" s="495"/>
      <c r="G1391" s="495"/>
      <c r="H1391" s="495"/>
      <c r="I1391" s="495"/>
      <c r="J1391" s="496"/>
      <c r="L1391" s="441" t="s">
        <v>226</v>
      </c>
      <c r="M1391" s="442"/>
      <c r="N1391" s="436">
        <f t="shared" ref="N1391:S1391" si="1484">N1392+N1393</f>
        <v>0</v>
      </c>
      <c r="O1391" s="436">
        <f t="shared" si="1484"/>
        <v>0</v>
      </c>
      <c r="P1391" s="436">
        <f t="shared" si="1484"/>
        <v>0</v>
      </c>
      <c r="Q1391" s="436">
        <f t="shared" si="1484"/>
        <v>0</v>
      </c>
      <c r="R1391" s="436">
        <f t="shared" si="1484"/>
        <v>0</v>
      </c>
      <c r="S1391" s="436">
        <f t="shared" si="1484"/>
        <v>0</v>
      </c>
    </row>
    <row r="1392" spans="1:19" ht="13.5" thickBot="1">
      <c r="A1392" s="506">
        <f t="shared" si="1432"/>
        <v>0</v>
      </c>
      <c r="B1392" s="466" t="s">
        <v>236</v>
      </c>
      <c r="C1392" s="467"/>
      <c r="D1392" s="497"/>
      <c r="E1392" s="497"/>
      <c r="F1392" s="497"/>
      <c r="G1392" s="497"/>
      <c r="H1392" s="497"/>
      <c r="I1392" s="497"/>
      <c r="J1392" s="498"/>
      <c r="L1392" s="447" t="s">
        <v>228</v>
      </c>
      <c r="M1392" s="436">
        <f>(D1391*D1393)-(D1395*D1397)</f>
        <v>0</v>
      </c>
      <c r="N1392" s="436">
        <f>(E1391*E1393)-(E1395*E1397)</f>
        <v>0</v>
      </c>
      <c r="O1392" s="436">
        <f t="shared" ref="O1392" si="1485">(F1391*F1393)-(F1395*F1397)</f>
        <v>0</v>
      </c>
      <c r="P1392" s="436">
        <f t="shared" ref="P1392" si="1486">(G1391*G1393)-(G1395*G1397)</f>
        <v>0</v>
      </c>
      <c r="Q1392" s="436">
        <f t="shared" ref="Q1392" si="1487">(H1391*H1393)-(H1395*H1397)</f>
        <v>0</v>
      </c>
      <c r="R1392" s="436">
        <f t="shared" ref="R1392" si="1488">(I1391*I1393)-(I1395*I1397)</f>
        <v>0</v>
      </c>
      <c r="S1392" s="436">
        <f t="shared" ref="S1392" si="1489">(J1391*J1393)-(J1395*J1397)</f>
        <v>0</v>
      </c>
    </row>
    <row r="1393" spans="1:19" ht="13.5" thickBot="1">
      <c r="A1393" s="506">
        <f t="shared" si="1432"/>
        <v>0</v>
      </c>
      <c r="B1393" s="468" t="s">
        <v>237</v>
      </c>
      <c r="C1393" s="466"/>
      <c r="D1393" s="469">
        <f t="shared" ref="D1393:J1393" si="1490">(13-ROUND(D1392,1))/12</f>
        <v>1.0833333333333333</v>
      </c>
      <c r="E1393" s="469">
        <f t="shared" si="1490"/>
        <v>1.0833333333333333</v>
      </c>
      <c r="F1393" s="469">
        <f t="shared" si="1490"/>
        <v>1.0833333333333333</v>
      </c>
      <c r="G1393" s="469">
        <f t="shared" si="1490"/>
        <v>1.0833333333333333</v>
      </c>
      <c r="H1393" s="469">
        <f t="shared" si="1490"/>
        <v>1.0833333333333333</v>
      </c>
      <c r="I1393" s="469">
        <f t="shared" si="1490"/>
        <v>1.0833333333333333</v>
      </c>
      <c r="J1393" s="470">
        <f t="shared" si="1490"/>
        <v>1.0833333333333333</v>
      </c>
      <c r="L1393" s="452" t="s">
        <v>230</v>
      </c>
      <c r="M1393" s="442"/>
      <c r="N1393" s="436">
        <f>D1391*(1-D1393)-D1395*(1-D1397)</f>
        <v>0</v>
      </c>
      <c r="O1393" s="436">
        <f t="shared" ref="O1393" si="1491">E1391*(1-E1393)-E1395*(1-E1397)</f>
        <v>0</v>
      </c>
      <c r="P1393" s="436">
        <f t="shared" ref="P1393" si="1492">F1391*(1-F1393)-F1395*(1-F1397)</f>
        <v>0</v>
      </c>
      <c r="Q1393" s="436">
        <f t="shared" ref="Q1393" si="1493">G1391*(1-G1393)-G1395*(1-G1397)</f>
        <v>0</v>
      </c>
      <c r="R1393" s="436">
        <f t="shared" ref="R1393" si="1494">H1391*(1-H1393)-H1395*(1-H1397)</f>
        <v>0</v>
      </c>
      <c r="S1393" s="436">
        <f t="shared" ref="S1393" si="1495">I1391*(1-I1393)-I1395*(1-I1397)</f>
        <v>0</v>
      </c>
    </row>
    <row r="1394" spans="1:19">
      <c r="A1394" s="506">
        <f t="shared" si="1432"/>
        <v>0</v>
      </c>
      <c r="B1394" s="471" t="s">
        <v>238</v>
      </c>
      <c r="C1394" s="471"/>
      <c r="D1394" s="472"/>
      <c r="E1394" s="473"/>
      <c r="F1394" s="473"/>
      <c r="G1394" s="473"/>
      <c r="H1394" s="473"/>
      <c r="I1394" s="473"/>
      <c r="J1394" s="474"/>
    </row>
    <row r="1395" spans="1:19">
      <c r="A1395" s="506">
        <f t="shared" si="1432"/>
        <v>0</v>
      </c>
      <c r="B1395" s="466" t="s">
        <v>239</v>
      </c>
      <c r="C1395" s="467"/>
      <c r="D1395" s="495"/>
      <c r="E1395" s="495"/>
      <c r="F1395" s="495"/>
      <c r="G1395" s="495"/>
      <c r="H1395" s="495"/>
      <c r="I1395" s="495"/>
      <c r="J1395" s="496"/>
    </row>
    <row r="1396" spans="1:19">
      <c r="A1396" s="506">
        <f t="shared" si="1432"/>
        <v>0</v>
      </c>
      <c r="B1396" s="466" t="s">
        <v>240</v>
      </c>
      <c r="C1396" s="467"/>
      <c r="D1396" s="497"/>
      <c r="E1396" s="497"/>
      <c r="F1396" s="497"/>
      <c r="G1396" s="497"/>
      <c r="H1396" s="497"/>
      <c r="I1396" s="497"/>
      <c r="J1396" s="498"/>
    </row>
    <row r="1397" spans="1:19" ht="13.5" thickBot="1">
      <c r="A1397" s="506">
        <f t="shared" si="1432"/>
        <v>0</v>
      </c>
      <c r="B1397" s="468" t="s">
        <v>241</v>
      </c>
      <c r="C1397" s="475">
        <f>(13-C1396)/12</f>
        <v>1.0833333333333333</v>
      </c>
      <c r="D1397" s="469">
        <f t="shared" ref="D1397:J1397" si="1496">(13-ROUND(D1396,1))/12</f>
        <v>1.0833333333333333</v>
      </c>
      <c r="E1397" s="469">
        <f t="shared" si="1496"/>
        <v>1.0833333333333333</v>
      </c>
      <c r="F1397" s="469">
        <f t="shared" si="1496"/>
        <v>1.0833333333333333</v>
      </c>
      <c r="G1397" s="469">
        <f t="shared" si="1496"/>
        <v>1.0833333333333333</v>
      </c>
      <c r="H1397" s="469">
        <f t="shared" si="1496"/>
        <v>1.0833333333333333</v>
      </c>
      <c r="I1397" s="469">
        <f t="shared" si="1496"/>
        <v>1.0833333333333333</v>
      </c>
      <c r="J1397" s="470">
        <f t="shared" si="1496"/>
        <v>1.0833333333333333</v>
      </c>
    </row>
    <row r="1398" spans="1:19">
      <c r="A1398" s="506">
        <f t="shared" si="1432"/>
        <v>0</v>
      </c>
      <c r="B1398" s="431" t="s">
        <v>242</v>
      </c>
      <c r="C1398" s="476"/>
      <c r="D1398" s="477">
        <f>DATE(D$25,INT(D1392),1+30*(D1392-INT(D1392)))</f>
        <v>44531</v>
      </c>
      <c r="E1398" s="477">
        <f t="shared" ref="E1398:J1398" si="1497">DATE(E$25,INT(E1392),1+30*(E1392-INT(E1392)))</f>
        <v>44896</v>
      </c>
      <c r="F1398" s="477">
        <f t="shared" si="1497"/>
        <v>45261</v>
      </c>
      <c r="G1398" s="477">
        <f t="shared" si="1497"/>
        <v>45627</v>
      </c>
      <c r="H1398" s="477">
        <f t="shared" si="1497"/>
        <v>45992</v>
      </c>
      <c r="I1398" s="477">
        <f t="shared" si="1497"/>
        <v>46357</v>
      </c>
      <c r="J1398" s="478">
        <f t="shared" si="1497"/>
        <v>46722</v>
      </c>
    </row>
    <row r="1399" spans="1:19" ht="13.5" thickBot="1">
      <c r="A1399" s="506">
        <f t="shared" si="1432"/>
        <v>0</v>
      </c>
      <c r="B1399" s="479" t="s">
        <v>243</v>
      </c>
      <c r="C1399" s="480">
        <f>DATE(C$25,INT(C1396),1+30*(C1396-INT(C1396)))</f>
        <v>44166</v>
      </c>
      <c r="D1399" s="481">
        <f>DATE(D$25,INT(D1396),1+30*(D1396-INT(D1396)))</f>
        <v>44531</v>
      </c>
      <c r="E1399" s="481">
        <f t="shared" ref="E1399:J1399" si="1498">DATE(E$25,INT(E1396),1+30*(E1396-INT(E1396)))</f>
        <v>44896</v>
      </c>
      <c r="F1399" s="481">
        <f t="shared" si="1498"/>
        <v>45261</v>
      </c>
      <c r="G1399" s="481">
        <f t="shared" si="1498"/>
        <v>45627</v>
      </c>
      <c r="H1399" s="481">
        <f t="shared" si="1498"/>
        <v>45992</v>
      </c>
      <c r="I1399" s="481">
        <f t="shared" si="1498"/>
        <v>46357</v>
      </c>
      <c r="J1399" s="482">
        <f t="shared" si="1498"/>
        <v>46722</v>
      </c>
    </row>
    <row r="1400" spans="1:19" ht="6" customHeight="1" thickBot="1">
      <c r="A1400" s="506">
        <f t="shared" si="1432"/>
        <v>0</v>
      </c>
      <c r="B1400" s="483"/>
      <c r="C1400" s="483"/>
      <c r="D1400" s="483"/>
      <c r="E1400" s="483"/>
      <c r="F1400" s="483"/>
      <c r="G1400" s="483"/>
      <c r="H1400" s="483"/>
      <c r="I1400" s="483"/>
      <c r="J1400" s="484"/>
    </row>
    <row r="1401" spans="1:19" ht="13.5" hidden="1" thickBot="1">
      <c r="A1401" s="506">
        <f t="shared" ref="A1401:A1464" si="1499">A1400</f>
        <v>0</v>
      </c>
      <c r="B1401" s="483"/>
      <c r="C1401" s="483"/>
      <c r="D1401" s="483"/>
      <c r="E1401" s="483"/>
      <c r="F1401" s="483"/>
      <c r="G1401" s="483"/>
      <c r="H1401" s="483"/>
      <c r="I1401" s="483"/>
      <c r="J1401" s="484"/>
    </row>
    <row r="1402" spans="1:19" ht="13.5" hidden="1" thickBot="1">
      <c r="A1402" s="506">
        <f t="shared" si="1499"/>
        <v>0</v>
      </c>
      <c r="B1402" s="438"/>
      <c r="C1402" s="438"/>
      <c r="D1402" s="438"/>
      <c r="E1402" s="438"/>
      <c r="F1402" s="438"/>
      <c r="G1402" s="438"/>
      <c r="H1402" s="438"/>
      <c r="I1402" s="438"/>
      <c r="J1402" s="438"/>
    </row>
    <row r="1403" spans="1:19" ht="13.5" hidden="1" thickBot="1">
      <c r="A1403" s="506">
        <f t="shared" si="1499"/>
        <v>0</v>
      </c>
      <c r="B1403" s="438"/>
      <c r="C1403" s="438"/>
      <c r="D1403" s="438"/>
      <c r="E1403" s="438"/>
      <c r="F1403" s="438"/>
      <c r="G1403" s="438"/>
      <c r="H1403" s="438"/>
      <c r="I1403" s="438"/>
      <c r="J1403" s="438"/>
    </row>
    <row r="1404" spans="1:19" ht="13.5" hidden="1" thickBot="1">
      <c r="A1404" s="506">
        <f t="shared" si="1499"/>
        <v>0</v>
      </c>
      <c r="B1404" s="438"/>
      <c r="C1404" s="438"/>
      <c r="D1404" s="438"/>
      <c r="E1404" s="438"/>
      <c r="F1404" s="438"/>
      <c r="G1404" s="438"/>
      <c r="H1404" s="438"/>
      <c r="I1404" s="438"/>
      <c r="J1404" s="438"/>
    </row>
    <row r="1405" spans="1:19" ht="13.5" hidden="1" thickBot="1">
      <c r="A1405" s="506">
        <f t="shared" si="1499"/>
        <v>0</v>
      </c>
      <c r="B1405" s="438"/>
      <c r="C1405" s="438"/>
      <c r="D1405" s="438"/>
      <c r="E1405" s="438"/>
      <c r="F1405" s="438"/>
      <c r="G1405" s="438"/>
      <c r="H1405" s="438"/>
      <c r="I1405" s="438"/>
      <c r="J1405" s="438"/>
    </row>
    <row r="1406" spans="1:19" ht="16.5" thickBot="1">
      <c r="A1406" s="506">
        <f t="shared" si="1499"/>
        <v>0</v>
      </c>
      <c r="B1406" s="494" t="s">
        <v>246</v>
      </c>
      <c r="C1406" s="461"/>
      <c r="D1406" s="462">
        <f t="shared" ref="D1406:J1406" si="1500">D$25</f>
        <v>2022</v>
      </c>
      <c r="E1406" s="462">
        <f t="shared" si="1500"/>
        <v>2023</v>
      </c>
      <c r="F1406" s="462">
        <f t="shared" si="1500"/>
        <v>2024</v>
      </c>
      <c r="G1406" s="462">
        <f t="shared" si="1500"/>
        <v>2025</v>
      </c>
      <c r="H1406" s="462">
        <f t="shared" si="1500"/>
        <v>2026</v>
      </c>
      <c r="I1406" s="462">
        <f t="shared" si="1500"/>
        <v>2027</v>
      </c>
      <c r="J1406" s="463">
        <f t="shared" si="1500"/>
        <v>2028</v>
      </c>
      <c r="L1406" s="508" t="str">
        <f>B1406</f>
        <v>Catégorie d'emploi 4 : xxx</v>
      </c>
      <c r="M1406" s="491">
        <v>2022</v>
      </c>
      <c r="N1406" s="492">
        <v>2023</v>
      </c>
      <c r="O1406" s="492">
        <v>2024</v>
      </c>
      <c r="P1406" s="492">
        <v>2025</v>
      </c>
      <c r="Q1406" s="492">
        <v>2026</v>
      </c>
      <c r="R1406" s="492">
        <v>2027</v>
      </c>
      <c r="S1406" s="493">
        <v>2028</v>
      </c>
    </row>
    <row r="1407" spans="1:19" ht="13.5" thickBot="1">
      <c r="A1407" s="506">
        <f t="shared" si="1499"/>
        <v>0</v>
      </c>
      <c r="B1407" s="464" t="s">
        <v>234</v>
      </c>
      <c r="C1407" s="464"/>
      <c r="D1407" s="438"/>
      <c r="E1407" s="438"/>
      <c r="F1407" s="438"/>
      <c r="G1407" s="438"/>
      <c r="H1407" s="438"/>
      <c r="I1407" s="438"/>
      <c r="J1407" s="465"/>
      <c r="L1407" s="435" t="s">
        <v>224</v>
      </c>
      <c r="M1407" s="436">
        <f>D1408-D1412</f>
        <v>0</v>
      </c>
      <c r="N1407" s="436">
        <f>E1408-E1412</f>
        <v>0</v>
      </c>
      <c r="O1407" s="436">
        <f t="shared" ref="O1407" si="1501">F1408-F1412</f>
        <v>0</v>
      </c>
      <c r="P1407" s="436">
        <f t="shared" ref="P1407" si="1502">G1408-G1412</f>
        <v>0</v>
      </c>
      <c r="Q1407" s="436">
        <f t="shared" ref="Q1407" si="1503">H1408-H1412</f>
        <v>0</v>
      </c>
      <c r="R1407" s="436">
        <f t="shared" ref="R1407" si="1504">I1408-I1412</f>
        <v>0</v>
      </c>
      <c r="S1407" s="436">
        <f t="shared" ref="S1407" si="1505">J1408-J1412</f>
        <v>0</v>
      </c>
    </row>
    <row r="1408" spans="1:19" ht="13.5" thickBot="1">
      <c r="A1408" s="506">
        <f t="shared" si="1499"/>
        <v>0</v>
      </c>
      <c r="B1408" s="466" t="s">
        <v>235</v>
      </c>
      <c r="C1408" s="467"/>
      <c r="D1408" s="495"/>
      <c r="E1408" s="495"/>
      <c r="F1408" s="495"/>
      <c r="G1408" s="495"/>
      <c r="H1408" s="495"/>
      <c r="I1408" s="495"/>
      <c r="J1408" s="496"/>
      <c r="L1408" s="441" t="s">
        <v>226</v>
      </c>
      <c r="M1408" s="442"/>
      <c r="N1408" s="436">
        <f t="shared" ref="N1408:S1408" si="1506">N1409+N1410</f>
        <v>0</v>
      </c>
      <c r="O1408" s="436">
        <f t="shared" si="1506"/>
        <v>0</v>
      </c>
      <c r="P1408" s="436">
        <f t="shared" si="1506"/>
        <v>0</v>
      </c>
      <c r="Q1408" s="436">
        <f t="shared" si="1506"/>
        <v>0</v>
      </c>
      <c r="R1408" s="436">
        <f t="shared" si="1506"/>
        <v>0</v>
      </c>
      <c r="S1408" s="436">
        <f t="shared" si="1506"/>
        <v>0</v>
      </c>
    </row>
    <row r="1409" spans="1:19" ht="13.5" thickBot="1">
      <c r="A1409" s="506">
        <f t="shared" si="1499"/>
        <v>0</v>
      </c>
      <c r="B1409" s="466" t="s">
        <v>236</v>
      </c>
      <c r="C1409" s="467"/>
      <c r="D1409" s="497"/>
      <c r="E1409" s="497"/>
      <c r="F1409" s="497"/>
      <c r="G1409" s="497"/>
      <c r="H1409" s="497"/>
      <c r="I1409" s="497"/>
      <c r="J1409" s="498"/>
      <c r="L1409" s="447" t="s">
        <v>228</v>
      </c>
      <c r="M1409" s="436">
        <f>(D1408*D1410)-(D1412*D1414)</f>
        <v>0</v>
      </c>
      <c r="N1409" s="436">
        <f>(E1408*E1410)-(E1412*E1414)</f>
        <v>0</v>
      </c>
      <c r="O1409" s="436">
        <f t="shared" ref="O1409" si="1507">(F1408*F1410)-(F1412*F1414)</f>
        <v>0</v>
      </c>
      <c r="P1409" s="436">
        <f t="shared" ref="P1409" si="1508">(G1408*G1410)-(G1412*G1414)</f>
        <v>0</v>
      </c>
      <c r="Q1409" s="436">
        <f t="shared" ref="Q1409" si="1509">(H1408*H1410)-(H1412*H1414)</f>
        <v>0</v>
      </c>
      <c r="R1409" s="436">
        <f t="shared" ref="R1409" si="1510">(I1408*I1410)-(I1412*I1414)</f>
        <v>0</v>
      </c>
      <c r="S1409" s="436">
        <f t="shared" ref="S1409" si="1511">(J1408*J1410)-(J1412*J1414)</f>
        <v>0</v>
      </c>
    </row>
    <row r="1410" spans="1:19" ht="13.5" thickBot="1">
      <c r="A1410" s="506">
        <f t="shared" si="1499"/>
        <v>0</v>
      </c>
      <c r="B1410" s="468" t="s">
        <v>237</v>
      </c>
      <c r="C1410" s="466"/>
      <c r="D1410" s="469">
        <f t="shared" ref="D1410:J1410" si="1512">(13-ROUND(D1409,1))/12</f>
        <v>1.0833333333333333</v>
      </c>
      <c r="E1410" s="469">
        <f t="shared" si="1512"/>
        <v>1.0833333333333333</v>
      </c>
      <c r="F1410" s="469">
        <f t="shared" si="1512"/>
        <v>1.0833333333333333</v>
      </c>
      <c r="G1410" s="469">
        <f t="shared" si="1512"/>
        <v>1.0833333333333333</v>
      </c>
      <c r="H1410" s="469">
        <f t="shared" si="1512"/>
        <v>1.0833333333333333</v>
      </c>
      <c r="I1410" s="469">
        <f t="shared" si="1512"/>
        <v>1.0833333333333333</v>
      </c>
      <c r="J1410" s="470">
        <f t="shared" si="1512"/>
        <v>1.0833333333333333</v>
      </c>
      <c r="L1410" s="452" t="s">
        <v>230</v>
      </c>
      <c r="M1410" s="442"/>
      <c r="N1410" s="436">
        <f>D1408*(1-D1410)-D1412*(1-D1414)</f>
        <v>0</v>
      </c>
      <c r="O1410" s="436">
        <f t="shared" ref="O1410" si="1513">E1408*(1-E1410)-E1412*(1-E1414)</f>
        <v>0</v>
      </c>
      <c r="P1410" s="436">
        <f t="shared" ref="P1410" si="1514">F1408*(1-F1410)-F1412*(1-F1414)</f>
        <v>0</v>
      </c>
      <c r="Q1410" s="436">
        <f t="shared" ref="Q1410" si="1515">G1408*(1-G1410)-G1412*(1-G1414)</f>
        <v>0</v>
      </c>
      <c r="R1410" s="436">
        <f t="shared" ref="R1410" si="1516">H1408*(1-H1410)-H1412*(1-H1414)</f>
        <v>0</v>
      </c>
      <c r="S1410" s="436">
        <f t="shared" ref="S1410" si="1517">I1408*(1-I1410)-I1412*(1-I1414)</f>
        <v>0</v>
      </c>
    </row>
    <row r="1411" spans="1:19">
      <c r="A1411" s="506">
        <f t="shared" si="1499"/>
        <v>0</v>
      </c>
      <c r="B1411" s="471" t="s">
        <v>238</v>
      </c>
      <c r="C1411" s="471"/>
      <c r="D1411" s="472"/>
      <c r="E1411" s="473"/>
      <c r="F1411" s="473"/>
      <c r="G1411" s="473"/>
      <c r="H1411" s="473"/>
      <c r="I1411" s="473"/>
      <c r="J1411" s="474"/>
    </row>
    <row r="1412" spans="1:19">
      <c r="A1412" s="506">
        <f t="shared" si="1499"/>
        <v>0</v>
      </c>
      <c r="B1412" s="466" t="s">
        <v>239</v>
      </c>
      <c r="C1412" s="467"/>
      <c r="D1412" s="495"/>
      <c r="E1412" s="495"/>
      <c r="F1412" s="495"/>
      <c r="G1412" s="495"/>
      <c r="H1412" s="495"/>
      <c r="I1412" s="495"/>
      <c r="J1412" s="496"/>
    </row>
    <row r="1413" spans="1:19">
      <c r="A1413" s="506">
        <f t="shared" si="1499"/>
        <v>0</v>
      </c>
      <c r="B1413" s="466" t="s">
        <v>240</v>
      </c>
      <c r="C1413" s="467"/>
      <c r="D1413" s="497"/>
      <c r="E1413" s="497"/>
      <c r="F1413" s="497"/>
      <c r="G1413" s="497"/>
      <c r="H1413" s="497"/>
      <c r="I1413" s="497"/>
      <c r="J1413" s="498"/>
    </row>
    <row r="1414" spans="1:19" ht="13.5" thickBot="1">
      <c r="A1414" s="506">
        <f t="shared" si="1499"/>
        <v>0</v>
      </c>
      <c r="B1414" s="468" t="s">
        <v>241</v>
      </c>
      <c r="C1414" s="475">
        <f>(13-C1413)/12</f>
        <v>1.0833333333333333</v>
      </c>
      <c r="D1414" s="469">
        <f t="shared" ref="D1414:J1414" si="1518">(13-ROUND(D1413,1))/12</f>
        <v>1.0833333333333333</v>
      </c>
      <c r="E1414" s="469">
        <f t="shared" si="1518"/>
        <v>1.0833333333333333</v>
      </c>
      <c r="F1414" s="469">
        <f t="shared" si="1518"/>
        <v>1.0833333333333333</v>
      </c>
      <c r="G1414" s="469">
        <f t="shared" si="1518"/>
        <v>1.0833333333333333</v>
      </c>
      <c r="H1414" s="469">
        <f t="shared" si="1518"/>
        <v>1.0833333333333333</v>
      </c>
      <c r="I1414" s="469">
        <f t="shared" si="1518"/>
        <v>1.0833333333333333</v>
      </c>
      <c r="J1414" s="470">
        <f t="shared" si="1518"/>
        <v>1.0833333333333333</v>
      </c>
    </row>
    <row r="1415" spans="1:19">
      <c r="A1415" s="506">
        <f t="shared" si="1499"/>
        <v>0</v>
      </c>
      <c r="B1415" s="431" t="s">
        <v>242</v>
      </c>
      <c r="C1415" s="476"/>
      <c r="D1415" s="477">
        <f>DATE(D$25,INT(D1409),1+30*(D1409-INT(D1409)))</f>
        <v>44531</v>
      </c>
      <c r="E1415" s="477">
        <f t="shared" ref="E1415:J1415" si="1519">DATE(E$25,INT(E1409),1+30*(E1409-INT(E1409)))</f>
        <v>44896</v>
      </c>
      <c r="F1415" s="477">
        <f t="shared" si="1519"/>
        <v>45261</v>
      </c>
      <c r="G1415" s="477">
        <f t="shared" si="1519"/>
        <v>45627</v>
      </c>
      <c r="H1415" s="477">
        <f t="shared" si="1519"/>
        <v>45992</v>
      </c>
      <c r="I1415" s="477">
        <f t="shared" si="1519"/>
        <v>46357</v>
      </c>
      <c r="J1415" s="478">
        <f t="shared" si="1519"/>
        <v>46722</v>
      </c>
    </row>
    <row r="1416" spans="1:19" ht="13.5" thickBot="1">
      <c r="A1416" s="506">
        <f t="shared" si="1499"/>
        <v>0</v>
      </c>
      <c r="B1416" s="479" t="s">
        <v>243</v>
      </c>
      <c r="C1416" s="480">
        <f>DATE(C$25,INT(C1413),1+30*(C1413-INT(C1413)))</f>
        <v>44166</v>
      </c>
      <c r="D1416" s="481">
        <f>DATE(D$25,INT(D1413),1+30*(D1413-INT(D1413)))</f>
        <v>44531</v>
      </c>
      <c r="E1416" s="481">
        <f t="shared" ref="E1416:J1416" si="1520">DATE(E$25,INT(E1413),1+30*(E1413-INT(E1413)))</f>
        <v>44896</v>
      </c>
      <c r="F1416" s="481">
        <f t="shared" si="1520"/>
        <v>45261</v>
      </c>
      <c r="G1416" s="481">
        <f t="shared" si="1520"/>
        <v>45627</v>
      </c>
      <c r="H1416" s="481">
        <f t="shared" si="1520"/>
        <v>45992</v>
      </c>
      <c r="I1416" s="481">
        <f t="shared" si="1520"/>
        <v>46357</v>
      </c>
      <c r="J1416" s="482">
        <f t="shared" si="1520"/>
        <v>46722</v>
      </c>
    </row>
    <row r="1417" spans="1:19" ht="6" customHeight="1" thickBot="1">
      <c r="A1417" s="506">
        <f t="shared" si="1499"/>
        <v>0</v>
      </c>
      <c r="B1417" s="483"/>
      <c r="C1417" s="483"/>
      <c r="D1417" s="483"/>
      <c r="E1417" s="483"/>
      <c r="F1417" s="483"/>
      <c r="G1417" s="483"/>
      <c r="H1417" s="483"/>
      <c r="I1417" s="483"/>
      <c r="J1417" s="484"/>
    </row>
    <row r="1418" spans="1:19" ht="13.5" hidden="1" thickBot="1">
      <c r="A1418" s="506">
        <f t="shared" si="1499"/>
        <v>0</v>
      </c>
      <c r="B1418" s="483"/>
      <c r="C1418" s="483"/>
      <c r="D1418" s="483"/>
      <c r="E1418" s="483"/>
      <c r="F1418" s="483"/>
      <c r="G1418" s="483"/>
      <c r="H1418" s="483"/>
      <c r="I1418" s="483"/>
      <c r="J1418" s="484"/>
    </row>
    <row r="1419" spans="1:19" ht="13.5" hidden="1" thickBot="1">
      <c r="A1419" s="506">
        <f t="shared" si="1499"/>
        <v>0</v>
      </c>
      <c r="B1419" s="438"/>
      <c r="C1419" s="438"/>
      <c r="D1419" s="438"/>
      <c r="E1419" s="438"/>
      <c r="F1419" s="438"/>
      <c r="G1419" s="438"/>
      <c r="H1419" s="438"/>
      <c r="I1419" s="438"/>
      <c r="J1419" s="438"/>
    </row>
    <row r="1420" spans="1:19" ht="13.5" hidden="1" thickBot="1">
      <c r="A1420" s="506">
        <f t="shared" si="1499"/>
        <v>0</v>
      </c>
      <c r="B1420" s="438"/>
      <c r="C1420" s="438"/>
      <c r="D1420" s="438"/>
      <c r="E1420" s="438"/>
      <c r="F1420" s="438"/>
      <c r="G1420" s="438"/>
      <c r="H1420" s="438"/>
      <c r="I1420" s="438"/>
      <c r="J1420" s="438"/>
    </row>
    <row r="1421" spans="1:19" ht="13.5" hidden="1" thickBot="1">
      <c r="A1421" s="506">
        <f t="shared" si="1499"/>
        <v>0</v>
      </c>
      <c r="B1421" s="438"/>
      <c r="C1421" s="438"/>
      <c r="D1421" s="438"/>
      <c r="E1421" s="438"/>
      <c r="F1421" s="438"/>
      <c r="G1421" s="438"/>
      <c r="H1421" s="438"/>
      <c r="I1421" s="438"/>
      <c r="J1421" s="438"/>
    </row>
    <row r="1422" spans="1:19" ht="13.5" hidden="1" thickBot="1">
      <c r="A1422" s="506">
        <f t="shared" si="1499"/>
        <v>0</v>
      </c>
      <c r="B1422" s="438"/>
      <c r="C1422" s="438"/>
      <c r="D1422" s="438"/>
      <c r="E1422" s="438"/>
      <c r="F1422" s="438"/>
      <c r="G1422" s="438"/>
      <c r="H1422" s="438"/>
      <c r="I1422" s="438"/>
      <c r="J1422" s="438"/>
    </row>
    <row r="1423" spans="1:19" ht="16.5" thickBot="1">
      <c r="A1423" s="506">
        <f t="shared" si="1499"/>
        <v>0</v>
      </c>
      <c r="B1423" s="494" t="s">
        <v>247</v>
      </c>
      <c r="C1423" s="461"/>
      <c r="D1423" s="462">
        <f t="shared" ref="D1423:J1423" si="1521">D$25</f>
        <v>2022</v>
      </c>
      <c r="E1423" s="462">
        <f t="shared" si="1521"/>
        <v>2023</v>
      </c>
      <c r="F1423" s="462">
        <f t="shared" si="1521"/>
        <v>2024</v>
      </c>
      <c r="G1423" s="462">
        <f t="shared" si="1521"/>
        <v>2025</v>
      </c>
      <c r="H1423" s="462">
        <f t="shared" si="1521"/>
        <v>2026</v>
      </c>
      <c r="I1423" s="462">
        <f t="shared" si="1521"/>
        <v>2027</v>
      </c>
      <c r="J1423" s="463">
        <f t="shared" si="1521"/>
        <v>2028</v>
      </c>
      <c r="L1423" s="508" t="str">
        <f>B1423</f>
        <v>Catégorie d'emploi 5 : xxx</v>
      </c>
      <c r="M1423" s="491">
        <v>2022</v>
      </c>
      <c r="N1423" s="492">
        <v>2023</v>
      </c>
      <c r="O1423" s="492">
        <v>2024</v>
      </c>
      <c r="P1423" s="492">
        <v>2025</v>
      </c>
      <c r="Q1423" s="492">
        <v>2026</v>
      </c>
      <c r="R1423" s="492">
        <v>2027</v>
      </c>
      <c r="S1423" s="493">
        <v>2028</v>
      </c>
    </row>
    <row r="1424" spans="1:19" ht="13.5" thickBot="1">
      <c r="A1424" s="506">
        <f t="shared" si="1499"/>
        <v>0</v>
      </c>
      <c r="B1424" s="464" t="s">
        <v>234</v>
      </c>
      <c r="C1424" s="464"/>
      <c r="D1424" s="438"/>
      <c r="E1424" s="438"/>
      <c r="F1424" s="438"/>
      <c r="G1424" s="438"/>
      <c r="H1424" s="438"/>
      <c r="I1424" s="438"/>
      <c r="J1424" s="465"/>
      <c r="L1424" s="435" t="s">
        <v>224</v>
      </c>
      <c r="M1424" s="436">
        <f>D1425-D1429</f>
        <v>0</v>
      </c>
      <c r="N1424" s="436">
        <f>E1425-E1429</f>
        <v>0</v>
      </c>
      <c r="O1424" s="436">
        <f t="shared" ref="O1424" si="1522">F1425-F1429</f>
        <v>0</v>
      </c>
      <c r="P1424" s="436">
        <f t="shared" ref="P1424" si="1523">G1425-G1429</f>
        <v>0</v>
      </c>
      <c r="Q1424" s="436">
        <f t="shared" ref="Q1424" si="1524">H1425-H1429</f>
        <v>0</v>
      </c>
      <c r="R1424" s="436">
        <f t="shared" ref="R1424" si="1525">I1425-I1429</f>
        <v>0</v>
      </c>
      <c r="S1424" s="436">
        <f t="shared" ref="S1424" si="1526">J1425-J1429</f>
        <v>0</v>
      </c>
    </row>
    <row r="1425" spans="1:19" ht="13.5" thickBot="1">
      <c r="A1425" s="506">
        <f t="shared" si="1499"/>
        <v>0</v>
      </c>
      <c r="B1425" s="466" t="s">
        <v>235</v>
      </c>
      <c r="C1425" s="467"/>
      <c r="D1425" s="495"/>
      <c r="E1425" s="495"/>
      <c r="F1425" s="495"/>
      <c r="G1425" s="495"/>
      <c r="H1425" s="495"/>
      <c r="I1425" s="495"/>
      <c r="J1425" s="496"/>
      <c r="L1425" s="441" t="s">
        <v>226</v>
      </c>
      <c r="M1425" s="442"/>
      <c r="N1425" s="436">
        <f t="shared" ref="N1425:S1425" si="1527">N1426+N1427</f>
        <v>0</v>
      </c>
      <c r="O1425" s="436">
        <f t="shared" si="1527"/>
        <v>0</v>
      </c>
      <c r="P1425" s="436">
        <f t="shared" si="1527"/>
        <v>0</v>
      </c>
      <c r="Q1425" s="436">
        <f t="shared" si="1527"/>
        <v>0</v>
      </c>
      <c r="R1425" s="436">
        <f t="shared" si="1527"/>
        <v>0</v>
      </c>
      <c r="S1425" s="436">
        <f t="shared" si="1527"/>
        <v>0</v>
      </c>
    </row>
    <row r="1426" spans="1:19" ht="13.5" thickBot="1">
      <c r="A1426" s="506">
        <f t="shared" si="1499"/>
        <v>0</v>
      </c>
      <c r="B1426" s="466" t="s">
        <v>236</v>
      </c>
      <c r="C1426" s="467"/>
      <c r="D1426" s="497"/>
      <c r="E1426" s="497"/>
      <c r="F1426" s="497"/>
      <c r="G1426" s="497"/>
      <c r="H1426" s="497"/>
      <c r="I1426" s="497"/>
      <c r="J1426" s="498"/>
      <c r="L1426" s="447" t="s">
        <v>228</v>
      </c>
      <c r="M1426" s="436">
        <f>(D1425*D1427)-(D1429*D1431)</f>
        <v>0</v>
      </c>
      <c r="N1426" s="436">
        <f>(E1425*E1427)-(E1429*E1431)</f>
        <v>0</v>
      </c>
      <c r="O1426" s="436">
        <f t="shared" ref="O1426" si="1528">(F1425*F1427)-(F1429*F1431)</f>
        <v>0</v>
      </c>
      <c r="P1426" s="436">
        <f t="shared" ref="P1426" si="1529">(G1425*G1427)-(G1429*G1431)</f>
        <v>0</v>
      </c>
      <c r="Q1426" s="436">
        <f t="shared" ref="Q1426" si="1530">(H1425*H1427)-(H1429*H1431)</f>
        <v>0</v>
      </c>
      <c r="R1426" s="436">
        <f t="shared" ref="R1426" si="1531">(I1425*I1427)-(I1429*I1431)</f>
        <v>0</v>
      </c>
      <c r="S1426" s="436">
        <f t="shared" ref="S1426" si="1532">(J1425*J1427)-(J1429*J1431)</f>
        <v>0</v>
      </c>
    </row>
    <row r="1427" spans="1:19" ht="13.5" thickBot="1">
      <c r="A1427" s="506">
        <f t="shared" si="1499"/>
        <v>0</v>
      </c>
      <c r="B1427" s="468" t="s">
        <v>237</v>
      </c>
      <c r="C1427" s="466"/>
      <c r="D1427" s="469">
        <f t="shared" ref="D1427:J1427" si="1533">(13-ROUND(D1426,1))/12</f>
        <v>1.0833333333333333</v>
      </c>
      <c r="E1427" s="469">
        <f t="shared" si="1533"/>
        <v>1.0833333333333333</v>
      </c>
      <c r="F1427" s="469">
        <f t="shared" si="1533"/>
        <v>1.0833333333333333</v>
      </c>
      <c r="G1427" s="469">
        <f t="shared" si="1533"/>
        <v>1.0833333333333333</v>
      </c>
      <c r="H1427" s="469">
        <f t="shared" si="1533"/>
        <v>1.0833333333333333</v>
      </c>
      <c r="I1427" s="469">
        <f t="shared" si="1533"/>
        <v>1.0833333333333333</v>
      </c>
      <c r="J1427" s="470">
        <f t="shared" si="1533"/>
        <v>1.0833333333333333</v>
      </c>
      <c r="L1427" s="452" t="s">
        <v>230</v>
      </c>
      <c r="M1427" s="442"/>
      <c r="N1427" s="436">
        <f>D1425*(1-D1427)-D1429*(1-D1431)</f>
        <v>0</v>
      </c>
      <c r="O1427" s="436">
        <f t="shared" ref="O1427" si="1534">E1425*(1-E1427)-E1429*(1-E1431)</f>
        <v>0</v>
      </c>
      <c r="P1427" s="436">
        <f t="shared" ref="P1427" si="1535">F1425*(1-F1427)-F1429*(1-F1431)</f>
        <v>0</v>
      </c>
      <c r="Q1427" s="436">
        <f t="shared" ref="Q1427" si="1536">G1425*(1-G1427)-G1429*(1-G1431)</f>
        <v>0</v>
      </c>
      <c r="R1427" s="436">
        <f t="shared" ref="R1427" si="1537">H1425*(1-H1427)-H1429*(1-H1431)</f>
        <v>0</v>
      </c>
      <c r="S1427" s="436">
        <f t="shared" ref="S1427" si="1538">I1425*(1-I1427)-I1429*(1-I1431)</f>
        <v>0</v>
      </c>
    </row>
    <row r="1428" spans="1:19">
      <c r="A1428" s="506">
        <f t="shared" si="1499"/>
        <v>0</v>
      </c>
      <c r="B1428" s="471" t="s">
        <v>238</v>
      </c>
      <c r="C1428" s="471"/>
      <c r="D1428" s="472"/>
      <c r="E1428" s="473"/>
      <c r="F1428" s="473"/>
      <c r="G1428" s="473"/>
      <c r="H1428" s="473"/>
      <c r="I1428" s="473"/>
      <c r="J1428" s="474"/>
    </row>
    <row r="1429" spans="1:19">
      <c r="A1429" s="506">
        <f t="shared" si="1499"/>
        <v>0</v>
      </c>
      <c r="B1429" s="466" t="s">
        <v>239</v>
      </c>
      <c r="C1429" s="467"/>
      <c r="D1429" s="495"/>
      <c r="E1429" s="495"/>
      <c r="F1429" s="495"/>
      <c r="G1429" s="495"/>
      <c r="H1429" s="495"/>
      <c r="I1429" s="495"/>
      <c r="J1429" s="496"/>
    </row>
    <row r="1430" spans="1:19">
      <c r="A1430" s="506">
        <f t="shared" si="1499"/>
        <v>0</v>
      </c>
      <c r="B1430" s="466" t="s">
        <v>240</v>
      </c>
      <c r="C1430" s="467"/>
      <c r="D1430" s="497"/>
      <c r="E1430" s="497"/>
      <c r="F1430" s="497"/>
      <c r="G1430" s="497"/>
      <c r="H1430" s="497"/>
      <c r="I1430" s="497"/>
      <c r="J1430" s="498"/>
    </row>
    <row r="1431" spans="1:19" ht="13.5" thickBot="1">
      <c r="A1431" s="506">
        <f t="shared" si="1499"/>
        <v>0</v>
      </c>
      <c r="B1431" s="468" t="s">
        <v>241</v>
      </c>
      <c r="C1431" s="475">
        <f>(13-C1430)/12</f>
        <v>1.0833333333333333</v>
      </c>
      <c r="D1431" s="469">
        <f t="shared" ref="D1431:J1431" si="1539">(13-ROUND(D1430,1))/12</f>
        <v>1.0833333333333333</v>
      </c>
      <c r="E1431" s="469">
        <f t="shared" si="1539"/>
        <v>1.0833333333333333</v>
      </c>
      <c r="F1431" s="469">
        <f t="shared" si="1539"/>
        <v>1.0833333333333333</v>
      </c>
      <c r="G1431" s="469">
        <f t="shared" si="1539"/>
        <v>1.0833333333333333</v>
      </c>
      <c r="H1431" s="469">
        <f t="shared" si="1539"/>
        <v>1.0833333333333333</v>
      </c>
      <c r="I1431" s="469">
        <f t="shared" si="1539"/>
        <v>1.0833333333333333</v>
      </c>
      <c r="J1431" s="470">
        <f t="shared" si="1539"/>
        <v>1.0833333333333333</v>
      </c>
    </row>
    <row r="1432" spans="1:19">
      <c r="A1432" s="506">
        <f t="shared" si="1499"/>
        <v>0</v>
      </c>
      <c r="B1432" s="431" t="s">
        <v>242</v>
      </c>
      <c r="C1432" s="476"/>
      <c r="D1432" s="477">
        <f>DATE(D$25,INT(D1426),1+30*(D1426-INT(D1426)))</f>
        <v>44531</v>
      </c>
      <c r="E1432" s="477">
        <f t="shared" ref="E1432:J1432" si="1540">DATE(E$25,INT(E1426),1+30*(E1426-INT(E1426)))</f>
        <v>44896</v>
      </c>
      <c r="F1432" s="477">
        <f t="shared" si="1540"/>
        <v>45261</v>
      </c>
      <c r="G1432" s="477">
        <f t="shared" si="1540"/>
        <v>45627</v>
      </c>
      <c r="H1432" s="477">
        <f t="shared" si="1540"/>
        <v>45992</v>
      </c>
      <c r="I1432" s="477">
        <f t="shared" si="1540"/>
        <v>46357</v>
      </c>
      <c r="J1432" s="478">
        <f t="shared" si="1540"/>
        <v>46722</v>
      </c>
    </row>
    <row r="1433" spans="1:19" ht="13.5" thickBot="1">
      <c r="A1433" s="506">
        <f t="shared" si="1499"/>
        <v>0</v>
      </c>
      <c r="B1433" s="479" t="s">
        <v>243</v>
      </c>
      <c r="C1433" s="480">
        <f>DATE(C$25,INT(C1430),1+30*(C1430-INT(C1430)))</f>
        <v>44166</v>
      </c>
      <c r="D1433" s="481">
        <f>DATE(D$25,INT(D1430),1+30*(D1430-INT(D1430)))</f>
        <v>44531</v>
      </c>
      <c r="E1433" s="481">
        <f t="shared" ref="E1433:J1433" si="1541">DATE(E$25,INT(E1430),1+30*(E1430-INT(E1430)))</f>
        <v>44896</v>
      </c>
      <c r="F1433" s="481">
        <f t="shared" si="1541"/>
        <v>45261</v>
      </c>
      <c r="G1433" s="481">
        <f t="shared" si="1541"/>
        <v>45627</v>
      </c>
      <c r="H1433" s="481">
        <f t="shared" si="1541"/>
        <v>45992</v>
      </c>
      <c r="I1433" s="481">
        <f t="shared" si="1541"/>
        <v>46357</v>
      </c>
      <c r="J1433" s="482">
        <f t="shared" si="1541"/>
        <v>46722</v>
      </c>
    </row>
    <row r="1434" spans="1:19" ht="4.9000000000000004" customHeight="1" thickBot="1">
      <c r="A1434" s="506">
        <f t="shared" si="1499"/>
        <v>0</v>
      </c>
      <c r="B1434" s="430"/>
      <c r="C1434" s="430"/>
      <c r="D1434" s="430"/>
      <c r="E1434" s="430"/>
      <c r="F1434" s="430"/>
      <c r="G1434" s="430"/>
      <c r="H1434" s="430"/>
      <c r="I1434" s="430"/>
      <c r="J1434" s="438"/>
    </row>
    <row r="1435" spans="1:19" ht="13.5" hidden="1" thickBot="1">
      <c r="A1435" s="506">
        <f t="shared" si="1499"/>
        <v>0</v>
      </c>
      <c r="B1435" s="430"/>
      <c r="C1435" s="430"/>
      <c r="D1435" s="430"/>
      <c r="E1435" s="430"/>
      <c r="F1435" s="430"/>
      <c r="G1435" s="430"/>
      <c r="H1435" s="430"/>
      <c r="I1435" s="430"/>
      <c r="J1435" s="438"/>
    </row>
    <row r="1436" spans="1:19" ht="13.5" hidden="1" thickBot="1">
      <c r="A1436" s="506">
        <f t="shared" si="1499"/>
        <v>0</v>
      </c>
      <c r="B1436" s="438"/>
      <c r="C1436" s="438"/>
      <c r="D1436" s="438"/>
      <c r="E1436" s="438"/>
      <c r="F1436" s="438"/>
      <c r="G1436" s="438"/>
      <c r="H1436" s="438"/>
      <c r="I1436" s="438"/>
      <c r="J1436" s="438"/>
    </row>
    <row r="1437" spans="1:19" ht="13.5" hidden="1" thickBot="1">
      <c r="A1437" s="506">
        <f t="shared" si="1499"/>
        <v>0</v>
      </c>
      <c r="B1437" s="438"/>
      <c r="C1437" s="438"/>
      <c r="D1437" s="438"/>
      <c r="E1437" s="438"/>
      <c r="F1437" s="438"/>
      <c r="G1437" s="438"/>
      <c r="H1437" s="438"/>
      <c r="I1437" s="438"/>
      <c r="J1437" s="438"/>
    </row>
    <row r="1438" spans="1:19" ht="13.5" hidden="1" thickBot="1">
      <c r="A1438" s="506">
        <f t="shared" si="1499"/>
        <v>0</v>
      </c>
      <c r="B1438" s="438"/>
      <c r="C1438" s="438"/>
      <c r="D1438" s="438"/>
      <c r="E1438" s="438"/>
      <c r="F1438" s="438"/>
      <c r="G1438" s="438"/>
      <c r="H1438" s="438"/>
      <c r="I1438" s="438"/>
      <c r="J1438" s="438"/>
    </row>
    <row r="1439" spans="1:19" ht="13.5" hidden="1" thickBot="1">
      <c r="A1439" s="506">
        <f t="shared" si="1499"/>
        <v>0</v>
      </c>
      <c r="B1439" s="438"/>
      <c r="C1439" s="438"/>
      <c r="D1439" s="438"/>
      <c r="E1439" s="438"/>
      <c r="F1439" s="438"/>
      <c r="G1439" s="438"/>
      <c r="H1439" s="438"/>
      <c r="I1439" s="438"/>
      <c r="J1439" s="438"/>
    </row>
    <row r="1440" spans="1:19" ht="16.5" thickBot="1">
      <c r="A1440" s="506">
        <f t="shared" si="1499"/>
        <v>0</v>
      </c>
      <c r="B1440" s="494" t="s">
        <v>248</v>
      </c>
      <c r="C1440" s="461"/>
      <c r="D1440" s="462">
        <f t="shared" ref="D1440:J1440" si="1542">D$25</f>
        <v>2022</v>
      </c>
      <c r="E1440" s="462">
        <f t="shared" si="1542"/>
        <v>2023</v>
      </c>
      <c r="F1440" s="462">
        <f t="shared" si="1542"/>
        <v>2024</v>
      </c>
      <c r="G1440" s="462">
        <f t="shared" si="1542"/>
        <v>2025</v>
      </c>
      <c r="H1440" s="462">
        <f t="shared" si="1542"/>
        <v>2026</v>
      </c>
      <c r="I1440" s="462">
        <f t="shared" si="1542"/>
        <v>2027</v>
      </c>
      <c r="J1440" s="463">
        <f t="shared" si="1542"/>
        <v>2028</v>
      </c>
      <c r="L1440" s="508" t="str">
        <f>B1440</f>
        <v>Catégorie d'emploi 6 : xxx</v>
      </c>
      <c r="M1440" s="491">
        <v>2022</v>
      </c>
      <c r="N1440" s="492">
        <v>2023</v>
      </c>
      <c r="O1440" s="492">
        <v>2024</v>
      </c>
      <c r="P1440" s="492">
        <v>2025</v>
      </c>
      <c r="Q1440" s="492">
        <v>2026</v>
      </c>
      <c r="R1440" s="492">
        <v>2027</v>
      </c>
      <c r="S1440" s="493">
        <v>2028</v>
      </c>
    </row>
    <row r="1441" spans="1:19" ht="13.5" thickBot="1">
      <c r="A1441" s="506">
        <f t="shared" si="1499"/>
        <v>0</v>
      </c>
      <c r="B1441" s="464" t="s">
        <v>234</v>
      </c>
      <c r="C1441" s="464"/>
      <c r="D1441" s="438"/>
      <c r="E1441" s="438"/>
      <c r="F1441" s="438"/>
      <c r="G1441" s="438"/>
      <c r="H1441" s="438"/>
      <c r="I1441" s="438"/>
      <c r="J1441" s="465"/>
      <c r="L1441" s="435" t="s">
        <v>224</v>
      </c>
      <c r="M1441" s="436">
        <f>D1442-D1446</f>
        <v>0</v>
      </c>
      <c r="N1441" s="436">
        <f>E1442-E1446</f>
        <v>0</v>
      </c>
      <c r="O1441" s="436">
        <f t="shared" ref="O1441" si="1543">F1442-F1446</f>
        <v>0</v>
      </c>
      <c r="P1441" s="436">
        <f t="shared" ref="P1441" si="1544">G1442-G1446</f>
        <v>0</v>
      </c>
      <c r="Q1441" s="436">
        <f t="shared" ref="Q1441" si="1545">H1442-H1446</f>
        <v>0</v>
      </c>
      <c r="R1441" s="436">
        <f t="shared" ref="R1441" si="1546">I1442-I1446</f>
        <v>0</v>
      </c>
      <c r="S1441" s="436">
        <f t="shared" ref="S1441" si="1547">J1442-J1446</f>
        <v>0</v>
      </c>
    </row>
    <row r="1442" spans="1:19" ht="13.5" thickBot="1">
      <c r="A1442" s="506">
        <f t="shared" si="1499"/>
        <v>0</v>
      </c>
      <c r="B1442" s="466" t="s">
        <v>235</v>
      </c>
      <c r="C1442" s="467"/>
      <c r="D1442" s="495"/>
      <c r="E1442" s="495"/>
      <c r="F1442" s="495"/>
      <c r="G1442" s="495"/>
      <c r="H1442" s="495"/>
      <c r="I1442" s="495"/>
      <c r="J1442" s="496"/>
      <c r="L1442" s="441" t="s">
        <v>226</v>
      </c>
      <c r="M1442" s="442"/>
      <c r="N1442" s="436">
        <f t="shared" ref="N1442:S1442" si="1548">N1443+N1444</f>
        <v>0</v>
      </c>
      <c r="O1442" s="436">
        <f t="shared" si="1548"/>
        <v>0</v>
      </c>
      <c r="P1442" s="436">
        <f t="shared" si="1548"/>
        <v>0</v>
      </c>
      <c r="Q1442" s="436">
        <f t="shared" si="1548"/>
        <v>0</v>
      </c>
      <c r="R1442" s="436">
        <f t="shared" si="1548"/>
        <v>0</v>
      </c>
      <c r="S1442" s="436">
        <f t="shared" si="1548"/>
        <v>0</v>
      </c>
    </row>
    <row r="1443" spans="1:19" ht="13.5" thickBot="1">
      <c r="A1443" s="506">
        <f t="shared" si="1499"/>
        <v>0</v>
      </c>
      <c r="B1443" s="466" t="s">
        <v>236</v>
      </c>
      <c r="C1443" s="467"/>
      <c r="D1443" s="497"/>
      <c r="E1443" s="497"/>
      <c r="F1443" s="497"/>
      <c r="G1443" s="497"/>
      <c r="H1443" s="497"/>
      <c r="I1443" s="497"/>
      <c r="J1443" s="498"/>
      <c r="L1443" s="447" t="s">
        <v>228</v>
      </c>
      <c r="M1443" s="436">
        <f>(D1442*D1444)-(D1446*D1448)</f>
        <v>0</v>
      </c>
      <c r="N1443" s="436">
        <f>(E1442*E1444)-(E1446*E1448)</f>
        <v>0</v>
      </c>
      <c r="O1443" s="436">
        <f t="shared" ref="O1443" si="1549">(F1442*F1444)-(F1446*F1448)</f>
        <v>0</v>
      </c>
      <c r="P1443" s="436">
        <f t="shared" ref="P1443" si="1550">(G1442*G1444)-(G1446*G1448)</f>
        <v>0</v>
      </c>
      <c r="Q1443" s="436">
        <f t="shared" ref="Q1443" si="1551">(H1442*H1444)-(H1446*H1448)</f>
        <v>0</v>
      </c>
      <c r="R1443" s="436">
        <f t="shared" ref="R1443" si="1552">(I1442*I1444)-(I1446*I1448)</f>
        <v>0</v>
      </c>
      <c r="S1443" s="436">
        <f t="shared" ref="S1443" si="1553">(J1442*J1444)-(J1446*J1448)</f>
        <v>0</v>
      </c>
    </row>
    <row r="1444" spans="1:19" ht="13.5" thickBot="1">
      <c r="A1444" s="506">
        <f t="shared" si="1499"/>
        <v>0</v>
      </c>
      <c r="B1444" s="468" t="s">
        <v>237</v>
      </c>
      <c r="C1444" s="466"/>
      <c r="D1444" s="469">
        <f t="shared" ref="D1444:J1444" si="1554">(13-ROUND(D1443,1))/12</f>
        <v>1.0833333333333333</v>
      </c>
      <c r="E1444" s="469">
        <f t="shared" si="1554"/>
        <v>1.0833333333333333</v>
      </c>
      <c r="F1444" s="469">
        <f t="shared" si="1554"/>
        <v>1.0833333333333333</v>
      </c>
      <c r="G1444" s="469">
        <f t="shared" si="1554"/>
        <v>1.0833333333333333</v>
      </c>
      <c r="H1444" s="469">
        <f t="shared" si="1554"/>
        <v>1.0833333333333333</v>
      </c>
      <c r="I1444" s="469">
        <f t="shared" si="1554"/>
        <v>1.0833333333333333</v>
      </c>
      <c r="J1444" s="470">
        <f t="shared" si="1554"/>
        <v>1.0833333333333333</v>
      </c>
      <c r="L1444" s="452" t="s">
        <v>230</v>
      </c>
      <c r="M1444" s="442"/>
      <c r="N1444" s="436">
        <f>D1442*(1-D1444)-D1446*(1-D1448)</f>
        <v>0</v>
      </c>
      <c r="O1444" s="436">
        <f t="shared" ref="O1444" si="1555">E1442*(1-E1444)-E1446*(1-E1448)</f>
        <v>0</v>
      </c>
      <c r="P1444" s="436">
        <f t="shared" ref="P1444" si="1556">F1442*(1-F1444)-F1446*(1-F1448)</f>
        <v>0</v>
      </c>
      <c r="Q1444" s="436">
        <f t="shared" ref="Q1444" si="1557">G1442*(1-G1444)-G1446*(1-G1448)</f>
        <v>0</v>
      </c>
      <c r="R1444" s="436">
        <f t="shared" ref="R1444" si="1558">H1442*(1-H1444)-H1446*(1-H1448)</f>
        <v>0</v>
      </c>
      <c r="S1444" s="436">
        <f t="shared" ref="S1444" si="1559">I1442*(1-I1444)-I1446*(1-I1448)</f>
        <v>0</v>
      </c>
    </row>
    <row r="1445" spans="1:19">
      <c r="A1445" s="506">
        <f t="shared" si="1499"/>
        <v>0</v>
      </c>
      <c r="B1445" s="471" t="s">
        <v>238</v>
      </c>
      <c r="C1445" s="471"/>
      <c r="D1445" s="472"/>
      <c r="E1445" s="473"/>
      <c r="F1445" s="473"/>
      <c r="G1445" s="473"/>
      <c r="H1445" s="473"/>
      <c r="I1445" s="473"/>
      <c r="J1445" s="474"/>
    </row>
    <row r="1446" spans="1:19">
      <c r="A1446" s="506">
        <f t="shared" si="1499"/>
        <v>0</v>
      </c>
      <c r="B1446" s="466" t="s">
        <v>239</v>
      </c>
      <c r="C1446" s="467"/>
      <c r="D1446" s="495"/>
      <c r="E1446" s="495"/>
      <c r="F1446" s="495"/>
      <c r="G1446" s="495"/>
      <c r="H1446" s="495"/>
      <c r="I1446" s="495"/>
      <c r="J1446" s="496"/>
    </row>
    <row r="1447" spans="1:19">
      <c r="A1447" s="506">
        <f t="shared" si="1499"/>
        <v>0</v>
      </c>
      <c r="B1447" s="466" t="s">
        <v>240</v>
      </c>
      <c r="C1447" s="467"/>
      <c r="D1447" s="497"/>
      <c r="E1447" s="497"/>
      <c r="F1447" s="497"/>
      <c r="G1447" s="497"/>
      <c r="H1447" s="497"/>
      <c r="I1447" s="497"/>
      <c r="J1447" s="498"/>
    </row>
    <row r="1448" spans="1:19" ht="13.5" thickBot="1">
      <c r="A1448" s="506">
        <f t="shared" si="1499"/>
        <v>0</v>
      </c>
      <c r="B1448" s="468" t="s">
        <v>241</v>
      </c>
      <c r="C1448" s="475">
        <f>(13-C1447)/12</f>
        <v>1.0833333333333333</v>
      </c>
      <c r="D1448" s="469">
        <f t="shared" ref="D1448:J1448" si="1560">(13-ROUND(D1447,1))/12</f>
        <v>1.0833333333333333</v>
      </c>
      <c r="E1448" s="469">
        <f t="shared" si="1560"/>
        <v>1.0833333333333333</v>
      </c>
      <c r="F1448" s="469">
        <f t="shared" si="1560"/>
        <v>1.0833333333333333</v>
      </c>
      <c r="G1448" s="469">
        <f t="shared" si="1560"/>
        <v>1.0833333333333333</v>
      </c>
      <c r="H1448" s="469">
        <f t="shared" si="1560"/>
        <v>1.0833333333333333</v>
      </c>
      <c r="I1448" s="469">
        <f t="shared" si="1560"/>
        <v>1.0833333333333333</v>
      </c>
      <c r="J1448" s="470">
        <f t="shared" si="1560"/>
        <v>1.0833333333333333</v>
      </c>
    </row>
    <row r="1449" spans="1:19">
      <c r="A1449" s="506">
        <f t="shared" si="1499"/>
        <v>0</v>
      </c>
      <c r="B1449" s="431" t="s">
        <v>242</v>
      </c>
      <c r="C1449" s="476"/>
      <c r="D1449" s="477">
        <f>DATE(D$25,INT(D1443),1+30*(D1443-INT(D1443)))</f>
        <v>44531</v>
      </c>
      <c r="E1449" s="477">
        <f t="shared" ref="E1449:J1449" si="1561">DATE(E$25,INT(E1443),1+30*(E1443-INT(E1443)))</f>
        <v>44896</v>
      </c>
      <c r="F1449" s="477">
        <f t="shared" si="1561"/>
        <v>45261</v>
      </c>
      <c r="G1449" s="477">
        <f t="shared" si="1561"/>
        <v>45627</v>
      </c>
      <c r="H1449" s="477">
        <f t="shared" si="1561"/>
        <v>45992</v>
      </c>
      <c r="I1449" s="477">
        <f t="shared" si="1561"/>
        <v>46357</v>
      </c>
      <c r="J1449" s="478">
        <f t="shared" si="1561"/>
        <v>46722</v>
      </c>
    </row>
    <row r="1450" spans="1:19" ht="13.5" thickBot="1">
      <c r="A1450" s="506">
        <f t="shared" si="1499"/>
        <v>0</v>
      </c>
      <c r="B1450" s="479" t="s">
        <v>243</v>
      </c>
      <c r="C1450" s="480">
        <f>DATE(C$25,INT(C1447),1+30*(C1447-INT(C1447)))</f>
        <v>44166</v>
      </c>
      <c r="D1450" s="481">
        <f>DATE(D$25,INT(D1447),1+30*(D1447-INT(D1447)))</f>
        <v>44531</v>
      </c>
      <c r="E1450" s="481">
        <f t="shared" ref="E1450:J1450" si="1562">DATE(E$25,INT(E1447),1+30*(E1447-INT(E1447)))</f>
        <v>44896</v>
      </c>
      <c r="F1450" s="481">
        <f t="shared" si="1562"/>
        <v>45261</v>
      </c>
      <c r="G1450" s="481">
        <f t="shared" si="1562"/>
        <v>45627</v>
      </c>
      <c r="H1450" s="481">
        <f t="shared" si="1562"/>
        <v>45992</v>
      </c>
      <c r="I1450" s="481">
        <f t="shared" si="1562"/>
        <v>46357</v>
      </c>
      <c r="J1450" s="482">
        <f t="shared" si="1562"/>
        <v>46722</v>
      </c>
    </row>
    <row r="1451" spans="1:19" ht="6" customHeight="1" thickBot="1">
      <c r="A1451" s="506">
        <f t="shared" si="1499"/>
        <v>0</v>
      </c>
      <c r="B1451" s="430"/>
      <c r="C1451" s="430"/>
      <c r="D1451" s="430"/>
      <c r="E1451" s="430"/>
      <c r="F1451" s="430"/>
      <c r="G1451" s="430"/>
      <c r="H1451" s="430"/>
      <c r="I1451" s="430"/>
      <c r="J1451" s="438"/>
    </row>
    <row r="1452" spans="1:19" ht="13.5" hidden="1" thickBot="1">
      <c r="A1452" s="506">
        <f t="shared" si="1499"/>
        <v>0</v>
      </c>
      <c r="B1452" s="430"/>
      <c r="C1452" s="430"/>
      <c r="D1452" s="430"/>
      <c r="E1452" s="430"/>
      <c r="F1452" s="430"/>
      <c r="G1452" s="430"/>
      <c r="H1452" s="430"/>
      <c r="I1452" s="430"/>
      <c r="J1452" s="438"/>
    </row>
    <row r="1453" spans="1:19" ht="13.5" hidden="1" thickBot="1">
      <c r="A1453" s="506">
        <f t="shared" si="1499"/>
        <v>0</v>
      </c>
      <c r="B1453" s="485"/>
      <c r="C1453" s="438"/>
      <c r="D1453" s="438"/>
      <c r="E1453" s="486"/>
      <c r="F1453" s="486"/>
      <c r="G1453" s="486"/>
      <c r="H1453" s="486"/>
      <c r="I1453" s="486"/>
      <c r="J1453" s="486"/>
    </row>
    <row r="1454" spans="1:19" ht="13.5" hidden="1" thickBot="1">
      <c r="A1454" s="506">
        <f t="shared" si="1499"/>
        <v>0</v>
      </c>
      <c r="B1454" s="485"/>
      <c r="C1454" s="438"/>
      <c r="D1454" s="438"/>
      <c r="E1454" s="486"/>
      <c r="F1454" s="486"/>
      <c r="G1454" s="486"/>
      <c r="H1454" s="486"/>
      <c r="I1454" s="486"/>
      <c r="J1454" s="486"/>
    </row>
    <row r="1455" spans="1:19" ht="13.5" hidden="1" thickBot="1">
      <c r="A1455" s="506">
        <f t="shared" si="1499"/>
        <v>0</v>
      </c>
      <c r="B1455" s="485"/>
      <c r="C1455" s="438"/>
      <c r="D1455" s="438"/>
      <c r="E1455" s="486"/>
      <c r="F1455" s="486"/>
      <c r="G1455" s="486"/>
      <c r="H1455" s="486"/>
      <c r="I1455" s="486"/>
      <c r="J1455" s="486"/>
    </row>
    <row r="1456" spans="1:19" ht="13.5" hidden="1" thickBot="1">
      <c r="A1456" s="506">
        <f t="shared" si="1499"/>
        <v>0</v>
      </c>
      <c r="B1456" s="487"/>
      <c r="C1456" s="438"/>
      <c r="D1456" s="438"/>
      <c r="E1456" s="469"/>
      <c r="F1456" s="469"/>
      <c r="G1456" s="469"/>
      <c r="H1456" s="469"/>
      <c r="I1456" s="469"/>
      <c r="J1456" s="469"/>
    </row>
    <row r="1457" spans="1:19" ht="16.5" thickBot="1">
      <c r="A1457" s="506">
        <f t="shared" si="1499"/>
        <v>0</v>
      </c>
      <c r="B1457" s="494" t="s">
        <v>249</v>
      </c>
      <c r="C1457" s="461"/>
      <c r="D1457" s="462">
        <f t="shared" ref="D1457:J1457" si="1563">D$25</f>
        <v>2022</v>
      </c>
      <c r="E1457" s="462">
        <f t="shared" si="1563"/>
        <v>2023</v>
      </c>
      <c r="F1457" s="462">
        <f t="shared" si="1563"/>
        <v>2024</v>
      </c>
      <c r="G1457" s="462">
        <f t="shared" si="1563"/>
        <v>2025</v>
      </c>
      <c r="H1457" s="462">
        <f t="shared" si="1563"/>
        <v>2026</v>
      </c>
      <c r="I1457" s="462">
        <f t="shared" si="1563"/>
        <v>2027</v>
      </c>
      <c r="J1457" s="463">
        <f t="shared" si="1563"/>
        <v>2028</v>
      </c>
      <c r="L1457" s="508" t="str">
        <f>B1457</f>
        <v>Catégorie d'emploi 7 : xxx</v>
      </c>
      <c r="M1457" s="491">
        <v>2022</v>
      </c>
      <c r="N1457" s="492">
        <v>2023</v>
      </c>
      <c r="O1457" s="492">
        <v>2024</v>
      </c>
      <c r="P1457" s="492">
        <v>2025</v>
      </c>
      <c r="Q1457" s="492">
        <v>2026</v>
      </c>
      <c r="R1457" s="492">
        <v>2027</v>
      </c>
      <c r="S1457" s="493">
        <v>2028</v>
      </c>
    </row>
    <row r="1458" spans="1:19" ht="13.5" thickBot="1">
      <c r="A1458" s="506">
        <f t="shared" si="1499"/>
        <v>0</v>
      </c>
      <c r="B1458" s="464" t="s">
        <v>234</v>
      </c>
      <c r="C1458" s="464"/>
      <c r="D1458" s="438"/>
      <c r="E1458" s="438"/>
      <c r="F1458" s="438"/>
      <c r="G1458" s="438"/>
      <c r="H1458" s="438"/>
      <c r="I1458" s="438"/>
      <c r="J1458" s="465"/>
      <c r="L1458" s="435" t="s">
        <v>224</v>
      </c>
      <c r="M1458" s="436">
        <f>D1459-D1463</f>
        <v>0</v>
      </c>
      <c r="N1458" s="436">
        <f>E1459-E1463</f>
        <v>0</v>
      </c>
      <c r="O1458" s="436">
        <f t="shared" ref="O1458" si="1564">F1459-F1463</f>
        <v>0</v>
      </c>
      <c r="P1458" s="436">
        <f t="shared" ref="P1458" si="1565">G1459-G1463</f>
        <v>0</v>
      </c>
      <c r="Q1458" s="436">
        <f t="shared" ref="Q1458" si="1566">H1459-H1463</f>
        <v>0</v>
      </c>
      <c r="R1458" s="436">
        <f t="shared" ref="R1458" si="1567">I1459-I1463</f>
        <v>0</v>
      </c>
      <c r="S1458" s="436">
        <f t="shared" ref="S1458" si="1568">J1459-J1463</f>
        <v>0</v>
      </c>
    </row>
    <row r="1459" spans="1:19" ht="13.5" thickBot="1">
      <c r="A1459" s="506">
        <f t="shared" si="1499"/>
        <v>0</v>
      </c>
      <c r="B1459" s="466" t="s">
        <v>235</v>
      </c>
      <c r="C1459" s="467"/>
      <c r="D1459" s="495"/>
      <c r="E1459" s="495"/>
      <c r="F1459" s="495"/>
      <c r="G1459" s="495"/>
      <c r="H1459" s="495"/>
      <c r="I1459" s="495"/>
      <c r="J1459" s="496"/>
      <c r="L1459" s="441" t="s">
        <v>226</v>
      </c>
      <c r="M1459" s="442"/>
      <c r="N1459" s="436">
        <f t="shared" ref="N1459:S1459" si="1569">N1460+N1461</f>
        <v>0</v>
      </c>
      <c r="O1459" s="436">
        <f t="shared" si="1569"/>
        <v>0</v>
      </c>
      <c r="P1459" s="436">
        <f t="shared" si="1569"/>
        <v>0</v>
      </c>
      <c r="Q1459" s="436">
        <f t="shared" si="1569"/>
        <v>0</v>
      </c>
      <c r="R1459" s="436">
        <f t="shared" si="1569"/>
        <v>0</v>
      </c>
      <c r="S1459" s="436">
        <f t="shared" si="1569"/>
        <v>0</v>
      </c>
    </row>
    <row r="1460" spans="1:19" ht="13.5" thickBot="1">
      <c r="A1460" s="506">
        <f t="shared" si="1499"/>
        <v>0</v>
      </c>
      <c r="B1460" s="466" t="s">
        <v>236</v>
      </c>
      <c r="C1460" s="467"/>
      <c r="D1460" s="497"/>
      <c r="E1460" s="497"/>
      <c r="F1460" s="497"/>
      <c r="G1460" s="497"/>
      <c r="H1460" s="497"/>
      <c r="I1460" s="497"/>
      <c r="J1460" s="498"/>
      <c r="L1460" s="447" t="s">
        <v>228</v>
      </c>
      <c r="M1460" s="436">
        <f>(D1459*D1461)-(D1463*D1465)</f>
        <v>0</v>
      </c>
      <c r="N1460" s="436">
        <f>(E1459*E1461)-(E1463*E1465)</f>
        <v>0</v>
      </c>
      <c r="O1460" s="436">
        <f t="shared" ref="O1460" si="1570">(F1459*F1461)-(F1463*F1465)</f>
        <v>0</v>
      </c>
      <c r="P1460" s="436">
        <f t="shared" ref="P1460" si="1571">(G1459*G1461)-(G1463*G1465)</f>
        <v>0</v>
      </c>
      <c r="Q1460" s="436">
        <f t="shared" ref="Q1460" si="1572">(H1459*H1461)-(H1463*H1465)</f>
        <v>0</v>
      </c>
      <c r="R1460" s="436">
        <f t="shared" ref="R1460" si="1573">(I1459*I1461)-(I1463*I1465)</f>
        <v>0</v>
      </c>
      <c r="S1460" s="436">
        <f t="shared" ref="S1460" si="1574">(J1459*J1461)-(J1463*J1465)</f>
        <v>0</v>
      </c>
    </row>
    <row r="1461" spans="1:19" ht="13.5" thickBot="1">
      <c r="A1461" s="506">
        <f t="shared" si="1499"/>
        <v>0</v>
      </c>
      <c r="B1461" s="468" t="s">
        <v>237</v>
      </c>
      <c r="C1461" s="466"/>
      <c r="D1461" s="469">
        <f t="shared" ref="D1461:J1461" si="1575">(13-ROUND(D1460,1))/12</f>
        <v>1.0833333333333333</v>
      </c>
      <c r="E1461" s="469">
        <f t="shared" si="1575"/>
        <v>1.0833333333333333</v>
      </c>
      <c r="F1461" s="469">
        <f t="shared" si="1575"/>
        <v>1.0833333333333333</v>
      </c>
      <c r="G1461" s="469">
        <f t="shared" si="1575"/>
        <v>1.0833333333333333</v>
      </c>
      <c r="H1461" s="469">
        <f t="shared" si="1575"/>
        <v>1.0833333333333333</v>
      </c>
      <c r="I1461" s="469">
        <f t="shared" si="1575"/>
        <v>1.0833333333333333</v>
      </c>
      <c r="J1461" s="470">
        <f t="shared" si="1575"/>
        <v>1.0833333333333333</v>
      </c>
      <c r="L1461" s="452" t="s">
        <v>230</v>
      </c>
      <c r="M1461" s="442"/>
      <c r="N1461" s="436">
        <f>D1459*(1-D1461)-D1463*(1-D1465)</f>
        <v>0</v>
      </c>
      <c r="O1461" s="436">
        <f t="shared" ref="O1461" si="1576">E1459*(1-E1461)-E1463*(1-E1465)</f>
        <v>0</v>
      </c>
      <c r="P1461" s="436">
        <f t="shared" ref="P1461" si="1577">F1459*(1-F1461)-F1463*(1-F1465)</f>
        <v>0</v>
      </c>
      <c r="Q1461" s="436">
        <f t="shared" ref="Q1461" si="1578">G1459*(1-G1461)-G1463*(1-G1465)</f>
        <v>0</v>
      </c>
      <c r="R1461" s="436">
        <f t="shared" ref="R1461" si="1579">H1459*(1-H1461)-H1463*(1-H1465)</f>
        <v>0</v>
      </c>
      <c r="S1461" s="436">
        <f t="shared" ref="S1461" si="1580">I1459*(1-I1461)-I1463*(1-I1465)</f>
        <v>0</v>
      </c>
    </row>
    <row r="1462" spans="1:19">
      <c r="A1462" s="506">
        <f t="shared" si="1499"/>
        <v>0</v>
      </c>
      <c r="B1462" s="471" t="s">
        <v>238</v>
      </c>
      <c r="C1462" s="471"/>
      <c r="D1462" s="472"/>
      <c r="E1462" s="473"/>
      <c r="F1462" s="473"/>
      <c r="G1462" s="473"/>
      <c r="H1462" s="473"/>
      <c r="I1462" s="473"/>
      <c r="J1462" s="474"/>
    </row>
    <row r="1463" spans="1:19">
      <c r="A1463" s="506">
        <f t="shared" si="1499"/>
        <v>0</v>
      </c>
      <c r="B1463" s="466" t="s">
        <v>239</v>
      </c>
      <c r="C1463" s="467"/>
      <c r="D1463" s="495"/>
      <c r="E1463" s="495"/>
      <c r="F1463" s="495"/>
      <c r="G1463" s="495"/>
      <c r="H1463" s="495"/>
      <c r="I1463" s="495"/>
      <c r="J1463" s="496"/>
    </row>
    <row r="1464" spans="1:19">
      <c r="A1464" s="506">
        <f t="shared" si="1499"/>
        <v>0</v>
      </c>
      <c r="B1464" s="466" t="s">
        <v>240</v>
      </c>
      <c r="C1464" s="467"/>
      <c r="D1464" s="497"/>
      <c r="E1464" s="497"/>
      <c r="F1464" s="497"/>
      <c r="G1464" s="497"/>
      <c r="H1464" s="497"/>
      <c r="I1464" s="497"/>
      <c r="J1464" s="498"/>
    </row>
    <row r="1465" spans="1:19" ht="13.5" thickBot="1">
      <c r="A1465" s="506">
        <f t="shared" ref="A1465:A1528" si="1581">A1464</f>
        <v>0</v>
      </c>
      <c r="B1465" s="468" t="s">
        <v>241</v>
      </c>
      <c r="C1465" s="475">
        <f>(13-C1464)/12</f>
        <v>1.0833333333333333</v>
      </c>
      <c r="D1465" s="469">
        <f t="shared" ref="D1465:J1465" si="1582">(13-ROUND(D1464,1))/12</f>
        <v>1.0833333333333333</v>
      </c>
      <c r="E1465" s="469">
        <f t="shared" si="1582"/>
        <v>1.0833333333333333</v>
      </c>
      <c r="F1465" s="469">
        <f t="shared" si="1582"/>
        <v>1.0833333333333333</v>
      </c>
      <c r="G1465" s="469">
        <f t="shared" si="1582"/>
        <v>1.0833333333333333</v>
      </c>
      <c r="H1465" s="469">
        <f t="shared" si="1582"/>
        <v>1.0833333333333333</v>
      </c>
      <c r="I1465" s="469">
        <f t="shared" si="1582"/>
        <v>1.0833333333333333</v>
      </c>
      <c r="J1465" s="470">
        <f t="shared" si="1582"/>
        <v>1.0833333333333333</v>
      </c>
    </row>
    <row r="1466" spans="1:19">
      <c r="A1466" s="506">
        <f t="shared" si="1581"/>
        <v>0</v>
      </c>
      <c r="B1466" s="431" t="s">
        <v>242</v>
      </c>
      <c r="C1466" s="476"/>
      <c r="D1466" s="477">
        <f>DATE(D$25,INT(D1460),1+30*(D1460-INT(D1460)))</f>
        <v>44531</v>
      </c>
      <c r="E1466" s="477">
        <f t="shared" ref="E1466:J1466" si="1583">DATE(E$25,INT(E1460),1+30*(E1460-INT(E1460)))</f>
        <v>44896</v>
      </c>
      <c r="F1466" s="477">
        <f t="shared" si="1583"/>
        <v>45261</v>
      </c>
      <c r="G1466" s="477">
        <f t="shared" si="1583"/>
        <v>45627</v>
      </c>
      <c r="H1466" s="477">
        <f t="shared" si="1583"/>
        <v>45992</v>
      </c>
      <c r="I1466" s="477">
        <f t="shared" si="1583"/>
        <v>46357</v>
      </c>
      <c r="J1466" s="478">
        <f t="shared" si="1583"/>
        <v>46722</v>
      </c>
    </row>
    <row r="1467" spans="1:19" ht="13.5" thickBot="1">
      <c r="A1467" s="506">
        <f t="shared" si="1581"/>
        <v>0</v>
      </c>
      <c r="B1467" s="479" t="s">
        <v>243</v>
      </c>
      <c r="C1467" s="480">
        <f>DATE(C$25,INT(C1464),1+30*(C1464-INT(C1464)))</f>
        <v>44166</v>
      </c>
      <c r="D1467" s="481">
        <f>DATE(D$25,INT(D1464),1+30*(D1464-INT(D1464)))</f>
        <v>44531</v>
      </c>
      <c r="E1467" s="481">
        <f t="shared" ref="E1467:J1467" si="1584">DATE(E$25,INT(E1464),1+30*(E1464-INT(E1464)))</f>
        <v>44896</v>
      </c>
      <c r="F1467" s="481">
        <f t="shared" si="1584"/>
        <v>45261</v>
      </c>
      <c r="G1467" s="481">
        <f t="shared" si="1584"/>
        <v>45627</v>
      </c>
      <c r="H1467" s="481">
        <f t="shared" si="1584"/>
        <v>45992</v>
      </c>
      <c r="I1467" s="481">
        <f t="shared" si="1584"/>
        <v>46357</v>
      </c>
      <c r="J1467" s="482">
        <f t="shared" si="1584"/>
        <v>46722</v>
      </c>
    </row>
    <row r="1468" spans="1:19" ht="4.9000000000000004" customHeight="1" thickBot="1">
      <c r="A1468" s="506">
        <f t="shared" si="1581"/>
        <v>0</v>
      </c>
      <c r="B1468" s="430"/>
      <c r="C1468" s="430"/>
      <c r="D1468" s="430"/>
      <c r="E1468" s="430"/>
      <c r="F1468" s="430"/>
      <c r="G1468" s="430"/>
      <c r="H1468" s="430"/>
      <c r="I1468" s="430"/>
      <c r="J1468" s="438"/>
    </row>
    <row r="1469" spans="1:19" ht="13.5" hidden="1" thickBot="1">
      <c r="A1469" s="506">
        <f t="shared" si="1581"/>
        <v>0</v>
      </c>
      <c r="B1469" s="430"/>
      <c r="C1469" s="430"/>
      <c r="D1469" s="430"/>
      <c r="E1469" s="430"/>
      <c r="F1469" s="430"/>
      <c r="G1469" s="430"/>
      <c r="H1469" s="430"/>
      <c r="I1469" s="430"/>
      <c r="J1469" s="438"/>
    </row>
    <row r="1470" spans="1:19" ht="13.5" hidden="1" thickBot="1">
      <c r="A1470" s="506">
        <f t="shared" si="1581"/>
        <v>0</v>
      </c>
      <c r="B1470" s="485"/>
      <c r="C1470" s="438"/>
      <c r="D1470" s="438"/>
      <c r="E1470" s="486"/>
      <c r="F1470" s="486"/>
      <c r="G1470" s="486"/>
      <c r="H1470" s="486"/>
      <c r="I1470" s="486"/>
      <c r="J1470" s="486"/>
    </row>
    <row r="1471" spans="1:19" ht="13.5" hidden="1" thickBot="1">
      <c r="A1471" s="506">
        <f t="shared" si="1581"/>
        <v>0</v>
      </c>
      <c r="B1471" s="485"/>
      <c r="C1471" s="438"/>
      <c r="D1471" s="438"/>
      <c r="E1471" s="486"/>
      <c r="F1471" s="486"/>
      <c r="G1471" s="486"/>
      <c r="H1471" s="486"/>
      <c r="I1471" s="486"/>
      <c r="J1471" s="486"/>
    </row>
    <row r="1472" spans="1:19" ht="13.5" hidden="1" thickBot="1">
      <c r="A1472" s="506">
        <f t="shared" si="1581"/>
        <v>0</v>
      </c>
      <c r="B1472" s="485"/>
      <c r="C1472" s="438"/>
      <c r="D1472" s="438"/>
      <c r="E1472" s="486"/>
      <c r="F1472" s="486"/>
      <c r="G1472" s="486"/>
      <c r="H1472" s="486"/>
      <c r="I1472" s="486"/>
      <c r="J1472" s="486"/>
    </row>
    <row r="1473" spans="1:19" ht="13.5" hidden="1" thickBot="1">
      <c r="A1473" s="506">
        <f t="shared" si="1581"/>
        <v>0</v>
      </c>
      <c r="B1473" s="487"/>
      <c r="C1473" s="438"/>
      <c r="D1473" s="438"/>
      <c r="E1473" s="469"/>
      <c r="F1473" s="469"/>
      <c r="G1473" s="469"/>
      <c r="H1473" s="469"/>
      <c r="I1473" s="469"/>
      <c r="J1473" s="469"/>
    </row>
    <row r="1474" spans="1:19" ht="16.5" thickBot="1">
      <c r="A1474" s="506">
        <f t="shared" si="1581"/>
        <v>0</v>
      </c>
      <c r="B1474" s="494" t="s">
        <v>250</v>
      </c>
      <c r="C1474" s="461"/>
      <c r="D1474" s="462">
        <f t="shared" ref="D1474:J1474" si="1585">D$25</f>
        <v>2022</v>
      </c>
      <c r="E1474" s="462">
        <f t="shared" si="1585"/>
        <v>2023</v>
      </c>
      <c r="F1474" s="462">
        <f t="shared" si="1585"/>
        <v>2024</v>
      </c>
      <c r="G1474" s="462">
        <f t="shared" si="1585"/>
        <v>2025</v>
      </c>
      <c r="H1474" s="462">
        <f t="shared" si="1585"/>
        <v>2026</v>
      </c>
      <c r="I1474" s="462">
        <f t="shared" si="1585"/>
        <v>2027</v>
      </c>
      <c r="J1474" s="463">
        <f t="shared" si="1585"/>
        <v>2028</v>
      </c>
      <c r="L1474" s="508" t="str">
        <f>B1474</f>
        <v>Catégorie d'emploi 8 : xxx</v>
      </c>
      <c r="M1474" s="491">
        <v>2022</v>
      </c>
      <c r="N1474" s="492">
        <v>2023</v>
      </c>
      <c r="O1474" s="492">
        <v>2024</v>
      </c>
      <c r="P1474" s="492">
        <v>2025</v>
      </c>
      <c r="Q1474" s="492">
        <v>2026</v>
      </c>
      <c r="R1474" s="492">
        <v>2027</v>
      </c>
      <c r="S1474" s="493">
        <v>2028</v>
      </c>
    </row>
    <row r="1475" spans="1:19" ht="13.5" thickBot="1">
      <c r="A1475" s="506">
        <f t="shared" si="1581"/>
        <v>0</v>
      </c>
      <c r="B1475" s="464" t="s">
        <v>234</v>
      </c>
      <c r="C1475" s="464"/>
      <c r="D1475" s="438"/>
      <c r="E1475" s="438"/>
      <c r="F1475" s="438"/>
      <c r="G1475" s="438"/>
      <c r="H1475" s="438"/>
      <c r="I1475" s="438"/>
      <c r="J1475" s="465"/>
      <c r="L1475" s="435" t="s">
        <v>224</v>
      </c>
      <c r="M1475" s="436">
        <f>D1476-D1480</f>
        <v>0</v>
      </c>
      <c r="N1475" s="436">
        <f>E1476-E1480</f>
        <v>0</v>
      </c>
      <c r="O1475" s="436">
        <f t="shared" ref="O1475" si="1586">F1476-F1480</f>
        <v>0</v>
      </c>
      <c r="P1475" s="436">
        <f t="shared" ref="P1475" si="1587">G1476-G1480</f>
        <v>0</v>
      </c>
      <c r="Q1475" s="436">
        <f t="shared" ref="Q1475" si="1588">H1476-H1480</f>
        <v>0</v>
      </c>
      <c r="R1475" s="436">
        <f t="shared" ref="R1475" si="1589">I1476-I1480</f>
        <v>0</v>
      </c>
      <c r="S1475" s="436">
        <f t="shared" ref="S1475" si="1590">J1476-J1480</f>
        <v>0</v>
      </c>
    </row>
    <row r="1476" spans="1:19" ht="13.5" thickBot="1">
      <c r="A1476" s="506">
        <f t="shared" si="1581"/>
        <v>0</v>
      </c>
      <c r="B1476" s="466" t="s">
        <v>235</v>
      </c>
      <c r="C1476" s="467"/>
      <c r="D1476" s="495"/>
      <c r="E1476" s="495"/>
      <c r="F1476" s="495"/>
      <c r="G1476" s="495"/>
      <c r="H1476" s="495"/>
      <c r="I1476" s="495"/>
      <c r="J1476" s="496"/>
      <c r="L1476" s="441" t="s">
        <v>226</v>
      </c>
      <c r="M1476" s="442"/>
      <c r="N1476" s="436">
        <f t="shared" ref="N1476:S1476" si="1591">N1477+N1478</f>
        <v>0</v>
      </c>
      <c r="O1476" s="436">
        <f t="shared" si="1591"/>
        <v>0</v>
      </c>
      <c r="P1476" s="436">
        <f t="shared" si="1591"/>
        <v>0</v>
      </c>
      <c r="Q1476" s="436">
        <f t="shared" si="1591"/>
        <v>0</v>
      </c>
      <c r="R1476" s="436">
        <f t="shared" si="1591"/>
        <v>0</v>
      </c>
      <c r="S1476" s="436">
        <f t="shared" si="1591"/>
        <v>0</v>
      </c>
    </row>
    <row r="1477" spans="1:19" ht="13.5" thickBot="1">
      <c r="A1477" s="506">
        <f t="shared" si="1581"/>
        <v>0</v>
      </c>
      <c r="B1477" s="466" t="s">
        <v>236</v>
      </c>
      <c r="C1477" s="467"/>
      <c r="D1477" s="497"/>
      <c r="E1477" s="497"/>
      <c r="F1477" s="497"/>
      <c r="G1477" s="497"/>
      <c r="H1477" s="497"/>
      <c r="I1477" s="497"/>
      <c r="J1477" s="498"/>
      <c r="L1477" s="447" t="s">
        <v>228</v>
      </c>
      <c r="M1477" s="436">
        <f>(D1476*D1478)-(D1480*D1482)</f>
        <v>0</v>
      </c>
      <c r="N1477" s="436">
        <f>(E1476*E1478)-(E1480*E1482)</f>
        <v>0</v>
      </c>
      <c r="O1477" s="436">
        <f t="shared" ref="O1477" si="1592">(F1476*F1478)-(F1480*F1482)</f>
        <v>0</v>
      </c>
      <c r="P1477" s="436">
        <f t="shared" ref="P1477" si="1593">(G1476*G1478)-(G1480*G1482)</f>
        <v>0</v>
      </c>
      <c r="Q1477" s="436">
        <f t="shared" ref="Q1477" si="1594">(H1476*H1478)-(H1480*H1482)</f>
        <v>0</v>
      </c>
      <c r="R1477" s="436">
        <f t="shared" ref="R1477" si="1595">(I1476*I1478)-(I1480*I1482)</f>
        <v>0</v>
      </c>
      <c r="S1477" s="436">
        <f t="shared" ref="S1477" si="1596">(J1476*J1478)-(J1480*J1482)</f>
        <v>0</v>
      </c>
    </row>
    <row r="1478" spans="1:19" ht="13.5" thickBot="1">
      <c r="A1478" s="506">
        <f t="shared" si="1581"/>
        <v>0</v>
      </c>
      <c r="B1478" s="468" t="s">
        <v>237</v>
      </c>
      <c r="C1478" s="466"/>
      <c r="D1478" s="469">
        <f t="shared" ref="D1478:J1478" si="1597">(13-ROUND(D1477,1))/12</f>
        <v>1.0833333333333333</v>
      </c>
      <c r="E1478" s="469">
        <f t="shared" si="1597"/>
        <v>1.0833333333333333</v>
      </c>
      <c r="F1478" s="469">
        <f t="shared" si="1597"/>
        <v>1.0833333333333333</v>
      </c>
      <c r="G1478" s="469">
        <f t="shared" si="1597"/>
        <v>1.0833333333333333</v>
      </c>
      <c r="H1478" s="469">
        <f t="shared" si="1597"/>
        <v>1.0833333333333333</v>
      </c>
      <c r="I1478" s="469">
        <f t="shared" si="1597"/>
        <v>1.0833333333333333</v>
      </c>
      <c r="J1478" s="470">
        <f t="shared" si="1597"/>
        <v>1.0833333333333333</v>
      </c>
      <c r="L1478" s="452" t="s">
        <v>230</v>
      </c>
      <c r="M1478" s="442"/>
      <c r="N1478" s="436">
        <f>D1476*(1-D1478)-D1480*(1-D1482)</f>
        <v>0</v>
      </c>
      <c r="O1478" s="436">
        <f t="shared" ref="O1478" si="1598">E1476*(1-E1478)-E1480*(1-E1482)</f>
        <v>0</v>
      </c>
      <c r="P1478" s="436">
        <f t="shared" ref="P1478" si="1599">F1476*(1-F1478)-F1480*(1-F1482)</f>
        <v>0</v>
      </c>
      <c r="Q1478" s="436">
        <f t="shared" ref="Q1478" si="1600">G1476*(1-G1478)-G1480*(1-G1482)</f>
        <v>0</v>
      </c>
      <c r="R1478" s="436">
        <f t="shared" ref="R1478" si="1601">H1476*(1-H1478)-H1480*(1-H1482)</f>
        <v>0</v>
      </c>
      <c r="S1478" s="436">
        <f t="shared" ref="S1478" si="1602">I1476*(1-I1478)-I1480*(1-I1482)</f>
        <v>0</v>
      </c>
    </row>
    <row r="1479" spans="1:19">
      <c r="A1479" s="506">
        <f t="shared" si="1581"/>
        <v>0</v>
      </c>
      <c r="B1479" s="471" t="s">
        <v>238</v>
      </c>
      <c r="C1479" s="471"/>
      <c r="D1479" s="472"/>
      <c r="E1479" s="473"/>
      <c r="F1479" s="473"/>
      <c r="G1479" s="473"/>
      <c r="H1479" s="473"/>
      <c r="I1479" s="473"/>
      <c r="J1479" s="474"/>
    </row>
    <row r="1480" spans="1:19">
      <c r="A1480" s="506">
        <f t="shared" si="1581"/>
        <v>0</v>
      </c>
      <c r="B1480" s="466" t="s">
        <v>239</v>
      </c>
      <c r="C1480" s="467"/>
      <c r="D1480" s="495"/>
      <c r="E1480" s="495"/>
      <c r="F1480" s="495"/>
      <c r="G1480" s="495"/>
      <c r="H1480" s="495"/>
      <c r="I1480" s="495"/>
      <c r="J1480" s="496"/>
    </row>
    <row r="1481" spans="1:19">
      <c r="A1481" s="506">
        <f t="shared" si="1581"/>
        <v>0</v>
      </c>
      <c r="B1481" s="466" t="s">
        <v>240</v>
      </c>
      <c r="C1481" s="467"/>
      <c r="D1481" s="497"/>
      <c r="E1481" s="497"/>
      <c r="F1481" s="497"/>
      <c r="G1481" s="497"/>
      <c r="H1481" s="497"/>
      <c r="I1481" s="497"/>
      <c r="J1481" s="498"/>
    </row>
    <row r="1482" spans="1:19" ht="13.5" thickBot="1">
      <c r="A1482" s="506">
        <f t="shared" si="1581"/>
        <v>0</v>
      </c>
      <c r="B1482" s="468" t="s">
        <v>241</v>
      </c>
      <c r="C1482" s="475">
        <f>(13-C1481)/12</f>
        <v>1.0833333333333333</v>
      </c>
      <c r="D1482" s="469">
        <f t="shared" ref="D1482:J1482" si="1603">(13-ROUND(D1481,1))/12</f>
        <v>1.0833333333333333</v>
      </c>
      <c r="E1482" s="469">
        <f t="shared" si="1603"/>
        <v>1.0833333333333333</v>
      </c>
      <c r="F1482" s="469">
        <f t="shared" si="1603"/>
        <v>1.0833333333333333</v>
      </c>
      <c r="G1482" s="469">
        <f t="shared" si="1603"/>
        <v>1.0833333333333333</v>
      </c>
      <c r="H1482" s="469">
        <f t="shared" si="1603"/>
        <v>1.0833333333333333</v>
      </c>
      <c r="I1482" s="469">
        <f t="shared" si="1603"/>
        <v>1.0833333333333333</v>
      </c>
      <c r="J1482" s="470">
        <f t="shared" si="1603"/>
        <v>1.0833333333333333</v>
      </c>
    </row>
    <row r="1483" spans="1:19">
      <c r="A1483" s="506">
        <f t="shared" si="1581"/>
        <v>0</v>
      </c>
      <c r="B1483" s="431" t="s">
        <v>242</v>
      </c>
      <c r="C1483" s="476"/>
      <c r="D1483" s="477">
        <f>DATE(D$25,INT(D1477),1+30*(D1477-INT(D1477)))</f>
        <v>44531</v>
      </c>
      <c r="E1483" s="477">
        <f t="shared" ref="E1483:J1483" si="1604">DATE(E$25,INT(E1477),1+30*(E1477-INT(E1477)))</f>
        <v>44896</v>
      </c>
      <c r="F1483" s="477">
        <f t="shared" si="1604"/>
        <v>45261</v>
      </c>
      <c r="G1483" s="477">
        <f t="shared" si="1604"/>
        <v>45627</v>
      </c>
      <c r="H1483" s="477">
        <f t="shared" si="1604"/>
        <v>45992</v>
      </c>
      <c r="I1483" s="477">
        <f t="shared" si="1604"/>
        <v>46357</v>
      </c>
      <c r="J1483" s="478">
        <f t="shared" si="1604"/>
        <v>46722</v>
      </c>
    </row>
    <row r="1484" spans="1:19" ht="13.5" thickBot="1">
      <c r="A1484" s="506">
        <f t="shared" si="1581"/>
        <v>0</v>
      </c>
      <c r="B1484" s="479" t="s">
        <v>243</v>
      </c>
      <c r="C1484" s="480">
        <f>DATE(C$25,INT(C1481),1+30*(C1481-INT(C1481)))</f>
        <v>44166</v>
      </c>
      <c r="D1484" s="481">
        <f>DATE(D$25,INT(D1481),1+30*(D1481-INT(D1481)))</f>
        <v>44531</v>
      </c>
      <c r="E1484" s="481">
        <f t="shared" ref="E1484:J1484" si="1605">DATE(E$25,INT(E1481),1+30*(E1481-INT(E1481)))</f>
        <v>44896</v>
      </c>
      <c r="F1484" s="481">
        <f t="shared" si="1605"/>
        <v>45261</v>
      </c>
      <c r="G1484" s="481">
        <f t="shared" si="1605"/>
        <v>45627</v>
      </c>
      <c r="H1484" s="481">
        <f t="shared" si="1605"/>
        <v>45992</v>
      </c>
      <c r="I1484" s="481">
        <f t="shared" si="1605"/>
        <v>46357</v>
      </c>
      <c r="J1484" s="482">
        <f t="shared" si="1605"/>
        <v>46722</v>
      </c>
    </row>
    <row r="1485" spans="1:19" ht="6" customHeight="1" thickBot="1">
      <c r="A1485" s="506">
        <f t="shared" si="1581"/>
        <v>0</v>
      </c>
      <c r="B1485" s="430"/>
      <c r="C1485" s="430"/>
      <c r="D1485" s="430"/>
      <c r="E1485" s="430"/>
      <c r="F1485" s="430"/>
      <c r="G1485" s="430"/>
      <c r="H1485" s="430"/>
      <c r="I1485" s="430"/>
      <c r="J1485" s="438"/>
    </row>
    <row r="1486" spans="1:19" ht="13.5" hidden="1" thickBot="1">
      <c r="A1486" s="506">
        <f t="shared" si="1581"/>
        <v>0</v>
      </c>
      <c r="B1486" s="430"/>
      <c r="C1486" s="430"/>
      <c r="D1486" s="430"/>
      <c r="E1486" s="430"/>
      <c r="F1486" s="430"/>
      <c r="G1486" s="430"/>
      <c r="H1486" s="430"/>
      <c r="I1486" s="430"/>
      <c r="J1486" s="438"/>
    </row>
    <row r="1487" spans="1:19" ht="13.5" hidden="1" thickBot="1">
      <c r="A1487" s="506">
        <f t="shared" si="1581"/>
        <v>0</v>
      </c>
      <c r="B1487" s="485"/>
      <c r="C1487" s="438"/>
      <c r="D1487" s="438"/>
      <c r="E1487" s="486"/>
      <c r="F1487" s="486"/>
      <c r="G1487" s="486"/>
      <c r="H1487" s="486"/>
      <c r="I1487" s="486"/>
      <c r="J1487" s="486"/>
    </row>
    <row r="1488" spans="1:19" ht="13.5" hidden="1" thickBot="1">
      <c r="A1488" s="506">
        <f t="shared" si="1581"/>
        <v>0</v>
      </c>
      <c r="B1488" s="485"/>
      <c r="C1488" s="438"/>
      <c r="D1488" s="438"/>
      <c r="E1488" s="486"/>
      <c r="F1488" s="486"/>
      <c r="G1488" s="486"/>
      <c r="H1488" s="486"/>
      <c r="I1488" s="486"/>
      <c r="J1488" s="486"/>
    </row>
    <row r="1489" spans="1:19" ht="13.5" hidden="1" thickBot="1">
      <c r="A1489" s="506">
        <f t="shared" si="1581"/>
        <v>0</v>
      </c>
      <c r="B1489" s="485"/>
      <c r="C1489" s="438"/>
      <c r="D1489" s="438"/>
      <c r="E1489" s="486"/>
      <c r="F1489" s="486"/>
      <c r="G1489" s="486"/>
      <c r="H1489" s="486"/>
      <c r="I1489" s="486"/>
      <c r="J1489" s="486"/>
    </row>
    <row r="1490" spans="1:19" ht="13.5" hidden="1" thickBot="1">
      <c r="A1490" s="506">
        <f t="shared" si="1581"/>
        <v>0</v>
      </c>
      <c r="B1490" s="487"/>
      <c r="C1490" s="438"/>
      <c r="D1490" s="438"/>
      <c r="E1490" s="469"/>
      <c r="F1490" s="469"/>
      <c r="G1490" s="469"/>
      <c r="H1490" s="469"/>
      <c r="I1490" s="469"/>
      <c r="J1490" s="469"/>
    </row>
    <row r="1491" spans="1:19" ht="16.5" thickBot="1">
      <c r="A1491" s="506">
        <f t="shared" si="1581"/>
        <v>0</v>
      </c>
      <c r="B1491" s="494" t="s">
        <v>251</v>
      </c>
      <c r="C1491" s="461"/>
      <c r="D1491" s="462">
        <f t="shared" ref="D1491:J1491" si="1606">D$25</f>
        <v>2022</v>
      </c>
      <c r="E1491" s="462">
        <f t="shared" si="1606"/>
        <v>2023</v>
      </c>
      <c r="F1491" s="462">
        <f t="shared" si="1606"/>
        <v>2024</v>
      </c>
      <c r="G1491" s="462">
        <f t="shared" si="1606"/>
        <v>2025</v>
      </c>
      <c r="H1491" s="462">
        <f t="shared" si="1606"/>
        <v>2026</v>
      </c>
      <c r="I1491" s="462">
        <f t="shared" si="1606"/>
        <v>2027</v>
      </c>
      <c r="J1491" s="463">
        <f t="shared" si="1606"/>
        <v>2028</v>
      </c>
      <c r="L1491" s="508" t="str">
        <f>B1491</f>
        <v>Catégorie d'emploi 9 : xxx</v>
      </c>
      <c r="M1491" s="491">
        <v>2022</v>
      </c>
      <c r="N1491" s="492">
        <v>2023</v>
      </c>
      <c r="O1491" s="492">
        <v>2024</v>
      </c>
      <c r="P1491" s="492">
        <v>2025</v>
      </c>
      <c r="Q1491" s="492">
        <v>2026</v>
      </c>
      <c r="R1491" s="492">
        <v>2027</v>
      </c>
      <c r="S1491" s="493">
        <v>2028</v>
      </c>
    </row>
    <row r="1492" spans="1:19" ht="13.5" thickBot="1">
      <c r="A1492" s="506">
        <f t="shared" si="1581"/>
        <v>0</v>
      </c>
      <c r="B1492" s="464" t="s">
        <v>234</v>
      </c>
      <c r="C1492" s="464"/>
      <c r="D1492" s="438"/>
      <c r="E1492" s="438"/>
      <c r="F1492" s="438"/>
      <c r="G1492" s="438"/>
      <c r="H1492" s="438"/>
      <c r="I1492" s="438"/>
      <c r="J1492" s="465"/>
      <c r="L1492" s="435" t="s">
        <v>224</v>
      </c>
      <c r="M1492" s="436">
        <f>D1493-D1497</f>
        <v>0</v>
      </c>
      <c r="N1492" s="436">
        <f>E1493-E1497</f>
        <v>0</v>
      </c>
      <c r="O1492" s="436">
        <f t="shared" ref="O1492" si="1607">F1493-F1497</f>
        <v>0</v>
      </c>
      <c r="P1492" s="436">
        <f t="shared" ref="P1492" si="1608">G1493-G1497</f>
        <v>0</v>
      </c>
      <c r="Q1492" s="436">
        <f t="shared" ref="Q1492" si="1609">H1493-H1497</f>
        <v>0</v>
      </c>
      <c r="R1492" s="436">
        <f t="shared" ref="R1492" si="1610">I1493-I1497</f>
        <v>0</v>
      </c>
      <c r="S1492" s="436">
        <f t="shared" ref="S1492" si="1611">J1493-J1497</f>
        <v>0</v>
      </c>
    </row>
    <row r="1493" spans="1:19" ht="13.5" thickBot="1">
      <c r="A1493" s="506">
        <f t="shared" si="1581"/>
        <v>0</v>
      </c>
      <c r="B1493" s="466" t="s">
        <v>235</v>
      </c>
      <c r="C1493" s="467"/>
      <c r="D1493" s="495"/>
      <c r="E1493" s="495"/>
      <c r="F1493" s="495"/>
      <c r="G1493" s="495"/>
      <c r="H1493" s="495"/>
      <c r="I1493" s="495"/>
      <c r="J1493" s="496"/>
      <c r="L1493" s="441" t="s">
        <v>226</v>
      </c>
      <c r="M1493" s="442"/>
      <c r="N1493" s="436">
        <f t="shared" ref="N1493:S1493" si="1612">N1494+N1495</f>
        <v>0</v>
      </c>
      <c r="O1493" s="436">
        <f t="shared" si="1612"/>
        <v>0</v>
      </c>
      <c r="P1493" s="436">
        <f t="shared" si="1612"/>
        <v>0</v>
      </c>
      <c r="Q1493" s="436">
        <f t="shared" si="1612"/>
        <v>0</v>
      </c>
      <c r="R1493" s="436">
        <f t="shared" si="1612"/>
        <v>0</v>
      </c>
      <c r="S1493" s="436">
        <f t="shared" si="1612"/>
        <v>0</v>
      </c>
    </row>
    <row r="1494" spans="1:19" ht="13.5" thickBot="1">
      <c r="A1494" s="506">
        <f t="shared" si="1581"/>
        <v>0</v>
      </c>
      <c r="B1494" s="466" t="s">
        <v>236</v>
      </c>
      <c r="C1494" s="467"/>
      <c r="D1494" s="497"/>
      <c r="E1494" s="497"/>
      <c r="F1494" s="497"/>
      <c r="G1494" s="497"/>
      <c r="H1494" s="497"/>
      <c r="I1494" s="497"/>
      <c r="J1494" s="498"/>
      <c r="L1494" s="447" t="s">
        <v>228</v>
      </c>
      <c r="M1494" s="436">
        <f>(D1493*D1495)-(D1497*D1499)</f>
        <v>0</v>
      </c>
      <c r="N1494" s="436">
        <f>(E1493*E1495)-(E1497*E1499)</f>
        <v>0</v>
      </c>
      <c r="O1494" s="436">
        <f t="shared" ref="O1494" si="1613">(F1493*F1495)-(F1497*F1499)</f>
        <v>0</v>
      </c>
      <c r="P1494" s="436">
        <f t="shared" ref="P1494" si="1614">(G1493*G1495)-(G1497*G1499)</f>
        <v>0</v>
      </c>
      <c r="Q1494" s="436">
        <f t="shared" ref="Q1494" si="1615">(H1493*H1495)-(H1497*H1499)</f>
        <v>0</v>
      </c>
      <c r="R1494" s="436">
        <f t="shared" ref="R1494" si="1616">(I1493*I1495)-(I1497*I1499)</f>
        <v>0</v>
      </c>
      <c r="S1494" s="436">
        <f t="shared" ref="S1494" si="1617">(J1493*J1495)-(J1497*J1499)</f>
        <v>0</v>
      </c>
    </row>
    <row r="1495" spans="1:19" ht="13.5" thickBot="1">
      <c r="A1495" s="506">
        <f t="shared" si="1581"/>
        <v>0</v>
      </c>
      <c r="B1495" s="468" t="s">
        <v>237</v>
      </c>
      <c r="C1495" s="466"/>
      <c r="D1495" s="469">
        <f t="shared" ref="D1495:J1495" si="1618">(13-ROUND(D1494,1))/12</f>
        <v>1.0833333333333333</v>
      </c>
      <c r="E1495" s="469">
        <f t="shared" si="1618"/>
        <v>1.0833333333333333</v>
      </c>
      <c r="F1495" s="469">
        <f t="shared" si="1618"/>
        <v>1.0833333333333333</v>
      </c>
      <c r="G1495" s="469">
        <f t="shared" si="1618"/>
        <v>1.0833333333333333</v>
      </c>
      <c r="H1495" s="469">
        <f t="shared" si="1618"/>
        <v>1.0833333333333333</v>
      </c>
      <c r="I1495" s="469">
        <f t="shared" si="1618"/>
        <v>1.0833333333333333</v>
      </c>
      <c r="J1495" s="470">
        <f t="shared" si="1618"/>
        <v>1.0833333333333333</v>
      </c>
      <c r="L1495" s="452" t="s">
        <v>230</v>
      </c>
      <c r="M1495" s="442"/>
      <c r="N1495" s="436">
        <f>D1493*(1-D1495)-D1497*(1-D1499)</f>
        <v>0</v>
      </c>
      <c r="O1495" s="436">
        <f t="shared" ref="O1495" si="1619">E1493*(1-E1495)-E1497*(1-E1499)</f>
        <v>0</v>
      </c>
      <c r="P1495" s="436">
        <f t="shared" ref="P1495" si="1620">F1493*(1-F1495)-F1497*(1-F1499)</f>
        <v>0</v>
      </c>
      <c r="Q1495" s="436">
        <f t="shared" ref="Q1495" si="1621">G1493*(1-G1495)-G1497*(1-G1499)</f>
        <v>0</v>
      </c>
      <c r="R1495" s="436">
        <f t="shared" ref="R1495" si="1622">H1493*(1-H1495)-H1497*(1-H1499)</f>
        <v>0</v>
      </c>
      <c r="S1495" s="436">
        <f t="shared" ref="S1495" si="1623">I1493*(1-I1495)-I1497*(1-I1499)</f>
        <v>0</v>
      </c>
    </row>
    <row r="1496" spans="1:19">
      <c r="A1496" s="506">
        <f t="shared" si="1581"/>
        <v>0</v>
      </c>
      <c r="B1496" s="471" t="s">
        <v>238</v>
      </c>
      <c r="C1496" s="471"/>
      <c r="D1496" s="472"/>
      <c r="E1496" s="473"/>
      <c r="F1496" s="473"/>
      <c r="G1496" s="473"/>
      <c r="H1496" s="473"/>
      <c r="I1496" s="473"/>
      <c r="J1496" s="474"/>
    </row>
    <row r="1497" spans="1:19">
      <c r="A1497" s="506">
        <f t="shared" si="1581"/>
        <v>0</v>
      </c>
      <c r="B1497" s="466" t="s">
        <v>239</v>
      </c>
      <c r="C1497" s="467"/>
      <c r="D1497" s="495"/>
      <c r="E1497" s="495"/>
      <c r="F1497" s="495"/>
      <c r="G1497" s="495"/>
      <c r="H1497" s="495"/>
      <c r="I1497" s="495"/>
      <c r="J1497" s="496"/>
    </row>
    <row r="1498" spans="1:19">
      <c r="A1498" s="506">
        <f t="shared" si="1581"/>
        <v>0</v>
      </c>
      <c r="B1498" s="466" t="s">
        <v>240</v>
      </c>
      <c r="C1498" s="467"/>
      <c r="D1498" s="497"/>
      <c r="E1498" s="497"/>
      <c r="F1498" s="497"/>
      <c r="G1498" s="497"/>
      <c r="H1498" s="497"/>
      <c r="I1498" s="497"/>
      <c r="J1498" s="498"/>
    </row>
    <row r="1499" spans="1:19" ht="13.5" thickBot="1">
      <c r="A1499" s="506">
        <f t="shared" si="1581"/>
        <v>0</v>
      </c>
      <c r="B1499" s="468" t="s">
        <v>241</v>
      </c>
      <c r="C1499" s="475">
        <f>(13-C1498)/12</f>
        <v>1.0833333333333333</v>
      </c>
      <c r="D1499" s="469">
        <f t="shared" ref="D1499:J1499" si="1624">(13-ROUND(D1498,1))/12</f>
        <v>1.0833333333333333</v>
      </c>
      <c r="E1499" s="469">
        <f t="shared" si="1624"/>
        <v>1.0833333333333333</v>
      </c>
      <c r="F1499" s="469">
        <f t="shared" si="1624"/>
        <v>1.0833333333333333</v>
      </c>
      <c r="G1499" s="469">
        <f t="shared" si="1624"/>
        <v>1.0833333333333333</v>
      </c>
      <c r="H1499" s="469">
        <f t="shared" si="1624"/>
        <v>1.0833333333333333</v>
      </c>
      <c r="I1499" s="469">
        <f t="shared" si="1624"/>
        <v>1.0833333333333333</v>
      </c>
      <c r="J1499" s="470">
        <f t="shared" si="1624"/>
        <v>1.0833333333333333</v>
      </c>
    </row>
    <row r="1500" spans="1:19">
      <c r="A1500" s="506">
        <f t="shared" si="1581"/>
        <v>0</v>
      </c>
      <c r="B1500" s="431" t="s">
        <v>242</v>
      </c>
      <c r="C1500" s="476"/>
      <c r="D1500" s="477">
        <f>DATE(D$25,INT(D1494),1+30*(D1494-INT(D1494)))</f>
        <v>44531</v>
      </c>
      <c r="E1500" s="477">
        <f t="shared" ref="E1500:J1500" si="1625">DATE(E$25,INT(E1494),1+30*(E1494-INT(E1494)))</f>
        <v>44896</v>
      </c>
      <c r="F1500" s="477">
        <f t="shared" si="1625"/>
        <v>45261</v>
      </c>
      <c r="G1500" s="477">
        <f t="shared" si="1625"/>
        <v>45627</v>
      </c>
      <c r="H1500" s="477">
        <f t="shared" si="1625"/>
        <v>45992</v>
      </c>
      <c r="I1500" s="477">
        <f t="shared" si="1625"/>
        <v>46357</v>
      </c>
      <c r="J1500" s="478">
        <f t="shared" si="1625"/>
        <v>46722</v>
      </c>
    </row>
    <row r="1501" spans="1:19" ht="13.5" thickBot="1">
      <c r="A1501" s="506">
        <f t="shared" si="1581"/>
        <v>0</v>
      </c>
      <c r="B1501" s="479" t="s">
        <v>243</v>
      </c>
      <c r="C1501" s="480">
        <f>DATE(C$25,INT(C1498),1+30*(C1498-INT(C1498)))</f>
        <v>44166</v>
      </c>
      <c r="D1501" s="481">
        <f>DATE(D$25,INT(D1498),1+30*(D1498-INT(D1498)))</f>
        <v>44531</v>
      </c>
      <c r="E1501" s="481">
        <f t="shared" ref="E1501:J1501" si="1626">DATE(E$25,INT(E1498),1+30*(E1498-INT(E1498)))</f>
        <v>44896</v>
      </c>
      <c r="F1501" s="481">
        <f t="shared" si="1626"/>
        <v>45261</v>
      </c>
      <c r="G1501" s="481">
        <f t="shared" si="1626"/>
        <v>45627</v>
      </c>
      <c r="H1501" s="481">
        <f t="shared" si="1626"/>
        <v>45992</v>
      </c>
      <c r="I1501" s="481">
        <f t="shared" si="1626"/>
        <v>46357</v>
      </c>
      <c r="J1501" s="482">
        <f t="shared" si="1626"/>
        <v>46722</v>
      </c>
    </row>
    <row r="1502" spans="1:19" ht="6" customHeight="1" thickBot="1">
      <c r="A1502" s="506">
        <f t="shared" si="1581"/>
        <v>0</v>
      </c>
      <c r="B1502" s="488"/>
      <c r="C1502" s="489"/>
      <c r="D1502" s="489"/>
      <c r="E1502" s="489"/>
      <c r="F1502" s="489"/>
      <c r="G1502" s="489"/>
      <c r="H1502" s="489"/>
      <c r="I1502" s="489"/>
      <c r="J1502" s="490"/>
    </row>
    <row r="1503" spans="1:19" ht="13.5" hidden="1" thickBot="1">
      <c r="A1503" s="506">
        <f t="shared" si="1581"/>
        <v>0</v>
      </c>
      <c r="B1503" s="430"/>
      <c r="C1503" s="430"/>
      <c r="D1503" s="430"/>
      <c r="E1503" s="430"/>
      <c r="F1503" s="430"/>
      <c r="G1503" s="430"/>
      <c r="H1503" s="430"/>
      <c r="I1503" s="430"/>
      <c r="J1503" s="438"/>
    </row>
    <row r="1504" spans="1:19" ht="13.5" hidden="1" thickBot="1">
      <c r="A1504" s="506">
        <f t="shared" si="1581"/>
        <v>0</v>
      </c>
      <c r="B1504" s="485"/>
      <c r="C1504" s="438"/>
      <c r="D1504" s="438"/>
      <c r="E1504" s="486"/>
      <c r="F1504" s="486"/>
      <c r="G1504" s="486"/>
      <c r="H1504" s="486"/>
      <c r="I1504" s="486"/>
      <c r="J1504" s="486"/>
    </row>
    <row r="1505" spans="1:19" ht="13.5" hidden="1" thickBot="1">
      <c r="A1505" s="506">
        <f t="shared" si="1581"/>
        <v>0</v>
      </c>
      <c r="B1505" s="485"/>
      <c r="C1505" s="438"/>
      <c r="D1505" s="438"/>
      <c r="E1505" s="486"/>
      <c r="F1505" s="486"/>
      <c r="G1505" s="486"/>
      <c r="H1505" s="486"/>
      <c r="I1505" s="486"/>
      <c r="J1505" s="486"/>
    </row>
    <row r="1506" spans="1:19" ht="13.5" hidden="1" thickBot="1">
      <c r="A1506" s="506">
        <f t="shared" si="1581"/>
        <v>0</v>
      </c>
      <c r="B1506" s="485"/>
      <c r="C1506" s="438"/>
      <c r="D1506" s="438"/>
      <c r="E1506" s="486"/>
      <c r="F1506" s="486"/>
      <c r="G1506" s="486"/>
      <c r="H1506" s="486"/>
      <c r="I1506" s="486"/>
      <c r="J1506" s="486"/>
    </row>
    <row r="1507" spans="1:19" ht="13.5" hidden="1" thickBot="1">
      <c r="A1507" s="506">
        <f t="shared" si="1581"/>
        <v>0</v>
      </c>
      <c r="B1507" s="487"/>
      <c r="C1507" s="438"/>
      <c r="D1507" s="438"/>
      <c r="E1507" s="469"/>
      <c r="F1507" s="469"/>
      <c r="G1507" s="469"/>
      <c r="H1507" s="469"/>
      <c r="I1507" s="469"/>
      <c r="J1507" s="469"/>
    </row>
    <row r="1508" spans="1:19" ht="16.5" thickBot="1">
      <c r="A1508" s="506">
        <f t="shared" si="1581"/>
        <v>0</v>
      </c>
      <c r="B1508" s="494" t="s">
        <v>252</v>
      </c>
      <c r="C1508" s="461"/>
      <c r="D1508" s="462">
        <f t="shared" ref="D1508:J1508" si="1627">D$25</f>
        <v>2022</v>
      </c>
      <c r="E1508" s="462">
        <f t="shared" si="1627"/>
        <v>2023</v>
      </c>
      <c r="F1508" s="462">
        <f t="shared" si="1627"/>
        <v>2024</v>
      </c>
      <c r="G1508" s="462">
        <f t="shared" si="1627"/>
        <v>2025</v>
      </c>
      <c r="H1508" s="462">
        <f t="shared" si="1627"/>
        <v>2026</v>
      </c>
      <c r="I1508" s="462">
        <f t="shared" si="1627"/>
        <v>2027</v>
      </c>
      <c r="J1508" s="463">
        <f t="shared" si="1627"/>
        <v>2028</v>
      </c>
      <c r="L1508" s="508" t="str">
        <f>B1508</f>
        <v>Catégorie d'emploi 10 : xxx</v>
      </c>
      <c r="M1508" s="491">
        <v>2022</v>
      </c>
      <c r="N1508" s="492">
        <v>2023</v>
      </c>
      <c r="O1508" s="492">
        <v>2024</v>
      </c>
      <c r="P1508" s="492">
        <v>2025</v>
      </c>
      <c r="Q1508" s="492">
        <v>2026</v>
      </c>
      <c r="R1508" s="492">
        <v>2027</v>
      </c>
      <c r="S1508" s="493">
        <v>2028</v>
      </c>
    </row>
    <row r="1509" spans="1:19" ht="13.5" thickBot="1">
      <c r="A1509" s="506">
        <f t="shared" si="1581"/>
        <v>0</v>
      </c>
      <c r="B1509" s="464" t="s">
        <v>234</v>
      </c>
      <c r="C1509" s="464"/>
      <c r="D1509" s="438"/>
      <c r="E1509" s="438"/>
      <c r="F1509" s="438"/>
      <c r="G1509" s="438"/>
      <c r="H1509" s="438"/>
      <c r="I1509" s="438"/>
      <c r="J1509" s="465"/>
      <c r="L1509" s="435" t="s">
        <v>224</v>
      </c>
      <c r="M1509" s="436">
        <f>D1510-D1514</f>
        <v>0</v>
      </c>
      <c r="N1509" s="436">
        <f>E1510-E1514</f>
        <v>0</v>
      </c>
      <c r="O1509" s="436">
        <f t="shared" ref="O1509" si="1628">F1510-F1514</f>
        <v>0</v>
      </c>
      <c r="P1509" s="436">
        <f t="shared" ref="P1509" si="1629">G1510-G1514</f>
        <v>0</v>
      </c>
      <c r="Q1509" s="436">
        <f t="shared" ref="Q1509" si="1630">H1510-H1514</f>
        <v>0</v>
      </c>
      <c r="R1509" s="436">
        <f t="shared" ref="R1509" si="1631">I1510-I1514</f>
        <v>0</v>
      </c>
      <c r="S1509" s="436">
        <f t="shared" ref="S1509" si="1632">J1510-J1514</f>
        <v>0</v>
      </c>
    </row>
    <row r="1510" spans="1:19" ht="13.5" thickBot="1">
      <c r="A1510" s="506">
        <f t="shared" si="1581"/>
        <v>0</v>
      </c>
      <c r="B1510" s="466" t="s">
        <v>235</v>
      </c>
      <c r="C1510" s="467"/>
      <c r="D1510" s="495"/>
      <c r="E1510" s="495"/>
      <c r="F1510" s="495"/>
      <c r="G1510" s="495"/>
      <c r="H1510" s="495"/>
      <c r="I1510" s="495"/>
      <c r="J1510" s="496"/>
      <c r="L1510" s="441" t="s">
        <v>226</v>
      </c>
      <c r="M1510" s="442"/>
      <c r="N1510" s="436">
        <f t="shared" ref="N1510:S1510" si="1633">N1511+N1512</f>
        <v>0</v>
      </c>
      <c r="O1510" s="436">
        <f t="shared" si="1633"/>
        <v>0</v>
      </c>
      <c r="P1510" s="436">
        <f t="shared" si="1633"/>
        <v>0</v>
      </c>
      <c r="Q1510" s="436">
        <f t="shared" si="1633"/>
        <v>0</v>
      </c>
      <c r="R1510" s="436">
        <f t="shared" si="1633"/>
        <v>0</v>
      </c>
      <c r="S1510" s="436">
        <f t="shared" si="1633"/>
        <v>0</v>
      </c>
    </row>
    <row r="1511" spans="1:19" ht="13.5" thickBot="1">
      <c r="A1511" s="506">
        <f t="shared" si="1581"/>
        <v>0</v>
      </c>
      <c r="B1511" s="466" t="s">
        <v>236</v>
      </c>
      <c r="C1511" s="467"/>
      <c r="D1511" s="497"/>
      <c r="E1511" s="497"/>
      <c r="F1511" s="497"/>
      <c r="G1511" s="497"/>
      <c r="H1511" s="497"/>
      <c r="I1511" s="497"/>
      <c r="J1511" s="498"/>
      <c r="L1511" s="447" t="s">
        <v>228</v>
      </c>
      <c r="M1511" s="436">
        <f>(D1510*D1512)-(D1514*D1516)</f>
        <v>0</v>
      </c>
      <c r="N1511" s="436">
        <f>(E1510*E1512)-(E1514*E1516)</f>
        <v>0</v>
      </c>
      <c r="O1511" s="436">
        <f t="shared" ref="O1511" si="1634">(F1510*F1512)-(F1514*F1516)</f>
        <v>0</v>
      </c>
      <c r="P1511" s="436">
        <f t="shared" ref="P1511" si="1635">(G1510*G1512)-(G1514*G1516)</f>
        <v>0</v>
      </c>
      <c r="Q1511" s="436">
        <f t="shared" ref="Q1511" si="1636">(H1510*H1512)-(H1514*H1516)</f>
        <v>0</v>
      </c>
      <c r="R1511" s="436">
        <f t="shared" ref="R1511" si="1637">(I1510*I1512)-(I1514*I1516)</f>
        <v>0</v>
      </c>
      <c r="S1511" s="436">
        <f t="shared" ref="S1511" si="1638">(J1510*J1512)-(J1514*J1516)</f>
        <v>0</v>
      </c>
    </row>
    <row r="1512" spans="1:19" ht="13.5" thickBot="1">
      <c r="A1512" s="506">
        <f t="shared" si="1581"/>
        <v>0</v>
      </c>
      <c r="B1512" s="468" t="s">
        <v>237</v>
      </c>
      <c r="C1512" s="466"/>
      <c r="D1512" s="469">
        <f t="shared" ref="D1512:J1512" si="1639">(13-ROUND(D1511,1))/12</f>
        <v>1.0833333333333333</v>
      </c>
      <c r="E1512" s="469">
        <f t="shared" si="1639"/>
        <v>1.0833333333333333</v>
      </c>
      <c r="F1512" s="469">
        <f t="shared" si="1639"/>
        <v>1.0833333333333333</v>
      </c>
      <c r="G1512" s="469">
        <f t="shared" si="1639"/>
        <v>1.0833333333333333</v>
      </c>
      <c r="H1512" s="469">
        <f t="shared" si="1639"/>
        <v>1.0833333333333333</v>
      </c>
      <c r="I1512" s="469">
        <f t="shared" si="1639"/>
        <v>1.0833333333333333</v>
      </c>
      <c r="J1512" s="470">
        <f t="shared" si="1639"/>
        <v>1.0833333333333333</v>
      </c>
      <c r="L1512" s="452" t="s">
        <v>230</v>
      </c>
      <c r="M1512" s="442"/>
      <c r="N1512" s="436">
        <f>D1510*(1-D1512)-D1514*(1-D1516)</f>
        <v>0</v>
      </c>
      <c r="O1512" s="436">
        <f t="shared" ref="O1512" si="1640">E1510*(1-E1512)-E1514*(1-E1516)</f>
        <v>0</v>
      </c>
      <c r="P1512" s="436">
        <f t="shared" ref="P1512" si="1641">F1510*(1-F1512)-F1514*(1-F1516)</f>
        <v>0</v>
      </c>
      <c r="Q1512" s="436">
        <f t="shared" ref="Q1512" si="1642">G1510*(1-G1512)-G1514*(1-G1516)</f>
        <v>0</v>
      </c>
      <c r="R1512" s="436">
        <f t="shared" ref="R1512" si="1643">H1510*(1-H1512)-H1514*(1-H1516)</f>
        <v>0</v>
      </c>
      <c r="S1512" s="436">
        <f t="shared" ref="S1512" si="1644">I1510*(1-I1512)-I1514*(1-I1516)</f>
        <v>0</v>
      </c>
    </row>
    <row r="1513" spans="1:19">
      <c r="A1513" s="506">
        <f t="shared" si="1581"/>
        <v>0</v>
      </c>
      <c r="B1513" s="471" t="s">
        <v>238</v>
      </c>
      <c r="C1513" s="471"/>
      <c r="D1513" s="472"/>
      <c r="E1513" s="473"/>
      <c r="F1513" s="473"/>
      <c r="G1513" s="473"/>
      <c r="H1513" s="473"/>
      <c r="I1513" s="473"/>
      <c r="J1513" s="474"/>
    </row>
    <row r="1514" spans="1:19">
      <c r="A1514" s="506">
        <f t="shared" si="1581"/>
        <v>0</v>
      </c>
      <c r="B1514" s="466" t="s">
        <v>239</v>
      </c>
      <c r="C1514" s="467"/>
      <c r="D1514" s="495"/>
      <c r="E1514" s="495"/>
      <c r="F1514" s="495"/>
      <c r="G1514" s="495"/>
      <c r="H1514" s="495"/>
      <c r="I1514" s="495"/>
      <c r="J1514" s="496"/>
    </row>
    <row r="1515" spans="1:19">
      <c r="A1515" s="506">
        <f t="shared" si="1581"/>
        <v>0</v>
      </c>
      <c r="B1515" s="466" t="s">
        <v>240</v>
      </c>
      <c r="C1515" s="467"/>
      <c r="D1515" s="497"/>
      <c r="E1515" s="497"/>
      <c r="F1515" s="497"/>
      <c r="G1515" s="497"/>
      <c r="H1515" s="497"/>
      <c r="I1515" s="497"/>
      <c r="J1515" s="498"/>
    </row>
    <row r="1516" spans="1:19" ht="13.5" thickBot="1">
      <c r="A1516" s="506">
        <f t="shared" si="1581"/>
        <v>0</v>
      </c>
      <c r="B1516" s="468" t="s">
        <v>241</v>
      </c>
      <c r="C1516" s="475">
        <f>(13-C1515)/12</f>
        <v>1.0833333333333333</v>
      </c>
      <c r="D1516" s="469">
        <f t="shared" ref="D1516:J1516" si="1645">(13-ROUND(D1515,1))/12</f>
        <v>1.0833333333333333</v>
      </c>
      <c r="E1516" s="469">
        <f t="shared" si="1645"/>
        <v>1.0833333333333333</v>
      </c>
      <c r="F1516" s="469">
        <f t="shared" si="1645"/>
        <v>1.0833333333333333</v>
      </c>
      <c r="G1516" s="469">
        <f t="shared" si="1645"/>
        <v>1.0833333333333333</v>
      </c>
      <c r="H1516" s="469">
        <f t="shared" si="1645"/>
        <v>1.0833333333333333</v>
      </c>
      <c r="I1516" s="469">
        <f t="shared" si="1645"/>
        <v>1.0833333333333333</v>
      </c>
      <c r="J1516" s="470">
        <f t="shared" si="1645"/>
        <v>1.0833333333333333</v>
      </c>
    </row>
    <row r="1517" spans="1:19">
      <c r="A1517" s="506">
        <f t="shared" si="1581"/>
        <v>0</v>
      </c>
      <c r="B1517" s="431" t="s">
        <v>242</v>
      </c>
      <c r="C1517" s="476"/>
      <c r="D1517" s="477">
        <f>DATE(D$25,INT(D1511),1+30*(D1511-INT(D1511)))</f>
        <v>44531</v>
      </c>
      <c r="E1517" s="477">
        <f t="shared" ref="E1517:J1517" si="1646">DATE(E$25,INT(E1511),1+30*(E1511-INT(E1511)))</f>
        <v>44896</v>
      </c>
      <c r="F1517" s="477">
        <f t="shared" si="1646"/>
        <v>45261</v>
      </c>
      <c r="G1517" s="477">
        <f t="shared" si="1646"/>
        <v>45627</v>
      </c>
      <c r="H1517" s="477">
        <f t="shared" si="1646"/>
        <v>45992</v>
      </c>
      <c r="I1517" s="477">
        <f t="shared" si="1646"/>
        <v>46357</v>
      </c>
      <c r="J1517" s="478">
        <f t="shared" si="1646"/>
        <v>46722</v>
      </c>
    </row>
    <row r="1518" spans="1:19" ht="13.5" thickBot="1">
      <c r="A1518" s="506">
        <f t="shared" si="1581"/>
        <v>0</v>
      </c>
      <c r="B1518" s="479" t="s">
        <v>243</v>
      </c>
      <c r="C1518" s="480">
        <f>DATE(C$25,INT(C1515),1+30*(C1515-INT(C1515)))</f>
        <v>44166</v>
      </c>
      <c r="D1518" s="481">
        <f>DATE(D$25,INT(D1515),1+30*(D1515-INT(D1515)))</f>
        <v>44531</v>
      </c>
      <c r="E1518" s="481">
        <f t="shared" ref="E1518:J1518" si="1647">DATE(E$25,INT(E1515),1+30*(E1515-INT(E1515)))</f>
        <v>44896</v>
      </c>
      <c r="F1518" s="481">
        <f t="shared" si="1647"/>
        <v>45261</v>
      </c>
      <c r="G1518" s="481">
        <f t="shared" si="1647"/>
        <v>45627</v>
      </c>
      <c r="H1518" s="481">
        <f t="shared" si="1647"/>
        <v>45992</v>
      </c>
      <c r="I1518" s="481">
        <f t="shared" si="1647"/>
        <v>46357</v>
      </c>
      <c r="J1518" s="482">
        <f t="shared" si="1647"/>
        <v>46722</v>
      </c>
    </row>
    <row r="1519" spans="1:19" ht="6" customHeight="1" thickBot="1">
      <c r="A1519" s="506">
        <f t="shared" si="1581"/>
        <v>0</v>
      </c>
      <c r="B1519" s="430"/>
      <c r="C1519" s="430"/>
      <c r="D1519" s="430"/>
      <c r="E1519" s="430"/>
      <c r="F1519" s="430"/>
      <c r="G1519" s="430"/>
      <c r="H1519" s="430"/>
      <c r="I1519" s="430"/>
      <c r="J1519" s="438"/>
    </row>
    <row r="1520" spans="1:19" ht="13.5" hidden="1" thickBot="1">
      <c r="A1520" s="506">
        <f t="shared" si="1581"/>
        <v>0</v>
      </c>
      <c r="B1520" s="430"/>
      <c r="C1520" s="430"/>
      <c r="D1520" s="430"/>
      <c r="E1520" s="430"/>
      <c r="F1520" s="430"/>
      <c r="G1520" s="430"/>
      <c r="H1520" s="430"/>
      <c r="I1520" s="430"/>
      <c r="J1520" s="438"/>
    </row>
    <row r="1521" spans="1:19" ht="13.5" hidden="1" thickBot="1">
      <c r="A1521" s="506">
        <f t="shared" si="1581"/>
        <v>0</v>
      </c>
      <c r="B1521" s="485"/>
      <c r="C1521" s="438"/>
      <c r="D1521" s="438"/>
      <c r="E1521" s="486"/>
      <c r="F1521" s="486"/>
      <c r="G1521" s="486"/>
      <c r="H1521" s="486"/>
      <c r="I1521" s="486"/>
      <c r="J1521" s="486"/>
    </row>
    <row r="1522" spans="1:19" ht="13.5" hidden="1" thickBot="1">
      <c r="A1522" s="506">
        <f t="shared" si="1581"/>
        <v>0</v>
      </c>
      <c r="B1522" s="485"/>
      <c r="C1522" s="438"/>
      <c r="D1522" s="438"/>
      <c r="E1522" s="486"/>
      <c r="F1522" s="486"/>
      <c r="G1522" s="486"/>
      <c r="H1522" s="486"/>
      <c r="I1522" s="486"/>
      <c r="J1522" s="486"/>
    </row>
    <row r="1523" spans="1:19" ht="13.5" hidden="1" thickBot="1">
      <c r="A1523" s="506">
        <f t="shared" si="1581"/>
        <v>0</v>
      </c>
      <c r="B1523" s="485"/>
      <c r="C1523" s="438"/>
      <c r="D1523" s="438"/>
      <c r="E1523" s="486"/>
      <c r="F1523" s="486"/>
      <c r="G1523" s="486"/>
      <c r="H1523" s="486"/>
      <c r="I1523" s="486"/>
      <c r="J1523" s="486"/>
    </row>
    <row r="1524" spans="1:19" ht="13.5" hidden="1" thickBot="1">
      <c r="A1524" s="506">
        <f t="shared" si="1581"/>
        <v>0</v>
      </c>
      <c r="B1524" s="487"/>
      <c r="C1524" s="438"/>
      <c r="D1524" s="438"/>
      <c r="E1524" s="469"/>
      <c r="F1524" s="469"/>
      <c r="G1524" s="469"/>
      <c r="H1524" s="469"/>
      <c r="I1524" s="469"/>
      <c r="J1524" s="469"/>
    </row>
    <row r="1525" spans="1:19" ht="16.5" thickBot="1">
      <c r="A1525" s="506">
        <f t="shared" si="1581"/>
        <v>0</v>
      </c>
      <c r="B1525" s="494" t="s">
        <v>253</v>
      </c>
      <c r="C1525" s="461"/>
      <c r="D1525" s="462">
        <f t="shared" ref="D1525:J1525" si="1648">D$25</f>
        <v>2022</v>
      </c>
      <c r="E1525" s="462">
        <f t="shared" si="1648"/>
        <v>2023</v>
      </c>
      <c r="F1525" s="462">
        <f t="shared" si="1648"/>
        <v>2024</v>
      </c>
      <c r="G1525" s="462">
        <f t="shared" si="1648"/>
        <v>2025</v>
      </c>
      <c r="H1525" s="462">
        <f t="shared" si="1648"/>
        <v>2026</v>
      </c>
      <c r="I1525" s="462">
        <f t="shared" si="1648"/>
        <v>2027</v>
      </c>
      <c r="J1525" s="463">
        <f t="shared" si="1648"/>
        <v>2028</v>
      </c>
      <c r="L1525" s="508" t="str">
        <f>B1525</f>
        <v>Catégorie d'emploi 11 : xxx</v>
      </c>
      <c r="M1525" s="491">
        <v>2022</v>
      </c>
      <c r="N1525" s="492">
        <v>2023</v>
      </c>
      <c r="O1525" s="492">
        <v>2024</v>
      </c>
      <c r="P1525" s="492">
        <v>2025</v>
      </c>
      <c r="Q1525" s="492">
        <v>2026</v>
      </c>
      <c r="R1525" s="492">
        <v>2027</v>
      </c>
      <c r="S1525" s="493">
        <v>2028</v>
      </c>
    </row>
    <row r="1526" spans="1:19" ht="13.5" thickBot="1">
      <c r="A1526" s="506">
        <f t="shared" si="1581"/>
        <v>0</v>
      </c>
      <c r="B1526" s="464" t="s">
        <v>234</v>
      </c>
      <c r="C1526" s="464"/>
      <c r="D1526" s="438"/>
      <c r="E1526" s="438"/>
      <c r="F1526" s="438"/>
      <c r="G1526" s="438"/>
      <c r="H1526" s="438"/>
      <c r="I1526" s="438"/>
      <c r="J1526" s="465"/>
      <c r="L1526" s="435" t="s">
        <v>224</v>
      </c>
      <c r="M1526" s="436">
        <f>D1527-D1531</f>
        <v>0</v>
      </c>
      <c r="N1526" s="436">
        <f>E1527-E1531</f>
        <v>0</v>
      </c>
      <c r="O1526" s="436">
        <f t="shared" ref="O1526" si="1649">F1527-F1531</f>
        <v>0</v>
      </c>
      <c r="P1526" s="436">
        <f t="shared" ref="P1526" si="1650">G1527-G1531</f>
        <v>0</v>
      </c>
      <c r="Q1526" s="436">
        <f t="shared" ref="Q1526" si="1651">H1527-H1531</f>
        <v>0</v>
      </c>
      <c r="R1526" s="436">
        <f t="shared" ref="R1526" si="1652">I1527-I1531</f>
        <v>0</v>
      </c>
      <c r="S1526" s="436">
        <f t="shared" ref="S1526" si="1653">J1527-J1531</f>
        <v>0</v>
      </c>
    </row>
    <row r="1527" spans="1:19" ht="13.5" thickBot="1">
      <c r="A1527" s="506">
        <f t="shared" si="1581"/>
        <v>0</v>
      </c>
      <c r="B1527" s="466" t="s">
        <v>235</v>
      </c>
      <c r="C1527" s="467"/>
      <c r="D1527" s="495"/>
      <c r="E1527" s="495"/>
      <c r="F1527" s="495"/>
      <c r="G1527" s="495"/>
      <c r="H1527" s="495"/>
      <c r="I1527" s="495"/>
      <c r="J1527" s="496"/>
      <c r="L1527" s="441" t="s">
        <v>226</v>
      </c>
      <c r="M1527" s="442"/>
      <c r="N1527" s="436">
        <f t="shared" ref="N1527:S1527" si="1654">N1528+N1529</f>
        <v>0</v>
      </c>
      <c r="O1527" s="436">
        <f t="shared" si="1654"/>
        <v>0</v>
      </c>
      <c r="P1527" s="436">
        <f t="shared" si="1654"/>
        <v>0</v>
      </c>
      <c r="Q1527" s="436">
        <f t="shared" si="1654"/>
        <v>0</v>
      </c>
      <c r="R1527" s="436">
        <f t="shared" si="1654"/>
        <v>0</v>
      </c>
      <c r="S1527" s="436">
        <f t="shared" si="1654"/>
        <v>0</v>
      </c>
    </row>
    <row r="1528" spans="1:19" ht="13.5" thickBot="1">
      <c r="A1528" s="506">
        <f t="shared" si="1581"/>
        <v>0</v>
      </c>
      <c r="B1528" s="466" t="s">
        <v>236</v>
      </c>
      <c r="C1528" s="467"/>
      <c r="D1528" s="497"/>
      <c r="E1528" s="497"/>
      <c r="F1528" s="497"/>
      <c r="G1528" s="497"/>
      <c r="H1528" s="497"/>
      <c r="I1528" s="497"/>
      <c r="J1528" s="498"/>
      <c r="L1528" s="447" t="s">
        <v>228</v>
      </c>
      <c r="M1528" s="436">
        <f>(D1527*D1529)-(D1531*D1533)</f>
        <v>0</v>
      </c>
      <c r="N1528" s="436">
        <f>(E1527*E1529)-(E1531*E1533)</f>
        <v>0</v>
      </c>
      <c r="O1528" s="436">
        <f t="shared" ref="O1528" si="1655">(F1527*F1529)-(F1531*F1533)</f>
        <v>0</v>
      </c>
      <c r="P1528" s="436">
        <f t="shared" ref="P1528" si="1656">(G1527*G1529)-(G1531*G1533)</f>
        <v>0</v>
      </c>
      <c r="Q1528" s="436">
        <f t="shared" ref="Q1528" si="1657">(H1527*H1529)-(H1531*H1533)</f>
        <v>0</v>
      </c>
      <c r="R1528" s="436">
        <f t="shared" ref="R1528" si="1658">(I1527*I1529)-(I1531*I1533)</f>
        <v>0</v>
      </c>
      <c r="S1528" s="436">
        <f t="shared" ref="S1528" si="1659">(J1527*J1529)-(J1531*J1533)</f>
        <v>0</v>
      </c>
    </row>
    <row r="1529" spans="1:19" ht="13.5" thickBot="1">
      <c r="A1529" s="506">
        <f t="shared" ref="A1529:A1552" si="1660">A1528</f>
        <v>0</v>
      </c>
      <c r="B1529" s="468" t="s">
        <v>237</v>
      </c>
      <c r="C1529" s="466"/>
      <c r="D1529" s="469">
        <f t="shared" ref="D1529:J1529" si="1661">(13-ROUND(D1528,1))/12</f>
        <v>1.0833333333333333</v>
      </c>
      <c r="E1529" s="469">
        <f t="shared" si="1661"/>
        <v>1.0833333333333333</v>
      </c>
      <c r="F1529" s="469">
        <f t="shared" si="1661"/>
        <v>1.0833333333333333</v>
      </c>
      <c r="G1529" s="469">
        <f t="shared" si="1661"/>
        <v>1.0833333333333333</v>
      </c>
      <c r="H1529" s="469">
        <f t="shared" si="1661"/>
        <v>1.0833333333333333</v>
      </c>
      <c r="I1529" s="469">
        <f t="shared" si="1661"/>
        <v>1.0833333333333333</v>
      </c>
      <c r="J1529" s="470">
        <f t="shared" si="1661"/>
        <v>1.0833333333333333</v>
      </c>
      <c r="L1529" s="452" t="s">
        <v>230</v>
      </c>
      <c r="M1529" s="442"/>
      <c r="N1529" s="436">
        <f>D1527*(1-D1529)-D1531*(1-D1533)</f>
        <v>0</v>
      </c>
      <c r="O1529" s="436">
        <f t="shared" ref="O1529" si="1662">E1527*(1-E1529)-E1531*(1-E1533)</f>
        <v>0</v>
      </c>
      <c r="P1529" s="436">
        <f t="shared" ref="P1529" si="1663">F1527*(1-F1529)-F1531*(1-F1533)</f>
        <v>0</v>
      </c>
      <c r="Q1529" s="436">
        <f t="shared" ref="Q1529" si="1664">G1527*(1-G1529)-G1531*(1-G1533)</f>
        <v>0</v>
      </c>
      <c r="R1529" s="436">
        <f t="shared" ref="R1529" si="1665">H1527*(1-H1529)-H1531*(1-H1533)</f>
        <v>0</v>
      </c>
      <c r="S1529" s="436">
        <f t="shared" ref="S1529" si="1666">I1527*(1-I1529)-I1531*(1-I1533)</f>
        <v>0</v>
      </c>
    </row>
    <row r="1530" spans="1:19">
      <c r="A1530" s="506">
        <f t="shared" si="1660"/>
        <v>0</v>
      </c>
      <c r="B1530" s="471" t="s">
        <v>238</v>
      </c>
      <c r="C1530" s="471"/>
      <c r="D1530" s="472"/>
      <c r="E1530" s="473"/>
      <c r="F1530" s="473"/>
      <c r="G1530" s="473"/>
      <c r="H1530" s="473"/>
      <c r="I1530" s="473"/>
      <c r="J1530" s="474"/>
    </row>
    <row r="1531" spans="1:19">
      <c r="A1531" s="506">
        <f t="shared" si="1660"/>
        <v>0</v>
      </c>
      <c r="B1531" s="466" t="s">
        <v>239</v>
      </c>
      <c r="C1531" s="467"/>
      <c r="D1531" s="495"/>
      <c r="E1531" s="495"/>
      <c r="F1531" s="495"/>
      <c r="G1531" s="495"/>
      <c r="H1531" s="495"/>
      <c r="I1531" s="495"/>
      <c r="J1531" s="496"/>
    </row>
    <row r="1532" spans="1:19">
      <c r="A1532" s="506">
        <f t="shared" si="1660"/>
        <v>0</v>
      </c>
      <c r="B1532" s="466" t="s">
        <v>240</v>
      </c>
      <c r="C1532" s="467"/>
      <c r="D1532" s="497"/>
      <c r="E1532" s="497"/>
      <c r="F1532" s="497"/>
      <c r="G1532" s="497"/>
      <c r="H1532" s="497"/>
      <c r="I1532" s="497"/>
      <c r="J1532" s="498"/>
    </row>
    <row r="1533" spans="1:19" ht="13.5" thickBot="1">
      <c r="A1533" s="506">
        <f t="shared" si="1660"/>
        <v>0</v>
      </c>
      <c r="B1533" s="468" t="s">
        <v>241</v>
      </c>
      <c r="C1533" s="475">
        <f>(13-C1532)/12</f>
        <v>1.0833333333333333</v>
      </c>
      <c r="D1533" s="469">
        <f t="shared" ref="D1533:J1533" si="1667">(13-ROUND(D1532,1))/12</f>
        <v>1.0833333333333333</v>
      </c>
      <c r="E1533" s="469">
        <f t="shared" si="1667"/>
        <v>1.0833333333333333</v>
      </c>
      <c r="F1533" s="469">
        <f t="shared" si="1667"/>
        <v>1.0833333333333333</v>
      </c>
      <c r="G1533" s="469">
        <f t="shared" si="1667"/>
        <v>1.0833333333333333</v>
      </c>
      <c r="H1533" s="469">
        <f t="shared" si="1667"/>
        <v>1.0833333333333333</v>
      </c>
      <c r="I1533" s="469">
        <f t="shared" si="1667"/>
        <v>1.0833333333333333</v>
      </c>
      <c r="J1533" s="470">
        <f t="shared" si="1667"/>
        <v>1.0833333333333333</v>
      </c>
    </row>
    <row r="1534" spans="1:19">
      <c r="A1534" s="506">
        <f t="shared" si="1660"/>
        <v>0</v>
      </c>
      <c r="B1534" s="431" t="s">
        <v>242</v>
      </c>
      <c r="C1534" s="476"/>
      <c r="D1534" s="477">
        <f>DATE(D$25,INT(D1528),1+30*(D1528-INT(D1528)))</f>
        <v>44531</v>
      </c>
      <c r="E1534" s="477">
        <f t="shared" ref="E1534:J1534" si="1668">DATE(E$25,INT(E1528),1+30*(E1528-INT(E1528)))</f>
        <v>44896</v>
      </c>
      <c r="F1534" s="477">
        <f t="shared" si="1668"/>
        <v>45261</v>
      </c>
      <c r="G1534" s="477">
        <f t="shared" si="1668"/>
        <v>45627</v>
      </c>
      <c r="H1534" s="477">
        <f t="shared" si="1668"/>
        <v>45992</v>
      </c>
      <c r="I1534" s="477">
        <f t="shared" si="1668"/>
        <v>46357</v>
      </c>
      <c r="J1534" s="478">
        <f t="shared" si="1668"/>
        <v>46722</v>
      </c>
    </row>
    <row r="1535" spans="1:19" ht="13.5" thickBot="1">
      <c r="A1535" s="506">
        <f t="shared" si="1660"/>
        <v>0</v>
      </c>
      <c r="B1535" s="479" t="s">
        <v>243</v>
      </c>
      <c r="C1535" s="480">
        <f>DATE(C$25,INT(C1532),1+30*(C1532-INT(C1532)))</f>
        <v>44166</v>
      </c>
      <c r="D1535" s="481">
        <f>DATE(D$25,INT(D1532),1+30*(D1532-INT(D1532)))</f>
        <v>44531</v>
      </c>
      <c r="E1535" s="481">
        <f t="shared" ref="E1535:J1535" si="1669">DATE(E$25,INT(E1532),1+30*(E1532-INT(E1532)))</f>
        <v>44896</v>
      </c>
      <c r="F1535" s="481">
        <f t="shared" si="1669"/>
        <v>45261</v>
      </c>
      <c r="G1535" s="481">
        <f t="shared" si="1669"/>
        <v>45627</v>
      </c>
      <c r="H1535" s="481">
        <f t="shared" si="1669"/>
        <v>45992</v>
      </c>
      <c r="I1535" s="481">
        <f t="shared" si="1669"/>
        <v>46357</v>
      </c>
      <c r="J1535" s="482">
        <f t="shared" si="1669"/>
        <v>46722</v>
      </c>
    </row>
    <row r="1536" spans="1:19" ht="6" customHeight="1" thickBot="1">
      <c r="A1536" s="506">
        <f t="shared" si="1660"/>
        <v>0</v>
      </c>
      <c r="B1536" s="430"/>
      <c r="C1536" s="430"/>
      <c r="D1536" s="430"/>
      <c r="E1536" s="430"/>
      <c r="F1536" s="430"/>
      <c r="G1536" s="430"/>
      <c r="H1536" s="430"/>
      <c r="I1536" s="430"/>
      <c r="J1536" s="438"/>
    </row>
    <row r="1537" spans="1:19" ht="13.5" hidden="1" thickBot="1">
      <c r="A1537" s="506">
        <f t="shared" si="1660"/>
        <v>0</v>
      </c>
      <c r="B1537" s="430"/>
      <c r="C1537" s="430"/>
      <c r="D1537" s="430"/>
      <c r="E1537" s="430"/>
      <c r="F1537" s="430"/>
      <c r="G1537" s="430"/>
      <c r="H1537" s="430"/>
      <c r="I1537" s="430"/>
      <c r="J1537" s="438"/>
    </row>
    <row r="1538" spans="1:19" ht="13.5" hidden="1" thickBot="1">
      <c r="A1538" s="506">
        <f t="shared" si="1660"/>
        <v>0</v>
      </c>
      <c r="B1538" s="485"/>
      <c r="C1538" s="438"/>
      <c r="D1538" s="438"/>
      <c r="E1538" s="486"/>
      <c r="F1538" s="486"/>
      <c r="G1538" s="486"/>
      <c r="H1538" s="486"/>
      <c r="I1538" s="486"/>
      <c r="J1538" s="486"/>
    </row>
    <row r="1539" spans="1:19" ht="13.5" hidden="1" thickBot="1">
      <c r="A1539" s="506">
        <f t="shared" si="1660"/>
        <v>0</v>
      </c>
      <c r="B1539" s="485"/>
      <c r="C1539" s="438"/>
      <c r="D1539" s="438"/>
      <c r="E1539" s="486"/>
      <c r="F1539" s="486"/>
      <c r="G1539" s="486"/>
      <c r="H1539" s="486"/>
      <c r="I1539" s="486"/>
      <c r="J1539" s="486"/>
    </row>
    <row r="1540" spans="1:19" ht="13.5" hidden="1" thickBot="1">
      <c r="A1540" s="506">
        <f t="shared" si="1660"/>
        <v>0</v>
      </c>
      <c r="B1540" s="485"/>
      <c r="C1540" s="438"/>
      <c r="D1540" s="438"/>
      <c r="E1540" s="486"/>
      <c r="F1540" s="486"/>
      <c r="G1540" s="486"/>
      <c r="H1540" s="486"/>
      <c r="I1540" s="486"/>
      <c r="J1540" s="486"/>
    </row>
    <row r="1541" spans="1:19" ht="13.5" hidden="1" thickBot="1">
      <c r="A1541" s="506">
        <f t="shared" si="1660"/>
        <v>0</v>
      </c>
      <c r="B1541" s="487"/>
      <c r="C1541" s="438"/>
      <c r="D1541" s="438"/>
      <c r="E1541" s="469"/>
      <c r="F1541" s="469"/>
      <c r="G1541" s="469"/>
      <c r="H1541" s="469"/>
      <c r="I1541" s="469"/>
      <c r="J1541" s="469"/>
    </row>
    <row r="1542" spans="1:19" ht="16.5" thickBot="1">
      <c r="A1542" s="506">
        <f t="shared" si="1660"/>
        <v>0</v>
      </c>
      <c r="B1542" s="494" t="s">
        <v>254</v>
      </c>
      <c r="C1542" s="461"/>
      <c r="D1542" s="462">
        <f t="shared" ref="D1542:J1542" si="1670">D$25</f>
        <v>2022</v>
      </c>
      <c r="E1542" s="462">
        <f t="shared" si="1670"/>
        <v>2023</v>
      </c>
      <c r="F1542" s="462">
        <f t="shared" si="1670"/>
        <v>2024</v>
      </c>
      <c r="G1542" s="462">
        <f t="shared" si="1670"/>
        <v>2025</v>
      </c>
      <c r="H1542" s="462">
        <f t="shared" si="1670"/>
        <v>2026</v>
      </c>
      <c r="I1542" s="462">
        <f t="shared" si="1670"/>
        <v>2027</v>
      </c>
      <c r="J1542" s="463">
        <f t="shared" si="1670"/>
        <v>2028</v>
      </c>
      <c r="L1542" s="508" t="str">
        <f>B1542</f>
        <v>Catégorie d'emploi 12 : Ouvriers de l'Etat</v>
      </c>
      <c r="M1542" s="491">
        <v>2022</v>
      </c>
      <c r="N1542" s="492">
        <v>2023</v>
      </c>
      <c r="O1542" s="492">
        <v>2024</v>
      </c>
      <c r="P1542" s="492">
        <v>2025</v>
      </c>
      <c r="Q1542" s="492">
        <v>2026</v>
      </c>
      <c r="R1542" s="492">
        <v>2027</v>
      </c>
      <c r="S1542" s="493">
        <v>2028</v>
      </c>
    </row>
    <row r="1543" spans="1:19" ht="13.5" thickBot="1">
      <c r="A1543" s="506">
        <f t="shared" si="1660"/>
        <v>0</v>
      </c>
      <c r="B1543" s="464" t="s">
        <v>234</v>
      </c>
      <c r="C1543" s="464"/>
      <c r="D1543" s="438"/>
      <c r="E1543" s="438"/>
      <c r="F1543" s="438"/>
      <c r="G1543" s="438"/>
      <c r="H1543" s="438"/>
      <c r="I1543" s="438"/>
      <c r="J1543" s="465"/>
      <c r="L1543" s="435" t="s">
        <v>224</v>
      </c>
      <c r="M1543" s="436">
        <f>D1544-D1548</f>
        <v>0</v>
      </c>
      <c r="N1543" s="436">
        <f>E1544-E1548</f>
        <v>0</v>
      </c>
      <c r="O1543" s="436">
        <f t="shared" ref="O1543" si="1671">F1544-F1548</f>
        <v>0</v>
      </c>
      <c r="P1543" s="436">
        <f t="shared" ref="P1543" si="1672">G1544-G1548</f>
        <v>0</v>
      </c>
      <c r="Q1543" s="436">
        <f t="shared" ref="Q1543" si="1673">H1544-H1548</f>
        <v>0</v>
      </c>
      <c r="R1543" s="436">
        <f t="shared" ref="R1543" si="1674">I1544-I1548</f>
        <v>0</v>
      </c>
      <c r="S1543" s="436">
        <f t="shared" ref="S1543" si="1675">J1544-J1548</f>
        <v>0</v>
      </c>
    </row>
    <row r="1544" spans="1:19" ht="13.5" thickBot="1">
      <c r="A1544" s="506">
        <f t="shared" si="1660"/>
        <v>0</v>
      </c>
      <c r="B1544" s="466" t="s">
        <v>235</v>
      </c>
      <c r="C1544" s="467"/>
      <c r="D1544" s="495"/>
      <c r="E1544" s="495"/>
      <c r="F1544" s="495"/>
      <c r="G1544" s="495"/>
      <c r="H1544" s="495"/>
      <c r="I1544" s="495"/>
      <c r="J1544" s="496"/>
      <c r="L1544" s="441" t="s">
        <v>226</v>
      </c>
      <c r="M1544" s="442"/>
      <c r="N1544" s="436">
        <f t="shared" ref="N1544:S1544" si="1676">N1545+N1546</f>
        <v>0</v>
      </c>
      <c r="O1544" s="436">
        <f t="shared" si="1676"/>
        <v>0</v>
      </c>
      <c r="P1544" s="436">
        <f t="shared" si="1676"/>
        <v>0</v>
      </c>
      <c r="Q1544" s="436">
        <f t="shared" si="1676"/>
        <v>0</v>
      </c>
      <c r="R1544" s="436">
        <f t="shared" si="1676"/>
        <v>0</v>
      </c>
      <c r="S1544" s="436">
        <f t="shared" si="1676"/>
        <v>0</v>
      </c>
    </row>
    <row r="1545" spans="1:19" ht="13.5" thickBot="1">
      <c r="A1545" s="506">
        <f t="shared" si="1660"/>
        <v>0</v>
      </c>
      <c r="B1545" s="466" t="s">
        <v>236</v>
      </c>
      <c r="C1545" s="467"/>
      <c r="D1545" s="497"/>
      <c r="E1545" s="497"/>
      <c r="F1545" s="497"/>
      <c r="G1545" s="497"/>
      <c r="H1545" s="497"/>
      <c r="I1545" s="497"/>
      <c r="J1545" s="498"/>
      <c r="L1545" s="447" t="s">
        <v>228</v>
      </c>
      <c r="M1545" s="436">
        <f>(D1544*D1546)-(D1548*D1550)</f>
        <v>0</v>
      </c>
      <c r="N1545" s="436">
        <f>(E1544*E1546)-(E1548*E1550)</f>
        <v>0</v>
      </c>
      <c r="O1545" s="436">
        <f t="shared" ref="O1545" si="1677">(F1544*F1546)-(F1548*F1550)</f>
        <v>0</v>
      </c>
      <c r="P1545" s="436">
        <f t="shared" ref="P1545" si="1678">(G1544*G1546)-(G1548*G1550)</f>
        <v>0</v>
      </c>
      <c r="Q1545" s="436">
        <f t="shared" ref="Q1545" si="1679">(H1544*H1546)-(H1548*H1550)</f>
        <v>0</v>
      </c>
      <c r="R1545" s="436">
        <f t="shared" ref="R1545" si="1680">(I1544*I1546)-(I1548*I1550)</f>
        <v>0</v>
      </c>
      <c r="S1545" s="436">
        <f t="shared" ref="S1545" si="1681">(J1544*J1546)-(J1548*J1550)</f>
        <v>0</v>
      </c>
    </row>
    <row r="1546" spans="1:19" ht="13.5" thickBot="1">
      <c r="A1546" s="506">
        <f t="shared" si="1660"/>
        <v>0</v>
      </c>
      <c r="B1546" s="468" t="s">
        <v>237</v>
      </c>
      <c r="C1546" s="466"/>
      <c r="D1546" s="469">
        <f t="shared" ref="D1546:J1546" si="1682">(13-ROUND(D1545,1))/12</f>
        <v>1.0833333333333333</v>
      </c>
      <c r="E1546" s="469">
        <f t="shared" si="1682"/>
        <v>1.0833333333333333</v>
      </c>
      <c r="F1546" s="469">
        <f t="shared" si="1682"/>
        <v>1.0833333333333333</v>
      </c>
      <c r="G1546" s="469">
        <f t="shared" si="1682"/>
        <v>1.0833333333333333</v>
      </c>
      <c r="H1546" s="469">
        <f t="shared" si="1682"/>
        <v>1.0833333333333333</v>
      </c>
      <c r="I1546" s="469">
        <f t="shared" si="1682"/>
        <v>1.0833333333333333</v>
      </c>
      <c r="J1546" s="470">
        <f t="shared" si="1682"/>
        <v>1.0833333333333333</v>
      </c>
      <c r="L1546" s="452" t="s">
        <v>230</v>
      </c>
      <c r="M1546" s="442"/>
      <c r="N1546" s="436">
        <f>D1544*(1-D1546)-D1548*(1-D1550)</f>
        <v>0</v>
      </c>
      <c r="O1546" s="436">
        <f t="shared" ref="O1546" si="1683">E1544*(1-E1546)-E1548*(1-E1550)</f>
        <v>0</v>
      </c>
      <c r="P1546" s="436">
        <f t="shared" ref="P1546" si="1684">F1544*(1-F1546)-F1548*(1-F1550)</f>
        <v>0</v>
      </c>
      <c r="Q1546" s="436">
        <f t="shared" ref="Q1546" si="1685">G1544*(1-G1546)-G1548*(1-G1550)</f>
        <v>0</v>
      </c>
      <c r="R1546" s="436">
        <f t="shared" ref="R1546" si="1686">H1544*(1-H1546)-H1548*(1-H1550)</f>
        <v>0</v>
      </c>
      <c r="S1546" s="436">
        <f t="shared" ref="S1546" si="1687">I1544*(1-I1546)-I1548*(1-I1550)</f>
        <v>0</v>
      </c>
    </row>
    <row r="1547" spans="1:19">
      <c r="A1547" s="506">
        <f t="shared" si="1660"/>
        <v>0</v>
      </c>
      <c r="B1547" s="471" t="s">
        <v>238</v>
      </c>
      <c r="C1547" s="471"/>
      <c r="D1547" s="472"/>
      <c r="E1547" s="473"/>
      <c r="F1547" s="473"/>
      <c r="G1547" s="473"/>
      <c r="H1547" s="473"/>
      <c r="I1547" s="473"/>
      <c r="J1547" s="474"/>
    </row>
    <row r="1548" spans="1:19">
      <c r="A1548" s="506">
        <f t="shared" si="1660"/>
        <v>0</v>
      </c>
      <c r="B1548" s="466" t="s">
        <v>239</v>
      </c>
      <c r="C1548" s="467"/>
      <c r="D1548" s="495"/>
      <c r="E1548" s="495"/>
      <c r="F1548" s="495"/>
      <c r="G1548" s="495"/>
      <c r="H1548" s="495"/>
      <c r="I1548" s="495"/>
      <c r="J1548" s="496"/>
    </row>
    <row r="1549" spans="1:19">
      <c r="A1549" s="506">
        <f t="shared" si="1660"/>
        <v>0</v>
      </c>
      <c r="B1549" s="466" t="s">
        <v>240</v>
      </c>
      <c r="C1549" s="467"/>
      <c r="D1549" s="497"/>
      <c r="E1549" s="497"/>
      <c r="F1549" s="497"/>
      <c r="G1549" s="497"/>
      <c r="H1549" s="497"/>
      <c r="I1549" s="497"/>
      <c r="J1549" s="498"/>
    </row>
    <row r="1550" spans="1:19" ht="13.5" thickBot="1">
      <c r="A1550" s="506">
        <f t="shared" si="1660"/>
        <v>0</v>
      </c>
      <c r="B1550" s="468" t="s">
        <v>241</v>
      </c>
      <c r="C1550" s="475">
        <f>(13-C1549)/12</f>
        <v>1.0833333333333333</v>
      </c>
      <c r="D1550" s="469">
        <f t="shared" ref="D1550:J1550" si="1688">(13-ROUND(D1549,1))/12</f>
        <v>1.0833333333333333</v>
      </c>
      <c r="E1550" s="469">
        <f t="shared" si="1688"/>
        <v>1.0833333333333333</v>
      </c>
      <c r="F1550" s="469">
        <f t="shared" si="1688"/>
        <v>1.0833333333333333</v>
      </c>
      <c r="G1550" s="469">
        <f t="shared" si="1688"/>
        <v>1.0833333333333333</v>
      </c>
      <c r="H1550" s="469">
        <f t="shared" si="1688"/>
        <v>1.0833333333333333</v>
      </c>
      <c r="I1550" s="469">
        <f t="shared" si="1688"/>
        <v>1.0833333333333333</v>
      </c>
      <c r="J1550" s="470">
        <f t="shared" si="1688"/>
        <v>1.0833333333333333</v>
      </c>
    </row>
    <row r="1551" spans="1:19">
      <c r="A1551" s="506">
        <f t="shared" si="1660"/>
        <v>0</v>
      </c>
      <c r="B1551" s="431" t="s">
        <v>242</v>
      </c>
      <c r="C1551" s="476"/>
      <c r="D1551" s="477">
        <f>DATE(D$25,INT(D1545),1+30*(D1545-INT(D1545)))</f>
        <v>44531</v>
      </c>
      <c r="E1551" s="477">
        <f t="shared" ref="E1551:J1551" si="1689">DATE(E$25,INT(E1545),1+30*(E1545-INT(E1545)))</f>
        <v>44896</v>
      </c>
      <c r="F1551" s="477">
        <f t="shared" si="1689"/>
        <v>45261</v>
      </c>
      <c r="G1551" s="477">
        <f t="shared" si="1689"/>
        <v>45627</v>
      </c>
      <c r="H1551" s="477">
        <f t="shared" si="1689"/>
        <v>45992</v>
      </c>
      <c r="I1551" s="477">
        <f t="shared" si="1689"/>
        <v>46357</v>
      </c>
      <c r="J1551" s="478">
        <f t="shared" si="1689"/>
        <v>46722</v>
      </c>
    </row>
    <row r="1552" spans="1:19" ht="13.5" thickBot="1">
      <c r="A1552" s="506">
        <f t="shared" si="1660"/>
        <v>0</v>
      </c>
      <c r="B1552" s="479" t="s">
        <v>243</v>
      </c>
      <c r="C1552" s="480">
        <f>DATE(C$25,INT(C1549),1+30*(C1549-INT(C1549)))</f>
        <v>44166</v>
      </c>
      <c r="D1552" s="481">
        <f>DATE(D$25,INT(D1549),1+30*(D1549-INT(D1549)))</f>
        <v>44531</v>
      </c>
      <c r="E1552" s="481">
        <f t="shared" ref="E1552:J1552" si="1690">DATE(E$25,INT(E1549),1+30*(E1549-INT(E1549)))</f>
        <v>44896</v>
      </c>
      <c r="F1552" s="481">
        <f t="shared" si="1690"/>
        <v>45261</v>
      </c>
      <c r="G1552" s="481">
        <f t="shared" si="1690"/>
        <v>45627</v>
      </c>
      <c r="H1552" s="481">
        <f t="shared" si="1690"/>
        <v>45992</v>
      </c>
      <c r="I1552" s="481">
        <f t="shared" si="1690"/>
        <v>46357</v>
      </c>
      <c r="J1552" s="482">
        <f t="shared" si="1690"/>
        <v>46722</v>
      </c>
    </row>
    <row r="1553" spans="1:19">
      <c r="A1553" s="504"/>
      <c r="B1553" s="505"/>
      <c r="C1553" s="505"/>
      <c r="D1553" s="505"/>
      <c r="E1553" s="505"/>
      <c r="F1553" s="505"/>
      <c r="G1553" s="505"/>
      <c r="H1553" s="505"/>
      <c r="I1553" s="505"/>
      <c r="J1553" s="505"/>
      <c r="K1553" s="504"/>
      <c r="L1553" s="504"/>
      <c r="M1553" s="504"/>
      <c r="N1553" s="504"/>
      <c r="O1553" s="504"/>
      <c r="P1553" s="504"/>
      <c r="Q1553" s="504"/>
      <c r="R1553" s="504"/>
      <c r="S1553" s="504"/>
    </row>
    <row r="1556" spans="1:19" ht="13.5" thickBot="1"/>
    <row r="1557" spans="1:19" ht="19.149999999999999" customHeight="1" thickBot="1">
      <c r="A1557" s="507" t="s">
        <v>77</v>
      </c>
      <c r="B1557" s="503"/>
      <c r="C1557" s="430">
        <v>2015</v>
      </c>
      <c r="D1557" s="491">
        <v>2022</v>
      </c>
      <c r="E1557" s="492">
        <v>2023</v>
      </c>
      <c r="F1557" s="492">
        <v>2024</v>
      </c>
      <c r="G1557" s="492">
        <v>2025</v>
      </c>
      <c r="H1557" s="492">
        <v>2026</v>
      </c>
      <c r="I1557" s="492">
        <v>2027</v>
      </c>
      <c r="J1557" s="493">
        <v>2028</v>
      </c>
      <c r="L1557" s="508">
        <f>B1557</f>
        <v>0</v>
      </c>
      <c r="M1557" s="491">
        <v>2022</v>
      </c>
      <c r="N1557" s="492">
        <v>2023</v>
      </c>
      <c r="O1557" s="492">
        <v>2024</v>
      </c>
      <c r="P1557" s="492">
        <v>2025</v>
      </c>
      <c r="Q1557" s="492">
        <v>2026</v>
      </c>
      <c r="R1557" s="492">
        <v>2027</v>
      </c>
      <c r="S1557" s="493">
        <v>2028</v>
      </c>
    </row>
    <row r="1558" spans="1:19" ht="19.149999999999999" customHeight="1" thickBot="1">
      <c r="A1558" s="506">
        <f>B1557</f>
        <v>0</v>
      </c>
      <c r="B1558" s="431" t="s">
        <v>223</v>
      </c>
      <c r="C1558" s="432"/>
      <c r="D1558" s="433">
        <f ca="1">SUMIF($B1576:$C1776,$B1580,$D1576:$D1776)</f>
        <v>0</v>
      </c>
      <c r="E1558" s="434">
        <f ca="1">SUMIF($B1576:$C1776,$B1580,$E1576:$E1776)</f>
        <v>0</v>
      </c>
      <c r="F1558" s="434">
        <f ca="1">SUMIF($B1576:$C1776,$B1580,$F1576:$F1776)</f>
        <v>0</v>
      </c>
      <c r="G1558" s="434">
        <f ca="1">SUMIF($B1576:$C1776,$B1580,$G1576:$G1776)</f>
        <v>0</v>
      </c>
      <c r="H1558" s="434">
        <f ca="1">SUMIF($B1576:$C1776,$B1580,$H1576:$H1776)</f>
        <v>0</v>
      </c>
      <c r="I1558" s="434">
        <f ca="1">SUMIF($B1576:$C1776,$B1580,$I1576:$I1776)</f>
        <v>0</v>
      </c>
      <c r="J1558" s="499">
        <f ca="1">SUMIF($B1576:$C1776,$B1580,$J1576:$J1776)</f>
        <v>0</v>
      </c>
      <c r="L1558" s="435" t="s">
        <v>224</v>
      </c>
      <c r="M1558" s="436">
        <f>M1579+M1596+M1613+M1630+M1647+M1664+M1681+M1698+M1715+M1732+M1749+M1766</f>
        <v>0</v>
      </c>
      <c r="N1558" s="436">
        <f>N1579+N1596+N1613+N1630+N1647+N1664+N1681+N1698+N1715+N1732+N1749+N1766</f>
        <v>0</v>
      </c>
      <c r="O1558" s="436">
        <f t="shared" ref="O1558:S1558" si="1691">O1579+O1596+O1613+O1630+O1647+O1664+O1681+O1698+O1715+O1732+O1749+O1766</f>
        <v>0</v>
      </c>
      <c r="P1558" s="436">
        <f t="shared" si="1691"/>
        <v>0</v>
      </c>
      <c r="Q1558" s="436">
        <f t="shared" si="1691"/>
        <v>0</v>
      </c>
      <c r="R1558" s="436">
        <f t="shared" si="1691"/>
        <v>0</v>
      </c>
      <c r="S1558" s="436">
        <f t="shared" si="1691"/>
        <v>0</v>
      </c>
    </row>
    <row r="1559" spans="1:19" ht="19.149999999999999" customHeight="1" thickBot="1">
      <c r="A1559" s="506">
        <f>A1558</f>
        <v>0</v>
      </c>
      <c r="B1559" s="437" t="s">
        <v>225</v>
      </c>
      <c r="C1559" s="438"/>
      <c r="D1559" s="439" t="str">
        <f t="shared" ref="D1559:J1559" ca="1" si="1692">IFERROR(ROUND((D1580*D1581+D1597*D1598+D1614*D1615+D1631*D1632+D1648*D1649+D1665*D1666+D1682*D1683+D1699*D1700+D1716*D1717+D1733*D1734+D1750*D1751+D1767*D1768)/D1558,1),"")</f>
        <v/>
      </c>
      <c r="E1559" s="440" t="str">
        <f t="shared" ca="1" si="1692"/>
        <v/>
      </c>
      <c r="F1559" s="440" t="str">
        <f t="shared" ca="1" si="1692"/>
        <v/>
      </c>
      <c r="G1559" s="440" t="str">
        <f t="shared" ca="1" si="1692"/>
        <v/>
      </c>
      <c r="H1559" s="440" t="str">
        <f t="shared" ca="1" si="1692"/>
        <v/>
      </c>
      <c r="I1559" s="440" t="str">
        <f t="shared" ca="1" si="1692"/>
        <v/>
      </c>
      <c r="J1559" s="500" t="str">
        <f t="shared" ca="1" si="1692"/>
        <v/>
      </c>
      <c r="L1559" s="441" t="s">
        <v>226</v>
      </c>
      <c r="M1559" s="442"/>
      <c r="N1559" s="436">
        <f t="shared" ref="N1559:S1559" si="1693">N1580+N1597+N1614+N1631+N1648+N1665+N1682+N1699+N1716+N1733+N1750+N1767</f>
        <v>0</v>
      </c>
      <c r="O1559" s="436">
        <f t="shared" si="1693"/>
        <v>0</v>
      </c>
      <c r="P1559" s="436">
        <f t="shared" si="1693"/>
        <v>0</v>
      </c>
      <c r="Q1559" s="436">
        <f t="shared" si="1693"/>
        <v>0</v>
      </c>
      <c r="R1559" s="436">
        <f t="shared" si="1693"/>
        <v>0</v>
      </c>
      <c r="S1559" s="436">
        <f t="shared" si="1693"/>
        <v>0</v>
      </c>
    </row>
    <row r="1560" spans="1:19" ht="19.149999999999999" customHeight="1" thickBot="1">
      <c r="A1560" s="506">
        <f t="shared" ref="A1560:A1623" si="1694">A1559</f>
        <v>0</v>
      </c>
      <c r="B1560" s="443" t="s">
        <v>227</v>
      </c>
      <c r="C1560" s="444"/>
      <c r="D1560" s="445">
        <f>SUMIF($B1574:$B1776,$B1584,$D1574:$D1776)</f>
        <v>0</v>
      </c>
      <c r="E1560" s="446">
        <f>SUMIF($B1576:$B1776,$B1584,$E1576:$E1776)</f>
        <v>0</v>
      </c>
      <c r="F1560" s="446">
        <f>SUMIF($B1576:$B1776,$B1584,$F1576:$F1776)</f>
        <v>0</v>
      </c>
      <c r="G1560" s="446">
        <f>SUMIF($B1576:$B1776,$B1584,$G1576:$G1776)</f>
        <v>0</v>
      </c>
      <c r="H1560" s="446">
        <f ca="1">SUMIF($B1576:$C1776,$B1584,$H1576:$H1776)</f>
        <v>0</v>
      </c>
      <c r="I1560" s="446">
        <f>SUMIF($B1576:$B1776,$B1584,$I1576:$I1776)</f>
        <v>0</v>
      </c>
      <c r="J1560" s="501">
        <f ca="1">SUMIF($B1576:$C1776,$B1584,$J1576:$J1776)</f>
        <v>0</v>
      </c>
      <c r="L1560" s="447" t="s">
        <v>228</v>
      </c>
      <c r="M1560" s="436">
        <f t="shared" ref="M1560:S1560" si="1695">M1581+M1598+M1615+M1632+M1649+M1666+M1683+M1700+M1717+M1734+M1751+M1768</f>
        <v>0</v>
      </c>
      <c r="N1560" s="436">
        <f t="shared" si="1695"/>
        <v>0</v>
      </c>
      <c r="O1560" s="436">
        <f t="shared" si="1695"/>
        <v>0</v>
      </c>
      <c r="P1560" s="436">
        <f t="shared" si="1695"/>
        <v>0</v>
      </c>
      <c r="Q1560" s="436">
        <f t="shared" si="1695"/>
        <v>0</v>
      </c>
      <c r="R1560" s="436">
        <f t="shared" si="1695"/>
        <v>0</v>
      </c>
      <c r="S1560" s="436">
        <f t="shared" si="1695"/>
        <v>0</v>
      </c>
    </row>
    <row r="1561" spans="1:19" ht="19.149999999999999" customHeight="1" thickBot="1">
      <c r="A1561" s="506">
        <f t="shared" si="1694"/>
        <v>0</v>
      </c>
      <c r="B1561" s="448" t="s">
        <v>229</v>
      </c>
      <c r="C1561" s="449"/>
      <c r="D1561" s="450" t="str">
        <f t="shared" ref="D1561:J1561" si="1696">IFERROR(ROUND((D1584*D1585+D1601*D1602+D1618*D1619+D1635*D1636+D1652*D1653+D1669*D1670+D1686*D1687+D1703*D1704+D1720*D1721+D1737*D1738+D1754*D1755+D1771*D1772)/D1560,1),"")</f>
        <v/>
      </c>
      <c r="E1561" s="451" t="str">
        <f t="shared" si="1696"/>
        <v/>
      </c>
      <c r="F1561" s="451" t="str">
        <f t="shared" si="1696"/>
        <v/>
      </c>
      <c r="G1561" s="451" t="str">
        <f t="shared" si="1696"/>
        <v/>
      </c>
      <c r="H1561" s="451" t="str">
        <f t="shared" ca="1" si="1696"/>
        <v/>
      </c>
      <c r="I1561" s="451" t="str">
        <f t="shared" si="1696"/>
        <v/>
      </c>
      <c r="J1561" s="502" t="str">
        <f t="shared" ca="1" si="1696"/>
        <v/>
      </c>
      <c r="L1561" s="452" t="s">
        <v>230</v>
      </c>
      <c r="M1561" s="442"/>
      <c r="N1561" s="436">
        <f t="shared" ref="N1561:S1561" si="1697">N1582+N1599+N1616+N1633+N1650+N1667+N1684+N1701+N1718+N1735+N1752+N1769</f>
        <v>0</v>
      </c>
      <c r="O1561" s="436">
        <f t="shared" si="1697"/>
        <v>0</v>
      </c>
      <c r="P1561" s="436">
        <f t="shared" si="1697"/>
        <v>0</v>
      </c>
      <c r="Q1561" s="436">
        <f t="shared" si="1697"/>
        <v>0</v>
      </c>
      <c r="R1561" s="436">
        <f t="shared" si="1697"/>
        <v>0</v>
      </c>
      <c r="S1561" s="436">
        <f t="shared" si="1697"/>
        <v>0</v>
      </c>
    </row>
    <row r="1562" spans="1:19" ht="15" customHeight="1">
      <c r="A1562" s="506">
        <f t="shared" si="1694"/>
        <v>0</v>
      </c>
      <c r="B1562" s="430"/>
      <c r="C1562" s="430"/>
      <c r="D1562" s="430"/>
      <c r="E1562" s="430"/>
      <c r="F1562" s="430"/>
      <c r="G1562" s="430"/>
      <c r="H1562" s="430"/>
      <c r="I1562" s="430"/>
      <c r="J1562" s="438"/>
    </row>
    <row r="1563" spans="1:19" hidden="1">
      <c r="A1563" s="506">
        <f t="shared" si="1694"/>
        <v>0</v>
      </c>
      <c r="B1563" s="430"/>
      <c r="C1563" s="430"/>
      <c r="D1563" s="430"/>
      <c r="E1563" s="430"/>
      <c r="F1563" s="430"/>
      <c r="G1563" s="430"/>
      <c r="H1563" s="430"/>
      <c r="I1563" s="430"/>
      <c r="J1563" s="438"/>
    </row>
    <row r="1564" spans="1:19" hidden="1">
      <c r="A1564" s="506">
        <f t="shared" si="1694"/>
        <v>0</v>
      </c>
      <c r="B1564" s="453"/>
      <c r="C1564" s="453"/>
      <c r="D1564" s="453"/>
      <c r="E1564" s="453"/>
      <c r="F1564" s="453"/>
      <c r="G1564" s="453"/>
      <c r="H1564" s="453"/>
      <c r="I1564" s="453"/>
      <c r="J1564" s="454"/>
    </row>
    <row r="1565" spans="1:19" hidden="1">
      <c r="A1565" s="506">
        <f t="shared" si="1694"/>
        <v>0</v>
      </c>
      <c r="B1565" s="453"/>
      <c r="C1565" s="453"/>
      <c r="D1565" s="453"/>
      <c r="E1565" s="453"/>
      <c r="F1565" s="453"/>
      <c r="G1565" s="453"/>
      <c r="H1565" s="453"/>
      <c r="I1565" s="453"/>
      <c r="J1565" s="454"/>
    </row>
    <row r="1566" spans="1:19" hidden="1">
      <c r="A1566" s="506">
        <f t="shared" si="1694"/>
        <v>0</v>
      </c>
      <c r="B1566" s="453"/>
      <c r="C1566" s="453"/>
      <c r="D1566" s="453"/>
      <c r="E1566" s="453"/>
      <c r="F1566" s="453"/>
      <c r="G1566" s="453"/>
      <c r="H1566" s="453"/>
      <c r="I1566" s="453"/>
      <c r="J1566" s="454"/>
    </row>
    <row r="1567" spans="1:19" hidden="1">
      <c r="A1567" s="506">
        <f t="shared" si="1694"/>
        <v>0</v>
      </c>
      <c r="B1567" s="453"/>
      <c r="C1567" s="453"/>
      <c r="D1567" s="455"/>
      <c r="E1567" s="453"/>
      <c r="F1567" s="453"/>
      <c r="G1567" s="453"/>
      <c r="H1567" s="453"/>
      <c r="I1567" s="453"/>
      <c r="J1567" s="454"/>
    </row>
    <row r="1568" spans="1:19" hidden="1">
      <c r="A1568" s="506">
        <f t="shared" si="1694"/>
        <v>0</v>
      </c>
      <c r="B1568" s="453"/>
      <c r="C1568" s="453"/>
      <c r="D1568" s="453"/>
      <c r="E1568" s="453"/>
      <c r="F1568" s="453"/>
      <c r="G1568" s="453"/>
      <c r="H1568" s="453"/>
      <c r="I1568" s="453"/>
      <c r="J1568" s="454"/>
    </row>
    <row r="1569" spans="1:19" hidden="1">
      <c r="A1569" s="506">
        <f t="shared" si="1694"/>
        <v>0</v>
      </c>
      <c r="B1569" s="453"/>
      <c r="C1569" s="453"/>
      <c r="D1569" s="453"/>
      <c r="E1569" s="453"/>
      <c r="F1569" s="453"/>
      <c r="G1569" s="453"/>
      <c r="H1569" s="453"/>
      <c r="I1569" s="453"/>
      <c r="J1569" s="454"/>
    </row>
    <row r="1570" spans="1:19" hidden="1">
      <c r="A1570" s="506">
        <f t="shared" si="1694"/>
        <v>0</v>
      </c>
      <c r="B1570" s="453"/>
      <c r="C1570" s="453"/>
      <c r="D1570" s="453"/>
      <c r="E1570" s="453"/>
      <c r="F1570" s="453"/>
      <c r="G1570" s="453"/>
      <c r="H1570" s="453"/>
      <c r="I1570" s="453"/>
      <c r="J1570" s="454"/>
    </row>
    <row r="1571" spans="1:19" hidden="1">
      <c r="A1571" s="506">
        <f t="shared" si="1694"/>
        <v>0</v>
      </c>
      <c r="B1571" s="453"/>
      <c r="C1571" s="453"/>
      <c r="D1571" s="453"/>
      <c r="E1571" s="453"/>
      <c r="F1571" s="453"/>
      <c r="G1571" s="453"/>
      <c r="H1571" s="453"/>
      <c r="I1571" s="453"/>
      <c r="J1571" s="454"/>
    </row>
    <row r="1572" spans="1:19" hidden="1">
      <c r="A1572" s="506">
        <f t="shared" si="1694"/>
        <v>0</v>
      </c>
      <c r="B1572" s="453"/>
      <c r="C1572" s="453"/>
      <c r="D1572" s="453"/>
      <c r="E1572" s="453"/>
      <c r="F1572" s="453"/>
      <c r="G1572" s="453"/>
      <c r="H1572" s="453"/>
      <c r="I1572" s="453"/>
      <c r="J1572" s="454"/>
    </row>
    <row r="1573" spans="1:19" hidden="1">
      <c r="A1573" s="506">
        <f t="shared" si="1694"/>
        <v>0</v>
      </c>
      <c r="B1573" s="453"/>
      <c r="C1573" s="453"/>
      <c r="D1573" s="453"/>
      <c r="E1573" s="453"/>
      <c r="F1573" s="453"/>
      <c r="G1573" s="453"/>
      <c r="H1573" s="453"/>
      <c r="I1573" s="453"/>
      <c r="J1573" s="454"/>
    </row>
    <row r="1574" spans="1:19" hidden="1">
      <c r="A1574" s="506">
        <f t="shared" si="1694"/>
        <v>0</v>
      </c>
      <c r="B1574" s="456" t="s">
        <v>231</v>
      </c>
      <c r="C1574" s="457"/>
      <c r="D1574" s="430"/>
      <c r="E1574" s="430"/>
      <c r="F1574" s="430"/>
      <c r="G1574" s="430"/>
      <c r="H1574" s="430"/>
      <c r="I1574" s="430"/>
      <c r="J1574" s="438"/>
    </row>
    <row r="1575" spans="1:19" ht="13.5" thickBot="1">
      <c r="A1575" s="506">
        <f t="shared" si="1694"/>
        <v>0</v>
      </c>
      <c r="B1575" s="430"/>
      <c r="C1575" s="430"/>
      <c r="D1575" s="430"/>
      <c r="E1575" s="430"/>
      <c r="F1575" s="430"/>
      <c r="G1575" s="430"/>
      <c r="H1575" s="430"/>
      <c r="I1575" s="430"/>
      <c r="J1575" s="438"/>
    </row>
    <row r="1576" spans="1:19" ht="22.15" customHeight="1" thickBot="1">
      <c r="A1576" s="506">
        <f t="shared" si="1694"/>
        <v>0</v>
      </c>
      <c r="B1576" s="458" t="s">
        <v>232</v>
      </c>
      <c r="C1576" s="459">
        <f>D1576-1</f>
        <v>2021</v>
      </c>
      <c r="D1576" s="491">
        <v>2022</v>
      </c>
      <c r="E1576" s="492">
        <v>2023</v>
      </c>
      <c r="F1576" s="492">
        <v>2024</v>
      </c>
      <c r="G1576" s="492">
        <v>2025</v>
      </c>
      <c r="H1576" s="492">
        <v>2026</v>
      </c>
      <c r="I1576" s="492">
        <v>2027</v>
      </c>
      <c r="J1576" s="493">
        <v>2028</v>
      </c>
    </row>
    <row r="1577" spans="1:19" ht="4.9000000000000004" customHeight="1" thickBot="1">
      <c r="A1577" s="506">
        <f t="shared" si="1694"/>
        <v>0</v>
      </c>
      <c r="B1577" s="460"/>
      <c r="C1577" s="460"/>
      <c r="D1577" s="438"/>
      <c r="E1577" s="438"/>
      <c r="F1577" s="438"/>
      <c r="G1577" s="438"/>
      <c r="H1577" s="438"/>
      <c r="I1577" s="438"/>
      <c r="J1577" s="438"/>
    </row>
    <row r="1578" spans="1:19" ht="16.5" thickBot="1">
      <c r="A1578" s="506">
        <f t="shared" si="1694"/>
        <v>0</v>
      </c>
      <c r="B1578" s="494" t="s">
        <v>233</v>
      </c>
      <c r="C1578" s="461"/>
      <c r="D1578" s="462">
        <f t="shared" ref="D1578:J1578" si="1698">D$25</f>
        <v>2022</v>
      </c>
      <c r="E1578" s="462">
        <f t="shared" si="1698"/>
        <v>2023</v>
      </c>
      <c r="F1578" s="462">
        <f t="shared" si="1698"/>
        <v>2024</v>
      </c>
      <c r="G1578" s="462">
        <f t="shared" si="1698"/>
        <v>2025</v>
      </c>
      <c r="H1578" s="462">
        <f t="shared" si="1698"/>
        <v>2026</v>
      </c>
      <c r="I1578" s="462">
        <f t="shared" si="1698"/>
        <v>2027</v>
      </c>
      <c r="J1578" s="463">
        <f t="shared" si="1698"/>
        <v>2028</v>
      </c>
      <c r="L1578" s="508" t="str">
        <f>B1578</f>
        <v>Catégorie d'emploi 1 : xxx</v>
      </c>
      <c r="M1578" s="491">
        <v>2022</v>
      </c>
      <c r="N1578" s="492">
        <v>2023</v>
      </c>
      <c r="O1578" s="492">
        <v>2024</v>
      </c>
      <c r="P1578" s="492">
        <v>2025</v>
      </c>
      <c r="Q1578" s="492">
        <v>2026</v>
      </c>
      <c r="R1578" s="492">
        <v>2027</v>
      </c>
      <c r="S1578" s="493">
        <v>2028</v>
      </c>
    </row>
    <row r="1579" spans="1:19" ht="13.5" thickBot="1">
      <c r="A1579" s="506">
        <f t="shared" si="1694"/>
        <v>0</v>
      </c>
      <c r="B1579" s="464" t="s">
        <v>234</v>
      </c>
      <c r="C1579" s="464"/>
      <c r="D1579" s="438"/>
      <c r="E1579" s="438"/>
      <c r="F1579" s="438"/>
      <c r="G1579" s="438"/>
      <c r="H1579" s="438"/>
      <c r="I1579" s="438"/>
      <c r="J1579" s="465"/>
      <c r="L1579" s="435" t="s">
        <v>224</v>
      </c>
      <c r="M1579" s="436">
        <f>D1580-D1584</f>
        <v>0</v>
      </c>
      <c r="N1579" s="436">
        <f>E1580-E1584</f>
        <v>0</v>
      </c>
      <c r="O1579" s="436">
        <f t="shared" ref="O1579" si="1699">F1580-F1584</f>
        <v>0</v>
      </c>
      <c r="P1579" s="436">
        <f t="shared" ref="P1579" si="1700">G1580-G1584</f>
        <v>0</v>
      </c>
      <c r="Q1579" s="436">
        <f t="shared" ref="Q1579" si="1701">H1580-H1584</f>
        <v>0</v>
      </c>
      <c r="R1579" s="436">
        <f t="shared" ref="R1579" si="1702">I1580-I1584</f>
        <v>0</v>
      </c>
      <c r="S1579" s="436">
        <f t="shared" ref="S1579" si="1703">J1580-J1584</f>
        <v>0</v>
      </c>
    </row>
    <row r="1580" spans="1:19" ht="13.5" thickBot="1">
      <c r="A1580" s="506">
        <f t="shared" si="1694"/>
        <v>0</v>
      </c>
      <c r="B1580" s="466" t="s">
        <v>235</v>
      </c>
      <c r="C1580" s="467"/>
      <c r="D1580" s="495"/>
      <c r="E1580" s="495"/>
      <c r="F1580" s="495"/>
      <c r="G1580" s="495"/>
      <c r="H1580" s="495"/>
      <c r="I1580" s="495"/>
      <c r="J1580" s="496"/>
      <c r="L1580" s="441" t="s">
        <v>226</v>
      </c>
      <c r="M1580" s="442"/>
      <c r="N1580" s="436">
        <f t="shared" ref="N1580:S1580" si="1704">N1581+N1582</f>
        <v>0</v>
      </c>
      <c r="O1580" s="436">
        <f t="shared" si="1704"/>
        <v>0</v>
      </c>
      <c r="P1580" s="436">
        <f t="shared" si="1704"/>
        <v>0</v>
      </c>
      <c r="Q1580" s="436">
        <f t="shared" si="1704"/>
        <v>0</v>
      </c>
      <c r="R1580" s="436">
        <f t="shared" si="1704"/>
        <v>0</v>
      </c>
      <c r="S1580" s="436">
        <f t="shared" si="1704"/>
        <v>0</v>
      </c>
    </row>
    <row r="1581" spans="1:19" ht="13.5" thickBot="1">
      <c r="A1581" s="506">
        <f t="shared" si="1694"/>
        <v>0</v>
      </c>
      <c r="B1581" s="466" t="s">
        <v>236</v>
      </c>
      <c r="C1581" s="467"/>
      <c r="D1581" s="497"/>
      <c r="E1581" s="497"/>
      <c r="F1581" s="497"/>
      <c r="G1581" s="497"/>
      <c r="H1581" s="497"/>
      <c r="I1581" s="497"/>
      <c r="J1581" s="498"/>
      <c r="L1581" s="447" t="s">
        <v>228</v>
      </c>
      <c r="M1581" s="436">
        <f>(D1580*D1582)-(D1584*D1586)</f>
        <v>0</v>
      </c>
      <c r="N1581" s="436">
        <f>(E1580*E1582)-(E1584*E1586)</f>
        <v>0</v>
      </c>
      <c r="O1581" s="436">
        <f t="shared" ref="O1581" si="1705">(F1580*F1582)-(F1584*F1586)</f>
        <v>0</v>
      </c>
      <c r="P1581" s="436">
        <f t="shared" ref="P1581" si="1706">(G1580*G1582)-(G1584*G1586)</f>
        <v>0</v>
      </c>
      <c r="Q1581" s="436">
        <f t="shared" ref="Q1581" si="1707">(H1580*H1582)-(H1584*H1586)</f>
        <v>0</v>
      </c>
      <c r="R1581" s="436">
        <f t="shared" ref="R1581" si="1708">(I1580*I1582)-(I1584*I1586)</f>
        <v>0</v>
      </c>
      <c r="S1581" s="436">
        <f t="shared" ref="S1581" si="1709">(J1580*J1582)-(J1584*J1586)</f>
        <v>0</v>
      </c>
    </row>
    <row r="1582" spans="1:19" ht="13.5" thickBot="1">
      <c r="A1582" s="506">
        <f t="shared" si="1694"/>
        <v>0</v>
      </c>
      <c r="B1582" s="468" t="s">
        <v>237</v>
      </c>
      <c r="C1582" s="466"/>
      <c r="D1582" s="469">
        <f t="shared" ref="D1582:J1582" si="1710">(13-ROUND(D1581,1))/12</f>
        <v>1.0833333333333333</v>
      </c>
      <c r="E1582" s="469">
        <f t="shared" si="1710"/>
        <v>1.0833333333333333</v>
      </c>
      <c r="F1582" s="469">
        <f t="shared" si="1710"/>
        <v>1.0833333333333333</v>
      </c>
      <c r="G1582" s="469">
        <f t="shared" si="1710"/>
        <v>1.0833333333333333</v>
      </c>
      <c r="H1582" s="469">
        <f t="shared" si="1710"/>
        <v>1.0833333333333333</v>
      </c>
      <c r="I1582" s="469">
        <f t="shared" si="1710"/>
        <v>1.0833333333333333</v>
      </c>
      <c r="J1582" s="470">
        <f t="shared" si="1710"/>
        <v>1.0833333333333333</v>
      </c>
      <c r="L1582" s="452" t="s">
        <v>230</v>
      </c>
      <c r="M1582" s="442"/>
      <c r="N1582" s="436">
        <f>D1580*(1-D1582)-D1584*(1-D1586)</f>
        <v>0</v>
      </c>
      <c r="O1582" s="436">
        <f t="shared" ref="O1582" si="1711">E1580*(1-E1582)-E1584*(1-E1586)</f>
        <v>0</v>
      </c>
      <c r="P1582" s="436">
        <f t="shared" ref="P1582" si="1712">F1580*(1-F1582)-F1584*(1-F1586)</f>
        <v>0</v>
      </c>
      <c r="Q1582" s="436">
        <f t="shared" ref="Q1582" si="1713">G1580*(1-G1582)-G1584*(1-G1586)</f>
        <v>0</v>
      </c>
      <c r="R1582" s="436">
        <f t="shared" ref="R1582" si="1714">H1580*(1-H1582)-H1584*(1-H1586)</f>
        <v>0</v>
      </c>
      <c r="S1582" s="436">
        <f t="shared" ref="S1582" si="1715">I1580*(1-I1582)-I1584*(1-I1586)</f>
        <v>0</v>
      </c>
    </row>
    <row r="1583" spans="1:19">
      <c r="A1583" s="506">
        <f t="shared" si="1694"/>
        <v>0</v>
      </c>
      <c r="B1583" s="471" t="s">
        <v>238</v>
      </c>
      <c r="C1583" s="471"/>
      <c r="D1583" s="472"/>
      <c r="E1583" s="473"/>
      <c r="F1583" s="473"/>
      <c r="G1583" s="473"/>
      <c r="H1583" s="473"/>
      <c r="I1583" s="473"/>
      <c r="J1583" s="474"/>
    </row>
    <row r="1584" spans="1:19">
      <c r="A1584" s="506">
        <f t="shared" si="1694"/>
        <v>0</v>
      </c>
      <c r="B1584" s="466" t="s">
        <v>239</v>
      </c>
      <c r="C1584" s="467"/>
      <c r="D1584" s="495"/>
      <c r="E1584" s="495"/>
      <c r="F1584" s="495"/>
      <c r="G1584" s="495"/>
      <c r="H1584" s="495"/>
      <c r="I1584" s="495"/>
      <c r="J1584" s="496"/>
    </row>
    <row r="1585" spans="1:19">
      <c r="A1585" s="506">
        <f t="shared" si="1694"/>
        <v>0</v>
      </c>
      <c r="B1585" s="466" t="s">
        <v>240</v>
      </c>
      <c r="C1585" s="467"/>
      <c r="D1585" s="497"/>
      <c r="E1585" s="497"/>
      <c r="F1585" s="497"/>
      <c r="G1585" s="497"/>
      <c r="H1585" s="497"/>
      <c r="I1585" s="497"/>
      <c r="J1585" s="498"/>
    </row>
    <row r="1586" spans="1:19" ht="13.5" thickBot="1">
      <c r="A1586" s="506">
        <f t="shared" si="1694"/>
        <v>0</v>
      </c>
      <c r="B1586" s="468" t="s">
        <v>241</v>
      </c>
      <c r="C1586" s="475">
        <f>(13-C1585)/12</f>
        <v>1.0833333333333333</v>
      </c>
      <c r="D1586" s="469">
        <f>(13-ROUND(D1585,1))/12</f>
        <v>1.0833333333333333</v>
      </c>
      <c r="E1586" s="469">
        <f t="shared" ref="E1586:J1586" si="1716">(13-ROUND(E1585,1))/12</f>
        <v>1.0833333333333333</v>
      </c>
      <c r="F1586" s="469">
        <f t="shared" si="1716"/>
        <v>1.0833333333333333</v>
      </c>
      <c r="G1586" s="469">
        <f t="shared" si="1716"/>
        <v>1.0833333333333333</v>
      </c>
      <c r="H1586" s="469">
        <f t="shared" si="1716"/>
        <v>1.0833333333333333</v>
      </c>
      <c r="I1586" s="469">
        <f t="shared" si="1716"/>
        <v>1.0833333333333333</v>
      </c>
      <c r="J1586" s="470">
        <f t="shared" si="1716"/>
        <v>1.0833333333333333</v>
      </c>
    </row>
    <row r="1587" spans="1:19">
      <c r="A1587" s="506">
        <f t="shared" si="1694"/>
        <v>0</v>
      </c>
      <c r="B1587" s="431" t="s">
        <v>242</v>
      </c>
      <c r="C1587" s="476"/>
      <c r="D1587" s="477">
        <f>DATE(D$25,INT(D1581),1+30*(D1581-INT(D1581)))</f>
        <v>44531</v>
      </c>
      <c r="E1587" s="477">
        <f t="shared" ref="E1587:J1587" si="1717">DATE(E$25,INT(E1581),1+30*(E1581-INT(E1581)))</f>
        <v>44896</v>
      </c>
      <c r="F1587" s="477">
        <f t="shared" si="1717"/>
        <v>45261</v>
      </c>
      <c r="G1587" s="477">
        <f t="shared" si="1717"/>
        <v>45627</v>
      </c>
      <c r="H1587" s="477">
        <f t="shared" si="1717"/>
        <v>45992</v>
      </c>
      <c r="I1587" s="477">
        <f t="shared" si="1717"/>
        <v>46357</v>
      </c>
      <c r="J1587" s="478">
        <f t="shared" si="1717"/>
        <v>46722</v>
      </c>
    </row>
    <row r="1588" spans="1:19" ht="13.5" thickBot="1">
      <c r="A1588" s="506">
        <f t="shared" si="1694"/>
        <v>0</v>
      </c>
      <c r="B1588" s="479" t="s">
        <v>243</v>
      </c>
      <c r="C1588" s="480">
        <f>DATE(C$25,INT(C1585),1+30*(C1585-INT(C1585)))</f>
        <v>44166</v>
      </c>
      <c r="D1588" s="481">
        <f>DATE(D$25,INT(D1585),1+30*(D1585-INT(D1585)))</f>
        <v>44531</v>
      </c>
      <c r="E1588" s="481">
        <f t="shared" ref="E1588:J1588" si="1718">DATE(E$25,INT(E1585),1+30*(E1585-INT(E1585)))</f>
        <v>44896</v>
      </c>
      <c r="F1588" s="481">
        <f t="shared" si="1718"/>
        <v>45261</v>
      </c>
      <c r="G1588" s="481">
        <f t="shared" si="1718"/>
        <v>45627</v>
      </c>
      <c r="H1588" s="481">
        <f t="shared" si="1718"/>
        <v>45992</v>
      </c>
      <c r="I1588" s="481">
        <f t="shared" si="1718"/>
        <v>46357</v>
      </c>
      <c r="J1588" s="482">
        <f t="shared" si="1718"/>
        <v>46722</v>
      </c>
    </row>
    <row r="1589" spans="1:19" ht="4.9000000000000004" customHeight="1" thickBot="1">
      <c r="A1589" s="506">
        <f t="shared" si="1694"/>
        <v>0</v>
      </c>
      <c r="B1589" s="430"/>
      <c r="C1589" s="430"/>
      <c r="D1589" s="430"/>
      <c r="E1589" s="430"/>
      <c r="F1589" s="430"/>
      <c r="G1589" s="430"/>
      <c r="H1589" s="430"/>
      <c r="I1589" s="430"/>
      <c r="J1589" s="438"/>
    </row>
    <row r="1590" spans="1:19" ht="13.5" hidden="1" thickBot="1">
      <c r="A1590" s="506">
        <f t="shared" si="1694"/>
        <v>0</v>
      </c>
      <c r="B1590" s="430"/>
      <c r="C1590" s="430"/>
      <c r="D1590" s="430"/>
      <c r="E1590" s="430"/>
      <c r="F1590" s="430"/>
      <c r="G1590" s="430"/>
      <c r="H1590" s="430"/>
      <c r="I1590" s="430"/>
      <c r="J1590" s="438"/>
    </row>
    <row r="1591" spans="1:19" ht="13.5" hidden="1" thickBot="1">
      <c r="A1591" s="506">
        <f t="shared" si="1694"/>
        <v>0</v>
      </c>
      <c r="B1591" s="438"/>
      <c r="C1591" s="438"/>
      <c r="D1591" s="438"/>
      <c r="E1591" s="438"/>
      <c r="F1591" s="438"/>
      <c r="G1591" s="438"/>
      <c r="H1591" s="438"/>
      <c r="I1591" s="438"/>
      <c r="J1591" s="438"/>
    </row>
    <row r="1592" spans="1:19" ht="13.5" hidden="1" thickBot="1">
      <c r="A1592" s="506">
        <f t="shared" si="1694"/>
        <v>0</v>
      </c>
      <c r="B1592" s="438"/>
      <c r="C1592" s="438"/>
      <c r="D1592" s="438"/>
      <c r="E1592" s="438"/>
      <c r="F1592" s="438"/>
      <c r="G1592" s="438"/>
      <c r="H1592" s="438"/>
      <c r="I1592" s="438"/>
      <c r="J1592" s="438"/>
    </row>
    <row r="1593" spans="1:19" ht="13.5" hidden="1" thickBot="1">
      <c r="A1593" s="506">
        <f t="shared" si="1694"/>
        <v>0</v>
      </c>
      <c r="B1593" s="438"/>
      <c r="C1593" s="438"/>
      <c r="D1593" s="438"/>
      <c r="E1593" s="438"/>
      <c r="F1593" s="438"/>
      <c r="G1593" s="438"/>
      <c r="H1593" s="438"/>
      <c r="I1593" s="438"/>
      <c r="J1593" s="438"/>
    </row>
    <row r="1594" spans="1:19" ht="13.5" hidden="1" thickBot="1">
      <c r="A1594" s="506">
        <f t="shared" si="1694"/>
        <v>0</v>
      </c>
      <c r="B1594" s="438"/>
      <c r="C1594" s="438"/>
      <c r="D1594" s="438"/>
      <c r="E1594" s="438"/>
      <c r="F1594" s="438"/>
      <c r="G1594" s="438"/>
      <c r="H1594" s="438"/>
      <c r="I1594" s="438"/>
      <c r="J1594" s="438"/>
    </row>
    <row r="1595" spans="1:19" ht="16.5" thickBot="1">
      <c r="A1595" s="506">
        <f t="shared" si="1694"/>
        <v>0</v>
      </c>
      <c r="B1595" s="494" t="s">
        <v>244</v>
      </c>
      <c r="C1595" s="461"/>
      <c r="D1595" s="462">
        <f t="shared" ref="D1595:J1595" si="1719">D$25</f>
        <v>2022</v>
      </c>
      <c r="E1595" s="462">
        <f t="shared" si="1719"/>
        <v>2023</v>
      </c>
      <c r="F1595" s="462">
        <f t="shared" si="1719"/>
        <v>2024</v>
      </c>
      <c r="G1595" s="462">
        <f t="shared" si="1719"/>
        <v>2025</v>
      </c>
      <c r="H1595" s="462">
        <f t="shared" si="1719"/>
        <v>2026</v>
      </c>
      <c r="I1595" s="462">
        <f t="shared" si="1719"/>
        <v>2027</v>
      </c>
      <c r="J1595" s="463">
        <f t="shared" si="1719"/>
        <v>2028</v>
      </c>
      <c r="L1595" s="508" t="str">
        <f>B1595</f>
        <v>Catégorie d'emploi 2 : xxx</v>
      </c>
      <c r="M1595" s="491">
        <v>2022</v>
      </c>
      <c r="N1595" s="492">
        <v>2023</v>
      </c>
      <c r="O1595" s="492">
        <v>2024</v>
      </c>
      <c r="P1595" s="492">
        <v>2025</v>
      </c>
      <c r="Q1595" s="492">
        <v>2026</v>
      </c>
      <c r="R1595" s="492">
        <v>2027</v>
      </c>
      <c r="S1595" s="493">
        <v>2028</v>
      </c>
    </row>
    <row r="1596" spans="1:19" ht="13.5" thickBot="1">
      <c r="A1596" s="506">
        <f t="shared" si="1694"/>
        <v>0</v>
      </c>
      <c r="B1596" s="464" t="s">
        <v>234</v>
      </c>
      <c r="C1596" s="464"/>
      <c r="D1596" s="438"/>
      <c r="E1596" s="438"/>
      <c r="F1596" s="438"/>
      <c r="G1596" s="438"/>
      <c r="H1596" s="438"/>
      <c r="I1596" s="438"/>
      <c r="J1596" s="465"/>
      <c r="L1596" s="435" t="s">
        <v>224</v>
      </c>
      <c r="M1596" s="436">
        <f>D1597-D1601</f>
        <v>0</v>
      </c>
      <c r="N1596" s="436">
        <f>E1597-E1601</f>
        <v>0</v>
      </c>
      <c r="O1596" s="436">
        <f t="shared" ref="O1596" si="1720">F1597-F1601</f>
        <v>0</v>
      </c>
      <c r="P1596" s="436">
        <f t="shared" ref="P1596" si="1721">G1597-G1601</f>
        <v>0</v>
      </c>
      <c r="Q1596" s="436">
        <f t="shared" ref="Q1596" si="1722">H1597-H1601</f>
        <v>0</v>
      </c>
      <c r="R1596" s="436">
        <f t="shared" ref="R1596" si="1723">I1597-I1601</f>
        <v>0</v>
      </c>
      <c r="S1596" s="436">
        <f t="shared" ref="S1596" si="1724">J1597-J1601</f>
        <v>0</v>
      </c>
    </row>
    <row r="1597" spans="1:19" ht="13.5" thickBot="1">
      <c r="A1597" s="506">
        <f t="shared" si="1694"/>
        <v>0</v>
      </c>
      <c r="B1597" s="466" t="s">
        <v>235</v>
      </c>
      <c r="C1597" s="467"/>
      <c r="D1597" s="495"/>
      <c r="E1597" s="495"/>
      <c r="F1597" s="495"/>
      <c r="G1597" s="495"/>
      <c r="H1597" s="495"/>
      <c r="I1597" s="495"/>
      <c r="J1597" s="496"/>
      <c r="L1597" s="441" t="s">
        <v>226</v>
      </c>
      <c r="M1597" s="442"/>
      <c r="N1597" s="436">
        <f t="shared" ref="N1597:S1597" si="1725">N1598+N1599</f>
        <v>0</v>
      </c>
      <c r="O1597" s="436">
        <f t="shared" si="1725"/>
        <v>0</v>
      </c>
      <c r="P1597" s="436">
        <f t="shared" si="1725"/>
        <v>0</v>
      </c>
      <c r="Q1597" s="436">
        <f t="shared" si="1725"/>
        <v>0</v>
      </c>
      <c r="R1597" s="436">
        <f t="shared" si="1725"/>
        <v>0</v>
      </c>
      <c r="S1597" s="436">
        <f t="shared" si="1725"/>
        <v>0</v>
      </c>
    </row>
    <row r="1598" spans="1:19" ht="13.5" thickBot="1">
      <c r="A1598" s="506">
        <f t="shared" si="1694"/>
        <v>0</v>
      </c>
      <c r="B1598" s="466" t="s">
        <v>236</v>
      </c>
      <c r="C1598" s="467"/>
      <c r="D1598" s="497"/>
      <c r="E1598" s="497"/>
      <c r="F1598" s="497"/>
      <c r="G1598" s="497"/>
      <c r="H1598" s="497"/>
      <c r="I1598" s="497"/>
      <c r="J1598" s="498"/>
      <c r="L1598" s="447" t="s">
        <v>228</v>
      </c>
      <c r="M1598" s="436">
        <f>(D1597*D1599)-(D1601*D1603)</f>
        <v>0</v>
      </c>
      <c r="N1598" s="436">
        <f>(E1597*E1599)-(E1601*E1603)</f>
        <v>0</v>
      </c>
      <c r="O1598" s="436">
        <f t="shared" ref="O1598" si="1726">(F1597*F1599)-(F1601*F1603)</f>
        <v>0</v>
      </c>
      <c r="P1598" s="436">
        <f t="shared" ref="P1598" si="1727">(G1597*G1599)-(G1601*G1603)</f>
        <v>0</v>
      </c>
      <c r="Q1598" s="436">
        <f t="shared" ref="Q1598" si="1728">(H1597*H1599)-(H1601*H1603)</f>
        <v>0</v>
      </c>
      <c r="R1598" s="436">
        <f t="shared" ref="R1598" si="1729">(I1597*I1599)-(I1601*I1603)</f>
        <v>0</v>
      </c>
      <c r="S1598" s="436">
        <f t="shared" ref="S1598" si="1730">(J1597*J1599)-(J1601*J1603)</f>
        <v>0</v>
      </c>
    </row>
    <row r="1599" spans="1:19" ht="13.5" thickBot="1">
      <c r="A1599" s="506">
        <f t="shared" si="1694"/>
        <v>0</v>
      </c>
      <c r="B1599" s="468" t="s">
        <v>237</v>
      </c>
      <c r="C1599" s="466"/>
      <c r="D1599" s="469">
        <f t="shared" ref="D1599:J1599" si="1731">(13-ROUND(D1598,1))/12</f>
        <v>1.0833333333333333</v>
      </c>
      <c r="E1599" s="469">
        <f t="shared" si="1731"/>
        <v>1.0833333333333333</v>
      </c>
      <c r="F1599" s="469">
        <f t="shared" si="1731"/>
        <v>1.0833333333333333</v>
      </c>
      <c r="G1599" s="469">
        <f t="shared" si="1731"/>
        <v>1.0833333333333333</v>
      </c>
      <c r="H1599" s="469">
        <f t="shared" si="1731"/>
        <v>1.0833333333333333</v>
      </c>
      <c r="I1599" s="469">
        <f t="shared" si="1731"/>
        <v>1.0833333333333333</v>
      </c>
      <c r="J1599" s="470">
        <f t="shared" si="1731"/>
        <v>1.0833333333333333</v>
      </c>
      <c r="L1599" s="452" t="s">
        <v>230</v>
      </c>
      <c r="M1599" s="442"/>
      <c r="N1599" s="436">
        <f>D1597*(1-D1599)-D1601*(1-D1603)</f>
        <v>0</v>
      </c>
      <c r="O1599" s="436">
        <f t="shared" ref="O1599" si="1732">E1597*(1-E1599)-E1601*(1-E1603)</f>
        <v>0</v>
      </c>
      <c r="P1599" s="436">
        <f t="shared" ref="P1599" si="1733">F1597*(1-F1599)-F1601*(1-F1603)</f>
        <v>0</v>
      </c>
      <c r="Q1599" s="436">
        <f t="shared" ref="Q1599" si="1734">G1597*(1-G1599)-G1601*(1-G1603)</f>
        <v>0</v>
      </c>
      <c r="R1599" s="436">
        <f t="shared" ref="R1599" si="1735">H1597*(1-H1599)-H1601*(1-H1603)</f>
        <v>0</v>
      </c>
      <c r="S1599" s="436">
        <f t="shared" ref="S1599" si="1736">I1597*(1-I1599)-I1601*(1-I1603)</f>
        <v>0</v>
      </c>
    </row>
    <row r="1600" spans="1:19">
      <c r="A1600" s="506">
        <f t="shared" si="1694"/>
        <v>0</v>
      </c>
      <c r="B1600" s="471" t="s">
        <v>238</v>
      </c>
      <c r="C1600" s="471"/>
      <c r="D1600" s="472"/>
      <c r="E1600" s="473"/>
      <c r="F1600" s="473"/>
      <c r="G1600" s="473"/>
      <c r="H1600" s="473"/>
      <c r="I1600" s="473"/>
      <c r="J1600" s="474"/>
    </row>
    <row r="1601" spans="1:19">
      <c r="A1601" s="506">
        <f t="shared" si="1694"/>
        <v>0</v>
      </c>
      <c r="B1601" s="466" t="s">
        <v>239</v>
      </c>
      <c r="C1601" s="467"/>
      <c r="D1601" s="495"/>
      <c r="E1601" s="495"/>
      <c r="F1601" s="495"/>
      <c r="G1601" s="495"/>
      <c r="H1601" s="495"/>
      <c r="I1601" s="495"/>
      <c r="J1601" s="496"/>
    </row>
    <row r="1602" spans="1:19">
      <c r="A1602" s="506">
        <f t="shared" si="1694"/>
        <v>0</v>
      </c>
      <c r="B1602" s="466" t="s">
        <v>240</v>
      </c>
      <c r="C1602" s="467"/>
      <c r="D1602" s="497"/>
      <c r="E1602" s="497"/>
      <c r="F1602" s="497"/>
      <c r="G1602" s="497"/>
      <c r="H1602" s="497"/>
      <c r="I1602" s="497"/>
      <c r="J1602" s="498"/>
    </row>
    <row r="1603" spans="1:19" ht="13.5" thickBot="1">
      <c r="A1603" s="506">
        <f t="shared" si="1694"/>
        <v>0</v>
      </c>
      <c r="B1603" s="468" t="s">
        <v>241</v>
      </c>
      <c r="C1603" s="475">
        <f>(13-C1602)/12</f>
        <v>1.0833333333333333</v>
      </c>
      <c r="D1603" s="469">
        <f t="shared" ref="D1603:J1603" si="1737">(13-ROUND(D1602,1))/12</f>
        <v>1.0833333333333333</v>
      </c>
      <c r="E1603" s="469">
        <f t="shared" si="1737"/>
        <v>1.0833333333333333</v>
      </c>
      <c r="F1603" s="469">
        <f t="shared" si="1737"/>
        <v>1.0833333333333333</v>
      </c>
      <c r="G1603" s="469">
        <f t="shared" si="1737"/>
        <v>1.0833333333333333</v>
      </c>
      <c r="H1603" s="469">
        <f t="shared" si="1737"/>
        <v>1.0833333333333333</v>
      </c>
      <c r="I1603" s="469">
        <f t="shared" si="1737"/>
        <v>1.0833333333333333</v>
      </c>
      <c r="J1603" s="470">
        <f t="shared" si="1737"/>
        <v>1.0833333333333333</v>
      </c>
    </row>
    <row r="1604" spans="1:19">
      <c r="A1604" s="506">
        <f t="shared" si="1694"/>
        <v>0</v>
      </c>
      <c r="B1604" s="431" t="s">
        <v>242</v>
      </c>
      <c r="C1604" s="476"/>
      <c r="D1604" s="477">
        <f>DATE(D$25,INT(D1598),1+30*(D1598-INT(D1598)))</f>
        <v>44531</v>
      </c>
      <c r="E1604" s="477">
        <f t="shared" ref="E1604:J1604" si="1738">DATE(E$25,INT(E1598),1+30*(E1598-INT(E1598)))</f>
        <v>44896</v>
      </c>
      <c r="F1604" s="477">
        <f t="shared" si="1738"/>
        <v>45261</v>
      </c>
      <c r="G1604" s="477">
        <f t="shared" si="1738"/>
        <v>45627</v>
      </c>
      <c r="H1604" s="477">
        <f t="shared" si="1738"/>
        <v>45992</v>
      </c>
      <c r="I1604" s="477">
        <f t="shared" si="1738"/>
        <v>46357</v>
      </c>
      <c r="J1604" s="478">
        <f t="shared" si="1738"/>
        <v>46722</v>
      </c>
    </row>
    <row r="1605" spans="1:19" ht="13.5" thickBot="1">
      <c r="A1605" s="506">
        <f t="shared" si="1694"/>
        <v>0</v>
      </c>
      <c r="B1605" s="479" t="s">
        <v>243</v>
      </c>
      <c r="C1605" s="480">
        <f>DATE(C$25,INT(C1602),1+30*(C1602-INT(C1602)))</f>
        <v>44166</v>
      </c>
      <c r="D1605" s="481">
        <f>DATE(D$25,INT(D1602),1+30*(D1602-INT(D1602)))</f>
        <v>44531</v>
      </c>
      <c r="E1605" s="481">
        <f t="shared" ref="E1605:J1605" si="1739">DATE(E$25,INT(E1602),1+30*(E1602-INT(E1602)))</f>
        <v>44896</v>
      </c>
      <c r="F1605" s="481">
        <f t="shared" si="1739"/>
        <v>45261</v>
      </c>
      <c r="G1605" s="481">
        <f t="shared" si="1739"/>
        <v>45627</v>
      </c>
      <c r="H1605" s="481">
        <f t="shared" si="1739"/>
        <v>45992</v>
      </c>
      <c r="I1605" s="481">
        <f t="shared" si="1739"/>
        <v>46357</v>
      </c>
      <c r="J1605" s="482">
        <f t="shared" si="1739"/>
        <v>46722</v>
      </c>
    </row>
    <row r="1606" spans="1:19" hidden="1">
      <c r="A1606" s="506">
        <f t="shared" si="1694"/>
        <v>0</v>
      </c>
      <c r="B1606" s="483"/>
      <c r="C1606" s="483"/>
      <c r="D1606" s="483"/>
      <c r="E1606" s="483"/>
      <c r="F1606" s="483"/>
      <c r="G1606" s="483"/>
      <c r="H1606" s="483"/>
      <c r="I1606" s="483"/>
      <c r="J1606" s="484"/>
    </row>
    <row r="1607" spans="1:19" hidden="1">
      <c r="A1607" s="506">
        <f t="shared" si="1694"/>
        <v>0</v>
      </c>
      <c r="B1607" s="483"/>
      <c r="C1607" s="483"/>
      <c r="D1607" s="483"/>
      <c r="E1607" s="483"/>
      <c r="F1607" s="483"/>
      <c r="G1607" s="483"/>
      <c r="H1607" s="483"/>
      <c r="I1607" s="483"/>
      <c r="J1607" s="484"/>
    </row>
    <row r="1608" spans="1:19" hidden="1">
      <c r="A1608" s="506">
        <f t="shared" si="1694"/>
        <v>0</v>
      </c>
      <c r="B1608" s="438"/>
      <c r="C1608" s="438"/>
      <c r="D1608" s="438"/>
      <c r="E1608" s="438"/>
      <c r="F1608" s="438"/>
      <c r="G1608" s="438"/>
      <c r="H1608" s="438"/>
      <c r="I1608" s="438"/>
      <c r="J1608" s="438"/>
    </row>
    <row r="1609" spans="1:19" hidden="1">
      <c r="A1609" s="506">
        <f t="shared" si="1694"/>
        <v>0</v>
      </c>
      <c r="B1609" s="438"/>
      <c r="C1609" s="438"/>
      <c r="D1609" s="438"/>
      <c r="E1609" s="438"/>
      <c r="F1609" s="438"/>
      <c r="G1609" s="438"/>
      <c r="H1609" s="438"/>
      <c r="I1609" s="438"/>
      <c r="J1609" s="438"/>
    </row>
    <row r="1610" spans="1:19" hidden="1">
      <c r="A1610" s="506">
        <f t="shared" si="1694"/>
        <v>0</v>
      </c>
      <c r="B1610" s="438"/>
      <c r="C1610" s="438"/>
      <c r="D1610" s="438"/>
      <c r="E1610" s="438"/>
      <c r="F1610" s="438"/>
      <c r="G1610" s="438"/>
      <c r="H1610" s="438"/>
      <c r="I1610" s="438"/>
      <c r="J1610" s="438"/>
    </row>
    <row r="1611" spans="1:19" ht="6" customHeight="1" thickBot="1">
      <c r="A1611" s="506">
        <f t="shared" si="1694"/>
        <v>0</v>
      </c>
      <c r="B1611" s="438"/>
      <c r="C1611" s="438"/>
      <c r="D1611" s="438"/>
      <c r="E1611" s="438"/>
      <c r="F1611" s="438"/>
      <c r="G1611" s="438"/>
      <c r="H1611" s="438"/>
      <c r="I1611" s="438"/>
      <c r="J1611" s="438"/>
    </row>
    <row r="1612" spans="1:19" ht="16.5" thickBot="1">
      <c r="A1612" s="506">
        <f t="shared" si="1694"/>
        <v>0</v>
      </c>
      <c r="B1612" s="494" t="s">
        <v>245</v>
      </c>
      <c r="C1612" s="461"/>
      <c r="D1612" s="462">
        <f t="shared" ref="D1612:J1612" si="1740">D$25</f>
        <v>2022</v>
      </c>
      <c r="E1612" s="462">
        <f t="shared" si="1740"/>
        <v>2023</v>
      </c>
      <c r="F1612" s="462">
        <f t="shared" si="1740"/>
        <v>2024</v>
      </c>
      <c r="G1612" s="462">
        <f t="shared" si="1740"/>
        <v>2025</v>
      </c>
      <c r="H1612" s="462">
        <f t="shared" si="1740"/>
        <v>2026</v>
      </c>
      <c r="I1612" s="462">
        <f t="shared" si="1740"/>
        <v>2027</v>
      </c>
      <c r="J1612" s="463">
        <f t="shared" si="1740"/>
        <v>2028</v>
      </c>
      <c r="L1612" s="508" t="str">
        <f>B1612</f>
        <v>Catégorie d'emploi 3 : xxx</v>
      </c>
      <c r="M1612" s="491">
        <v>2022</v>
      </c>
      <c r="N1612" s="492">
        <v>2023</v>
      </c>
      <c r="O1612" s="492">
        <v>2024</v>
      </c>
      <c r="P1612" s="492">
        <v>2025</v>
      </c>
      <c r="Q1612" s="492">
        <v>2026</v>
      </c>
      <c r="R1612" s="492">
        <v>2027</v>
      </c>
      <c r="S1612" s="493">
        <v>2028</v>
      </c>
    </row>
    <row r="1613" spans="1:19" ht="13.5" thickBot="1">
      <c r="A1613" s="506">
        <f t="shared" si="1694"/>
        <v>0</v>
      </c>
      <c r="B1613" s="464" t="s">
        <v>234</v>
      </c>
      <c r="C1613" s="464"/>
      <c r="D1613" s="438"/>
      <c r="E1613" s="438"/>
      <c r="F1613" s="438"/>
      <c r="G1613" s="438"/>
      <c r="H1613" s="438"/>
      <c r="I1613" s="438"/>
      <c r="J1613" s="465"/>
      <c r="L1613" s="435" t="s">
        <v>224</v>
      </c>
      <c r="M1613" s="436">
        <f>D1614-D1618</f>
        <v>0</v>
      </c>
      <c r="N1613" s="436">
        <f>E1614-E1618</f>
        <v>0</v>
      </c>
      <c r="O1613" s="436">
        <f t="shared" ref="O1613" si="1741">F1614-F1618</f>
        <v>0</v>
      </c>
      <c r="P1613" s="436">
        <f t="shared" ref="P1613" si="1742">G1614-G1618</f>
        <v>0</v>
      </c>
      <c r="Q1613" s="436">
        <f t="shared" ref="Q1613" si="1743">H1614-H1618</f>
        <v>0</v>
      </c>
      <c r="R1613" s="436">
        <f t="shared" ref="R1613" si="1744">I1614-I1618</f>
        <v>0</v>
      </c>
      <c r="S1613" s="436">
        <f t="shared" ref="S1613" si="1745">J1614-J1618</f>
        <v>0</v>
      </c>
    </row>
    <row r="1614" spans="1:19" ht="13.5" thickBot="1">
      <c r="A1614" s="506">
        <f t="shared" si="1694"/>
        <v>0</v>
      </c>
      <c r="B1614" s="466" t="s">
        <v>235</v>
      </c>
      <c r="C1614" s="467"/>
      <c r="D1614" s="495"/>
      <c r="E1614" s="495"/>
      <c r="F1614" s="495"/>
      <c r="G1614" s="495"/>
      <c r="H1614" s="495"/>
      <c r="I1614" s="495"/>
      <c r="J1614" s="496"/>
      <c r="L1614" s="441" t="s">
        <v>226</v>
      </c>
      <c r="M1614" s="442"/>
      <c r="N1614" s="436">
        <f t="shared" ref="N1614:S1614" si="1746">N1615+N1616</f>
        <v>0</v>
      </c>
      <c r="O1614" s="436">
        <f t="shared" si="1746"/>
        <v>0</v>
      </c>
      <c r="P1614" s="436">
        <f t="shared" si="1746"/>
        <v>0</v>
      </c>
      <c r="Q1614" s="436">
        <f t="shared" si="1746"/>
        <v>0</v>
      </c>
      <c r="R1614" s="436">
        <f t="shared" si="1746"/>
        <v>0</v>
      </c>
      <c r="S1614" s="436">
        <f t="shared" si="1746"/>
        <v>0</v>
      </c>
    </row>
    <row r="1615" spans="1:19" ht="13.5" thickBot="1">
      <c r="A1615" s="506">
        <f t="shared" si="1694"/>
        <v>0</v>
      </c>
      <c r="B1615" s="466" t="s">
        <v>236</v>
      </c>
      <c r="C1615" s="467"/>
      <c r="D1615" s="497"/>
      <c r="E1615" s="497"/>
      <c r="F1615" s="497"/>
      <c r="G1615" s="497"/>
      <c r="H1615" s="497"/>
      <c r="I1615" s="497"/>
      <c r="J1615" s="498"/>
      <c r="L1615" s="447" t="s">
        <v>228</v>
      </c>
      <c r="M1615" s="436">
        <f>(D1614*D1616)-(D1618*D1620)</f>
        <v>0</v>
      </c>
      <c r="N1615" s="436">
        <f>(E1614*E1616)-(E1618*E1620)</f>
        <v>0</v>
      </c>
      <c r="O1615" s="436">
        <f t="shared" ref="O1615" si="1747">(F1614*F1616)-(F1618*F1620)</f>
        <v>0</v>
      </c>
      <c r="P1615" s="436">
        <f t="shared" ref="P1615" si="1748">(G1614*G1616)-(G1618*G1620)</f>
        <v>0</v>
      </c>
      <c r="Q1615" s="436">
        <f t="shared" ref="Q1615" si="1749">(H1614*H1616)-(H1618*H1620)</f>
        <v>0</v>
      </c>
      <c r="R1615" s="436">
        <f t="shared" ref="R1615" si="1750">(I1614*I1616)-(I1618*I1620)</f>
        <v>0</v>
      </c>
      <c r="S1615" s="436">
        <f t="shared" ref="S1615" si="1751">(J1614*J1616)-(J1618*J1620)</f>
        <v>0</v>
      </c>
    </row>
    <row r="1616" spans="1:19" ht="13.5" thickBot="1">
      <c r="A1616" s="506">
        <f t="shared" si="1694"/>
        <v>0</v>
      </c>
      <c r="B1616" s="468" t="s">
        <v>237</v>
      </c>
      <c r="C1616" s="466"/>
      <c r="D1616" s="469">
        <f t="shared" ref="D1616:J1616" si="1752">(13-ROUND(D1615,1))/12</f>
        <v>1.0833333333333333</v>
      </c>
      <c r="E1616" s="469">
        <f t="shared" si="1752"/>
        <v>1.0833333333333333</v>
      </c>
      <c r="F1616" s="469">
        <f t="shared" si="1752"/>
        <v>1.0833333333333333</v>
      </c>
      <c r="G1616" s="469">
        <f t="shared" si="1752"/>
        <v>1.0833333333333333</v>
      </c>
      <c r="H1616" s="469">
        <f t="shared" si="1752"/>
        <v>1.0833333333333333</v>
      </c>
      <c r="I1616" s="469">
        <f t="shared" si="1752"/>
        <v>1.0833333333333333</v>
      </c>
      <c r="J1616" s="470">
        <f t="shared" si="1752"/>
        <v>1.0833333333333333</v>
      </c>
      <c r="L1616" s="452" t="s">
        <v>230</v>
      </c>
      <c r="M1616" s="442"/>
      <c r="N1616" s="436">
        <f>D1614*(1-D1616)-D1618*(1-D1620)</f>
        <v>0</v>
      </c>
      <c r="O1616" s="436">
        <f t="shared" ref="O1616" si="1753">E1614*(1-E1616)-E1618*(1-E1620)</f>
        <v>0</v>
      </c>
      <c r="P1616" s="436">
        <f t="shared" ref="P1616" si="1754">F1614*(1-F1616)-F1618*(1-F1620)</f>
        <v>0</v>
      </c>
      <c r="Q1616" s="436">
        <f t="shared" ref="Q1616" si="1755">G1614*(1-G1616)-G1618*(1-G1620)</f>
        <v>0</v>
      </c>
      <c r="R1616" s="436">
        <f t="shared" ref="R1616" si="1756">H1614*(1-H1616)-H1618*(1-H1620)</f>
        <v>0</v>
      </c>
      <c r="S1616" s="436">
        <f t="shared" ref="S1616" si="1757">I1614*(1-I1616)-I1618*(1-I1620)</f>
        <v>0</v>
      </c>
    </row>
    <row r="1617" spans="1:19">
      <c r="A1617" s="506">
        <f t="shared" si="1694"/>
        <v>0</v>
      </c>
      <c r="B1617" s="471" t="s">
        <v>238</v>
      </c>
      <c r="C1617" s="471"/>
      <c r="D1617" s="472"/>
      <c r="E1617" s="473"/>
      <c r="F1617" s="473"/>
      <c r="G1617" s="473"/>
      <c r="H1617" s="473"/>
      <c r="I1617" s="473"/>
      <c r="J1617" s="474"/>
    </row>
    <row r="1618" spans="1:19">
      <c r="A1618" s="506">
        <f t="shared" si="1694"/>
        <v>0</v>
      </c>
      <c r="B1618" s="466" t="s">
        <v>239</v>
      </c>
      <c r="C1618" s="467"/>
      <c r="D1618" s="495"/>
      <c r="E1618" s="495"/>
      <c r="F1618" s="495"/>
      <c r="G1618" s="495"/>
      <c r="H1618" s="495"/>
      <c r="I1618" s="495"/>
      <c r="J1618" s="496"/>
    </row>
    <row r="1619" spans="1:19">
      <c r="A1619" s="506">
        <f t="shared" si="1694"/>
        <v>0</v>
      </c>
      <c r="B1619" s="466" t="s">
        <v>240</v>
      </c>
      <c r="C1619" s="467"/>
      <c r="D1619" s="497"/>
      <c r="E1619" s="497"/>
      <c r="F1619" s="497"/>
      <c r="G1619" s="497"/>
      <c r="H1619" s="497"/>
      <c r="I1619" s="497"/>
      <c r="J1619" s="498"/>
    </row>
    <row r="1620" spans="1:19" ht="13.5" thickBot="1">
      <c r="A1620" s="506">
        <f t="shared" si="1694"/>
        <v>0</v>
      </c>
      <c r="B1620" s="468" t="s">
        <v>241</v>
      </c>
      <c r="C1620" s="475">
        <f>(13-C1619)/12</f>
        <v>1.0833333333333333</v>
      </c>
      <c r="D1620" s="469">
        <f t="shared" ref="D1620:J1620" si="1758">(13-ROUND(D1619,1))/12</f>
        <v>1.0833333333333333</v>
      </c>
      <c r="E1620" s="469">
        <f t="shared" si="1758"/>
        <v>1.0833333333333333</v>
      </c>
      <c r="F1620" s="469">
        <f t="shared" si="1758"/>
        <v>1.0833333333333333</v>
      </c>
      <c r="G1620" s="469">
        <f t="shared" si="1758"/>
        <v>1.0833333333333333</v>
      </c>
      <c r="H1620" s="469">
        <f t="shared" si="1758"/>
        <v>1.0833333333333333</v>
      </c>
      <c r="I1620" s="469">
        <f t="shared" si="1758"/>
        <v>1.0833333333333333</v>
      </c>
      <c r="J1620" s="470">
        <f t="shared" si="1758"/>
        <v>1.0833333333333333</v>
      </c>
    </row>
    <row r="1621" spans="1:19">
      <c r="A1621" s="506">
        <f t="shared" si="1694"/>
        <v>0</v>
      </c>
      <c r="B1621" s="431" t="s">
        <v>242</v>
      </c>
      <c r="C1621" s="476"/>
      <c r="D1621" s="477">
        <f>DATE(D$25,INT(D1615),1+30*(D1615-INT(D1615)))</f>
        <v>44531</v>
      </c>
      <c r="E1621" s="477">
        <f t="shared" ref="E1621:J1621" si="1759">DATE(E$25,INT(E1615),1+30*(E1615-INT(E1615)))</f>
        <v>44896</v>
      </c>
      <c r="F1621" s="477">
        <f t="shared" si="1759"/>
        <v>45261</v>
      </c>
      <c r="G1621" s="477">
        <f t="shared" si="1759"/>
        <v>45627</v>
      </c>
      <c r="H1621" s="477">
        <f t="shared" si="1759"/>
        <v>45992</v>
      </c>
      <c r="I1621" s="477">
        <f t="shared" si="1759"/>
        <v>46357</v>
      </c>
      <c r="J1621" s="478">
        <f t="shared" si="1759"/>
        <v>46722</v>
      </c>
    </row>
    <row r="1622" spans="1:19" ht="13.5" thickBot="1">
      <c r="A1622" s="506">
        <f t="shared" si="1694"/>
        <v>0</v>
      </c>
      <c r="B1622" s="479" t="s">
        <v>243</v>
      </c>
      <c r="C1622" s="480">
        <f>DATE(C$25,INT(C1619),1+30*(C1619-INT(C1619)))</f>
        <v>44166</v>
      </c>
      <c r="D1622" s="481">
        <f>DATE(D$25,INT(D1619),1+30*(D1619-INT(D1619)))</f>
        <v>44531</v>
      </c>
      <c r="E1622" s="481">
        <f t="shared" ref="E1622:J1622" si="1760">DATE(E$25,INT(E1619),1+30*(E1619-INT(E1619)))</f>
        <v>44896</v>
      </c>
      <c r="F1622" s="481">
        <f t="shared" si="1760"/>
        <v>45261</v>
      </c>
      <c r="G1622" s="481">
        <f t="shared" si="1760"/>
        <v>45627</v>
      </c>
      <c r="H1622" s="481">
        <f t="shared" si="1760"/>
        <v>45992</v>
      </c>
      <c r="I1622" s="481">
        <f t="shared" si="1760"/>
        <v>46357</v>
      </c>
      <c r="J1622" s="482">
        <f t="shared" si="1760"/>
        <v>46722</v>
      </c>
    </row>
    <row r="1623" spans="1:19" ht="6" customHeight="1" thickBot="1">
      <c r="A1623" s="506">
        <f t="shared" si="1694"/>
        <v>0</v>
      </c>
      <c r="B1623" s="483"/>
      <c r="C1623" s="483"/>
      <c r="D1623" s="483"/>
      <c r="E1623" s="483"/>
      <c r="F1623" s="483"/>
      <c r="G1623" s="483"/>
      <c r="H1623" s="483"/>
      <c r="I1623" s="483"/>
      <c r="J1623" s="484"/>
    </row>
    <row r="1624" spans="1:19" ht="13.5" hidden="1" thickBot="1">
      <c r="A1624" s="506">
        <f t="shared" ref="A1624:A1687" si="1761">A1623</f>
        <v>0</v>
      </c>
      <c r="B1624" s="483"/>
      <c r="C1624" s="483"/>
      <c r="D1624" s="483"/>
      <c r="E1624" s="483"/>
      <c r="F1624" s="483"/>
      <c r="G1624" s="483"/>
      <c r="H1624" s="483"/>
      <c r="I1624" s="483"/>
      <c r="J1624" s="484"/>
    </row>
    <row r="1625" spans="1:19" ht="13.5" hidden="1" thickBot="1">
      <c r="A1625" s="506">
        <f t="shared" si="1761"/>
        <v>0</v>
      </c>
      <c r="B1625" s="438"/>
      <c r="C1625" s="438"/>
      <c r="D1625" s="438"/>
      <c r="E1625" s="438"/>
      <c r="F1625" s="438"/>
      <c r="G1625" s="438"/>
      <c r="H1625" s="438"/>
      <c r="I1625" s="438"/>
      <c r="J1625" s="438"/>
    </row>
    <row r="1626" spans="1:19" ht="13.5" hidden="1" thickBot="1">
      <c r="A1626" s="506">
        <f t="shared" si="1761"/>
        <v>0</v>
      </c>
      <c r="B1626" s="438"/>
      <c r="C1626" s="438"/>
      <c r="D1626" s="438"/>
      <c r="E1626" s="438"/>
      <c r="F1626" s="438"/>
      <c r="G1626" s="438"/>
      <c r="H1626" s="438"/>
      <c r="I1626" s="438"/>
      <c r="J1626" s="438"/>
    </row>
    <row r="1627" spans="1:19" ht="13.5" hidden="1" thickBot="1">
      <c r="A1627" s="506">
        <f t="shared" si="1761"/>
        <v>0</v>
      </c>
      <c r="B1627" s="438"/>
      <c r="C1627" s="438"/>
      <c r="D1627" s="438"/>
      <c r="E1627" s="438"/>
      <c r="F1627" s="438"/>
      <c r="G1627" s="438"/>
      <c r="H1627" s="438"/>
      <c r="I1627" s="438"/>
      <c r="J1627" s="438"/>
    </row>
    <row r="1628" spans="1:19" ht="13.5" hidden="1" thickBot="1">
      <c r="A1628" s="506">
        <f t="shared" si="1761"/>
        <v>0</v>
      </c>
      <c r="B1628" s="438"/>
      <c r="C1628" s="438"/>
      <c r="D1628" s="438"/>
      <c r="E1628" s="438"/>
      <c r="F1628" s="438"/>
      <c r="G1628" s="438"/>
      <c r="H1628" s="438"/>
      <c r="I1628" s="438"/>
      <c r="J1628" s="438"/>
    </row>
    <row r="1629" spans="1:19" ht="16.5" thickBot="1">
      <c r="A1629" s="506">
        <f t="shared" si="1761"/>
        <v>0</v>
      </c>
      <c r="B1629" s="494" t="s">
        <v>246</v>
      </c>
      <c r="C1629" s="461"/>
      <c r="D1629" s="462">
        <f t="shared" ref="D1629:J1629" si="1762">D$25</f>
        <v>2022</v>
      </c>
      <c r="E1629" s="462">
        <f t="shared" si="1762"/>
        <v>2023</v>
      </c>
      <c r="F1629" s="462">
        <f t="shared" si="1762"/>
        <v>2024</v>
      </c>
      <c r="G1629" s="462">
        <f t="shared" si="1762"/>
        <v>2025</v>
      </c>
      <c r="H1629" s="462">
        <f t="shared" si="1762"/>
        <v>2026</v>
      </c>
      <c r="I1629" s="462">
        <f t="shared" si="1762"/>
        <v>2027</v>
      </c>
      <c r="J1629" s="463">
        <f t="shared" si="1762"/>
        <v>2028</v>
      </c>
      <c r="L1629" s="508" t="str">
        <f>B1629</f>
        <v>Catégorie d'emploi 4 : xxx</v>
      </c>
      <c r="M1629" s="491">
        <v>2022</v>
      </c>
      <c r="N1629" s="492">
        <v>2023</v>
      </c>
      <c r="O1629" s="492">
        <v>2024</v>
      </c>
      <c r="P1629" s="492">
        <v>2025</v>
      </c>
      <c r="Q1629" s="492">
        <v>2026</v>
      </c>
      <c r="R1629" s="492">
        <v>2027</v>
      </c>
      <c r="S1629" s="493">
        <v>2028</v>
      </c>
    </row>
    <row r="1630" spans="1:19" ht="13.5" thickBot="1">
      <c r="A1630" s="506">
        <f t="shared" si="1761"/>
        <v>0</v>
      </c>
      <c r="B1630" s="464" t="s">
        <v>234</v>
      </c>
      <c r="C1630" s="464"/>
      <c r="D1630" s="438"/>
      <c r="E1630" s="438"/>
      <c r="F1630" s="438"/>
      <c r="G1630" s="438"/>
      <c r="H1630" s="438"/>
      <c r="I1630" s="438"/>
      <c r="J1630" s="465"/>
      <c r="L1630" s="435" t="s">
        <v>224</v>
      </c>
      <c r="M1630" s="436">
        <f>D1631-D1635</f>
        <v>0</v>
      </c>
      <c r="N1630" s="436">
        <f>E1631-E1635</f>
        <v>0</v>
      </c>
      <c r="O1630" s="436">
        <f t="shared" ref="O1630" si="1763">F1631-F1635</f>
        <v>0</v>
      </c>
      <c r="P1630" s="436">
        <f t="shared" ref="P1630" si="1764">G1631-G1635</f>
        <v>0</v>
      </c>
      <c r="Q1630" s="436">
        <f t="shared" ref="Q1630" si="1765">H1631-H1635</f>
        <v>0</v>
      </c>
      <c r="R1630" s="436">
        <f t="shared" ref="R1630" si="1766">I1631-I1635</f>
        <v>0</v>
      </c>
      <c r="S1630" s="436">
        <f t="shared" ref="S1630" si="1767">J1631-J1635</f>
        <v>0</v>
      </c>
    </row>
    <row r="1631" spans="1:19" ht="13.5" thickBot="1">
      <c r="A1631" s="506">
        <f t="shared" si="1761"/>
        <v>0</v>
      </c>
      <c r="B1631" s="466" t="s">
        <v>235</v>
      </c>
      <c r="C1631" s="467"/>
      <c r="D1631" s="495"/>
      <c r="E1631" s="495"/>
      <c r="F1631" s="495"/>
      <c r="G1631" s="495"/>
      <c r="H1631" s="495"/>
      <c r="I1631" s="495"/>
      <c r="J1631" s="496"/>
      <c r="L1631" s="441" t="s">
        <v>226</v>
      </c>
      <c r="M1631" s="442"/>
      <c r="N1631" s="436">
        <f t="shared" ref="N1631:S1631" si="1768">N1632+N1633</f>
        <v>0</v>
      </c>
      <c r="O1631" s="436">
        <f t="shared" si="1768"/>
        <v>0</v>
      </c>
      <c r="P1631" s="436">
        <f t="shared" si="1768"/>
        <v>0</v>
      </c>
      <c r="Q1631" s="436">
        <f t="shared" si="1768"/>
        <v>0</v>
      </c>
      <c r="R1631" s="436">
        <f t="shared" si="1768"/>
        <v>0</v>
      </c>
      <c r="S1631" s="436">
        <f t="shared" si="1768"/>
        <v>0</v>
      </c>
    </row>
    <row r="1632" spans="1:19" ht="13.5" thickBot="1">
      <c r="A1632" s="506">
        <f t="shared" si="1761"/>
        <v>0</v>
      </c>
      <c r="B1632" s="466" t="s">
        <v>236</v>
      </c>
      <c r="C1632" s="467"/>
      <c r="D1632" s="497"/>
      <c r="E1632" s="497"/>
      <c r="F1632" s="497"/>
      <c r="G1632" s="497"/>
      <c r="H1632" s="497"/>
      <c r="I1632" s="497"/>
      <c r="J1632" s="498"/>
      <c r="L1632" s="447" t="s">
        <v>228</v>
      </c>
      <c r="M1632" s="436">
        <f>(D1631*D1633)-(D1635*D1637)</f>
        <v>0</v>
      </c>
      <c r="N1632" s="436">
        <f>(E1631*E1633)-(E1635*E1637)</f>
        <v>0</v>
      </c>
      <c r="O1632" s="436">
        <f t="shared" ref="O1632" si="1769">(F1631*F1633)-(F1635*F1637)</f>
        <v>0</v>
      </c>
      <c r="P1632" s="436">
        <f t="shared" ref="P1632" si="1770">(G1631*G1633)-(G1635*G1637)</f>
        <v>0</v>
      </c>
      <c r="Q1632" s="436">
        <f t="shared" ref="Q1632" si="1771">(H1631*H1633)-(H1635*H1637)</f>
        <v>0</v>
      </c>
      <c r="R1632" s="436">
        <f t="shared" ref="R1632" si="1772">(I1631*I1633)-(I1635*I1637)</f>
        <v>0</v>
      </c>
      <c r="S1632" s="436">
        <f t="shared" ref="S1632" si="1773">(J1631*J1633)-(J1635*J1637)</f>
        <v>0</v>
      </c>
    </row>
    <row r="1633" spans="1:19" ht="13.5" thickBot="1">
      <c r="A1633" s="506">
        <f t="shared" si="1761"/>
        <v>0</v>
      </c>
      <c r="B1633" s="468" t="s">
        <v>237</v>
      </c>
      <c r="C1633" s="466"/>
      <c r="D1633" s="469">
        <f t="shared" ref="D1633:J1633" si="1774">(13-ROUND(D1632,1))/12</f>
        <v>1.0833333333333333</v>
      </c>
      <c r="E1633" s="469">
        <f t="shared" si="1774"/>
        <v>1.0833333333333333</v>
      </c>
      <c r="F1633" s="469">
        <f t="shared" si="1774"/>
        <v>1.0833333333333333</v>
      </c>
      <c r="G1633" s="469">
        <f t="shared" si="1774"/>
        <v>1.0833333333333333</v>
      </c>
      <c r="H1633" s="469">
        <f t="shared" si="1774"/>
        <v>1.0833333333333333</v>
      </c>
      <c r="I1633" s="469">
        <f t="shared" si="1774"/>
        <v>1.0833333333333333</v>
      </c>
      <c r="J1633" s="470">
        <f t="shared" si="1774"/>
        <v>1.0833333333333333</v>
      </c>
      <c r="L1633" s="452" t="s">
        <v>230</v>
      </c>
      <c r="M1633" s="442"/>
      <c r="N1633" s="436">
        <f>D1631*(1-D1633)-D1635*(1-D1637)</f>
        <v>0</v>
      </c>
      <c r="O1633" s="436">
        <f t="shared" ref="O1633" si="1775">E1631*(1-E1633)-E1635*(1-E1637)</f>
        <v>0</v>
      </c>
      <c r="P1633" s="436">
        <f t="shared" ref="P1633" si="1776">F1631*(1-F1633)-F1635*(1-F1637)</f>
        <v>0</v>
      </c>
      <c r="Q1633" s="436">
        <f t="shared" ref="Q1633" si="1777">G1631*(1-G1633)-G1635*(1-G1637)</f>
        <v>0</v>
      </c>
      <c r="R1633" s="436">
        <f t="shared" ref="R1633" si="1778">H1631*(1-H1633)-H1635*(1-H1637)</f>
        <v>0</v>
      </c>
      <c r="S1633" s="436">
        <f t="shared" ref="S1633" si="1779">I1631*(1-I1633)-I1635*(1-I1637)</f>
        <v>0</v>
      </c>
    </row>
    <row r="1634" spans="1:19">
      <c r="A1634" s="506">
        <f t="shared" si="1761"/>
        <v>0</v>
      </c>
      <c r="B1634" s="471" t="s">
        <v>238</v>
      </c>
      <c r="C1634" s="471"/>
      <c r="D1634" s="472"/>
      <c r="E1634" s="473"/>
      <c r="F1634" s="473"/>
      <c r="G1634" s="473"/>
      <c r="H1634" s="473"/>
      <c r="I1634" s="473"/>
      <c r="J1634" s="474"/>
    </row>
    <row r="1635" spans="1:19">
      <c r="A1635" s="506">
        <f t="shared" si="1761"/>
        <v>0</v>
      </c>
      <c r="B1635" s="466" t="s">
        <v>239</v>
      </c>
      <c r="C1635" s="467"/>
      <c r="D1635" s="495"/>
      <c r="E1635" s="495"/>
      <c r="F1635" s="495"/>
      <c r="G1635" s="495"/>
      <c r="H1635" s="495"/>
      <c r="I1635" s="495"/>
      <c r="J1635" s="496"/>
    </row>
    <row r="1636" spans="1:19">
      <c r="A1636" s="506">
        <f t="shared" si="1761"/>
        <v>0</v>
      </c>
      <c r="B1636" s="466" t="s">
        <v>240</v>
      </c>
      <c r="C1636" s="467"/>
      <c r="D1636" s="497"/>
      <c r="E1636" s="497"/>
      <c r="F1636" s="497"/>
      <c r="G1636" s="497"/>
      <c r="H1636" s="497"/>
      <c r="I1636" s="497"/>
      <c r="J1636" s="498"/>
    </row>
    <row r="1637" spans="1:19" ht="13.5" thickBot="1">
      <c r="A1637" s="506">
        <f t="shared" si="1761"/>
        <v>0</v>
      </c>
      <c r="B1637" s="468" t="s">
        <v>241</v>
      </c>
      <c r="C1637" s="475">
        <f>(13-C1636)/12</f>
        <v>1.0833333333333333</v>
      </c>
      <c r="D1637" s="469">
        <f t="shared" ref="D1637:J1637" si="1780">(13-ROUND(D1636,1))/12</f>
        <v>1.0833333333333333</v>
      </c>
      <c r="E1637" s="469">
        <f t="shared" si="1780"/>
        <v>1.0833333333333333</v>
      </c>
      <c r="F1637" s="469">
        <f t="shared" si="1780"/>
        <v>1.0833333333333333</v>
      </c>
      <c r="G1637" s="469">
        <f t="shared" si="1780"/>
        <v>1.0833333333333333</v>
      </c>
      <c r="H1637" s="469">
        <f t="shared" si="1780"/>
        <v>1.0833333333333333</v>
      </c>
      <c r="I1637" s="469">
        <f t="shared" si="1780"/>
        <v>1.0833333333333333</v>
      </c>
      <c r="J1637" s="470">
        <f t="shared" si="1780"/>
        <v>1.0833333333333333</v>
      </c>
    </row>
    <row r="1638" spans="1:19">
      <c r="A1638" s="506">
        <f t="shared" si="1761"/>
        <v>0</v>
      </c>
      <c r="B1638" s="431" t="s">
        <v>242</v>
      </c>
      <c r="C1638" s="476"/>
      <c r="D1638" s="477">
        <f>DATE(D$25,INT(D1632),1+30*(D1632-INT(D1632)))</f>
        <v>44531</v>
      </c>
      <c r="E1638" s="477">
        <f t="shared" ref="E1638:J1638" si="1781">DATE(E$25,INT(E1632),1+30*(E1632-INT(E1632)))</f>
        <v>44896</v>
      </c>
      <c r="F1638" s="477">
        <f t="shared" si="1781"/>
        <v>45261</v>
      </c>
      <c r="G1638" s="477">
        <f t="shared" si="1781"/>
        <v>45627</v>
      </c>
      <c r="H1638" s="477">
        <f t="shared" si="1781"/>
        <v>45992</v>
      </c>
      <c r="I1638" s="477">
        <f t="shared" si="1781"/>
        <v>46357</v>
      </c>
      <c r="J1638" s="478">
        <f t="shared" si="1781"/>
        <v>46722</v>
      </c>
    </row>
    <row r="1639" spans="1:19" ht="13.5" thickBot="1">
      <c r="A1639" s="506">
        <f t="shared" si="1761"/>
        <v>0</v>
      </c>
      <c r="B1639" s="479" t="s">
        <v>243</v>
      </c>
      <c r="C1639" s="480">
        <f>DATE(C$25,INT(C1636),1+30*(C1636-INT(C1636)))</f>
        <v>44166</v>
      </c>
      <c r="D1639" s="481">
        <f>DATE(D$25,INT(D1636),1+30*(D1636-INT(D1636)))</f>
        <v>44531</v>
      </c>
      <c r="E1639" s="481">
        <f t="shared" ref="E1639:J1639" si="1782">DATE(E$25,INT(E1636),1+30*(E1636-INT(E1636)))</f>
        <v>44896</v>
      </c>
      <c r="F1639" s="481">
        <f t="shared" si="1782"/>
        <v>45261</v>
      </c>
      <c r="G1639" s="481">
        <f t="shared" si="1782"/>
        <v>45627</v>
      </c>
      <c r="H1639" s="481">
        <f t="shared" si="1782"/>
        <v>45992</v>
      </c>
      <c r="I1639" s="481">
        <f t="shared" si="1782"/>
        <v>46357</v>
      </c>
      <c r="J1639" s="482">
        <f t="shared" si="1782"/>
        <v>46722</v>
      </c>
    </row>
    <row r="1640" spans="1:19" ht="6" customHeight="1" thickBot="1">
      <c r="A1640" s="506">
        <f t="shared" si="1761"/>
        <v>0</v>
      </c>
      <c r="B1640" s="483"/>
      <c r="C1640" s="483"/>
      <c r="D1640" s="483"/>
      <c r="E1640" s="483"/>
      <c r="F1640" s="483"/>
      <c r="G1640" s="483"/>
      <c r="H1640" s="483"/>
      <c r="I1640" s="483"/>
      <c r="J1640" s="484"/>
    </row>
    <row r="1641" spans="1:19" ht="13.5" hidden="1" thickBot="1">
      <c r="A1641" s="506">
        <f t="shared" si="1761"/>
        <v>0</v>
      </c>
      <c r="B1641" s="483"/>
      <c r="C1641" s="483"/>
      <c r="D1641" s="483"/>
      <c r="E1641" s="483"/>
      <c r="F1641" s="483"/>
      <c r="G1641" s="483"/>
      <c r="H1641" s="483"/>
      <c r="I1641" s="483"/>
      <c r="J1641" s="484"/>
    </row>
    <row r="1642" spans="1:19" ht="13.5" hidden="1" thickBot="1">
      <c r="A1642" s="506">
        <f t="shared" si="1761"/>
        <v>0</v>
      </c>
      <c r="B1642" s="438"/>
      <c r="C1642" s="438"/>
      <c r="D1642" s="438"/>
      <c r="E1642" s="438"/>
      <c r="F1642" s="438"/>
      <c r="G1642" s="438"/>
      <c r="H1642" s="438"/>
      <c r="I1642" s="438"/>
      <c r="J1642" s="438"/>
    </row>
    <row r="1643" spans="1:19" ht="13.5" hidden="1" thickBot="1">
      <c r="A1643" s="506">
        <f t="shared" si="1761"/>
        <v>0</v>
      </c>
      <c r="B1643" s="438"/>
      <c r="C1643" s="438"/>
      <c r="D1643" s="438"/>
      <c r="E1643" s="438"/>
      <c r="F1643" s="438"/>
      <c r="G1643" s="438"/>
      <c r="H1643" s="438"/>
      <c r="I1643" s="438"/>
      <c r="J1643" s="438"/>
    </row>
    <row r="1644" spans="1:19" ht="13.5" hidden="1" thickBot="1">
      <c r="A1644" s="506">
        <f t="shared" si="1761"/>
        <v>0</v>
      </c>
      <c r="B1644" s="438"/>
      <c r="C1644" s="438"/>
      <c r="D1644" s="438"/>
      <c r="E1644" s="438"/>
      <c r="F1644" s="438"/>
      <c r="G1644" s="438"/>
      <c r="H1644" s="438"/>
      <c r="I1644" s="438"/>
      <c r="J1644" s="438"/>
    </row>
    <row r="1645" spans="1:19" ht="13.5" hidden="1" thickBot="1">
      <c r="A1645" s="506">
        <f t="shared" si="1761"/>
        <v>0</v>
      </c>
      <c r="B1645" s="438"/>
      <c r="C1645" s="438"/>
      <c r="D1645" s="438"/>
      <c r="E1645" s="438"/>
      <c r="F1645" s="438"/>
      <c r="G1645" s="438"/>
      <c r="H1645" s="438"/>
      <c r="I1645" s="438"/>
      <c r="J1645" s="438"/>
    </row>
    <row r="1646" spans="1:19" ht="16.5" thickBot="1">
      <c r="A1646" s="506">
        <f t="shared" si="1761"/>
        <v>0</v>
      </c>
      <c r="B1646" s="494" t="s">
        <v>247</v>
      </c>
      <c r="C1646" s="461"/>
      <c r="D1646" s="462">
        <f t="shared" ref="D1646:J1646" si="1783">D$25</f>
        <v>2022</v>
      </c>
      <c r="E1646" s="462">
        <f t="shared" si="1783"/>
        <v>2023</v>
      </c>
      <c r="F1646" s="462">
        <f t="shared" si="1783"/>
        <v>2024</v>
      </c>
      <c r="G1646" s="462">
        <f t="shared" si="1783"/>
        <v>2025</v>
      </c>
      <c r="H1646" s="462">
        <f t="shared" si="1783"/>
        <v>2026</v>
      </c>
      <c r="I1646" s="462">
        <f t="shared" si="1783"/>
        <v>2027</v>
      </c>
      <c r="J1646" s="463">
        <f t="shared" si="1783"/>
        <v>2028</v>
      </c>
      <c r="L1646" s="508" t="str">
        <f>B1646</f>
        <v>Catégorie d'emploi 5 : xxx</v>
      </c>
      <c r="M1646" s="491">
        <v>2022</v>
      </c>
      <c r="N1646" s="492">
        <v>2023</v>
      </c>
      <c r="O1646" s="492">
        <v>2024</v>
      </c>
      <c r="P1646" s="492">
        <v>2025</v>
      </c>
      <c r="Q1646" s="492">
        <v>2026</v>
      </c>
      <c r="R1646" s="492">
        <v>2027</v>
      </c>
      <c r="S1646" s="493">
        <v>2028</v>
      </c>
    </row>
    <row r="1647" spans="1:19" ht="13.5" thickBot="1">
      <c r="A1647" s="506">
        <f t="shared" si="1761"/>
        <v>0</v>
      </c>
      <c r="B1647" s="464" t="s">
        <v>234</v>
      </c>
      <c r="C1647" s="464"/>
      <c r="D1647" s="438"/>
      <c r="E1647" s="438"/>
      <c r="F1647" s="438"/>
      <c r="G1647" s="438"/>
      <c r="H1647" s="438"/>
      <c r="I1647" s="438"/>
      <c r="J1647" s="465"/>
      <c r="L1647" s="435" t="s">
        <v>224</v>
      </c>
      <c r="M1647" s="436">
        <f>D1648-D1652</f>
        <v>0</v>
      </c>
      <c r="N1647" s="436">
        <f>E1648-E1652</f>
        <v>0</v>
      </c>
      <c r="O1647" s="436">
        <f t="shared" ref="O1647" si="1784">F1648-F1652</f>
        <v>0</v>
      </c>
      <c r="P1647" s="436">
        <f t="shared" ref="P1647" si="1785">G1648-G1652</f>
        <v>0</v>
      </c>
      <c r="Q1647" s="436">
        <f t="shared" ref="Q1647" si="1786">H1648-H1652</f>
        <v>0</v>
      </c>
      <c r="R1647" s="436">
        <f t="shared" ref="R1647" si="1787">I1648-I1652</f>
        <v>0</v>
      </c>
      <c r="S1647" s="436">
        <f t="shared" ref="S1647" si="1788">J1648-J1652</f>
        <v>0</v>
      </c>
    </row>
    <row r="1648" spans="1:19" ht="13.5" thickBot="1">
      <c r="A1648" s="506">
        <f t="shared" si="1761"/>
        <v>0</v>
      </c>
      <c r="B1648" s="466" t="s">
        <v>235</v>
      </c>
      <c r="C1648" s="467"/>
      <c r="D1648" s="495"/>
      <c r="E1648" s="495"/>
      <c r="F1648" s="495"/>
      <c r="G1648" s="495"/>
      <c r="H1648" s="495"/>
      <c r="I1648" s="495"/>
      <c r="J1648" s="496"/>
      <c r="L1648" s="441" t="s">
        <v>226</v>
      </c>
      <c r="M1648" s="442"/>
      <c r="N1648" s="436">
        <f t="shared" ref="N1648:S1648" si="1789">N1649+N1650</f>
        <v>0</v>
      </c>
      <c r="O1648" s="436">
        <f t="shared" si="1789"/>
        <v>0</v>
      </c>
      <c r="P1648" s="436">
        <f t="shared" si="1789"/>
        <v>0</v>
      </c>
      <c r="Q1648" s="436">
        <f t="shared" si="1789"/>
        <v>0</v>
      </c>
      <c r="R1648" s="436">
        <f t="shared" si="1789"/>
        <v>0</v>
      </c>
      <c r="S1648" s="436">
        <f t="shared" si="1789"/>
        <v>0</v>
      </c>
    </row>
    <row r="1649" spans="1:19" ht="13.5" thickBot="1">
      <c r="A1649" s="506">
        <f t="shared" si="1761"/>
        <v>0</v>
      </c>
      <c r="B1649" s="466" t="s">
        <v>236</v>
      </c>
      <c r="C1649" s="467"/>
      <c r="D1649" s="497"/>
      <c r="E1649" s="497"/>
      <c r="F1649" s="497"/>
      <c r="G1649" s="497"/>
      <c r="H1649" s="497"/>
      <c r="I1649" s="497"/>
      <c r="J1649" s="498"/>
      <c r="L1649" s="447" t="s">
        <v>228</v>
      </c>
      <c r="M1649" s="436">
        <f>(D1648*D1650)-(D1652*D1654)</f>
        <v>0</v>
      </c>
      <c r="N1649" s="436">
        <f>(E1648*E1650)-(E1652*E1654)</f>
        <v>0</v>
      </c>
      <c r="O1649" s="436">
        <f t="shared" ref="O1649" si="1790">(F1648*F1650)-(F1652*F1654)</f>
        <v>0</v>
      </c>
      <c r="P1649" s="436">
        <f t="shared" ref="P1649" si="1791">(G1648*G1650)-(G1652*G1654)</f>
        <v>0</v>
      </c>
      <c r="Q1649" s="436">
        <f t="shared" ref="Q1649" si="1792">(H1648*H1650)-(H1652*H1654)</f>
        <v>0</v>
      </c>
      <c r="R1649" s="436">
        <f t="shared" ref="R1649" si="1793">(I1648*I1650)-(I1652*I1654)</f>
        <v>0</v>
      </c>
      <c r="S1649" s="436">
        <f t="shared" ref="S1649" si="1794">(J1648*J1650)-(J1652*J1654)</f>
        <v>0</v>
      </c>
    </row>
    <row r="1650" spans="1:19" ht="13.5" thickBot="1">
      <c r="A1650" s="506">
        <f t="shared" si="1761"/>
        <v>0</v>
      </c>
      <c r="B1650" s="468" t="s">
        <v>237</v>
      </c>
      <c r="C1650" s="466"/>
      <c r="D1650" s="469">
        <f t="shared" ref="D1650:J1650" si="1795">(13-ROUND(D1649,1))/12</f>
        <v>1.0833333333333333</v>
      </c>
      <c r="E1650" s="469">
        <f t="shared" si="1795"/>
        <v>1.0833333333333333</v>
      </c>
      <c r="F1650" s="469">
        <f t="shared" si="1795"/>
        <v>1.0833333333333333</v>
      </c>
      <c r="G1650" s="469">
        <f t="shared" si="1795"/>
        <v>1.0833333333333333</v>
      </c>
      <c r="H1650" s="469">
        <f t="shared" si="1795"/>
        <v>1.0833333333333333</v>
      </c>
      <c r="I1650" s="469">
        <f t="shared" si="1795"/>
        <v>1.0833333333333333</v>
      </c>
      <c r="J1650" s="470">
        <f t="shared" si="1795"/>
        <v>1.0833333333333333</v>
      </c>
      <c r="L1650" s="452" t="s">
        <v>230</v>
      </c>
      <c r="M1650" s="442"/>
      <c r="N1650" s="436">
        <f>D1648*(1-D1650)-D1652*(1-D1654)</f>
        <v>0</v>
      </c>
      <c r="O1650" s="436">
        <f t="shared" ref="O1650" si="1796">E1648*(1-E1650)-E1652*(1-E1654)</f>
        <v>0</v>
      </c>
      <c r="P1650" s="436">
        <f t="shared" ref="P1650" si="1797">F1648*(1-F1650)-F1652*(1-F1654)</f>
        <v>0</v>
      </c>
      <c r="Q1650" s="436">
        <f t="shared" ref="Q1650" si="1798">G1648*(1-G1650)-G1652*(1-G1654)</f>
        <v>0</v>
      </c>
      <c r="R1650" s="436">
        <f t="shared" ref="R1650" si="1799">H1648*(1-H1650)-H1652*(1-H1654)</f>
        <v>0</v>
      </c>
      <c r="S1650" s="436">
        <f t="shared" ref="S1650" si="1800">I1648*(1-I1650)-I1652*(1-I1654)</f>
        <v>0</v>
      </c>
    </row>
    <row r="1651" spans="1:19">
      <c r="A1651" s="506">
        <f t="shared" si="1761"/>
        <v>0</v>
      </c>
      <c r="B1651" s="471" t="s">
        <v>238</v>
      </c>
      <c r="C1651" s="471"/>
      <c r="D1651" s="472"/>
      <c r="E1651" s="473"/>
      <c r="F1651" s="473"/>
      <c r="G1651" s="473"/>
      <c r="H1651" s="473"/>
      <c r="I1651" s="473"/>
      <c r="J1651" s="474"/>
    </row>
    <row r="1652" spans="1:19">
      <c r="A1652" s="506">
        <f t="shared" si="1761"/>
        <v>0</v>
      </c>
      <c r="B1652" s="466" t="s">
        <v>239</v>
      </c>
      <c r="C1652" s="467"/>
      <c r="D1652" s="495"/>
      <c r="E1652" s="495"/>
      <c r="F1652" s="495"/>
      <c r="G1652" s="495"/>
      <c r="H1652" s="495"/>
      <c r="I1652" s="495"/>
      <c r="J1652" s="496"/>
    </row>
    <row r="1653" spans="1:19">
      <c r="A1653" s="506">
        <f t="shared" si="1761"/>
        <v>0</v>
      </c>
      <c r="B1653" s="466" t="s">
        <v>240</v>
      </c>
      <c r="C1653" s="467"/>
      <c r="D1653" s="497"/>
      <c r="E1653" s="497"/>
      <c r="F1653" s="497"/>
      <c r="G1653" s="497"/>
      <c r="H1653" s="497"/>
      <c r="I1653" s="497"/>
      <c r="J1653" s="498"/>
    </row>
    <row r="1654" spans="1:19" ht="13.5" thickBot="1">
      <c r="A1654" s="506">
        <f t="shared" si="1761"/>
        <v>0</v>
      </c>
      <c r="B1654" s="468" t="s">
        <v>241</v>
      </c>
      <c r="C1654" s="475">
        <f>(13-C1653)/12</f>
        <v>1.0833333333333333</v>
      </c>
      <c r="D1654" s="469">
        <f t="shared" ref="D1654:J1654" si="1801">(13-ROUND(D1653,1))/12</f>
        <v>1.0833333333333333</v>
      </c>
      <c r="E1654" s="469">
        <f t="shared" si="1801"/>
        <v>1.0833333333333333</v>
      </c>
      <c r="F1654" s="469">
        <f t="shared" si="1801"/>
        <v>1.0833333333333333</v>
      </c>
      <c r="G1654" s="469">
        <f t="shared" si="1801"/>
        <v>1.0833333333333333</v>
      </c>
      <c r="H1654" s="469">
        <f t="shared" si="1801"/>
        <v>1.0833333333333333</v>
      </c>
      <c r="I1654" s="469">
        <f t="shared" si="1801"/>
        <v>1.0833333333333333</v>
      </c>
      <c r="J1654" s="470">
        <f t="shared" si="1801"/>
        <v>1.0833333333333333</v>
      </c>
    </row>
    <row r="1655" spans="1:19">
      <c r="A1655" s="506">
        <f t="shared" si="1761"/>
        <v>0</v>
      </c>
      <c r="B1655" s="431" t="s">
        <v>242</v>
      </c>
      <c r="C1655" s="476"/>
      <c r="D1655" s="477">
        <f>DATE(D$25,INT(D1649),1+30*(D1649-INT(D1649)))</f>
        <v>44531</v>
      </c>
      <c r="E1655" s="477">
        <f t="shared" ref="E1655:J1655" si="1802">DATE(E$25,INT(E1649),1+30*(E1649-INT(E1649)))</f>
        <v>44896</v>
      </c>
      <c r="F1655" s="477">
        <f t="shared" si="1802"/>
        <v>45261</v>
      </c>
      <c r="G1655" s="477">
        <f t="shared" si="1802"/>
        <v>45627</v>
      </c>
      <c r="H1655" s="477">
        <f t="shared" si="1802"/>
        <v>45992</v>
      </c>
      <c r="I1655" s="477">
        <f t="shared" si="1802"/>
        <v>46357</v>
      </c>
      <c r="J1655" s="478">
        <f t="shared" si="1802"/>
        <v>46722</v>
      </c>
    </row>
    <row r="1656" spans="1:19" ht="13.5" thickBot="1">
      <c r="A1656" s="506">
        <f t="shared" si="1761"/>
        <v>0</v>
      </c>
      <c r="B1656" s="479" t="s">
        <v>243</v>
      </c>
      <c r="C1656" s="480">
        <f>DATE(C$25,INT(C1653),1+30*(C1653-INT(C1653)))</f>
        <v>44166</v>
      </c>
      <c r="D1656" s="481">
        <f>DATE(D$25,INT(D1653),1+30*(D1653-INT(D1653)))</f>
        <v>44531</v>
      </c>
      <c r="E1656" s="481">
        <f t="shared" ref="E1656:J1656" si="1803">DATE(E$25,INT(E1653),1+30*(E1653-INT(E1653)))</f>
        <v>44896</v>
      </c>
      <c r="F1656" s="481">
        <f t="shared" si="1803"/>
        <v>45261</v>
      </c>
      <c r="G1656" s="481">
        <f t="shared" si="1803"/>
        <v>45627</v>
      </c>
      <c r="H1656" s="481">
        <f t="shared" si="1803"/>
        <v>45992</v>
      </c>
      <c r="I1656" s="481">
        <f t="shared" si="1803"/>
        <v>46357</v>
      </c>
      <c r="J1656" s="482">
        <f t="shared" si="1803"/>
        <v>46722</v>
      </c>
    </row>
    <row r="1657" spans="1:19" ht="4.9000000000000004" customHeight="1" thickBot="1">
      <c r="A1657" s="506">
        <f t="shared" si="1761"/>
        <v>0</v>
      </c>
      <c r="B1657" s="430"/>
      <c r="C1657" s="430"/>
      <c r="D1657" s="430"/>
      <c r="E1657" s="430"/>
      <c r="F1657" s="430"/>
      <c r="G1657" s="430"/>
      <c r="H1657" s="430"/>
      <c r="I1657" s="430"/>
      <c r="J1657" s="438"/>
    </row>
    <row r="1658" spans="1:19" ht="13.5" hidden="1" thickBot="1">
      <c r="A1658" s="506">
        <f t="shared" si="1761"/>
        <v>0</v>
      </c>
      <c r="B1658" s="430"/>
      <c r="C1658" s="430"/>
      <c r="D1658" s="430"/>
      <c r="E1658" s="430"/>
      <c r="F1658" s="430"/>
      <c r="G1658" s="430"/>
      <c r="H1658" s="430"/>
      <c r="I1658" s="430"/>
      <c r="J1658" s="438"/>
    </row>
    <row r="1659" spans="1:19" ht="13.5" hidden="1" thickBot="1">
      <c r="A1659" s="506">
        <f t="shared" si="1761"/>
        <v>0</v>
      </c>
      <c r="B1659" s="438"/>
      <c r="C1659" s="438"/>
      <c r="D1659" s="438"/>
      <c r="E1659" s="438"/>
      <c r="F1659" s="438"/>
      <c r="G1659" s="438"/>
      <c r="H1659" s="438"/>
      <c r="I1659" s="438"/>
      <c r="J1659" s="438"/>
    </row>
    <row r="1660" spans="1:19" ht="13.5" hidden="1" thickBot="1">
      <c r="A1660" s="506">
        <f t="shared" si="1761"/>
        <v>0</v>
      </c>
      <c r="B1660" s="438"/>
      <c r="C1660" s="438"/>
      <c r="D1660" s="438"/>
      <c r="E1660" s="438"/>
      <c r="F1660" s="438"/>
      <c r="G1660" s="438"/>
      <c r="H1660" s="438"/>
      <c r="I1660" s="438"/>
      <c r="J1660" s="438"/>
    </row>
    <row r="1661" spans="1:19" ht="13.5" hidden="1" thickBot="1">
      <c r="A1661" s="506">
        <f t="shared" si="1761"/>
        <v>0</v>
      </c>
      <c r="B1661" s="438"/>
      <c r="C1661" s="438"/>
      <c r="D1661" s="438"/>
      <c r="E1661" s="438"/>
      <c r="F1661" s="438"/>
      <c r="G1661" s="438"/>
      <c r="H1661" s="438"/>
      <c r="I1661" s="438"/>
      <c r="J1661" s="438"/>
    </row>
    <row r="1662" spans="1:19" ht="13.5" hidden="1" thickBot="1">
      <c r="A1662" s="506">
        <f t="shared" si="1761"/>
        <v>0</v>
      </c>
      <c r="B1662" s="438"/>
      <c r="C1662" s="438"/>
      <c r="D1662" s="438"/>
      <c r="E1662" s="438"/>
      <c r="F1662" s="438"/>
      <c r="G1662" s="438"/>
      <c r="H1662" s="438"/>
      <c r="I1662" s="438"/>
      <c r="J1662" s="438"/>
    </row>
    <row r="1663" spans="1:19" ht="16.5" thickBot="1">
      <c r="A1663" s="506">
        <f t="shared" si="1761"/>
        <v>0</v>
      </c>
      <c r="B1663" s="494" t="s">
        <v>248</v>
      </c>
      <c r="C1663" s="461"/>
      <c r="D1663" s="462">
        <f t="shared" ref="D1663:J1663" si="1804">D$25</f>
        <v>2022</v>
      </c>
      <c r="E1663" s="462">
        <f t="shared" si="1804"/>
        <v>2023</v>
      </c>
      <c r="F1663" s="462">
        <f t="shared" si="1804"/>
        <v>2024</v>
      </c>
      <c r="G1663" s="462">
        <f t="shared" si="1804"/>
        <v>2025</v>
      </c>
      <c r="H1663" s="462">
        <f t="shared" si="1804"/>
        <v>2026</v>
      </c>
      <c r="I1663" s="462">
        <f t="shared" si="1804"/>
        <v>2027</v>
      </c>
      <c r="J1663" s="463">
        <f t="shared" si="1804"/>
        <v>2028</v>
      </c>
      <c r="L1663" s="508" t="str">
        <f>B1663</f>
        <v>Catégorie d'emploi 6 : xxx</v>
      </c>
      <c r="M1663" s="491">
        <v>2022</v>
      </c>
      <c r="N1663" s="492">
        <v>2023</v>
      </c>
      <c r="O1663" s="492">
        <v>2024</v>
      </c>
      <c r="P1663" s="492">
        <v>2025</v>
      </c>
      <c r="Q1663" s="492">
        <v>2026</v>
      </c>
      <c r="R1663" s="492">
        <v>2027</v>
      </c>
      <c r="S1663" s="493">
        <v>2028</v>
      </c>
    </row>
    <row r="1664" spans="1:19" ht="13.5" thickBot="1">
      <c r="A1664" s="506">
        <f t="shared" si="1761"/>
        <v>0</v>
      </c>
      <c r="B1664" s="464" t="s">
        <v>234</v>
      </c>
      <c r="C1664" s="464"/>
      <c r="D1664" s="438"/>
      <c r="E1664" s="438"/>
      <c r="F1664" s="438"/>
      <c r="G1664" s="438"/>
      <c r="H1664" s="438"/>
      <c r="I1664" s="438"/>
      <c r="J1664" s="465"/>
      <c r="L1664" s="435" t="s">
        <v>224</v>
      </c>
      <c r="M1664" s="436">
        <f>D1665-D1669</f>
        <v>0</v>
      </c>
      <c r="N1664" s="436">
        <f>E1665-E1669</f>
        <v>0</v>
      </c>
      <c r="O1664" s="436">
        <f t="shared" ref="O1664" si="1805">F1665-F1669</f>
        <v>0</v>
      </c>
      <c r="P1664" s="436">
        <f t="shared" ref="P1664" si="1806">G1665-G1669</f>
        <v>0</v>
      </c>
      <c r="Q1664" s="436">
        <f t="shared" ref="Q1664" si="1807">H1665-H1669</f>
        <v>0</v>
      </c>
      <c r="R1664" s="436">
        <f t="shared" ref="R1664" si="1808">I1665-I1669</f>
        <v>0</v>
      </c>
      <c r="S1664" s="436">
        <f t="shared" ref="S1664" si="1809">J1665-J1669</f>
        <v>0</v>
      </c>
    </row>
    <row r="1665" spans="1:19" ht="13.5" thickBot="1">
      <c r="A1665" s="506">
        <f t="shared" si="1761"/>
        <v>0</v>
      </c>
      <c r="B1665" s="466" t="s">
        <v>235</v>
      </c>
      <c r="C1665" s="467"/>
      <c r="D1665" s="495"/>
      <c r="E1665" s="495"/>
      <c r="F1665" s="495"/>
      <c r="G1665" s="495"/>
      <c r="H1665" s="495"/>
      <c r="I1665" s="495"/>
      <c r="J1665" s="496"/>
      <c r="L1665" s="441" t="s">
        <v>226</v>
      </c>
      <c r="M1665" s="442"/>
      <c r="N1665" s="436">
        <f t="shared" ref="N1665:S1665" si="1810">N1666+N1667</f>
        <v>0</v>
      </c>
      <c r="O1665" s="436">
        <f t="shared" si="1810"/>
        <v>0</v>
      </c>
      <c r="P1665" s="436">
        <f t="shared" si="1810"/>
        <v>0</v>
      </c>
      <c r="Q1665" s="436">
        <f t="shared" si="1810"/>
        <v>0</v>
      </c>
      <c r="R1665" s="436">
        <f t="shared" si="1810"/>
        <v>0</v>
      </c>
      <c r="S1665" s="436">
        <f t="shared" si="1810"/>
        <v>0</v>
      </c>
    </row>
    <row r="1666" spans="1:19" ht="13.5" thickBot="1">
      <c r="A1666" s="506">
        <f t="shared" si="1761"/>
        <v>0</v>
      </c>
      <c r="B1666" s="466" t="s">
        <v>236</v>
      </c>
      <c r="C1666" s="467"/>
      <c r="D1666" s="497"/>
      <c r="E1666" s="497"/>
      <c r="F1666" s="497"/>
      <c r="G1666" s="497"/>
      <c r="H1666" s="497"/>
      <c r="I1666" s="497"/>
      <c r="J1666" s="498"/>
      <c r="L1666" s="447" t="s">
        <v>228</v>
      </c>
      <c r="M1666" s="436">
        <f>(D1665*D1667)-(D1669*D1671)</f>
        <v>0</v>
      </c>
      <c r="N1666" s="436">
        <f>(E1665*E1667)-(E1669*E1671)</f>
        <v>0</v>
      </c>
      <c r="O1666" s="436">
        <f t="shared" ref="O1666" si="1811">(F1665*F1667)-(F1669*F1671)</f>
        <v>0</v>
      </c>
      <c r="P1666" s="436">
        <f t="shared" ref="P1666" si="1812">(G1665*G1667)-(G1669*G1671)</f>
        <v>0</v>
      </c>
      <c r="Q1666" s="436">
        <f t="shared" ref="Q1666" si="1813">(H1665*H1667)-(H1669*H1671)</f>
        <v>0</v>
      </c>
      <c r="R1666" s="436">
        <f t="shared" ref="R1666" si="1814">(I1665*I1667)-(I1669*I1671)</f>
        <v>0</v>
      </c>
      <c r="S1666" s="436">
        <f t="shared" ref="S1666" si="1815">(J1665*J1667)-(J1669*J1671)</f>
        <v>0</v>
      </c>
    </row>
    <row r="1667" spans="1:19" ht="13.5" thickBot="1">
      <c r="A1667" s="506">
        <f t="shared" si="1761"/>
        <v>0</v>
      </c>
      <c r="B1667" s="468" t="s">
        <v>237</v>
      </c>
      <c r="C1667" s="466"/>
      <c r="D1667" s="469">
        <f t="shared" ref="D1667:J1667" si="1816">(13-ROUND(D1666,1))/12</f>
        <v>1.0833333333333333</v>
      </c>
      <c r="E1667" s="469">
        <f t="shared" si="1816"/>
        <v>1.0833333333333333</v>
      </c>
      <c r="F1667" s="469">
        <f t="shared" si="1816"/>
        <v>1.0833333333333333</v>
      </c>
      <c r="G1667" s="469">
        <f t="shared" si="1816"/>
        <v>1.0833333333333333</v>
      </c>
      <c r="H1667" s="469">
        <f t="shared" si="1816"/>
        <v>1.0833333333333333</v>
      </c>
      <c r="I1667" s="469">
        <f t="shared" si="1816"/>
        <v>1.0833333333333333</v>
      </c>
      <c r="J1667" s="470">
        <f t="shared" si="1816"/>
        <v>1.0833333333333333</v>
      </c>
      <c r="L1667" s="452" t="s">
        <v>230</v>
      </c>
      <c r="M1667" s="442"/>
      <c r="N1667" s="436">
        <f>D1665*(1-D1667)-D1669*(1-D1671)</f>
        <v>0</v>
      </c>
      <c r="O1667" s="436">
        <f t="shared" ref="O1667" si="1817">E1665*(1-E1667)-E1669*(1-E1671)</f>
        <v>0</v>
      </c>
      <c r="P1667" s="436">
        <f t="shared" ref="P1667" si="1818">F1665*(1-F1667)-F1669*(1-F1671)</f>
        <v>0</v>
      </c>
      <c r="Q1667" s="436">
        <f t="shared" ref="Q1667" si="1819">G1665*(1-G1667)-G1669*(1-G1671)</f>
        <v>0</v>
      </c>
      <c r="R1667" s="436">
        <f t="shared" ref="R1667" si="1820">H1665*(1-H1667)-H1669*(1-H1671)</f>
        <v>0</v>
      </c>
      <c r="S1667" s="436">
        <f t="shared" ref="S1667" si="1821">I1665*(1-I1667)-I1669*(1-I1671)</f>
        <v>0</v>
      </c>
    </row>
    <row r="1668" spans="1:19">
      <c r="A1668" s="506">
        <f t="shared" si="1761"/>
        <v>0</v>
      </c>
      <c r="B1668" s="471" t="s">
        <v>238</v>
      </c>
      <c r="C1668" s="471"/>
      <c r="D1668" s="472"/>
      <c r="E1668" s="473"/>
      <c r="F1668" s="473"/>
      <c r="G1668" s="473"/>
      <c r="H1668" s="473"/>
      <c r="I1668" s="473"/>
      <c r="J1668" s="474"/>
    </row>
    <row r="1669" spans="1:19">
      <c r="A1669" s="506">
        <f t="shared" si="1761"/>
        <v>0</v>
      </c>
      <c r="B1669" s="466" t="s">
        <v>239</v>
      </c>
      <c r="C1669" s="467"/>
      <c r="D1669" s="495"/>
      <c r="E1669" s="495"/>
      <c r="F1669" s="495"/>
      <c r="G1669" s="495"/>
      <c r="H1669" s="495"/>
      <c r="I1669" s="495"/>
      <c r="J1669" s="496"/>
    </row>
    <row r="1670" spans="1:19">
      <c r="A1670" s="506">
        <f t="shared" si="1761"/>
        <v>0</v>
      </c>
      <c r="B1670" s="466" t="s">
        <v>240</v>
      </c>
      <c r="C1670" s="467"/>
      <c r="D1670" s="497"/>
      <c r="E1670" s="497"/>
      <c r="F1670" s="497"/>
      <c r="G1670" s="497"/>
      <c r="H1670" s="497"/>
      <c r="I1670" s="497"/>
      <c r="J1670" s="498"/>
    </row>
    <row r="1671" spans="1:19" ht="13.5" thickBot="1">
      <c r="A1671" s="506">
        <f t="shared" si="1761"/>
        <v>0</v>
      </c>
      <c r="B1671" s="468" t="s">
        <v>241</v>
      </c>
      <c r="C1671" s="475">
        <f>(13-C1670)/12</f>
        <v>1.0833333333333333</v>
      </c>
      <c r="D1671" s="469">
        <f t="shared" ref="D1671:J1671" si="1822">(13-ROUND(D1670,1))/12</f>
        <v>1.0833333333333333</v>
      </c>
      <c r="E1671" s="469">
        <f t="shared" si="1822"/>
        <v>1.0833333333333333</v>
      </c>
      <c r="F1671" s="469">
        <f t="shared" si="1822"/>
        <v>1.0833333333333333</v>
      </c>
      <c r="G1671" s="469">
        <f t="shared" si="1822"/>
        <v>1.0833333333333333</v>
      </c>
      <c r="H1671" s="469">
        <f t="shared" si="1822"/>
        <v>1.0833333333333333</v>
      </c>
      <c r="I1671" s="469">
        <f t="shared" si="1822"/>
        <v>1.0833333333333333</v>
      </c>
      <c r="J1671" s="470">
        <f t="shared" si="1822"/>
        <v>1.0833333333333333</v>
      </c>
    </row>
    <row r="1672" spans="1:19">
      <c r="A1672" s="506">
        <f t="shared" si="1761"/>
        <v>0</v>
      </c>
      <c r="B1672" s="431" t="s">
        <v>242</v>
      </c>
      <c r="C1672" s="476"/>
      <c r="D1672" s="477">
        <f>DATE(D$25,INT(D1666),1+30*(D1666-INT(D1666)))</f>
        <v>44531</v>
      </c>
      <c r="E1672" s="477">
        <f t="shared" ref="E1672:J1672" si="1823">DATE(E$25,INT(E1666),1+30*(E1666-INT(E1666)))</f>
        <v>44896</v>
      </c>
      <c r="F1672" s="477">
        <f t="shared" si="1823"/>
        <v>45261</v>
      </c>
      <c r="G1672" s="477">
        <f t="shared" si="1823"/>
        <v>45627</v>
      </c>
      <c r="H1672" s="477">
        <f t="shared" si="1823"/>
        <v>45992</v>
      </c>
      <c r="I1672" s="477">
        <f t="shared" si="1823"/>
        <v>46357</v>
      </c>
      <c r="J1672" s="478">
        <f t="shared" si="1823"/>
        <v>46722</v>
      </c>
    </row>
    <row r="1673" spans="1:19" ht="13.5" thickBot="1">
      <c r="A1673" s="506">
        <f t="shared" si="1761"/>
        <v>0</v>
      </c>
      <c r="B1673" s="479" t="s">
        <v>243</v>
      </c>
      <c r="C1673" s="480">
        <f>DATE(C$25,INT(C1670),1+30*(C1670-INT(C1670)))</f>
        <v>44166</v>
      </c>
      <c r="D1673" s="481">
        <f>DATE(D$25,INT(D1670),1+30*(D1670-INT(D1670)))</f>
        <v>44531</v>
      </c>
      <c r="E1673" s="481">
        <f t="shared" ref="E1673:J1673" si="1824">DATE(E$25,INT(E1670),1+30*(E1670-INT(E1670)))</f>
        <v>44896</v>
      </c>
      <c r="F1673" s="481">
        <f t="shared" si="1824"/>
        <v>45261</v>
      </c>
      <c r="G1673" s="481">
        <f t="shared" si="1824"/>
        <v>45627</v>
      </c>
      <c r="H1673" s="481">
        <f t="shared" si="1824"/>
        <v>45992</v>
      </c>
      <c r="I1673" s="481">
        <f t="shared" si="1824"/>
        <v>46357</v>
      </c>
      <c r="J1673" s="482">
        <f t="shared" si="1824"/>
        <v>46722</v>
      </c>
    </row>
    <row r="1674" spans="1:19" ht="6" customHeight="1" thickBot="1">
      <c r="A1674" s="506">
        <f t="shared" si="1761"/>
        <v>0</v>
      </c>
      <c r="B1674" s="430"/>
      <c r="C1674" s="430"/>
      <c r="D1674" s="430"/>
      <c r="E1674" s="430"/>
      <c r="F1674" s="430"/>
      <c r="G1674" s="430"/>
      <c r="H1674" s="430"/>
      <c r="I1674" s="430"/>
      <c r="J1674" s="438"/>
    </row>
    <row r="1675" spans="1:19" ht="13.5" hidden="1" thickBot="1">
      <c r="A1675" s="506">
        <f t="shared" si="1761"/>
        <v>0</v>
      </c>
      <c r="B1675" s="430"/>
      <c r="C1675" s="430"/>
      <c r="D1675" s="430"/>
      <c r="E1675" s="430"/>
      <c r="F1675" s="430"/>
      <c r="G1675" s="430"/>
      <c r="H1675" s="430"/>
      <c r="I1675" s="430"/>
      <c r="J1675" s="438"/>
    </row>
    <row r="1676" spans="1:19" ht="13.5" hidden="1" thickBot="1">
      <c r="A1676" s="506">
        <f t="shared" si="1761"/>
        <v>0</v>
      </c>
      <c r="B1676" s="485"/>
      <c r="C1676" s="438"/>
      <c r="D1676" s="438"/>
      <c r="E1676" s="486"/>
      <c r="F1676" s="486"/>
      <c r="G1676" s="486"/>
      <c r="H1676" s="486"/>
      <c r="I1676" s="486"/>
      <c r="J1676" s="486"/>
    </row>
    <row r="1677" spans="1:19" ht="13.5" hidden="1" thickBot="1">
      <c r="A1677" s="506">
        <f t="shared" si="1761"/>
        <v>0</v>
      </c>
      <c r="B1677" s="485"/>
      <c r="C1677" s="438"/>
      <c r="D1677" s="438"/>
      <c r="E1677" s="486"/>
      <c r="F1677" s="486"/>
      <c r="G1677" s="486"/>
      <c r="H1677" s="486"/>
      <c r="I1677" s="486"/>
      <c r="J1677" s="486"/>
    </row>
    <row r="1678" spans="1:19" ht="13.5" hidden="1" thickBot="1">
      <c r="A1678" s="506">
        <f t="shared" si="1761"/>
        <v>0</v>
      </c>
      <c r="B1678" s="485"/>
      <c r="C1678" s="438"/>
      <c r="D1678" s="438"/>
      <c r="E1678" s="486"/>
      <c r="F1678" s="486"/>
      <c r="G1678" s="486"/>
      <c r="H1678" s="486"/>
      <c r="I1678" s="486"/>
      <c r="J1678" s="486"/>
    </row>
    <row r="1679" spans="1:19" ht="13.5" hidden="1" thickBot="1">
      <c r="A1679" s="506">
        <f t="shared" si="1761"/>
        <v>0</v>
      </c>
      <c r="B1679" s="487"/>
      <c r="C1679" s="438"/>
      <c r="D1679" s="438"/>
      <c r="E1679" s="469"/>
      <c r="F1679" s="469"/>
      <c r="G1679" s="469"/>
      <c r="H1679" s="469"/>
      <c r="I1679" s="469"/>
      <c r="J1679" s="469"/>
    </row>
    <row r="1680" spans="1:19" ht="16.5" thickBot="1">
      <c r="A1680" s="506">
        <f t="shared" si="1761"/>
        <v>0</v>
      </c>
      <c r="B1680" s="494" t="s">
        <v>249</v>
      </c>
      <c r="C1680" s="461"/>
      <c r="D1680" s="462">
        <f t="shared" ref="D1680:J1680" si="1825">D$25</f>
        <v>2022</v>
      </c>
      <c r="E1680" s="462">
        <f t="shared" si="1825"/>
        <v>2023</v>
      </c>
      <c r="F1680" s="462">
        <f t="shared" si="1825"/>
        <v>2024</v>
      </c>
      <c r="G1680" s="462">
        <f t="shared" si="1825"/>
        <v>2025</v>
      </c>
      <c r="H1680" s="462">
        <f t="shared" si="1825"/>
        <v>2026</v>
      </c>
      <c r="I1680" s="462">
        <f t="shared" si="1825"/>
        <v>2027</v>
      </c>
      <c r="J1680" s="463">
        <f t="shared" si="1825"/>
        <v>2028</v>
      </c>
      <c r="L1680" s="508" t="str">
        <f>B1680</f>
        <v>Catégorie d'emploi 7 : xxx</v>
      </c>
      <c r="M1680" s="491">
        <v>2022</v>
      </c>
      <c r="N1680" s="492">
        <v>2023</v>
      </c>
      <c r="O1680" s="492">
        <v>2024</v>
      </c>
      <c r="P1680" s="492">
        <v>2025</v>
      </c>
      <c r="Q1680" s="492">
        <v>2026</v>
      </c>
      <c r="R1680" s="492">
        <v>2027</v>
      </c>
      <c r="S1680" s="493">
        <v>2028</v>
      </c>
    </row>
    <row r="1681" spans="1:19" ht="13.5" thickBot="1">
      <c r="A1681" s="506">
        <f t="shared" si="1761"/>
        <v>0</v>
      </c>
      <c r="B1681" s="464" t="s">
        <v>234</v>
      </c>
      <c r="C1681" s="464"/>
      <c r="D1681" s="438"/>
      <c r="E1681" s="438"/>
      <c r="F1681" s="438"/>
      <c r="G1681" s="438"/>
      <c r="H1681" s="438"/>
      <c r="I1681" s="438"/>
      <c r="J1681" s="465"/>
      <c r="L1681" s="435" t="s">
        <v>224</v>
      </c>
      <c r="M1681" s="436">
        <f>D1682-D1686</f>
        <v>0</v>
      </c>
      <c r="N1681" s="436">
        <f>E1682-E1686</f>
        <v>0</v>
      </c>
      <c r="O1681" s="436">
        <f t="shared" ref="O1681" si="1826">F1682-F1686</f>
        <v>0</v>
      </c>
      <c r="P1681" s="436">
        <f t="shared" ref="P1681" si="1827">G1682-G1686</f>
        <v>0</v>
      </c>
      <c r="Q1681" s="436">
        <f t="shared" ref="Q1681" si="1828">H1682-H1686</f>
        <v>0</v>
      </c>
      <c r="R1681" s="436">
        <f t="shared" ref="R1681" si="1829">I1682-I1686</f>
        <v>0</v>
      </c>
      <c r="S1681" s="436">
        <f t="shared" ref="S1681" si="1830">J1682-J1686</f>
        <v>0</v>
      </c>
    </row>
    <row r="1682" spans="1:19" ht="13.5" thickBot="1">
      <c r="A1682" s="506">
        <f t="shared" si="1761"/>
        <v>0</v>
      </c>
      <c r="B1682" s="466" t="s">
        <v>235</v>
      </c>
      <c r="C1682" s="467"/>
      <c r="D1682" s="495"/>
      <c r="E1682" s="495"/>
      <c r="F1682" s="495"/>
      <c r="G1682" s="495"/>
      <c r="H1682" s="495"/>
      <c r="I1682" s="495"/>
      <c r="J1682" s="496"/>
      <c r="L1682" s="441" t="s">
        <v>226</v>
      </c>
      <c r="M1682" s="442"/>
      <c r="N1682" s="436">
        <f t="shared" ref="N1682:S1682" si="1831">N1683+N1684</f>
        <v>0</v>
      </c>
      <c r="O1682" s="436">
        <f t="shared" si="1831"/>
        <v>0</v>
      </c>
      <c r="P1682" s="436">
        <f t="shared" si="1831"/>
        <v>0</v>
      </c>
      <c r="Q1682" s="436">
        <f t="shared" si="1831"/>
        <v>0</v>
      </c>
      <c r="R1682" s="436">
        <f t="shared" si="1831"/>
        <v>0</v>
      </c>
      <c r="S1682" s="436">
        <f t="shared" si="1831"/>
        <v>0</v>
      </c>
    </row>
    <row r="1683" spans="1:19" ht="13.5" thickBot="1">
      <c r="A1683" s="506">
        <f t="shared" si="1761"/>
        <v>0</v>
      </c>
      <c r="B1683" s="466" t="s">
        <v>236</v>
      </c>
      <c r="C1683" s="467"/>
      <c r="D1683" s="497"/>
      <c r="E1683" s="497"/>
      <c r="F1683" s="497"/>
      <c r="G1683" s="497"/>
      <c r="H1683" s="497"/>
      <c r="I1683" s="497"/>
      <c r="J1683" s="498"/>
      <c r="L1683" s="447" t="s">
        <v>228</v>
      </c>
      <c r="M1683" s="436">
        <f>(D1682*D1684)-(D1686*D1688)</f>
        <v>0</v>
      </c>
      <c r="N1683" s="436">
        <f>(E1682*E1684)-(E1686*E1688)</f>
        <v>0</v>
      </c>
      <c r="O1683" s="436">
        <f t="shared" ref="O1683" si="1832">(F1682*F1684)-(F1686*F1688)</f>
        <v>0</v>
      </c>
      <c r="P1683" s="436">
        <f t="shared" ref="P1683" si="1833">(G1682*G1684)-(G1686*G1688)</f>
        <v>0</v>
      </c>
      <c r="Q1683" s="436">
        <f t="shared" ref="Q1683" si="1834">(H1682*H1684)-(H1686*H1688)</f>
        <v>0</v>
      </c>
      <c r="R1683" s="436">
        <f t="shared" ref="R1683" si="1835">(I1682*I1684)-(I1686*I1688)</f>
        <v>0</v>
      </c>
      <c r="S1683" s="436">
        <f t="shared" ref="S1683" si="1836">(J1682*J1684)-(J1686*J1688)</f>
        <v>0</v>
      </c>
    </row>
    <row r="1684" spans="1:19" ht="13.5" thickBot="1">
      <c r="A1684" s="506">
        <f t="shared" si="1761"/>
        <v>0</v>
      </c>
      <c r="B1684" s="468" t="s">
        <v>237</v>
      </c>
      <c r="C1684" s="466"/>
      <c r="D1684" s="469">
        <f t="shared" ref="D1684:J1684" si="1837">(13-ROUND(D1683,1))/12</f>
        <v>1.0833333333333333</v>
      </c>
      <c r="E1684" s="469">
        <f t="shared" si="1837"/>
        <v>1.0833333333333333</v>
      </c>
      <c r="F1684" s="469">
        <f t="shared" si="1837"/>
        <v>1.0833333333333333</v>
      </c>
      <c r="G1684" s="469">
        <f t="shared" si="1837"/>
        <v>1.0833333333333333</v>
      </c>
      <c r="H1684" s="469">
        <f t="shared" si="1837"/>
        <v>1.0833333333333333</v>
      </c>
      <c r="I1684" s="469">
        <f t="shared" si="1837"/>
        <v>1.0833333333333333</v>
      </c>
      <c r="J1684" s="470">
        <f t="shared" si="1837"/>
        <v>1.0833333333333333</v>
      </c>
      <c r="L1684" s="452" t="s">
        <v>230</v>
      </c>
      <c r="M1684" s="442"/>
      <c r="N1684" s="436">
        <f>D1682*(1-D1684)-D1686*(1-D1688)</f>
        <v>0</v>
      </c>
      <c r="O1684" s="436">
        <f t="shared" ref="O1684" si="1838">E1682*(1-E1684)-E1686*(1-E1688)</f>
        <v>0</v>
      </c>
      <c r="P1684" s="436">
        <f t="shared" ref="P1684" si="1839">F1682*(1-F1684)-F1686*(1-F1688)</f>
        <v>0</v>
      </c>
      <c r="Q1684" s="436">
        <f t="shared" ref="Q1684" si="1840">G1682*(1-G1684)-G1686*(1-G1688)</f>
        <v>0</v>
      </c>
      <c r="R1684" s="436">
        <f t="shared" ref="R1684" si="1841">H1682*(1-H1684)-H1686*(1-H1688)</f>
        <v>0</v>
      </c>
      <c r="S1684" s="436">
        <f t="shared" ref="S1684" si="1842">I1682*(1-I1684)-I1686*(1-I1688)</f>
        <v>0</v>
      </c>
    </row>
    <row r="1685" spans="1:19">
      <c r="A1685" s="506">
        <f t="shared" si="1761"/>
        <v>0</v>
      </c>
      <c r="B1685" s="471" t="s">
        <v>238</v>
      </c>
      <c r="C1685" s="471"/>
      <c r="D1685" s="472"/>
      <c r="E1685" s="473"/>
      <c r="F1685" s="473"/>
      <c r="G1685" s="473"/>
      <c r="H1685" s="473"/>
      <c r="I1685" s="473"/>
      <c r="J1685" s="474"/>
    </row>
    <row r="1686" spans="1:19">
      <c r="A1686" s="506">
        <f t="shared" si="1761"/>
        <v>0</v>
      </c>
      <c r="B1686" s="466" t="s">
        <v>239</v>
      </c>
      <c r="C1686" s="467"/>
      <c r="D1686" s="495"/>
      <c r="E1686" s="495"/>
      <c r="F1686" s="495"/>
      <c r="G1686" s="495"/>
      <c r="H1686" s="495"/>
      <c r="I1686" s="495"/>
      <c r="J1686" s="496"/>
    </row>
    <row r="1687" spans="1:19">
      <c r="A1687" s="506">
        <f t="shared" si="1761"/>
        <v>0</v>
      </c>
      <c r="B1687" s="466" t="s">
        <v>240</v>
      </c>
      <c r="C1687" s="467"/>
      <c r="D1687" s="497"/>
      <c r="E1687" s="497"/>
      <c r="F1687" s="497"/>
      <c r="G1687" s="497"/>
      <c r="H1687" s="497"/>
      <c r="I1687" s="497"/>
      <c r="J1687" s="498"/>
    </row>
    <row r="1688" spans="1:19" ht="13.5" thickBot="1">
      <c r="A1688" s="506">
        <f t="shared" ref="A1688:A1751" si="1843">A1687</f>
        <v>0</v>
      </c>
      <c r="B1688" s="468" t="s">
        <v>241</v>
      </c>
      <c r="C1688" s="475">
        <f>(13-C1687)/12</f>
        <v>1.0833333333333333</v>
      </c>
      <c r="D1688" s="469">
        <f t="shared" ref="D1688:J1688" si="1844">(13-ROUND(D1687,1))/12</f>
        <v>1.0833333333333333</v>
      </c>
      <c r="E1688" s="469">
        <f t="shared" si="1844"/>
        <v>1.0833333333333333</v>
      </c>
      <c r="F1688" s="469">
        <f t="shared" si="1844"/>
        <v>1.0833333333333333</v>
      </c>
      <c r="G1688" s="469">
        <f t="shared" si="1844"/>
        <v>1.0833333333333333</v>
      </c>
      <c r="H1688" s="469">
        <f t="shared" si="1844"/>
        <v>1.0833333333333333</v>
      </c>
      <c r="I1688" s="469">
        <f t="shared" si="1844"/>
        <v>1.0833333333333333</v>
      </c>
      <c r="J1688" s="470">
        <f t="shared" si="1844"/>
        <v>1.0833333333333333</v>
      </c>
    </row>
    <row r="1689" spans="1:19">
      <c r="A1689" s="506">
        <f t="shared" si="1843"/>
        <v>0</v>
      </c>
      <c r="B1689" s="431" t="s">
        <v>242</v>
      </c>
      <c r="C1689" s="476"/>
      <c r="D1689" s="477">
        <f>DATE(D$25,INT(D1683),1+30*(D1683-INT(D1683)))</f>
        <v>44531</v>
      </c>
      <c r="E1689" s="477">
        <f t="shared" ref="E1689:J1689" si="1845">DATE(E$25,INT(E1683),1+30*(E1683-INT(E1683)))</f>
        <v>44896</v>
      </c>
      <c r="F1689" s="477">
        <f t="shared" si="1845"/>
        <v>45261</v>
      </c>
      <c r="G1689" s="477">
        <f t="shared" si="1845"/>
        <v>45627</v>
      </c>
      <c r="H1689" s="477">
        <f t="shared" si="1845"/>
        <v>45992</v>
      </c>
      <c r="I1689" s="477">
        <f t="shared" si="1845"/>
        <v>46357</v>
      </c>
      <c r="J1689" s="478">
        <f t="shared" si="1845"/>
        <v>46722</v>
      </c>
    </row>
    <row r="1690" spans="1:19" ht="13.5" thickBot="1">
      <c r="A1690" s="506">
        <f t="shared" si="1843"/>
        <v>0</v>
      </c>
      <c r="B1690" s="479" t="s">
        <v>243</v>
      </c>
      <c r="C1690" s="480">
        <f>DATE(C$25,INT(C1687),1+30*(C1687-INT(C1687)))</f>
        <v>44166</v>
      </c>
      <c r="D1690" s="481">
        <f>DATE(D$25,INT(D1687),1+30*(D1687-INT(D1687)))</f>
        <v>44531</v>
      </c>
      <c r="E1690" s="481">
        <f t="shared" ref="E1690:J1690" si="1846">DATE(E$25,INT(E1687),1+30*(E1687-INT(E1687)))</f>
        <v>44896</v>
      </c>
      <c r="F1690" s="481">
        <f t="shared" si="1846"/>
        <v>45261</v>
      </c>
      <c r="G1690" s="481">
        <f t="shared" si="1846"/>
        <v>45627</v>
      </c>
      <c r="H1690" s="481">
        <f t="shared" si="1846"/>
        <v>45992</v>
      </c>
      <c r="I1690" s="481">
        <f t="shared" si="1846"/>
        <v>46357</v>
      </c>
      <c r="J1690" s="482">
        <f t="shared" si="1846"/>
        <v>46722</v>
      </c>
    </row>
    <row r="1691" spans="1:19" ht="4.9000000000000004" customHeight="1" thickBot="1">
      <c r="A1691" s="506">
        <f t="shared" si="1843"/>
        <v>0</v>
      </c>
      <c r="B1691" s="430"/>
      <c r="C1691" s="430"/>
      <c r="D1691" s="430"/>
      <c r="E1691" s="430"/>
      <c r="F1691" s="430"/>
      <c r="G1691" s="430"/>
      <c r="H1691" s="430"/>
      <c r="I1691" s="430"/>
      <c r="J1691" s="438"/>
    </row>
    <row r="1692" spans="1:19" ht="13.5" hidden="1" thickBot="1">
      <c r="A1692" s="506">
        <f t="shared" si="1843"/>
        <v>0</v>
      </c>
      <c r="B1692" s="430"/>
      <c r="C1692" s="430"/>
      <c r="D1692" s="430"/>
      <c r="E1692" s="430"/>
      <c r="F1692" s="430"/>
      <c r="G1692" s="430"/>
      <c r="H1692" s="430"/>
      <c r="I1692" s="430"/>
      <c r="J1692" s="438"/>
    </row>
    <row r="1693" spans="1:19" ht="13.5" hidden="1" thickBot="1">
      <c r="A1693" s="506">
        <f t="shared" si="1843"/>
        <v>0</v>
      </c>
      <c r="B1693" s="485"/>
      <c r="C1693" s="438"/>
      <c r="D1693" s="438"/>
      <c r="E1693" s="486"/>
      <c r="F1693" s="486"/>
      <c r="G1693" s="486"/>
      <c r="H1693" s="486"/>
      <c r="I1693" s="486"/>
      <c r="J1693" s="486"/>
    </row>
    <row r="1694" spans="1:19" ht="13.5" hidden="1" thickBot="1">
      <c r="A1694" s="506">
        <f t="shared" si="1843"/>
        <v>0</v>
      </c>
      <c r="B1694" s="485"/>
      <c r="C1694" s="438"/>
      <c r="D1694" s="438"/>
      <c r="E1694" s="486"/>
      <c r="F1694" s="486"/>
      <c r="G1694" s="486"/>
      <c r="H1694" s="486"/>
      <c r="I1694" s="486"/>
      <c r="J1694" s="486"/>
    </row>
    <row r="1695" spans="1:19" ht="13.5" hidden="1" thickBot="1">
      <c r="A1695" s="506">
        <f t="shared" si="1843"/>
        <v>0</v>
      </c>
      <c r="B1695" s="485"/>
      <c r="C1695" s="438"/>
      <c r="D1695" s="438"/>
      <c r="E1695" s="486"/>
      <c r="F1695" s="486"/>
      <c r="G1695" s="486"/>
      <c r="H1695" s="486"/>
      <c r="I1695" s="486"/>
      <c r="J1695" s="486"/>
    </row>
    <row r="1696" spans="1:19" ht="13.5" hidden="1" thickBot="1">
      <c r="A1696" s="506">
        <f t="shared" si="1843"/>
        <v>0</v>
      </c>
      <c r="B1696" s="487"/>
      <c r="C1696" s="438"/>
      <c r="D1696" s="438"/>
      <c r="E1696" s="469"/>
      <c r="F1696" s="469"/>
      <c r="G1696" s="469"/>
      <c r="H1696" s="469"/>
      <c r="I1696" s="469"/>
      <c r="J1696" s="469"/>
    </row>
    <row r="1697" spans="1:19" ht="16.5" thickBot="1">
      <c r="A1697" s="506">
        <f t="shared" si="1843"/>
        <v>0</v>
      </c>
      <c r="B1697" s="494" t="s">
        <v>250</v>
      </c>
      <c r="C1697" s="461"/>
      <c r="D1697" s="462">
        <f t="shared" ref="D1697:J1697" si="1847">D$25</f>
        <v>2022</v>
      </c>
      <c r="E1697" s="462">
        <f t="shared" si="1847"/>
        <v>2023</v>
      </c>
      <c r="F1697" s="462">
        <f t="shared" si="1847"/>
        <v>2024</v>
      </c>
      <c r="G1697" s="462">
        <f t="shared" si="1847"/>
        <v>2025</v>
      </c>
      <c r="H1697" s="462">
        <f t="shared" si="1847"/>
        <v>2026</v>
      </c>
      <c r="I1697" s="462">
        <f t="shared" si="1847"/>
        <v>2027</v>
      </c>
      <c r="J1697" s="463">
        <f t="shared" si="1847"/>
        <v>2028</v>
      </c>
      <c r="L1697" s="508" t="str">
        <f>B1697</f>
        <v>Catégorie d'emploi 8 : xxx</v>
      </c>
      <c r="M1697" s="491">
        <v>2022</v>
      </c>
      <c r="N1697" s="492">
        <v>2023</v>
      </c>
      <c r="O1697" s="492">
        <v>2024</v>
      </c>
      <c r="P1697" s="492">
        <v>2025</v>
      </c>
      <c r="Q1697" s="492">
        <v>2026</v>
      </c>
      <c r="R1697" s="492">
        <v>2027</v>
      </c>
      <c r="S1697" s="493">
        <v>2028</v>
      </c>
    </row>
    <row r="1698" spans="1:19" ht="13.5" thickBot="1">
      <c r="A1698" s="506">
        <f t="shared" si="1843"/>
        <v>0</v>
      </c>
      <c r="B1698" s="464" t="s">
        <v>234</v>
      </c>
      <c r="C1698" s="464"/>
      <c r="D1698" s="438"/>
      <c r="E1698" s="438"/>
      <c r="F1698" s="438"/>
      <c r="G1698" s="438"/>
      <c r="H1698" s="438"/>
      <c r="I1698" s="438"/>
      <c r="J1698" s="465"/>
      <c r="L1698" s="435" t="s">
        <v>224</v>
      </c>
      <c r="M1698" s="436">
        <f>D1699-D1703</f>
        <v>0</v>
      </c>
      <c r="N1698" s="436">
        <f>E1699-E1703</f>
        <v>0</v>
      </c>
      <c r="O1698" s="436">
        <f t="shared" ref="O1698" si="1848">F1699-F1703</f>
        <v>0</v>
      </c>
      <c r="P1698" s="436">
        <f t="shared" ref="P1698" si="1849">G1699-G1703</f>
        <v>0</v>
      </c>
      <c r="Q1698" s="436">
        <f t="shared" ref="Q1698" si="1850">H1699-H1703</f>
        <v>0</v>
      </c>
      <c r="R1698" s="436">
        <f t="shared" ref="R1698" si="1851">I1699-I1703</f>
        <v>0</v>
      </c>
      <c r="S1698" s="436">
        <f t="shared" ref="S1698" si="1852">J1699-J1703</f>
        <v>0</v>
      </c>
    </row>
    <row r="1699" spans="1:19" ht="13.5" thickBot="1">
      <c r="A1699" s="506">
        <f t="shared" si="1843"/>
        <v>0</v>
      </c>
      <c r="B1699" s="466" t="s">
        <v>235</v>
      </c>
      <c r="C1699" s="467"/>
      <c r="D1699" s="495"/>
      <c r="E1699" s="495"/>
      <c r="F1699" s="495"/>
      <c r="G1699" s="495"/>
      <c r="H1699" s="495"/>
      <c r="I1699" s="495"/>
      <c r="J1699" s="496"/>
      <c r="L1699" s="441" t="s">
        <v>226</v>
      </c>
      <c r="M1699" s="442"/>
      <c r="N1699" s="436">
        <f t="shared" ref="N1699:S1699" si="1853">N1700+N1701</f>
        <v>0</v>
      </c>
      <c r="O1699" s="436">
        <f t="shared" si="1853"/>
        <v>0</v>
      </c>
      <c r="P1699" s="436">
        <f t="shared" si="1853"/>
        <v>0</v>
      </c>
      <c r="Q1699" s="436">
        <f t="shared" si="1853"/>
        <v>0</v>
      </c>
      <c r="R1699" s="436">
        <f t="shared" si="1853"/>
        <v>0</v>
      </c>
      <c r="S1699" s="436">
        <f t="shared" si="1853"/>
        <v>0</v>
      </c>
    </row>
    <row r="1700" spans="1:19" ht="13.5" thickBot="1">
      <c r="A1700" s="506">
        <f t="shared" si="1843"/>
        <v>0</v>
      </c>
      <c r="B1700" s="466" t="s">
        <v>236</v>
      </c>
      <c r="C1700" s="467"/>
      <c r="D1700" s="497"/>
      <c r="E1700" s="497"/>
      <c r="F1700" s="497"/>
      <c r="G1700" s="497"/>
      <c r="H1700" s="497"/>
      <c r="I1700" s="497"/>
      <c r="J1700" s="498"/>
      <c r="L1700" s="447" t="s">
        <v>228</v>
      </c>
      <c r="M1700" s="436">
        <f>(D1699*D1701)-(D1703*D1705)</f>
        <v>0</v>
      </c>
      <c r="N1700" s="436">
        <f>(E1699*E1701)-(E1703*E1705)</f>
        <v>0</v>
      </c>
      <c r="O1700" s="436">
        <f t="shared" ref="O1700" si="1854">(F1699*F1701)-(F1703*F1705)</f>
        <v>0</v>
      </c>
      <c r="P1700" s="436">
        <f t="shared" ref="P1700" si="1855">(G1699*G1701)-(G1703*G1705)</f>
        <v>0</v>
      </c>
      <c r="Q1700" s="436">
        <f t="shared" ref="Q1700" si="1856">(H1699*H1701)-(H1703*H1705)</f>
        <v>0</v>
      </c>
      <c r="R1700" s="436">
        <f t="shared" ref="R1700" si="1857">(I1699*I1701)-(I1703*I1705)</f>
        <v>0</v>
      </c>
      <c r="S1700" s="436">
        <f t="shared" ref="S1700" si="1858">(J1699*J1701)-(J1703*J1705)</f>
        <v>0</v>
      </c>
    </row>
    <row r="1701" spans="1:19" ht="13.5" thickBot="1">
      <c r="A1701" s="506">
        <f t="shared" si="1843"/>
        <v>0</v>
      </c>
      <c r="B1701" s="468" t="s">
        <v>237</v>
      </c>
      <c r="C1701" s="466"/>
      <c r="D1701" s="469">
        <f t="shared" ref="D1701:J1701" si="1859">(13-ROUND(D1700,1))/12</f>
        <v>1.0833333333333333</v>
      </c>
      <c r="E1701" s="469">
        <f t="shared" si="1859"/>
        <v>1.0833333333333333</v>
      </c>
      <c r="F1701" s="469">
        <f t="shared" si="1859"/>
        <v>1.0833333333333333</v>
      </c>
      <c r="G1701" s="469">
        <f t="shared" si="1859"/>
        <v>1.0833333333333333</v>
      </c>
      <c r="H1701" s="469">
        <f t="shared" si="1859"/>
        <v>1.0833333333333333</v>
      </c>
      <c r="I1701" s="469">
        <f t="shared" si="1859"/>
        <v>1.0833333333333333</v>
      </c>
      <c r="J1701" s="470">
        <f t="shared" si="1859"/>
        <v>1.0833333333333333</v>
      </c>
      <c r="L1701" s="452" t="s">
        <v>230</v>
      </c>
      <c r="M1701" s="442"/>
      <c r="N1701" s="436">
        <f>D1699*(1-D1701)-D1703*(1-D1705)</f>
        <v>0</v>
      </c>
      <c r="O1701" s="436">
        <f t="shared" ref="O1701" si="1860">E1699*(1-E1701)-E1703*(1-E1705)</f>
        <v>0</v>
      </c>
      <c r="P1701" s="436">
        <f t="shared" ref="P1701" si="1861">F1699*(1-F1701)-F1703*(1-F1705)</f>
        <v>0</v>
      </c>
      <c r="Q1701" s="436">
        <f t="shared" ref="Q1701" si="1862">G1699*(1-G1701)-G1703*(1-G1705)</f>
        <v>0</v>
      </c>
      <c r="R1701" s="436">
        <f t="shared" ref="R1701" si="1863">H1699*(1-H1701)-H1703*(1-H1705)</f>
        <v>0</v>
      </c>
      <c r="S1701" s="436">
        <f t="shared" ref="S1701" si="1864">I1699*(1-I1701)-I1703*(1-I1705)</f>
        <v>0</v>
      </c>
    </row>
    <row r="1702" spans="1:19">
      <c r="A1702" s="506">
        <f t="shared" si="1843"/>
        <v>0</v>
      </c>
      <c r="B1702" s="471" t="s">
        <v>238</v>
      </c>
      <c r="C1702" s="471"/>
      <c r="D1702" s="472"/>
      <c r="E1702" s="473"/>
      <c r="F1702" s="473"/>
      <c r="G1702" s="473"/>
      <c r="H1702" s="473"/>
      <c r="I1702" s="473"/>
      <c r="J1702" s="474"/>
    </row>
    <row r="1703" spans="1:19">
      <c r="A1703" s="506">
        <f t="shared" si="1843"/>
        <v>0</v>
      </c>
      <c r="B1703" s="466" t="s">
        <v>239</v>
      </c>
      <c r="C1703" s="467"/>
      <c r="D1703" s="495"/>
      <c r="E1703" s="495"/>
      <c r="F1703" s="495"/>
      <c r="G1703" s="495"/>
      <c r="H1703" s="495"/>
      <c r="I1703" s="495"/>
      <c r="J1703" s="496"/>
    </row>
    <row r="1704" spans="1:19">
      <c r="A1704" s="506">
        <f t="shared" si="1843"/>
        <v>0</v>
      </c>
      <c r="B1704" s="466" t="s">
        <v>240</v>
      </c>
      <c r="C1704" s="467"/>
      <c r="D1704" s="497"/>
      <c r="E1704" s="497"/>
      <c r="F1704" s="497"/>
      <c r="G1704" s="497"/>
      <c r="H1704" s="497"/>
      <c r="I1704" s="497"/>
      <c r="J1704" s="498"/>
    </row>
    <row r="1705" spans="1:19" ht="13.5" thickBot="1">
      <c r="A1705" s="506">
        <f t="shared" si="1843"/>
        <v>0</v>
      </c>
      <c r="B1705" s="468" t="s">
        <v>241</v>
      </c>
      <c r="C1705" s="475">
        <f>(13-C1704)/12</f>
        <v>1.0833333333333333</v>
      </c>
      <c r="D1705" s="469">
        <f t="shared" ref="D1705:J1705" si="1865">(13-ROUND(D1704,1))/12</f>
        <v>1.0833333333333333</v>
      </c>
      <c r="E1705" s="469">
        <f t="shared" si="1865"/>
        <v>1.0833333333333333</v>
      </c>
      <c r="F1705" s="469">
        <f t="shared" si="1865"/>
        <v>1.0833333333333333</v>
      </c>
      <c r="G1705" s="469">
        <f t="shared" si="1865"/>
        <v>1.0833333333333333</v>
      </c>
      <c r="H1705" s="469">
        <f t="shared" si="1865"/>
        <v>1.0833333333333333</v>
      </c>
      <c r="I1705" s="469">
        <f t="shared" si="1865"/>
        <v>1.0833333333333333</v>
      </c>
      <c r="J1705" s="470">
        <f t="shared" si="1865"/>
        <v>1.0833333333333333</v>
      </c>
    </row>
    <row r="1706" spans="1:19">
      <c r="A1706" s="506">
        <f t="shared" si="1843"/>
        <v>0</v>
      </c>
      <c r="B1706" s="431" t="s">
        <v>242</v>
      </c>
      <c r="C1706" s="476"/>
      <c r="D1706" s="477">
        <f>DATE(D$25,INT(D1700),1+30*(D1700-INT(D1700)))</f>
        <v>44531</v>
      </c>
      <c r="E1706" s="477">
        <f t="shared" ref="E1706:J1706" si="1866">DATE(E$25,INT(E1700),1+30*(E1700-INT(E1700)))</f>
        <v>44896</v>
      </c>
      <c r="F1706" s="477">
        <f t="shared" si="1866"/>
        <v>45261</v>
      </c>
      <c r="G1706" s="477">
        <f t="shared" si="1866"/>
        <v>45627</v>
      </c>
      <c r="H1706" s="477">
        <f t="shared" si="1866"/>
        <v>45992</v>
      </c>
      <c r="I1706" s="477">
        <f t="shared" si="1866"/>
        <v>46357</v>
      </c>
      <c r="J1706" s="478">
        <f t="shared" si="1866"/>
        <v>46722</v>
      </c>
    </row>
    <row r="1707" spans="1:19" ht="13.5" thickBot="1">
      <c r="A1707" s="506">
        <f t="shared" si="1843"/>
        <v>0</v>
      </c>
      <c r="B1707" s="479" t="s">
        <v>243</v>
      </c>
      <c r="C1707" s="480">
        <f>DATE(C$25,INT(C1704),1+30*(C1704-INT(C1704)))</f>
        <v>44166</v>
      </c>
      <c r="D1707" s="481">
        <f>DATE(D$25,INT(D1704),1+30*(D1704-INT(D1704)))</f>
        <v>44531</v>
      </c>
      <c r="E1707" s="481">
        <f t="shared" ref="E1707:J1707" si="1867">DATE(E$25,INT(E1704),1+30*(E1704-INT(E1704)))</f>
        <v>44896</v>
      </c>
      <c r="F1707" s="481">
        <f t="shared" si="1867"/>
        <v>45261</v>
      </c>
      <c r="G1707" s="481">
        <f t="shared" si="1867"/>
        <v>45627</v>
      </c>
      <c r="H1707" s="481">
        <f t="shared" si="1867"/>
        <v>45992</v>
      </c>
      <c r="I1707" s="481">
        <f t="shared" si="1867"/>
        <v>46357</v>
      </c>
      <c r="J1707" s="482">
        <f t="shared" si="1867"/>
        <v>46722</v>
      </c>
    </row>
    <row r="1708" spans="1:19" ht="6" customHeight="1" thickBot="1">
      <c r="A1708" s="506">
        <f t="shared" si="1843"/>
        <v>0</v>
      </c>
      <c r="B1708" s="430"/>
      <c r="C1708" s="430"/>
      <c r="D1708" s="430"/>
      <c r="E1708" s="430"/>
      <c r="F1708" s="430"/>
      <c r="G1708" s="430"/>
      <c r="H1708" s="430"/>
      <c r="I1708" s="430"/>
      <c r="J1708" s="438"/>
    </row>
    <row r="1709" spans="1:19" ht="13.5" hidden="1" thickBot="1">
      <c r="A1709" s="506">
        <f t="shared" si="1843"/>
        <v>0</v>
      </c>
      <c r="B1709" s="430"/>
      <c r="C1709" s="430"/>
      <c r="D1709" s="430"/>
      <c r="E1709" s="430"/>
      <c r="F1709" s="430"/>
      <c r="G1709" s="430"/>
      <c r="H1709" s="430"/>
      <c r="I1709" s="430"/>
      <c r="J1709" s="438"/>
    </row>
    <row r="1710" spans="1:19" ht="13.5" hidden="1" thickBot="1">
      <c r="A1710" s="506">
        <f t="shared" si="1843"/>
        <v>0</v>
      </c>
      <c r="B1710" s="485"/>
      <c r="C1710" s="438"/>
      <c r="D1710" s="438"/>
      <c r="E1710" s="486"/>
      <c r="F1710" s="486"/>
      <c r="G1710" s="486"/>
      <c r="H1710" s="486"/>
      <c r="I1710" s="486"/>
      <c r="J1710" s="486"/>
    </row>
    <row r="1711" spans="1:19" ht="13.5" hidden="1" thickBot="1">
      <c r="A1711" s="506">
        <f t="shared" si="1843"/>
        <v>0</v>
      </c>
      <c r="B1711" s="485"/>
      <c r="C1711" s="438"/>
      <c r="D1711" s="438"/>
      <c r="E1711" s="486"/>
      <c r="F1711" s="486"/>
      <c r="G1711" s="486"/>
      <c r="H1711" s="486"/>
      <c r="I1711" s="486"/>
      <c r="J1711" s="486"/>
    </row>
    <row r="1712" spans="1:19" ht="13.5" hidden="1" thickBot="1">
      <c r="A1712" s="506">
        <f t="shared" si="1843"/>
        <v>0</v>
      </c>
      <c r="B1712" s="485"/>
      <c r="C1712" s="438"/>
      <c r="D1712" s="438"/>
      <c r="E1712" s="486"/>
      <c r="F1712" s="486"/>
      <c r="G1712" s="486"/>
      <c r="H1712" s="486"/>
      <c r="I1712" s="486"/>
      <c r="J1712" s="486"/>
    </row>
    <row r="1713" spans="1:19" ht="13.5" hidden="1" thickBot="1">
      <c r="A1713" s="506">
        <f t="shared" si="1843"/>
        <v>0</v>
      </c>
      <c r="B1713" s="487"/>
      <c r="C1713" s="438"/>
      <c r="D1713" s="438"/>
      <c r="E1713" s="469"/>
      <c r="F1713" s="469"/>
      <c r="G1713" s="469"/>
      <c r="H1713" s="469"/>
      <c r="I1713" s="469"/>
      <c r="J1713" s="469"/>
    </row>
    <row r="1714" spans="1:19" ht="16.5" thickBot="1">
      <c r="A1714" s="506">
        <f t="shared" si="1843"/>
        <v>0</v>
      </c>
      <c r="B1714" s="494" t="s">
        <v>251</v>
      </c>
      <c r="C1714" s="461"/>
      <c r="D1714" s="462">
        <f t="shared" ref="D1714:J1714" si="1868">D$25</f>
        <v>2022</v>
      </c>
      <c r="E1714" s="462">
        <f t="shared" si="1868"/>
        <v>2023</v>
      </c>
      <c r="F1714" s="462">
        <f t="shared" si="1868"/>
        <v>2024</v>
      </c>
      <c r="G1714" s="462">
        <f t="shared" si="1868"/>
        <v>2025</v>
      </c>
      <c r="H1714" s="462">
        <f t="shared" si="1868"/>
        <v>2026</v>
      </c>
      <c r="I1714" s="462">
        <f t="shared" si="1868"/>
        <v>2027</v>
      </c>
      <c r="J1714" s="463">
        <f t="shared" si="1868"/>
        <v>2028</v>
      </c>
      <c r="L1714" s="508" t="str">
        <f>B1714</f>
        <v>Catégorie d'emploi 9 : xxx</v>
      </c>
      <c r="M1714" s="491">
        <v>2022</v>
      </c>
      <c r="N1714" s="492">
        <v>2023</v>
      </c>
      <c r="O1714" s="492">
        <v>2024</v>
      </c>
      <c r="P1714" s="492">
        <v>2025</v>
      </c>
      <c r="Q1714" s="492">
        <v>2026</v>
      </c>
      <c r="R1714" s="492">
        <v>2027</v>
      </c>
      <c r="S1714" s="493">
        <v>2028</v>
      </c>
    </row>
    <row r="1715" spans="1:19" ht="13.5" thickBot="1">
      <c r="A1715" s="506">
        <f t="shared" si="1843"/>
        <v>0</v>
      </c>
      <c r="B1715" s="464" t="s">
        <v>234</v>
      </c>
      <c r="C1715" s="464"/>
      <c r="D1715" s="438"/>
      <c r="E1715" s="438"/>
      <c r="F1715" s="438"/>
      <c r="G1715" s="438"/>
      <c r="H1715" s="438"/>
      <c r="I1715" s="438"/>
      <c r="J1715" s="465"/>
      <c r="L1715" s="435" t="s">
        <v>224</v>
      </c>
      <c r="M1715" s="436">
        <f>D1716-D1720</f>
        <v>0</v>
      </c>
      <c r="N1715" s="436">
        <f>E1716-E1720</f>
        <v>0</v>
      </c>
      <c r="O1715" s="436">
        <f t="shared" ref="O1715" si="1869">F1716-F1720</f>
        <v>0</v>
      </c>
      <c r="P1715" s="436">
        <f t="shared" ref="P1715" si="1870">G1716-G1720</f>
        <v>0</v>
      </c>
      <c r="Q1715" s="436">
        <f t="shared" ref="Q1715" si="1871">H1716-H1720</f>
        <v>0</v>
      </c>
      <c r="R1715" s="436">
        <f t="shared" ref="R1715" si="1872">I1716-I1720</f>
        <v>0</v>
      </c>
      <c r="S1715" s="436">
        <f t="shared" ref="S1715" si="1873">J1716-J1720</f>
        <v>0</v>
      </c>
    </row>
    <row r="1716" spans="1:19" ht="13.5" thickBot="1">
      <c r="A1716" s="506">
        <f t="shared" si="1843"/>
        <v>0</v>
      </c>
      <c r="B1716" s="466" t="s">
        <v>235</v>
      </c>
      <c r="C1716" s="467"/>
      <c r="D1716" s="495"/>
      <c r="E1716" s="495"/>
      <c r="F1716" s="495"/>
      <c r="G1716" s="495"/>
      <c r="H1716" s="495"/>
      <c r="I1716" s="495"/>
      <c r="J1716" s="496"/>
      <c r="L1716" s="441" t="s">
        <v>226</v>
      </c>
      <c r="M1716" s="442"/>
      <c r="N1716" s="436">
        <f t="shared" ref="N1716:S1716" si="1874">N1717+N1718</f>
        <v>0</v>
      </c>
      <c r="O1716" s="436">
        <f t="shared" si="1874"/>
        <v>0</v>
      </c>
      <c r="P1716" s="436">
        <f t="shared" si="1874"/>
        <v>0</v>
      </c>
      <c r="Q1716" s="436">
        <f t="shared" si="1874"/>
        <v>0</v>
      </c>
      <c r="R1716" s="436">
        <f t="shared" si="1874"/>
        <v>0</v>
      </c>
      <c r="S1716" s="436">
        <f t="shared" si="1874"/>
        <v>0</v>
      </c>
    </row>
    <row r="1717" spans="1:19" ht="13.5" thickBot="1">
      <c r="A1717" s="506">
        <f t="shared" si="1843"/>
        <v>0</v>
      </c>
      <c r="B1717" s="466" t="s">
        <v>236</v>
      </c>
      <c r="C1717" s="467"/>
      <c r="D1717" s="497"/>
      <c r="E1717" s="497"/>
      <c r="F1717" s="497"/>
      <c r="G1717" s="497"/>
      <c r="H1717" s="497"/>
      <c r="I1717" s="497"/>
      <c r="J1717" s="498"/>
      <c r="L1717" s="447" t="s">
        <v>228</v>
      </c>
      <c r="M1717" s="436">
        <f>(D1716*D1718)-(D1720*D1722)</f>
        <v>0</v>
      </c>
      <c r="N1717" s="436">
        <f>(E1716*E1718)-(E1720*E1722)</f>
        <v>0</v>
      </c>
      <c r="O1717" s="436">
        <f t="shared" ref="O1717" si="1875">(F1716*F1718)-(F1720*F1722)</f>
        <v>0</v>
      </c>
      <c r="P1717" s="436">
        <f t="shared" ref="P1717" si="1876">(G1716*G1718)-(G1720*G1722)</f>
        <v>0</v>
      </c>
      <c r="Q1717" s="436">
        <f t="shared" ref="Q1717" si="1877">(H1716*H1718)-(H1720*H1722)</f>
        <v>0</v>
      </c>
      <c r="R1717" s="436">
        <f t="shared" ref="R1717" si="1878">(I1716*I1718)-(I1720*I1722)</f>
        <v>0</v>
      </c>
      <c r="S1717" s="436">
        <f t="shared" ref="S1717" si="1879">(J1716*J1718)-(J1720*J1722)</f>
        <v>0</v>
      </c>
    </row>
    <row r="1718" spans="1:19" ht="13.5" thickBot="1">
      <c r="A1718" s="506">
        <f t="shared" si="1843"/>
        <v>0</v>
      </c>
      <c r="B1718" s="468" t="s">
        <v>237</v>
      </c>
      <c r="C1718" s="466"/>
      <c r="D1718" s="469">
        <f t="shared" ref="D1718:J1718" si="1880">(13-ROUND(D1717,1))/12</f>
        <v>1.0833333333333333</v>
      </c>
      <c r="E1718" s="469">
        <f t="shared" si="1880"/>
        <v>1.0833333333333333</v>
      </c>
      <c r="F1718" s="469">
        <f t="shared" si="1880"/>
        <v>1.0833333333333333</v>
      </c>
      <c r="G1718" s="469">
        <f t="shared" si="1880"/>
        <v>1.0833333333333333</v>
      </c>
      <c r="H1718" s="469">
        <f t="shared" si="1880"/>
        <v>1.0833333333333333</v>
      </c>
      <c r="I1718" s="469">
        <f t="shared" si="1880"/>
        <v>1.0833333333333333</v>
      </c>
      <c r="J1718" s="470">
        <f t="shared" si="1880"/>
        <v>1.0833333333333333</v>
      </c>
      <c r="L1718" s="452" t="s">
        <v>230</v>
      </c>
      <c r="M1718" s="442"/>
      <c r="N1718" s="436">
        <f>D1716*(1-D1718)-D1720*(1-D1722)</f>
        <v>0</v>
      </c>
      <c r="O1718" s="436">
        <f t="shared" ref="O1718" si="1881">E1716*(1-E1718)-E1720*(1-E1722)</f>
        <v>0</v>
      </c>
      <c r="P1718" s="436">
        <f t="shared" ref="P1718" si="1882">F1716*(1-F1718)-F1720*(1-F1722)</f>
        <v>0</v>
      </c>
      <c r="Q1718" s="436">
        <f t="shared" ref="Q1718" si="1883">G1716*(1-G1718)-G1720*(1-G1722)</f>
        <v>0</v>
      </c>
      <c r="R1718" s="436">
        <f t="shared" ref="R1718" si="1884">H1716*(1-H1718)-H1720*(1-H1722)</f>
        <v>0</v>
      </c>
      <c r="S1718" s="436">
        <f t="shared" ref="S1718" si="1885">I1716*(1-I1718)-I1720*(1-I1722)</f>
        <v>0</v>
      </c>
    </row>
    <row r="1719" spans="1:19">
      <c r="A1719" s="506">
        <f t="shared" si="1843"/>
        <v>0</v>
      </c>
      <c r="B1719" s="471" t="s">
        <v>238</v>
      </c>
      <c r="C1719" s="471"/>
      <c r="D1719" s="472"/>
      <c r="E1719" s="473"/>
      <c r="F1719" s="473"/>
      <c r="G1719" s="473"/>
      <c r="H1719" s="473"/>
      <c r="I1719" s="473"/>
      <c r="J1719" s="474"/>
    </row>
    <row r="1720" spans="1:19">
      <c r="A1720" s="506">
        <f t="shared" si="1843"/>
        <v>0</v>
      </c>
      <c r="B1720" s="466" t="s">
        <v>239</v>
      </c>
      <c r="C1720" s="467"/>
      <c r="D1720" s="495"/>
      <c r="E1720" s="495"/>
      <c r="F1720" s="495"/>
      <c r="G1720" s="495"/>
      <c r="H1720" s="495"/>
      <c r="I1720" s="495"/>
      <c r="J1720" s="496"/>
    </row>
    <row r="1721" spans="1:19">
      <c r="A1721" s="506">
        <f t="shared" si="1843"/>
        <v>0</v>
      </c>
      <c r="B1721" s="466" t="s">
        <v>240</v>
      </c>
      <c r="C1721" s="467"/>
      <c r="D1721" s="497"/>
      <c r="E1721" s="497"/>
      <c r="F1721" s="497"/>
      <c r="G1721" s="497"/>
      <c r="H1721" s="497"/>
      <c r="I1721" s="497"/>
      <c r="J1721" s="498"/>
    </row>
    <row r="1722" spans="1:19" ht="13.5" thickBot="1">
      <c r="A1722" s="506">
        <f t="shared" si="1843"/>
        <v>0</v>
      </c>
      <c r="B1722" s="468" t="s">
        <v>241</v>
      </c>
      <c r="C1722" s="475">
        <f>(13-C1721)/12</f>
        <v>1.0833333333333333</v>
      </c>
      <c r="D1722" s="469">
        <f t="shared" ref="D1722:J1722" si="1886">(13-ROUND(D1721,1))/12</f>
        <v>1.0833333333333333</v>
      </c>
      <c r="E1722" s="469">
        <f t="shared" si="1886"/>
        <v>1.0833333333333333</v>
      </c>
      <c r="F1722" s="469">
        <f t="shared" si="1886"/>
        <v>1.0833333333333333</v>
      </c>
      <c r="G1722" s="469">
        <f t="shared" si="1886"/>
        <v>1.0833333333333333</v>
      </c>
      <c r="H1722" s="469">
        <f t="shared" si="1886"/>
        <v>1.0833333333333333</v>
      </c>
      <c r="I1722" s="469">
        <f t="shared" si="1886"/>
        <v>1.0833333333333333</v>
      </c>
      <c r="J1722" s="470">
        <f t="shared" si="1886"/>
        <v>1.0833333333333333</v>
      </c>
    </row>
    <row r="1723" spans="1:19">
      <c r="A1723" s="506">
        <f t="shared" si="1843"/>
        <v>0</v>
      </c>
      <c r="B1723" s="431" t="s">
        <v>242</v>
      </c>
      <c r="C1723" s="476"/>
      <c r="D1723" s="477">
        <f>DATE(D$25,INT(D1717),1+30*(D1717-INT(D1717)))</f>
        <v>44531</v>
      </c>
      <c r="E1723" s="477">
        <f t="shared" ref="E1723:J1723" si="1887">DATE(E$25,INT(E1717),1+30*(E1717-INT(E1717)))</f>
        <v>44896</v>
      </c>
      <c r="F1723" s="477">
        <f t="shared" si="1887"/>
        <v>45261</v>
      </c>
      <c r="G1723" s="477">
        <f t="shared" si="1887"/>
        <v>45627</v>
      </c>
      <c r="H1723" s="477">
        <f t="shared" si="1887"/>
        <v>45992</v>
      </c>
      <c r="I1723" s="477">
        <f t="shared" si="1887"/>
        <v>46357</v>
      </c>
      <c r="J1723" s="478">
        <f t="shared" si="1887"/>
        <v>46722</v>
      </c>
    </row>
    <row r="1724" spans="1:19" ht="13.5" thickBot="1">
      <c r="A1724" s="506">
        <f t="shared" si="1843"/>
        <v>0</v>
      </c>
      <c r="B1724" s="479" t="s">
        <v>243</v>
      </c>
      <c r="C1724" s="480">
        <f>DATE(C$25,INT(C1721),1+30*(C1721-INT(C1721)))</f>
        <v>44166</v>
      </c>
      <c r="D1724" s="481">
        <f>DATE(D$25,INT(D1721),1+30*(D1721-INT(D1721)))</f>
        <v>44531</v>
      </c>
      <c r="E1724" s="481">
        <f t="shared" ref="E1724:J1724" si="1888">DATE(E$25,INT(E1721),1+30*(E1721-INT(E1721)))</f>
        <v>44896</v>
      </c>
      <c r="F1724" s="481">
        <f t="shared" si="1888"/>
        <v>45261</v>
      </c>
      <c r="G1724" s="481">
        <f t="shared" si="1888"/>
        <v>45627</v>
      </c>
      <c r="H1724" s="481">
        <f t="shared" si="1888"/>
        <v>45992</v>
      </c>
      <c r="I1724" s="481">
        <f t="shared" si="1888"/>
        <v>46357</v>
      </c>
      <c r="J1724" s="482">
        <f t="shared" si="1888"/>
        <v>46722</v>
      </c>
    </row>
    <row r="1725" spans="1:19" ht="6" customHeight="1" thickBot="1">
      <c r="A1725" s="506">
        <f t="shared" si="1843"/>
        <v>0</v>
      </c>
      <c r="B1725" s="488"/>
      <c r="C1725" s="489"/>
      <c r="D1725" s="489"/>
      <c r="E1725" s="489"/>
      <c r="F1725" s="489"/>
      <c r="G1725" s="489"/>
      <c r="H1725" s="489"/>
      <c r="I1725" s="489"/>
      <c r="J1725" s="490"/>
    </row>
    <row r="1726" spans="1:19" ht="13.5" hidden="1" thickBot="1">
      <c r="A1726" s="506">
        <f t="shared" si="1843"/>
        <v>0</v>
      </c>
      <c r="B1726" s="430"/>
      <c r="C1726" s="430"/>
      <c r="D1726" s="430"/>
      <c r="E1726" s="430"/>
      <c r="F1726" s="430"/>
      <c r="G1726" s="430"/>
      <c r="H1726" s="430"/>
      <c r="I1726" s="430"/>
      <c r="J1726" s="438"/>
    </row>
    <row r="1727" spans="1:19" ht="13.5" hidden="1" thickBot="1">
      <c r="A1727" s="506">
        <f t="shared" si="1843"/>
        <v>0</v>
      </c>
      <c r="B1727" s="485"/>
      <c r="C1727" s="438"/>
      <c r="D1727" s="438"/>
      <c r="E1727" s="486"/>
      <c r="F1727" s="486"/>
      <c r="G1727" s="486"/>
      <c r="H1727" s="486"/>
      <c r="I1727" s="486"/>
      <c r="J1727" s="486"/>
    </row>
    <row r="1728" spans="1:19" ht="13.5" hidden="1" thickBot="1">
      <c r="A1728" s="506">
        <f t="shared" si="1843"/>
        <v>0</v>
      </c>
      <c r="B1728" s="485"/>
      <c r="C1728" s="438"/>
      <c r="D1728" s="438"/>
      <c r="E1728" s="486"/>
      <c r="F1728" s="486"/>
      <c r="G1728" s="486"/>
      <c r="H1728" s="486"/>
      <c r="I1728" s="486"/>
      <c r="J1728" s="486"/>
    </row>
    <row r="1729" spans="1:19" ht="13.5" hidden="1" thickBot="1">
      <c r="A1729" s="506">
        <f t="shared" si="1843"/>
        <v>0</v>
      </c>
      <c r="B1729" s="485"/>
      <c r="C1729" s="438"/>
      <c r="D1729" s="438"/>
      <c r="E1729" s="486"/>
      <c r="F1729" s="486"/>
      <c r="G1729" s="486"/>
      <c r="H1729" s="486"/>
      <c r="I1729" s="486"/>
      <c r="J1729" s="486"/>
    </row>
    <row r="1730" spans="1:19" ht="13.5" hidden="1" thickBot="1">
      <c r="A1730" s="506">
        <f t="shared" si="1843"/>
        <v>0</v>
      </c>
      <c r="B1730" s="487"/>
      <c r="C1730" s="438"/>
      <c r="D1730" s="438"/>
      <c r="E1730" s="469"/>
      <c r="F1730" s="469"/>
      <c r="G1730" s="469"/>
      <c r="H1730" s="469"/>
      <c r="I1730" s="469"/>
      <c r="J1730" s="469"/>
    </row>
    <row r="1731" spans="1:19" ht="16.5" thickBot="1">
      <c r="A1731" s="506">
        <f t="shared" si="1843"/>
        <v>0</v>
      </c>
      <c r="B1731" s="494" t="s">
        <v>252</v>
      </c>
      <c r="C1731" s="461"/>
      <c r="D1731" s="462">
        <f t="shared" ref="D1731:J1731" si="1889">D$25</f>
        <v>2022</v>
      </c>
      <c r="E1731" s="462">
        <f t="shared" si="1889"/>
        <v>2023</v>
      </c>
      <c r="F1731" s="462">
        <f t="shared" si="1889"/>
        <v>2024</v>
      </c>
      <c r="G1731" s="462">
        <f t="shared" si="1889"/>
        <v>2025</v>
      </c>
      <c r="H1731" s="462">
        <f t="shared" si="1889"/>
        <v>2026</v>
      </c>
      <c r="I1731" s="462">
        <f t="shared" si="1889"/>
        <v>2027</v>
      </c>
      <c r="J1731" s="463">
        <f t="shared" si="1889"/>
        <v>2028</v>
      </c>
      <c r="L1731" s="508" t="str">
        <f>B1731</f>
        <v>Catégorie d'emploi 10 : xxx</v>
      </c>
      <c r="M1731" s="491">
        <v>2022</v>
      </c>
      <c r="N1731" s="492">
        <v>2023</v>
      </c>
      <c r="O1731" s="492">
        <v>2024</v>
      </c>
      <c r="P1731" s="492">
        <v>2025</v>
      </c>
      <c r="Q1731" s="492">
        <v>2026</v>
      </c>
      <c r="R1731" s="492">
        <v>2027</v>
      </c>
      <c r="S1731" s="493">
        <v>2028</v>
      </c>
    </row>
    <row r="1732" spans="1:19" ht="13.5" thickBot="1">
      <c r="A1732" s="506">
        <f t="shared" si="1843"/>
        <v>0</v>
      </c>
      <c r="B1732" s="464" t="s">
        <v>234</v>
      </c>
      <c r="C1732" s="464"/>
      <c r="D1732" s="438"/>
      <c r="E1732" s="438"/>
      <c r="F1732" s="438"/>
      <c r="G1732" s="438"/>
      <c r="H1732" s="438"/>
      <c r="I1732" s="438"/>
      <c r="J1732" s="465"/>
      <c r="L1732" s="435" t="s">
        <v>224</v>
      </c>
      <c r="M1732" s="436">
        <f>D1733-D1737</f>
        <v>0</v>
      </c>
      <c r="N1732" s="436">
        <f>E1733-E1737</f>
        <v>0</v>
      </c>
      <c r="O1732" s="436">
        <f t="shared" ref="O1732" si="1890">F1733-F1737</f>
        <v>0</v>
      </c>
      <c r="P1732" s="436">
        <f t="shared" ref="P1732" si="1891">G1733-G1737</f>
        <v>0</v>
      </c>
      <c r="Q1732" s="436">
        <f t="shared" ref="Q1732" si="1892">H1733-H1737</f>
        <v>0</v>
      </c>
      <c r="R1732" s="436">
        <f t="shared" ref="R1732" si="1893">I1733-I1737</f>
        <v>0</v>
      </c>
      <c r="S1732" s="436">
        <f t="shared" ref="S1732" si="1894">J1733-J1737</f>
        <v>0</v>
      </c>
    </row>
    <row r="1733" spans="1:19" ht="13.5" thickBot="1">
      <c r="A1733" s="506">
        <f t="shared" si="1843"/>
        <v>0</v>
      </c>
      <c r="B1733" s="466" t="s">
        <v>235</v>
      </c>
      <c r="C1733" s="467"/>
      <c r="D1733" s="495"/>
      <c r="E1733" s="495"/>
      <c r="F1733" s="495"/>
      <c r="G1733" s="495"/>
      <c r="H1733" s="495"/>
      <c r="I1733" s="495"/>
      <c r="J1733" s="496"/>
      <c r="L1733" s="441" t="s">
        <v>226</v>
      </c>
      <c r="M1733" s="442"/>
      <c r="N1733" s="436">
        <f t="shared" ref="N1733:S1733" si="1895">N1734+N1735</f>
        <v>0</v>
      </c>
      <c r="O1733" s="436">
        <f t="shared" si="1895"/>
        <v>0</v>
      </c>
      <c r="P1733" s="436">
        <f t="shared" si="1895"/>
        <v>0</v>
      </c>
      <c r="Q1733" s="436">
        <f t="shared" si="1895"/>
        <v>0</v>
      </c>
      <c r="R1733" s="436">
        <f t="shared" si="1895"/>
        <v>0</v>
      </c>
      <c r="S1733" s="436">
        <f t="shared" si="1895"/>
        <v>0</v>
      </c>
    </row>
    <row r="1734" spans="1:19" ht="13.5" thickBot="1">
      <c r="A1734" s="506">
        <f t="shared" si="1843"/>
        <v>0</v>
      </c>
      <c r="B1734" s="466" t="s">
        <v>236</v>
      </c>
      <c r="C1734" s="467"/>
      <c r="D1734" s="497"/>
      <c r="E1734" s="497"/>
      <c r="F1734" s="497"/>
      <c r="G1734" s="497"/>
      <c r="H1734" s="497"/>
      <c r="I1734" s="497"/>
      <c r="J1734" s="498"/>
      <c r="L1734" s="447" t="s">
        <v>228</v>
      </c>
      <c r="M1734" s="436">
        <f>(D1733*D1735)-(D1737*D1739)</f>
        <v>0</v>
      </c>
      <c r="N1734" s="436">
        <f>(E1733*E1735)-(E1737*E1739)</f>
        <v>0</v>
      </c>
      <c r="O1734" s="436">
        <f t="shared" ref="O1734" si="1896">(F1733*F1735)-(F1737*F1739)</f>
        <v>0</v>
      </c>
      <c r="P1734" s="436">
        <f t="shared" ref="P1734" si="1897">(G1733*G1735)-(G1737*G1739)</f>
        <v>0</v>
      </c>
      <c r="Q1734" s="436">
        <f t="shared" ref="Q1734" si="1898">(H1733*H1735)-(H1737*H1739)</f>
        <v>0</v>
      </c>
      <c r="R1734" s="436">
        <f t="shared" ref="R1734" si="1899">(I1733*I1735)-(I1737*I1739)</f>
        <v>0</v>
      </c>
      <c r="S1734" s="436">
        <f t="shared" ref="S1734" si="1900">(J1733*J1735)-(J1737*J1739)</f>
        <v>0</v>
      </c>
    </row>
    <row r="1735" spans="1:19" ht="13.5" thickBot="1">
      <c r="A1735" s="506">
        <f t="shared" si="1843"/>
        <v>0</v>
      </c>
      <c r="B1735" s="468" t="s">
        <v>237</v>
      </c>
      <c r="C1735" s="466"/>
      <c r="D1735" s="469">
        <f t="shared" ref="D1735:J1735" si="1901">(13-ROUND(D1734,1))/12</f>
        <v>1.0833333333333333</v>
      </c>
      <c r="E1735" s="469">
        <f t="shared" si="1901"/>
        <v>1.0833333333333333</v>
      </c>
      <c r="F1735" s="469">
        <f t="shared" si="1901"/>
        <v>1.0833333333333333</v>
      </c>
      <c r="G1735" s="469">
        <f t="shared" si="1901"/>
        <v>1.0833333333333333</v>
      </c>
      <c r="H1735" s="469">
        <f t="shared" si="1901"/>
        <v>1.0833333333333333</v>
      </c>
      <c r="I1735" s="469">
        <f t="shared" si="1901"/>
        <v>1.0833333333333333</v>
      </c>
      <c r="J1735" s="470">
        <f t="shared" si="1901"/>
        <v>1.0833333333333333</v>
      </c>
      <c r="L1735" s="452" t="s">
        <v>230</v>
      </c>
      <c r="M1735" s="442"/>
      <c r="N1735" s="436">
        <f>D1733*(1-D1735)-D1737*(1-D1739)</f>
        <v>0</v>
      </c>
      <c r="O1735" s="436">
        <f t="shared" ref="O1735" si="1902">E1733*(1-E1735)-E1737*(1-E1739)</f>
        <v>0</v>
      </c>
      <c r="P1735" s="436">
        <f t="shared" ref="P1735" si="1903">F1733*(1-F1735)-F1737*(1-F1739)</f>
        <v>0</v>
      </c>
      <c r="Q1735" s="436">
        <f t="shared" ref="Q1735" si="1904">G1733*(1-G1735)-G1737*(1-G1739)</f>
        <v>0</v>
      </c>
      <c r="R1735" s="436">
        <f t="shared" ref="R1735" si="1905">H1733*(1-H1735)-H1737*(1-H1739)</f>
        <v>0</v>
      </c>
      <c r="S1735" s="436">
        <f t="shared" ref="S1735" si="1906">I1733*(1-I1735)-I1737*(1-I1739)</f>
        <v>0</v>
      </c>
    </row>
    <row r="1736" spans="1:19">
      <c r="A1736" s="506">
        <f t="shared" si="1843"/>
        <v>0</v>
      </c>
      <c r="B1736" s="471" t="s">
        <v>238</v>
      </c>
      <c r="C1736" s="471"/>
      <c r="D1736" s="472"/>
      <c r="E1736" s="473"/>
      <c r="F1736" s="473"/>
      <c r="G1736" s="473"/>
      <c r="H1736" s="473"/>
      <c r="I1736" s="473"/>
      <c r="J1736" s="474"/>
    </row>
    <row r="1737" spans="1:19">
      <c r="A1737" s="506">
        <f t="shared" si="1843"/>
        <v>0</v>
      </c>
      <c r="B1737" s="466" t="s">
        <v>239</v>
      </c>
      <c r="C1737" s="467"/>
      <c r="D1737" s="495"/>
      <c r="E1737" s="495"/>
      <c r="F1737" s="495"/>
      <c r="G1737" s="495"/>
      <c r="H1737" s="495"/>
      <c r="I1737" s="495"/>
      <c r="J1737" s="496"/>
    </row>
    <row r="1738" spans="1:19">
      <c r="A1738" s="506">
        <f t="shared" si="1843"/>
        <v>0</v>
      </c>
      <c r="B1738" s="466" t="s">
        <v>240</v>
      </c>
      <c r="C1738" s="467"/>
      <c r="D1738" s="497"/>
      <c r="E1738" s="497"/>
      <c r="F1738" s="497"/>
      <c r="G1738" s="497"/>
      <c r="H1738" s="497"/>
      <c r="I1738" s="497"/>
      <c r="J1738" s="498"/>
    </row>
    <row r="1739" spans="1:19" ht="13.5" thickBot="1">
      <c r="A1739" s="506">
        <f t="shared" si="1843"/>
        <v>0</v>
      </c>
      <c r="B1739" s="468" t="s">
        <v>241</v>
      </c>
      <c r="C1739" s="475">
        <f>(13-C1738)/12</f>
        <v>1.0833333333333333</v>
      </c>
      <c r="D1739" s="469">
        <f t="shared" ref="D1739:J1739" si="1907">(13-ROUND(D1738,1))/12</f>
        <v>1.0833333333333333</v>
      </c>
      <c r="E1739" s="469">
        <f t="shared" si="1907"/>
        <v>1.0833333333333333</v>
      </c>
      <c r="F1739" s="469">
        <f t="shared" si="1907"/>
        <v>1.0833333333333333</v>
      </c>
      <c r="G1739" s="469">
        <f t="shared" si="1907"/>
        <v>1.0833333333333333</v>
      </c>
      <c r="H1739" s="469">
        <f t="shared" si="1907"/>
        <v>1.0833333333333333</v>
      </c>
      <c r="I1739" s="469">
        <f t="shared" si="1907"/>
        <v>1.0833333333333333</v>
      </c>
      <c r="J1739" s="470">
        <f t="shared" si="1907"/>
        <v>1.0833333333333333</v>
      </c>
    </row>
    <row r="1740" spans="1:19">
      <c r="A1740" s="506">
        <f t="shared" si="1843"/>
        <v>0</v>
      </c>
      <c r="B1740" s="431" t="s">
        <v>242</v>
      </c>
      <c r="C1740" s="476"/>
      <c r="D1740" s="477">
        <f>DATE(D$25,INT(D1734),1+30*(D1734-INT(D1734)))</f>
        <v>44531</v>
      </c>
      <c r="E1740" s="477">
        <f t="shared" ref="E1740:J1740" si="1908">DATE(E$25,INT(E1734),1+30*(E1734-INT(E1734)))</f>
        <v>44896</v>
      </c>
      <c r="F1740" s="477">
        <f t="shared" si="1908"/>
        <v>45261</v>
      </c>
      <c r="G1740" s="477">
        <f t="shared" si="1908"/>
        <v>45627</v>
      </c>
      <c r="H1740" s="477">
        <f t="shared" si="1908"/>
        <v>45992</v>
      </c>
      <c r="I1740" s="477">
        <f t="shared" si="1908"/>
        <v>46357</v>
      </c>
      <c r="J1740" s="478">
        <f t="shared" si="1908"/>
        <v>46722</v>
      </c>
    </row>
    <row r="1741" spans="1:19" ht="13.5" thickBot="1">
      <c r="A1741" s="506">
        <f t="shared" si="1843"/>
        <v>0</v>
      </c>
      <c r="B1741" s="479" t="s">
        <v>243</v>
      </c>
      <c r="C1741" s="480">
        <f>DATE(C$25,INT(C1738),1+30*(C1738-INT(C1738)))</f>
        <v>44166</v>
      </c>
      <c r="D1741" s="481">
        <f>DATE(D$25,INT(D1738),1+30*(D1738-INT(D1738)))</f>
        <v>44531</v>
      </c>
      <c r="E1741" s="481">
        <f t="shared" ref="E1741:J1741" si="1909">DATE(E$25,INT(E1738),1+30*(E1738-INT(E1738)))</f>
        <v>44896</v>
      </c>
      <c r="F1741" s="481">
        <f t="shared" si="1909"/>
        <v>45261</v>
      </c>
      <c r="G1741" s="481">
        <f t="shared" si="1909"/>
        <v>45627</v>
      </c>
      <c r="H1741" s="481">
        <f t="shared" si="1909"/>
        <v>45992</v>
      </c>
      <c r="I1741" s="481">
        <f t="shared" si="1909"/>
        <v>46357</v>
      </c>
      <c r="J1741" s="482">
        <f t="shared" si="1909"/>
        <v>46722</v>
      </c>
    </row>
    <row r="1742" spans="1:19" ht="6" customHeight="1" thickBot="1">
      <c r="A1742" s="506">
        <f t="shared" si="1843"/>
        <v>0</v>
      </c>
      <c r="B1742" s="430"/>
      <c r="C1742" s="430"/>
      <c r="D1742" s="430"/>
      <c r="E1742" s="430"/>
      <c r="F1742" s="430"/>
      <c r="G1742" s="430"/>
      <c r="H1742" s="430"/>
      <c r="I1742" s="430"/>
      <c r="J1742" s="438"/>
    </row>
    <row r="1743" spans="1:19" ht="13.5" hidden="1" thickBot="1">
      <c r="A1743" s="506">
        <f t="shared" si="1843"/>
        <v>0</v>
      </c>
      <c r="B1743" s="430"/>
      <c r="C1743" s="430"/>
      <c r="D1743" s="430"/>
      <c r="E1743" s="430"/>
      <c r="F1743" s="430"/>
      <c r="G1743" s="430"/>
      <c r="H1743" s="430"/>
      <c r="I1743" s="430"/>
      <c r="J1743" s="438"/>
    </row>
    <row r="1744" spans="1:19" ht="13.5" hidden="1" thickBot="1">
      <c r="A1744" s="506">
        <f t="shared" si="1843"/>
        <v>0</v>
      </c>
      <c r="B1744" s="485"/>
      <c r="C1744" s="438"/>
      <c r="D1744" s="438"/>
      <c r="E1744" s="486"/>
      <c r="F1744" s="486"/>
      <c r="G1744" s="486"/>
      <c r="H1744" s="486"/>
      <c r="I1744" s="486"/>
      <c r="J1744" s="486"/>
    </row>
    <row r="1745" spans="1:19" ht="13.5" hidden="1" thickBot="1">
      <c r="A1745" s="506">
        <f t="shared" si="1843"/>
        <v>0</v>
      </c>
      <c r="B1745" s="485"/>
      <c r="C1745" s="438"/>
      <c r="D1745" s="438"/>
      <c r="E1745" s="486"/>
      <c r="F1745" s="486"/>
      <c r="G1745" s="486"/>
      <c r="H1745" s="486"/>
      <c r="I1745" s="486"/>
      <c r="J1745" s="486"/>
    </row>
    <row r="1746" spans="1:19" ht="13.5" hidden="1" thickBot="1">
      <c r="A1746" s="506">
        <f t="shared" si="1843"/>
        <v>0</v>
      </c>
      <c r="B1746" s="485"/>
      <c r="C1746" s="438"/>
      <c r="D1746" s="438"/>
      <c r="E1746" s="486"/>
      <c r="F1746" s="486"/>
      <c r="G1746" s="486"/>
      <c r="H1746" s="486"/>
      <c r="I1746" s="486"/>
      <c r="J1746" s="486"/>
    </row>
    <row r="1747" spans="1:19" ht="13.5" hidden="1" thickBot="1">
      <c r="A1747" s="506">
        <f t="shared" si="1843"/>
        <v>0</v>
      </c>
      <c r="B1747" s="487"/>
      <c r="C1747" s="438"/>
      <c r="D1747" s="438"/>
      <c r="E1747" s="469"/>
      <c r="F1747" s="469"/>
      <c r="G1747" s="469"/>
      <c r="H1747" s="469"/>
      <c r="I1747" s="469"/>
      <c r="J1747" s="469"/>
    </row>
    <row r="1748" spans="1:19" ht="16.5" thickBot="1">
      <c r="A1748" s="506">
        <f t="shared" si="1843"/>
        <v>0</v>
      </c>
      <c r="B1748" s="494" t="s">
        <v>253</v>
      </c>
      <c r="C1748" s="461"/>
      <c r="D1748" s="462">
        <f t="shared" ref="D1748:J1748" si="1910">D$25</f>
        <v>2022</v>
      </c>
      <c r="E1748" s="462">
        <f t="shared" si="1910"/>
        <v>2023</v>
      </c>
      <c r="F1748" s="462">
        <f t="shared" si="1910"/>
        <v>2024</v>
      </c>
      <c r="G1748" s="462">
        <f t="shared" si="1910"/>
        <v>2025</v>
      </c>
      <c r="H1748" s="462">
        <f t="shared" si="1910"/>
        <v>2026</v>
      </c>
      <c r="I1748" s="462">
        <f t="shared" si="1910"/>
        <v>2027</v>
      </c>
      <c r="J1748" s="463">
        <f t="shared" si="1910"/>
        <v>2028</v>
      </c>
      <c r="L1748" s="508" t="str">
        <f>B1748</f>
        <v>Catégorie d'emploi 11 : xxx</v>
      </c>
      <c r="M1748" s="491">
        <v>2022</v>
      </c>
      <c r="N1748" s="492">
        <v>2023</v>
      </c>
      <c r="O1748" s="492">
        <v>2024</v>
      </c>
      <c r="P1748" s="492">
        <v>2025</v>
      </c>
      <c r="Q1748" s="492">
        <v>2026</v>
      </c>
      <c r="R1748" s="492">
        <v>2027</v>
      </c>
      <c r="S1748" s="493">
        <v>2028</v>
      </c>
    </row>
    <row r="1749" spans="1:19" ht="13.5" thickBot="1">
      <c r="A1749" s="506">
        <f t="shared" si="1843"/>
        <v>0</v>
      </c>
      <c r="B1749" s="464" t="s">
        <v>234</v>
      </c>
      <c r="C1749" s="464"/>
      <c r="D1749" s="438"/>
      <c r="E1749" s="438"/>
      <c r="F1749" s="438"/>
      <c r="G1749" s="438"/>
      <c r="H1749" s="438"/>
      <c r="I1749" s="438"/>
      <c r="J1749" s="465"/>
      <c r="L1749" s="435" t="s">
        <v>224</v>
      </c>
      <c r="M1749" s="436">
        <f>D1750-D1754</f>
        <v>0</v>
      </c>
      <c r="N1749" s="436">
        <f>E1750-E1754</f>
        <v>0</v>
      </c>
      <c r="O1749" s="436">
        <f t="shared" ref="O1749" si="1911">F1750-F1754</f>
        <v>0</v>
      </c>
      <c r="P1749" s="436">
        <f t="shared" ref="P1749" si="1912">G1750-G1754</f>
        <v>0</v>
      </c>
      <c r="Q1749" s="436">
        <f t="shared" ref="Q1749" si="1913">H1750-H1754</f>
        <v>0</v>
      </c>
      <c r="R1749" s="436">
        <f t="shared" ref="R1749" si="1914">I1750-I1754</f>
        <v>0</v>
      </c>
      <c r="S1749" s="436">
        <f t="shared" ref="S1749" si="1915">J1750-J1754</f>
        <v>0</v>
      </c>
    </row>
    <row r="1750" spans="1:19" ht="13.5" thickBot="1">
      <c r="A1750" s="506">
        <f t="shared" si="1843"/>
        <v>0</v>
      </c>
      <c r="B1750" s="466" t="s">
        <v>235</v>
      </c>
      <c r="C1750" s="467"/>
      <c r="D1750" s="495"/>
      <c r="E1750" s="495"/>
      <c r="F1750" s="495"/>
      <c r="G1750" s="495"/>
      <c r="H1750" s="495"/>
      <c r="I1750" s="495"/>
      <c r="J1750" s="496"/>
      <c r="L1750" s="441" t="s">
        <v>226</v>
      </c>
      <c r="M1750" s="442"/>
      <c r="N1750" s="436">
        <f t="shared" ref="N1750:S1750" si="1916">N1751+N1752</f>
        <v>0</v>
      </c>
      <c r="O1750" s="436">
        <f t="shared" si="1916"/>
        <v>0</v>
      </c>
      <c r="P1750" s="436">
        <f t="shared" si="1916"/>
        <v>0</v>
      </c>
      <c r="Q1750" s="436">
        <f t="shared" si="1916"/>
        <v>0</v>
      </c>
      <c r="R1750" s="436">
        <f t="shared" si="1916"/>
        <v>0</v>
      </c>
      <c r="S1750" s="436">
        <f t="shared" si="1916"/>
        <v>0</v>
      </c>
    </row>
    <row r="1751" spans="1:19" ht="13.5" thickBot="1">
      <c r="A1751" s="506">
        <f t="shared" si="1843"/>
        <v>0</v>
      </c>
      <c r="B1751" s="466" t="s">
        <v>236</v>
      </c>
      <c r="C1751" s="467"/>
      <c r="D1751" s="497"/>
      <c r="E1751" s="497"/>
      <c r="F1751" s="497"/>
      <c r="G1751" s="497"/>
      <c r="H1751" s="497"/>
      <c r="I1751" s="497"/>
      <c r="J1751" s="498"/>
      <c r="L1751" s="447" t="s">
        <v>228</v>
      </c>
      <c r="M1751" s="436">
        <f>(D1750*D1752)-(D1754*D1756)</f>
        <v>0</v>
      </c>
      <c r="N1751" s="436">
        <f>(E1750*E1752)-(E1754*E1756)</f>
        <v>0</v>
      </c>
      <c r="O1751" s="436">
        <f t="shared" ref="O1751" si="1917">(F1750*F1752)-(F1754*F1756)</f>
        <v>0</v>
      </c>
      <c r="P1751" s="436">
        <f t="shared" ref="P1751" si="1918">(G1750*G1752)-(G1754*G1756)</f>
        <v>0</v>
      </c>
      <c r="Q1751" s="436">
        <f t="shared" ref="Q1751" si="1919">(H1750*H1752)-(H1754*H1756)</f>
        <v>0</v>
      </c>
      <c r="R1751" s="436">
        <f t="shared" ref="R1751" si="1920">(I1750*I1752)-(I1754*I1756)</f>
        <v>0</v>
      </c>
      <c r="S1751" s="436">
        <f t="shared" ref="S1751" si="1921">(J1750*J1752)-(J1754*J1756)</f>
        <v>0</v>
      </c>
    </row>
    <row r="1752" spans="1:19" ht="13.5" thickBot="1">
      <c r="A1752" s="506">
        <f t="shared" ref="A1752:A1775" si="1922">A1751</f>
        <v>0</v>
      </c>
      <c r="B1752" s="468" t="s">
        <v>237</v>
      </c>
      <c r="C1752" s="466"/>
      <c r="D1752" s="469">
        <f t="shared" ref="D1752:J1752" si="1923">(13-ROUND(D1751,1))/12</f>
        <v>1.0833333333333333</v>
      </c>
      <c r="E1752" s="469">
        <f t="shared" si="1923"/>
        <v>1.0833333333333333</v>
      </c>
      <c r="F1752" s="469">
        <f t="shared" si="1923"/>
        <v>1.0833333333333333</v>
      </c>
      <c r="G1752" s="469">
        <f t="shared" si="1923"/>
        <v>1.0833333333333333</v>
      </c>
      <c r="H1752" s="469">
        <f t="shared" si="1923"/>
        <v>1.0833333333333333</v>
      </c>
      <c r="I1752" s="469">
        <f t="shared" si="1923"/>
        <v>1.0833333333333333</v>
      </c>
      <c r="J1752" s="470">
        <f t="shared" si="1923"/>
        <v>1.0833333333333333</v>
      </c>
      <c r="L1752" s="452" t="s">
        <v>230</v>
      </c>
      <c r="M1752" s="442"/>
      <c r="N1752" s="436">
        <f>D1750*(1-D1752)-D1754*(1-D1756)</f>
        <v>0</v>
      </c>
      <c r="O1752" s="436">
        <f t="shared" ref="O1752" si="1924">E1750*(1-E1752)-E1754*(1-E1756)</f>
        <v>0</v>
      </c>
      <c r="P1752" s="436">
        <f t="shared" ref="P1752" si="1925">F1750*(1-F1752)-F1754*(1-F1756)</f>
        <v>0</v>
      </c>
      <c r="Q1752" s="436">
        <f t="shared" ref="Q1752" si="1926">G1750*(1-G1752)-G1754*(1-G1756)</f>
        <v>0</v>
      </c>
      <c r="R1752" s="436">
        <f t="shared" ref="R1752" si="1927">H1750*(1-H1752)-H1754*(1-H1756)</f>
        <v>0</v>
      </c>
      <c r="S1752" s="436">
        <f t="shared" ref="S1752" si="1928">I1750*(1-I1752)-I1754*(1-I1756)</f>
        <v>0</v>
      </c>
    </row>
    <row r="1753" spans="1:19">
      <c r="A1753" s="506">
        <f t="shared" si="1922"/>
        <v>0</v>
      </c>
      <c r="B1753" s="471" t="s">
        <v>238</v>
      </c>
      <c r="C1753" s="471"/>
      <c r="D1753" s="472"/>
      <c r="E1753" s="473"/>
      <c r="F1753" s="473"/>
      <c r="G1753" s="473"/>
      <c r="H1753" s="473"/>
      <c r="I1753" s="473"/>
      <c r="J1753" s="474"/>
    </row>
    <row r="1754" spans="1:19">
      <c r="A1754" s="506">
        <f t="shared" si="1922"/>
        <v>0</v>
      </c>
      <c r="B1754" s="466" t="s">
        <v>239</v>
      </c>
      <c r="C1754" s="467"/>
      <c r="D1754" s="495"/>
      <c r="E1754" s="495"/>
      <c r="F1754" s="495"/>
      <c r="G1754" s="495"/>
      <c r="H1754" s="495"/>
      <c r="I1754" s="495"/>
      <c r="J1754" s="496"/>
    </row>
    <row r="1755" spans="1:19">
      <c r="A1755" s="506">
        <f t="shared" si="1922"/>
        <v>0</v>
      </c>
      <c r="B1755" s="466" t="s">
        <v>240</v>
      </c>
      <c r="C1755" s="467"/>
      <c r="D1755" s="497"/>
      <c r="E1755" s="497"/>
      <c r="F1755" s="497"/>
      <c r="G1755" s="497"/>
      <c r="H1755" s="497"/>
      <c r="I1755" s="497"/>
      <c r="J1755" s="498"/>
    </row>
    <row r="1756" spans="1:19" ht="13.5" thickBot="1">
      <c r="A1756" s="506">
        <f t="shared" si="1922"/>
        <v>0</v>
      </c>
      <c r="B1756" s="468" t="s">
        <v>241</v>
      </c>
      <c r="C1756" s="475">
        <f>(13-C1755)/12</f>
        <v>1.0833333333333333</v>
      </c>
      <c r="D1756" s="469">
        <f t="shared" ref="D1756:J1756" si="1929">(13-ROUND(D1755,1))/12</f>
        <v>1.0833333333333333</v>
      </c>
      <c r="E1756" s="469">
        <f t="shared" si="1929"/>
        <v>1.0833333333333333</v>
      </c>
      <c r="F1756" s="469">
        <f t="shared" si="1929"/>
        <v>1.0833333333333333</v>
      </c>
      <c r="G1756" s="469">
        <f t="shared" si="1929"/>
        <v>1.0833333333333333</v>
      </c>
      <c r="H1756" s="469">
        <f t="shared" si="1929"/>
        <v>1.0833333333333333</v>
      </c>
      <c r="I1756" s="469">
        <f t="shared" si="1929"/>
        <v>1.0833333333333333</v>
      </c>
      <c r="J1756" s="470">
        <f t="shared" si="1929"/>
        <v>1.0833333333333333</v>
      </c>
    </row>
    <row r="1757" spans="1:19">
      <c r="A1757" s="506">
        <f t="shared" si="1922"/>
        <v>0</v>
      </c>
      <c r="B1757" s="431" t="s">
        <v>242</v>
      </c>
      <c r="C1757" s="476"/>
      <c r="D1757" s="477">
        <f>DATE(D$25,INT(D1751),1+30*(D1751-INT(D1751)))</f>
        <v>44531</v>
      </c>
      <c r="E1757" s="477">
        <f t="shared" ref="E1757:J1757" si="1930">DATE(E$25,INT(E1751),1+30*(E1751-INT(E1751)))</f>
        <v>44896</v>
      </c>
      <c r="F1757" s="477">
        <f t="shared" si="1930"/>
        <v>45261</v>
      </c>
      <c r="G1757" s="477">
        <f t="shared" si="1930"/>
        <v>45627</v>
      </c>
      <c r="H1757" s="477">
        <f t="shared" si="1930"/>
        <v>45992</v>
      </c>
      <c r="I1757" s="477">
        <f t="shared" si="1930"/>
        <v>46357</v>
      </c>
      <c r="J1757" s="478">
        <f t="shared" si="1930"/>
        <v>46722</v>
      </c>
    </row>
    <row r="1758" spans="1:19" ht="13.5" thickBot="1">
      <c r="A1758" s="506">
        <f t="shared" si="1922"/>
        <v>0</v>
      </c>
      <c r="B1758" s="479" t="s">
        <v>243</v>
      </c>
      <c r="C1758" s="480">
        <f>DATE(C$25,INT(C1755),1+30*(C1755-INT(C1755)))</f>
        <v>44166</v>
      </c>
      <c r="D1758" s="481">
        <f>DATE(D$25,INT(D1755),1+30*(D1755-INT(D1755)))</f>
        <v>44531</v>
      </c>
      <c r="E1758" s="481">
        <f t="shared" ref="E1758:J1758" si="1931">DATE(E$25,INT(E1755),1+30*(E1755-INT(E1755)))</f>
        <v>44896</v>
      </c>
      <c r="F1758" s="481">
        <f t="shared" si="1931"/>
        <v>45261</v>
      </c>
      <c r="G1758" s="481">
        <f t="shared" si="1931"/>
        <v>45627</v>
      </c>
      <c r="H1758" s="481">
        <f t="shared" si="1931"/>
        <v>45992</v>
      </c>
      <c r="I1758" s="481">
        <f t="shared" si="1931"/>
        <v>46357</v>
      </c>
      <c r="J1758" s="482">
        <f t="shared" si="1931"/>
        <v>46722</v>
      </c>
    </row>
    <row r="1759" spans="1:19" ht="6" customHeight="1" thickBot="1">
      <c r="A1759" s="506">
        <f t="shared" si="1922"/>
        <v>0</v>
      </c>
      <c r="B1759" s="430"/>
      <c r="C1759" s="430"/>
      <c r="D1759" s="430"/>
      <c r="E1759" s="430"/>
      <c r="F1759" s="430"/>
      <c r="G1759" s="430"/>
      <c r="H1759" s="430"/>
      <c r="I1759" s="430"/>
      <c r="J1759" s="438"/>
    </row>
    <row r="1760" spans="1:19" ht="13.5" hidden="1" thickBot="1">
      <c r="A1760" s="506">
        <f t="shared" si="1922"/>
        <v>0</v>
      </c>
      <c r="B1760" s="430"/>
      <c r="C1760" s="430"/>
      <c r="D1760" s="430"/>
      <c r="E1760" s="430"/>
      <c r="F1760" s="430"/>
      <c r="G1760" s="430"/>
      <c r="H1760" s="430"/>
      <c r="I1760" s="430"/>
      <c r="J1760" s="438"/>
    </row>
    <row r="1761" spans="1:19" ht="13.5" hidden="1" thickBot="1">
      <c r="A1761" s="506">
        <f t="shared" si="1922"/>
        <v>0</v>
      </c>
      <c r="B1761" s="485"/>
      <c r="C1761" s="438"/>
      <c r="D1761" s="438"/>
      <c r="E1761" s="486"/>
      <c r="F1761" s="486"/>
      <c r="G1761" s="486"/>
      <c r="H1761" s="486"/>
      <c r="I1761" s="486"/>
      <c r="J1761" s="486"/>
    </row>
    <row r="1762" spans="1:19" ht="13.5" hidden="1" thickBot="1">
      <c r="A1762" s="506">
        <f t="shared" si="1922"/>
        <v>0</v>
      </c>
      <c r="B1762" s="485"/>
      <c r="C1762" s="438"/>
      <c r="D1762" s="438"/>
      <c r="E1762" s="486"/>
      <c r="F1762" s="486"/>
      <c r="G1762" s="486"/>
      <c r="H1762" s="486"/>
      <c r="I1762" s="486"/>
      <c r="J1762" s="486"/>
    </row>
    <row r="1763" spans="1:19" ht="13.5" hidden="1" thickBot="1">
      <c r="A1763" s="506">
        <f t="shared" si="1922"/>
        <v>0</v>
      </c>
      <c r="B1763" s="485"/>
      <c r="C1763" s="438"/>
      <c r="D1763" s="438"/>
      <c r="E1763" s="486"/>
      <c r="F1763" s="486"/>
      <c r="G1763" s="486"/>
      <c r="H1763" s="486"/>
      <c r="I1763" s="486"/>
      <c r="J1763" s="486"/>
    </row>
    <row r="1764" spans="1:19" ht="13.5" hidden="1" thickBot="1">
      <c r="A1764" s="506">
        <f t="shared" si="1922"/>
        <v>0</v>
      </c>
      <c r="B1764" s="487"/>
      <c r="C1764" s="438"/>
      <c r="D1764" s="438"/>
      <c r="E1764" s="469"/>
      <c r="F1764" s="469"/>
      <c r="G1764" s="469"/>
      <c r="H1764" s="469"/>
      <c r="I1764" s="469"/>
      <c r="J1764" s="469"/>
    </row>
    <row r="1765" spans="1:19" ht="16.5" thickBot="1">
      <c r="A1765" s="506">
        <f t="shared" si="1922"/>
        <v>0</v>
      </c>
      <c r="B1765" s="494" t="s">
        <v>254</v>
      </c>
      <c r="C1765" s="461"/>
      <c r="D1765" s="462">
        <f t="shared" ref="D1765:J1765" si="1932">D$25</f>
        <v>2022</v>
      </c>
      <c r="E1765" s="462">
        <f t="shared" si="1932"/>
        <v>2023</v>
      </c>
      <c r="F1765" s="462">
        <f t="shared" si="1932"/>
        <v>2024</v>
      </c>
      <c r="G1765" s="462">
        <f t="shared" si="1932"/>
        <v>2025</v>
      </c>
      <c r="H1765" s="462">
        <f t="shared" si="1932"/>
        <v>2026</v>
      </c>
      <c r="I1765" s="462">
        <f t="shared" si="1932"/>
        <v>2027</v>
      </c>
      <c r="J1765" s="463">
        <f t="shared" si="1932"/>
        <v>2028</v>
      </c>
      <c r="L1765" s="508" t="str">
        <f>B1765</f>
        <v>Catégorie d'emploi 12 : Ouvriers de l'Etat</v>
      </c>
      <c r="M1765" s="491">
        <v>2022</v>
      </c>
      <c r="N1765" s="492">
        <v>2023</v>
      </c>
      <c r="O1765" s="492">
        <v>2024</v>
      </c>
      <c r="P1765" s="492">
        <v>2025</v>
      </c>
      <c r="Q1765" s="492">
        <v>2026</v>
      </c>
      <c r="R1765" s="492">
        <v>2027</v>
      </c>
      <c r="S1765" s="493">
        <v>2028</v>
      </c>
    </row>
    <row r="1766" spans="1:19" ht="13.5" thickBot="1">
      <c r="A1766" s="506">
        <f t="shared" si="1922"/>
        <v>0</v>
      </c>
      <c r="B1766" s="464" t="s">
        <v>234</v>
      </c>
      <c r="C1766" s="464"/>
      <c r="D1766" s="438"/>
      <c r="E1766" s="438"/>
      <c r="F1766" s="438"/>
      <c r="G1766" s="438"/>
      <c r="H1766" s="438"/>
      <c r="I1766" s="438"/>
      <c r="J1766" s="465"/>
      <c r="L1766" s="435" t="s">
        <v>224</v>
      </c>
      <c r="M1766" s="436">
        <f>D1767-D1771</f>
        <v>0</v>
      </c>
      <c r="N1766" s="436">
        <f>E1767-E1771</f>
        <v>0</v>
      </c>
      <c r="O1766" s="436">
        <f t="shared" ref="O1766" si="1933">F1767-F1771</f>
        <v>0</v>
      </c>
      <c r="P1766" s="436">
        <f t="shared" ref="P1766" si="1934">G1767-G1771</f>
        <v>0</v>
      </c>
      <c r="Q1766" s="436">
        <f t="shared" ref="Q1766" si="1935">H1767-H1771</f>
        <v>0</v>
      </c>
      <c r="R1766" s="436">
        <f t="shared" ref="R1766" si="1936">I1767-I1771</f>
        <v>0</v>
      </c>
      <c r="S1766" s="436">
        <f t="shared" ref="S1766" si="1937">J1767-J1771</f>
        <v>0</v>
      </c>
    </row>
    <row r="1767" spans="1:19" ht="13.5" thickBot="1">
      <c r="A1767" s="506">
        <f t="shared" si="1922"/>
        <v>0</v>
      </c>
      <c r="B1767" s="466" t="s">
        <v>235</v>
      </c>
      <c r="C1767" s="467"/>
      <c r="D1767" s="495"/>
      <c r="E1767" s="495"/>
      <c r="F1767" s="495"/>
      <c r="G1767" s="495"/>
      <c r="H1767" s="495"/>
      <c r="I1767" s="495"/>
      <c r="J1767" s="496"/>
      <c r="L1767" s="441" t="s">
        <v>226</v>
      </c>
      <c r="M1767" s="442"/>
      <c r="N1767" s="436">
        <f t="shared" ref="N1767:S1767" si="1938">N1768+N1769</f>
        <v>0</v>
      </c>
      <c r="O1767" s="436">
        <f t="shared" si="1938"/>
        <v>0</v>
      </c>
      <c r="P1767" s="436">
        <f t="shared" si="1938"/>
        <v>0</v>
      </c>
      <c r="Q1767" s="436">
        <f t="shared" si="1938"/>
        <v>0</v>
      </c>
      <c r="R1767" s="436">
        <f t="shared" si="1938"/>
        <v>0</v>
      </c>
      <c r="S1767" s="436">
        <f t="shared" si="1938"/>
        <v>0</v>
      </c>
    </row>
    <row r="1768" spans="1:19" ht="13.5" thickBot="1">
      <c r="A1768" s="506">
        <f t="shared" si="1922"/>
        <v>0</v>
      </c>
      <c r="B1768" s="466" t="s">
        <v>236</v>
      </c>
      <c r="C1768" s="467"/>
      <c r="D1768" s="497"/>
      <c r="E1768" s="497"/>
      <c r="F1768" s="497"/>
      <c r="G1768" s="497"/>
      <c r="H1768" s="497"/>
      <c r="I1768" s="497"/>
      <c r="J1768" s="498"/>
      <c r="L1768" s="447" t="s">
        <v>228</v>
      </c>
      <c r="M1768" s="436">
        <f>(D1767*D1769)-(D1771*D1773)</f>
        <v>0</v>
      </c>
      <c r="N1768" s="436">
        <f>(E1767*E1769)-(E1771*E1773)</f>
        <v>0</v>
      </c>
      <c r="O1768" s="436">
        <f t="shared" ref="O1768" si="1939">(F1767*F1769)-(F1771*F1773)</f>
        <v>0</v>
      </c>
      <c r="P1768" s="436">
        <f t="shared" ref="P1768" si="1940">(G1767*G1769)-(G1771*G1773)</f>
        <v>0</v>
      </c>
      <c r="Q1768" s="436">
        <f t="shared" ref="Q1768" si="1941">(H1767*H1769)-(H1771*H1773)</f>
        <v>0</v>
      </c>
      <c r="R1768" s="436">
        <f t="shared" ref="R1768" si="1942">(I1767*I1769)-(I1771*I1773)</f>
        <v>0</v>
      </c>
      <c r="S1768" s="436">
        <f t="shared" ref="S1768" si="1943">(J1767*J1769)-(J1771*J1773)</f>
        <v>0</v>
      </c>
    </row>
    <row r="1769" spans="1:19" ht="13.5" thickBot="1">
      <c r="A1769" s="506">
        <f t="shared" si="1922"/>
        <v>0</v>
      </c>
      <c r="B1769" s="468" t="s">
        <v>237</v>
      </c>
      <c r="C1769" s="466"/>
      <c r="D1769" s="469">
        <f t="shared" ref="D1769:J1769" si="1944">(13-ROUND(D1768,1))/12</f>
        <v>1.0833333333333333</v>
      </c>
      <c r="E1769" s="469">
        <f t="shared" si="1944"/>
        <v>1.0833333333333333</v>
      </c>
      <c r="F1769" s="469">
        <f t="shared" si="1944"/>
        <v>1.0833333333333333</v>
      </c>
      <c r="G1769" s="469">
        <f t="shared" si="1944"/>
        <v>1.0833333333333333</v>
      </c>
      <c r="H1769" s="469">
        <f t="shared" si="1944"/>
        <v>1.0833333333333333</v>
      </c>
      <c r="I1769" s="469">
        <f t="shared" si="1944"/>
        <v>1.0833333333333333</v>
      </c>
      <c r="J1769" s="470">
        <f t="shared" si="1944"/>
        <v>1.0833333333333333</v>
      </c>
      <c r="L1769" s="452" t="s">
        <v>230</v>
      </c>
      <c r="M1769" s="442"/>
      <c r="N1769" s="436">
        <f>D1767*(1-D1769)-D1771*(1-D1773)</f>
        <v>0</v>
      </c>
      <c r="O1769" s="436">
        <f t="shared" ref="O1769" si="1945">E1767*(1-E1769)-E1771*(1-E1773)</f>
        <v>0</v>
      </c>
      <c r="P1769" s="436">
        <f t="shared" ref="P1769" si="1946">F1767*(1-F1769)-F1771*(1-F1773)</f>
        <v>0</v>
      </c>
      <c r="Q1769" s="436">
        <f t="shared" ref="Q1769" si="1947">G1767*(1-G1769)-G1771*(1-G1773)</f>
        <v>0</v>
      </c>
      <c r="R1769" s="436">
        <f t="shared" ref="R1769" si="1948">H1767*(1-H1769)-H1771*(1-H1773)</f>
        <v>0</v>
      </c>
      <c r="S1769" s="436">
        <f t="shared" ref="S1769" si="1949">I1767*(1-I1769)-I1771*(1-I1773)</f>
        <v>0</v>
      </c>
    </row>
    <row r="1770" spans="1:19">
      <c r="A1770" s="506">
        <f t="shared" si="1922"/>
        <v>0</v>
      </c>
      <c r="B1770" s="471" t="s">
        <v>238</v>
      </c>
      <c r="C1770" s="471"/>
      <c r="D1770" s="472"/>
      <c r="E1770" s="473"/>
      <c r="F1770" s="473"/>
      <c r="G1770" s="473"/>
      <c r="H1770" s="473"/>
      <c r="I1770" s="473"/>
      <c r="J1770" s="474"/>
    </row>
    <row r="1771" spans="1:19">
      <c r="A1771" s="506">
        <f t="shared" si="1922"/>
        <v>0</v>
      </c>
      <c r="B1771" s="466" t="s">
        <v>239</v>
      </c>
      <c r="C1771" s="467"/>
      <c r="D1771" s="495"/>
      <c r="E1771" s="495"/>
      <c r="F1771" s="495"/>
      <c r="G1771" s="495"/>
      <c r="H1771" s="495"/>
      <c r="I1771" s="495"/>
      <c r="J1771" s="496"/>
    </row>
    <row r="1772" spans="1:19">
      <c r="A1772" s="506">
        <f t="shared" si="1922"/>
        <v>0</v>
      </c>
      <c r="B1772" s="466" t="s">
        <v>240</v>
      </c>
      <c r="C1772" s="467"/>
      <c r="D1772" s="497"/>
      <c r="E1772" s="497"/>
      <c r="F1772" s="497"/>
      <c r="G1772" s="497"/>
      <c r="H1772" s="497"/>
      <c r="I1772" s="497"/>
      <c r="J1772" s="498"/>
    </row>
    <row r="1773" spans="1:19" ht="13.5" thickBot="1">
      <c r="A1773" s="506">
        <f t="shared" si="1922"/>
        <v>0</v>
      </c>
      <c r="B1773" s="468" t="s">
        <v>241</v>
      </c>
      <c r="C1773" s="475">
        <f>(13-C1772)/12</f>
        <v>1.0833333333333333</v>
      </c>
      <c r="D1773" s="469">
        <f t="shared" ref="D1773:J1773" si="1950">(13-ROUND(D1772,1))/12</f>
        <v>1.0833333333333333</v>
      </c>
      <c r="E1773" s="469">
        <f t="shared" si="1950"/>
        <v>1.0833333333333333</v>
      </c>
      <c r="F1773" s="469">
        <f t="shared" si="1950"/>
        <v>1.0833333333333333</v>
      </c>
      <c r="G1773" s="469">
        <f t="shared" si="1950"/>
        <v>1.0833333333333333</v>
      </c>
      <c r="H1773" s="469">
        <f t="shared" si="1950"/>
        <v>1.0833333333333333</v>
      </c>
      <c r="I1773" s="469">
        <f t="shared" si="1950"/>
        <v>1.0833333333333333</v>
      </c>
      <c r="J1773" s="470">
        <f t="shared" si="1950"/>
        <v>1.0833333333333333</v>
      </c>
    </row>
    <row r="1774" spans="1:19">
      <c r="A1774" s="506">
        <f t="shared" si="1922"/>
        <v>0</v>
      </c>
      <c r="B1774" s="431" t="s">
        <v>242</v>
      </c>
      <c r="C1774" s="476"/>
      <c r="D1774" s="477">
        <f>DATE(D$25,INT(D1768),1+30*(D1768-INT(D1768)))</f>
        <v>44531</v>
      </c>
      <c r="E1774" s="477">
        <f t="shared" ref="E1774:J1774" si="1951">DATE(E$25,INT(E1768),1+30*(E1768-INT(E1768)))</f>
        <v>44896</v>
      </c>
      <c r="F1774" s="477">
        <f t="shared" si="1951"/>
        <v>45261</v>
      </c>
      <c r="G1774" s="477">
        <f t="shared" si="1951"/>
        <v>45627</v>
      </c>
      <c r="H1774" s="477">
        <f t="shared" si="1951"/>
        <v>45992</v>
      </c>
      <c r="I1774" s="477">
        <f t="shared" si="1951"/>
        <v>46357</v>
      </c>
      <c r="J1774" s="478">
        <f t="shared" si="1951"/>
        <v>46722</v>
      </c>
    </row>
    <row r="1775" spans="1:19" ht="13.5" thickBot="1">
      <c r="A1775" s="506">
        <f t="shared" si="1922"/>
        <v>0</v>
      </c>
      <c r="B1775" s="479" t="s">
        <v>243</v>
      </c>
      <c r="C1775" s="480">
        <f>DATE(C$25,INT(C1772),1+30*(C1772-INT(C1772)))</f>
        <v>44166</v>
      </c>
      <c r="D1775" s="481">
        <f>DATE(D$25,INT(D1772),1+30*(D1772-INT(D1772)))</f>
        <v>44531</v>
      </c>
      <c r="E1775" s="481">
        <f t="shared" ref="E1775:J1775" si="1952">DATE(E$25,INT(E1772),1+30*(E1772-INT(E1772)))</f>
        <v>44896</v>
      </c>
      <c r="F1775" s="481">
        <f t="shared" si="1952"/>
        <v>45261</v>
      </c>
      <c r="G1775" s="481">
        <f t="shared" si="1952"/>
        <v>45627</v>
      </c>
      <c r="H1775" s="481">
        <f t="shared" si="1952"/>
        <v>45992</v>
      </c>
      <c r="I1775" s="481">
        <f t="shared" si="1952"/>
        <v>46357</v>
      </c>
      <c r="J1775" s="482">
        <f t="shared" si="1952"/>
        <v>46722</v>
      </c>
    </row>
    <row r="1776" spans="1:19">
      <c r="A1776" s="504"/>
      <c r="B1776" s="505"/>
      <c r="C1776" s="505"/>
      <c r="D1776" s="505"/>
      <c r="E1776" s="505"/>
      <c r="F1776" s="505"/>
      <c r="G1776" s="505"/>
      <c r="H1776" s="505"/>
      <c r="I1776" s="505"/>
      <c r="J1776" s="505"/>
      <c r="K1776" s="504"/>
      <c r="L1776" s="504"/>
      <c r="M1776" s="504"/>
      <c r="N1776" s="504"/>
      <c r="O1776" s="504"/>
      <c r="P1776" s="504"/>
      <c r="Q1776" s="504"/>
      <c r="R1776" s="504"/>
      <c r="S1776" s="504"/>
    </row>
  </sheetData>
  <mergeCells count="1">
    <mergeCell ref="B2:S2"/>
  </mergeCells>
  <dataValidations count="3">
    <dataValidation type="whole" operator="greaterThanOrEqual" allowBlank="1" showInputMessage="1" showErrorMessage="1" errorTitle="Erreur" error="Entrer uniquement des entiers positifs" sqref="D33:J33 D216:J216 D169:J169 D135:J135 D152:J152 D118:J118 D131:J131 D101:J101 D114:J114 D67:J67 D165:J165 D148:J148 D84:J84 D97:J97 D63:J63 D29:J29 D80:J80 D50:J50 D186:J186 D182:J182 D220:J220 D46:J46 D203:J203 D199:J199 D1361:J1361 D1544:J1544 D1497:J1497 D1463:J1463 D1480:J1480 D1446:J1446 D1459:J1459 D1429:J1429 D1442:J1442 D1395:J1395 D1493:J1493 D1476:J1476 D1412:J1412 D1425:J1425 D1391:J1391 D1357:J1357 D1408:J1408 D1378:J1378 D1514:J1514 D1510:J1510 D1548:J1548 D1374:J1374 D1531:J1531 D1527:J1527 D254:J254 D437:J437 D390:J390 D356:J356 D373:J373 D339:J339 D352:J352 D322:J322 D335:J335 D288:J288 D386:J386 D369:J369 D305:J305 D318:J318 D284:J284 D250:J250 D301:J301 D271:J271 D407:J407 D403:J403 D441:J441 D267:J267 D424:J424 D420:J420 D475:J475 D658:J658 D611:J611 D577:J577 D594:J594 D560:J560 D573:J573 D543:J543 D556:J556 D509:J509 D607:J607 D590:J590 D526:J526 D539:J539 D505:J505 D471:J471 D522:J522 D492:J492 D628:J628 D624:J624 D662:J662 D488:J488 D645:J645 D641:J641 D696:J696 D879:J879 D832:J832 D798:J798 D815:J815 D781:J781 D794:J794 D764:J764 D777:J777 D730:J730 D828:J828 D811:J811 D747:J747 D760:J760 D726:J726 D692:J692 D743:J743 D713:J713 D849:J849 D845:J845 D883:J883 D709:J709 D866:J866 D862:J862 D917:J917 D1100:J1100 D1053:J1053 D1019:J1019 D1036:J1036 D1002:J1002 D1015:J1015 D985:J985 D998:J998 D951:J951 D1049:J1049 D1032:J1032 D968:J968 D981:J981 D947:J947 D913:J913 D964:J964 D934:J934 D1070:J1070 D1066:J1066 D1104:J1104 D930:J930 D1087:J1087 D1083:J1083 D1139:J1139 D1322:J1322 D1275:J1275 D1241:J1241 D1258:J1258 D1224:J1224 D1237:J1237 D1207:J1207 D1220:J1220 D1173:J1173 D1271:J1271 D1254:J1254 D1190:J1190 D1203:J1203 D1169:J1169 D1135:J1135 D1186:J1186 D1156:J1156 D1292:J1292 D1288:J1288 D1326:J1326 D1152:J1152 D1309:J1309 D1305:J1305 D1584:J1584 D1767:J1767 D1720:J1720 D1686:J1686 D1703:J1703 D1669:J1669 D1682:J1682 D1652:J1652 D1665:J1665 D1618:J1618 D1716:J1716 D1699:J1699 D1635:J1635 D1648:J1648 D1614:J1614 D1580:J1580 D1631:J1631 D1601:J1601 D1737:J1737 D1733:J1733 D1771:J1771 D1597:J1597 D1754:J1754 D1750:J1750">
      <formula1>0</formula1>
    </dataValidation>
    <dataValidation type="decimal" allowBlank="1" showInputMessage="1" showErrorMessage="1" errorTitle="Erreur!" error="Entrer des numéros de mois compris entre 1 et 13 exclus!" sqref="D34:J34 D217:J217 D170:J170 D153:J153 D149:J149 D136:J136 D132:J132 D119:J119 D30:J30 D204:J204 D200:J200 D115:J115 D102:J102 D98:J98 D85:J85 D81:J81 D187:J187 D221:J221 D183:J183 D166:J166 D51:J51 D68:J68 D64:J64 D47:J47 D1362:J1362 D1545:J1545 D1498:J1498 D1481:J1481 D1477:J1477 D1464:J1464 D1460:J1460 D1447:J1447 D1358:J1358 D1532:J1532 D1528:J1528 D1443:J1443 D1430:J1430 D1426:J1426 D1413:J1413 D1409:J1409 D1515:J1515 D1549:J1549 D1511:J1511 D1494:J1494 D1379:J1379 D1396:J1396 D1392:J1392 D1375:J1375 D255:J255 D438:J438 D391:J391 D374:J374 D370:J370 D357:J357 D353:J353 D340:J340 D251:J251 D425:J425 D421:J421 D336:J336 D323:J323 D319:J319 D306:J306 D302:J302 D408:J408 D442:J442 D404:J404 D387:J387 D272:J272 D289:J289 D285:J285 D268:J268 D476:J476 D659:J659 D612:J612 D595:J595 D591:J591 D578:J578 D574:J574 D561:J561 D472:J472 D646:J646 D642:J642 D557:J557 D544:J544 D540:J540 D527:J527 D523:J523 D629:J629 D663:J663 D625:J625 D608:J608 D493:J493 D510:J510 D506:J506 D489:J489 D697:J697 D880:J880 D833:J833 D816:J816 D812:J812 D799:J799 D795:J795 D782:J782 D693:J693 D867:J867 D863:J863 D778:J778 D765:J765 D761:J761 D748:J748 D744:J744 D850:J850 D884:J884 D846:J846 D829:J829 D714:J714 D731:J731 D727:J727 D710:J710 D918:J918 D1101:J1101 D1054:J1054 D1037:J1037 D1033:J1033 D1020:J1020 D1016:J1016 D1003:J1003 D914:J914 D1088:J1088 D1084:J1084 D999:J999 D986:J986 D982:J982 D969:J969 D965:J965 D1071:J1071 D1105:J1105 D1067:J1067 D1050:J1050 D935:J935 D952:J952 D948:J948 D931:J931 D1140:J1140 D1323:J1323 D1276:J1276 D1259:J1259 D1255:J1255 D1242:J1242 D1238:J1238 D1225:J1225 D1136:J1136 D1310:J1310 D1306:J1306 D1221:J1221 D1208:J1208 D1204:J1204 D1191:J1191 D1187:J1187 D1293:J1293 D1327:J1327 D1289:J1289 D1272:J1272 D1157:J1157 D1174:J1174 D1170:J1170 D1153:J1153 D1585:J1585 D1768:J1768 D1721:J1721 D1704:J1704 D1700:J1700 D1687:J1687 D1683:J1683 D1670:J1670 D1581:J1581 D1755:J1755 D1751:J1751 D1666:J1666 D1653:J1653 D1649:J1649 D1636:J1636 D1632:J1632 D1738:J1738 D1772:J1772 D1734:J1734 D1717:J1717 D1602:J1602 D1619:J1619 D1615:J1615 D1598:J1598">
      <formula1>1</formula1>
      <formula2>12.99999</formula2>
    </dataValidation>
    <dataValidation allowBlank="1" showInputMessage="1" showErrorMessage="1" errorTitle="Erreur" sqref="D201:J201 C190 C207 C37 C54 C71 C88 C105 C122 C139 C156 C173 D125:D127 D142:D144 D159:D161 D176:D178 D193:D195 D210:D212 C224 D223:J224 C222:J222 D218:J218 D172:J173 E193:J196 D155:J156 E176:J179 D138:J139 E159:J162 D121:J122 E142:J145 D104:J105 E125:J128 D87:J88 D108:J110 D70:J71 D91:J93 D53:J54 D74:J76 D206:J207 D189:J190 C171:J171 C154:J154 C137:J137 C120:J120 C103:J103 C86:J86 C69:J69 C188:J188 C52:J52 C205:J205 D36:J37 C35:J35 D31:J31 D48:J48 D150:J150 D133:J133 D116:J116 D99:J99 D82:J82 D65:J65 D184:J184 E210:J213 D167:J167 D1529:J1529 C1518 C1535 C1365 C1382 C1399 C1416 C1433 C1450 C1467 C1484 C1501 D1453:D1455 D1470:D1472 D1487:D1489 D1504:D1506 D1521:D1523 D1538:D1540 C1552 D1551:J1552 C1550:J1550 D1546:J1546 D1500:J1501 E1521:J1524 D1483:J1484 E1504:J1507 D1466:J1467 E1487:J1490 D1449:J1450 E1470:J1473 D1432:J1433 E1453:J1456 D1415:J1416 D1436:J1438 D1398:J1399 D1419:J1421 D1381:J1382 D1402:J1404 D1534:J1535 D1517:J1518 C1499:J1499 C1482:J1482 C1465:J1465 C1448:J1448 C1431:J1431 C1414:J1414 C1397:J1397 C1516:J1516 C1380:J1380 C1533:J1533 D1364:J1365 C1363:J1363 D1359:J1359 D1376:J1376 D1478:J1478 D1461:J1461 D1444:J1444 D1427:J1427 D1410:J1410 D1393:J1393 D1512:J1512 E1538:J1541 D1495:J1495 D422:J422 C411 C428 C258 C275 C292 C309 C326 C343 C360 C377 C394 D346:D348 D363:D365 D380:D382 D397:D399 D414:D416 D431:D433 C445 D444:J445 C443:J443 D439:J439 D393:J394 E414:J417 D376:J377 E397:J400 D359:J360 E380:J383 D342:J343 E363:J366 D325:J326 E346:J349 D308:J309 D329:J331 D291:J292 D312:J314 D274:J275 D295:J297 D427:J428 D410:J411 C392:J392 C375:J375 C358:J358 C341:J341 C324:J324 C307:J307 C290:J290 C409:J409 C273:J273 C426:J426 D257:J258 C256:J256 D252:J252 D269:J269 D371:J371 D354:J354 D337:J337 D320:J320 D303:J303 D286:J286 D405:J405 E431:J434 D388:J388 D643:J643 C632 C649 C479 C496 C513 C530 C547 C564 C581 C598 C615 D567:D569 D584:D586 D601:D603 D618:D620 D635:D637 D652:D654 C666 D665:J666 C664:J664 D660:J660 D614:J615 E635:J638 D597:J598 E618:J621 D580:J581 E601:J604 D563:J564 E584:J587 D546:J547 E567:J570 D529:J530 D550:J552 D512:J513 D533:J535 D495:J496 D516:J518 D648:J649 D631:J632 C613:J613 C596:J596 C579:J579 C562:J562 C545:J545 C528:J528 C511:J511 C630:J630 C494:J494 C647:J647 D478:J479 C477:J477 D473:J473 D490:J490 D592:J592 D575:J575 D558:J558 D541:J541 D524:J524 D507:J507 D626:J626 E652:J655 D609:J609 D864:J864 C853 C870 C700 C717 C734 C751 C768 C785 C802 C819 C836 D788:D790 D805:D807 D822:D824 D839:D841 D856:D858 D873:D875 C887 D886:J887 C885:J885 D881:J881 D835:J836 E856:J859 D818:J819 E839:J842 D801:J802 E822:J825 D784:J785 E805:J808 D767:J768 E788:J791 D750:J751 D771:J773 D733:J734 D754:J756 D716:J717 D737:J739 D869:J870 D852:J853 C834:J834 C817:J817 C800:J800 C783:J783 C766:J766 C749:J749 C732:J732 C851:J851 C715:J715 C868:J868 D699:J700 C698:J698 D694:J694 D711:J711 D813:J813 D796:J796 D779:J779 D762:J762 D745:J745 D728:J728 D847:J847 E873:J876 D830:J830 D1085:J1085 C1074 C1091 C921 C938 C955 C972 C989 C1006 C1023 C1040 C1057 D1009:D1011 D1026:D1028 D1043:D1045 D1060:D1062 D1077:D1079 D1094:D1096 C1108 D1107:J1108 C1106:J1106 D1102:J1102 D1056:J1057 E1077:J1080 D1039:J1040 E1060:J1063 D1022:J1023 E1043:J1046 D1005:J1006 E1026:J1029 D988:J989 E1009:J1012 D971:J972 D992:J994 D954:J955 D975:J977 D937:J938 D958:J960 D1090:J1091 D1073:J1074 C1055:J1055 C1038:J1038 C1021:J1021 C1004:J1004 C987:J987 C970:J970 C953:J953 C1072:J1072 C936:J936 C1089:J1089 D920:J921 C919:J919 D915:J915 D932:J932 D1034:J1034 D1017:J1017 D1000:J1000 D983:J983 D966:J966 D949:J949 D1068:J1068 E1094:J1097 D1051:J1051 D1307:J1307 C1296 C1313 C1143 C1160 C1177 C1194 C1211 C1228 C1245 C1262 C1279 D1231:D1233 D1248:D1250 D1265:D1267 D1282:D1284 D1299:D1301 D1316:D1318 C1330 D1329:J1330 C1328:J1328 D1324:J1324 D1278:J1279 E1299:J1302 D1261:J1262 E1282:J1285 D1244:J1245 E1265:J1268 D1227:J1228 E1248:J1251 D1210:J1211 E1231:J1234 D1193:J1194 D1214:J1216 D1176:J1177 D1197:J1199 D1159:J1160 D1180:J1182 D1312:J1313 D1295:J1296 C1277:J1277 C1260:J1260 C1243:J1243 C1226:J1226 C1209:J1209 C1192:J1192 C1175:J1175 C1294:J1294 C1158:J1158 C1311:J1311 D1142:J1143 C1141:J1141 D1137:J1137 D1154:J1154 D1256:J1256 D1239:J1239 D1222:J1222 D1205:J1205 D1188:J1188 D1171:J1171 D1290:J1290 E1316:J1319 D1273:J1273 D1752:J1752 C1741 C1758 C1588 C1605 C1622 C1639 C1656 C1673 C1690 C1707 C1724 D1676:D1678 D1693:D1695 D1710:D1712 D1727:D1729 D1744:D1746 D1761:D1763 C1775 D1774:J1775 C1773:J1773 D1769:J1769 D1723:J1724 E1744:J1747 D1706:J1707 E1727:J1730 D1689:J1690 E1710:J1713 D1672:J1673 E1693:J1696 D1655:J1656 E1676:J1679 D1638:J1639 D1659:J1661 D1621:J1622 D1642:J1644 D1604:J1605 D1625:J1627 D1757:J1758 D1740:J1741 C1722:J1722 C1705:J1705 C1688:J1688 C1671:J1671 C1654:J1654 C1637:J1637 C1620:J1620 C1739:J1739 C1603:J1603 C1756:J1756 D1587:J1588 C1586:J1586 D1582:J1582 D1599:J1599 D1701:J1701 D1684:J1684 D1667:J1667 D1650:J1650 D1633:J1633 D1616:J1616 D1735:J1735 E1761:J1764 D1718:J1718"/>
  </dataValidations>
  <pageMargins left="0.39370078740157483" right="0.39370078740157483" top="0.39370078740157483" bottom="0.39370078740157483" header="0.31496062992125984" footer="0.31496062992125984"/>
  <pageSetup paperSize="9" scale="62" fitToHeight="0" orientation="landscape" r:id="rId1"/>
  <rowBreaks count="4" manualBreakCount="4">
    <brk id="60" max="13" man="1"/>
    <brk id="111" max="13" man="1"/>
    <brk id="157" max="13" man="1"/>
    <brk id="208"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1. Exéc 2022_Prév. 2023 et FA</vt:lpstr>
      <vt:lpstr>2. Base titre 2 pour Prev 2023</vt:lpstr>
      <vt:lpstr>3. Evol MS</vt:lpstr>
      <vt:lpstr>4. Mesures Catégo.</vt:lpstr>
      <vt:lpstr>5. Coûts par catégorie</vt:lpstr>
      <vt:lpstr>6. Consommation plafond ETPT</vt:lpstr>
      <vt:lpstr>7. Flux d'effectifs</vt:lpstr>
      <vt:lpstr>'1. Exéc 2022_Prév. 2023 et FA'!Impression_des_titres</vt:lpstr>
      <vt:lpstr>'7. Flux d''effectifs'!Impression_des_titres</vt:lpstr>
      <vt:lpstr>'1. Exéc 2022_Prév. 2023 et FA'!TM1RPTDATARNG867195</vt:lpstr>
      <vt:lpstr>'2. Base titre 2 pour Prev 2023'!Zone_d_impression</vt:lpstr>
      <vt:lpstr>'5. Coûts par catégorie'!Zone_d_impression</vt:lpstr>
      <vt:lpstr>'6. Consommation plafond ETPT'!Zone_d_impression</vt:lpstr>
      <vt:lpstr>'7. Flux d''effectifs'!Zone_d_impression</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Elisabeth ROLLOT</dc:creator>
  <cp:lastModifiedBy>Elisabeth ROLLOT</cp:lastModifiedBy>
  <dcterms:created xsi:type="dcterms:W3CDTF">2023-01-21T10:08:58Z</dcterms:created>
  <dcterms:modified xsi:type="dcterms:W3CDTF">2023-01-23T09:30:58Z</dcterms:modified>
</cp:coreProperties>
</file>